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C20F4356-EE87-4FF7-A512-936D8C556E7A}" xr6:coauthVersionLast="47" xr6:coauthVersionMax="47" xr10:uidLastSave="{00000000-0000-0000-0000-000000000000}"/>
  <bookViews>
    <workbookView xWindow="-108" yWindow="-108" windowWidth="23256" windowHeight="12456" activeTab="1" xr2:uid="{4016ACDA-EDDE-4E24-B188-2CFC7D254C68}"/>
  </bookViews>
  <sheets>
    <sheet name="Data" sheetId="2" r:id="rId1"/>
    <sheet name="Dashboard" sheetId="3" r:id="rId2"/>
    <sheet name="Sheet1" sheetId="1" r:id="rId3"/>
  </sheets>
  <definedNames>
    <definedName name="_xlchart.v5.0" hidden="1">Sheet1!$D$24</definedName>
    <definedName name="_xlchart.v5.1" hidden="1">Sheet1!$D$25:$D$74</definedName>
    <definedName name="_xlchart.v5.10" hidden="1">Sheet1!$E$24</definedName>
    <definedName name="_xlchart.v5.11" hidden="1">Sheet1!$E$25:$E$74</definedName>
    <definedName name="_xlchart.v5.12" hidden="1">Sheet1!$D$24</definedName>
    <definedName name="_xlchart.v5.13" hidden="1">Sheet1!$D$25:$D$74</definedName>
    <definedName name="_xlchart.v5.14" hidden="1">Sheet1!$E$24</definedName>
    <definedName name="_xlchart.v5.15" hidden="1">Sheet1!$E$25:$E$74</definedName>
    <definedName name="_xlchart.v5.2" hidden="1">Sheet1!$E$24</definedName>
    <definedName name="_xlchart.v5.3" hidden="1">Sheet1!$E$25:$E$74</definedName>
    <definedName name="_xlchart.v5.4" hidden="1">Sheet1!$D$24</definedName>
    <definedName name="_xlchart.v5.5" hidden="1">Sheet1!$D$25:$D$74</definedName>
    <definedName name="_xlchart.v5.6" hidden="1">Sheet1!$E$24</definedName>
    <definedName name="_xlchart.v5.7" hidden="1">Sheet1!$E$25:$E$74</definedName>
    <definedName name="_xlchart.v5.8" hidden="1">Sheet1!$D$24</definedName>
    <definedName name="_xlchart.v5.9" hidden="1">Sheet1!$D$25:$D$74</definedName>
    <definedName name="NativeTimeline_Invoice_Date">#N/A</definedName>
    <definedName name="Slicer_Beverage_Brand">#N/A</definedName>
    <definedName name="Slicer_Region">#N/A</definedName>
    <definedName name="Slicer_Retailer">#N/A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1" l="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25" i="1"/>
  <c r="R3893" i="2"/>
  <c r="Q3893" i="2"/>
  <c r="P3893" i="2"/>
  <c r="L3893" i="2"/>
  <c r="K3893" i="2"/>
  <c r="R3892" i="2"/>
  <c r="Q3892" i="2"/>
  <c r="P3892" i="2"/>
  <c r="K3892" i="2"/>
  <c r="L3892" i="2" s="1"/>
  <c r="R3891" i="2"/>
  <c r="Q3891" i="2"/>
  <c r="P3891" i="2"/>
  <c r="L3891" i="2"/>
  <c r="K3891" i="2"/>
  <c r="R3890" i="2"/>
  <c r="Q3890" i="2"/>
  <c r="P3890" i="2"/>
  <c r="K3890" i="2"/>
  <c r="L3890" i="2" s="1"/>
  <c r="R3889" i="2"/>
  <c r="Q3889" i="2"/>
  <c r="P3889" i="2"/>
  <c r="L3889" i="2"/>
  <c r="K3889" i="2"/>
  <c r="R3888" i="2"/>
  <c r="Q3888" i="2"/>
  <c r="P3888" i="2"/>
  <c r="L3888" i="2"/>
  <c r="K3888" i="2"/>
  <c r="R3887" i="2"/>
  <c r="Q3887" i="2"/>
  <c r="P3887" i="2"/>
  <c r="L3887" i="2"/>
  <c r="K3887" i="2"/>
  <c r="R3886" i="2"/>
  <c r="Q3886" i="2"/>
  <c r="P3886" i="2"/>
  <c r="K3886" i="2"/>
  <c r="L3886" i="2" s="1"/>
  <c r="R3885" i="2"/>
  <c r="Q3885" i="2"/>
  <c r="P3885" i="2"/>
  <c r="L3885" i="2"/>
  <c r="K3885" i="2"/>
  <c r="R3884" i="2"/>
  <c r="Q3884" i="2"/>
  <c r="P3884" i="2"/>
  <c r="K3884" i="2"/>
  <c r="L3884" i="2" s="1"/>
  <c r="R3883" i="2"/>
  <c r="Q3883" i="2"/>
  <c r="P3883" i="2"/>
  <c r="L3883" i="2"/>
  <c r="K3883" i="2"/>
  <c r="R3882" i="2"/>
  <c r="Q3882" i="2"/>
  <c r="P3882" i="2"/>
  <c r="K3882" i="2"/>
  <c r="L3882" i="2" s="1"/>
  <c r="R3881" i="2"/>
  <c r="Q3881" i="2"/>
  <c r="P3881" i="2"/>
  <c r="L3881" i="2"/>
  <c r="K3881" i="2"/>
  <c r="R3880" i="2"/>
  <c r="Q3880" i="2"/>
  <c r="P3880" i="2"/>
  <c r="L3880" i="2"/>
  <c r="K3880" i="2"/>
  <c r="R3879" i="2"/>
  <c r="Q3879" i="2"/>
  <c r="P3879" i="2"/>
  <c r="L3879" i="2"/>
  <c r="K3879" i="2"/>
  <c r="R3878" i="2"/>
  <c r="Q3878" i="2"/>
  <c r="P3878" i="2"/>
  <c r="K3878" i="2"/>
  <c r="L3878" i="2" s="1"/>
  <c r="R3877" i="2"/>
  <c r="Q3877" i="2"/>
  <c r="P3877" i="2"/>
  <c r="K3877" i="2"/>
  <c r="L3877" i="2" s="1"/>
  <c r="R3876" i="2"/>
  <c r="Q3876" i="2"/>
  <c r="P3876" i="2"/>
  <c r="K3876" i="2"/>
  <c r="L3876" i="2" s="1"/>
  <c r="R3875" i="2"/>
  <c r="Q3875" i="2"/>
  <c r="P3875" i="2"/>
  <c r="L3875" i="2"/>
  <c r="K3875" i="2"/>
  <c r="R3874" i="2"/>
  <c r="Q3874" i="2"/>
  <c r="P3874" i="2"/>
  <c r="K3874" i="2"/>
  <c r="L3874" i="2" s="1"/>
  <c r="R3873" i="2"/>
  <c r="Q3873" i="2"/>
  <c r="P3873" i="2"/>
  <c r="L3873" i="2"/>
  <c r="K3873" i="2"/>
  <c r="R3872" i="2"/>
  <c r="Q3872" i="2"/>
  <c r="P3872" i="2"/>
  <c r="L3872" i="2"/>
  <c r="K3872" i="2"/>
  <c r="R3871" i="2"/>
  <c r="Q3871" i="2"/>
  <c r="P3871" i="2"/>
  <c r="L3871" i="2"/>
  <c r="K3871" i="2"/>
  <c r="R3870" i="2"/>
  <c r="Q3870" i="2"/>
  <c r="P3870" i="2"/>
  <c r="K3870" i="2"/>
  <c r="L3870" i="2" s="1"/>
  <c r="R3869" i="2"/>
  <c r="Q3869" i="2"/>
  <c r="P3869" i="2"/>
  <c r="K3869" i="2"/>
  <c r="L3869" i="2" s="1"/>
  <c r="R3868" i="2"/>
  <c r="Q3868" i="2"/>
  <c r="P3868" i="2"/>
  <c r="K3868" i="2"/>
  <c r="L3868" i="2" s="1"/>
  <c r="R3867" i="2"/>
  <c r="Q3867" i="2"/>
  <c r="P3867" i="2"/>
  <c r="L3867" i="2"/>
  <c r="K3867" i="2"/>
  <c r="R3866" i="2"/>
  <c r="Q3866" i="2"/>
  <c r="P3866" i="2"/>
  <c r="K3866" i="2"/>
  <c r="L3866" i="2" s="1"/>
  <c r="R3865" i="2"/>
  <c r="Q3865" i="2"/>
  <c r="P3865" i="2"/>
  <c r="L3865" i="2"/>
  <c r="K3865" i="2"/>
  <c r="R3864" i="2"/>
  <c r="Q3864" i="2"/>
  <c r="P3864" i="2"/>
  <c r="L3864" i="2"/>
  <c r="K3864" i="2"/>
  <c r="R3863" i="2"/>
  <c r="Q3863" i="2"/>
  <c r="P3863" i="2"/>
  <c r="L3863" i="2"/>
  <c r="K3863" i="2"/>
  <c r="R3862" i="2"/>
  <c r="Q3862" i="2"/>
  <c r="P3862" i="2"/>
  <c r="K3862" i="2"/>
  <c r="L3862" i="2" s="1"/>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L3857" i="2"/>
  <c r="K3857" i="2"/>
  <c r="R3856" i="2"/>
  <c r="Q3856" i="2"/>
  <c r="P3856" i="2"/>
  <c r="L3856" i="2"/>
  <c r="K3856" i="2"/>
  <c r="R3855" i="2"/>
  <c r="Q3855" i="2"/>
  <c r="P3855" i="2"/>
  <c r="L3855" i="2"/>
  <c r="K3855" i="2"/>
  <c r="R3854" i="2"/>
  <c r="Q3854" i="2"/>
  <c r="P3854" i="2"/>
  <c r="K3854" i="2"/>
  <c r="L3854" i="2" s="1"/>
  <c r="R3853" i="2"/>
  <c r="Q3853" i="2"/>
  <c r="P3853" i="2"/>
  <c r="K3853" i="2"/>
  <c r="L3853" i="2" s="1"/>
  <c r="R3852" i="2"/>
  <c r="Q3852" i="2"/>
  <c r="P3852" i="2"/>
  <c r="K3852" i="2"/>
  <c r="L3852" i="2" s="1"/>
  <c r="R3851" i="2"/>
  <c r="Q3851" i="2"/>
  <c r="P3851" i="2"/>
  <c r="L3851" i="2"/>
  <c r="K3851" i="2"/>
  <c r="R3850" i="2"/>
  <c r="Q3850" i="2"/>
  <c r="P3850" i="2"/>
  <c r="K3850" i="2"/>
  <c r="L3850" i="2" s="1"/>
  <c r="R3849" i="2"/>
  <c r="Q3849" i="2"/>
  <c r="P3849" i="2"/>
  <c r="L3849" i="2"/>
  <c r="K3849" i="2"/>
  <c r="R3848" i="2"/>
  <c r="Q3848" i="2"/>
  <c r="P3848" i="2"/>
  <c r="L3848" i="2"/>
  <c r="K3848" i="2"/>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L3843" i="2"/>
  <c r="K3843" i="2"/>
  <c r="R3842" i="2"/>
  <c r="Q3842" i="2"/>
  <c r="P3842" i="2"/>
  <c r="K3842" i="2"/>
  <c r="L3842" i="2" s="1"/>
  <c r="R3841" i="2"/>
  <c r="Q3841" i="2"/>
  <c r="P3841" i="2"/>
  <c r="L3841" i="2"/>
  <c r="K3841" i="2"/>
  <c r="R3840" i="2"/>
  <c r="Q3840" i="2"/>
  <c r="P3840" i="2"/>
  <c r="L3840" i="2"/>
  <c r="K3840" i="2"/>
  <c r="R3839" i="2"/>
  <c r="Q3839" i="2"/>
  <c r="P3839" i="2"/>
  <c r="L3839" i="2"/>
  <c r="K3839" i="2"/>
  <c r="R3838" i="2"/>
  <c r="Q3838" i="2"/>
  <c r="P3838" i="2"/>
  <c r="K3838" i="2"/>
  <c r="L3838" i="2" s="1"/>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L3833" i="2"/>
  <c r="K3833" i="2"/>
  <c r="R3832" i="2"/>
  <c r="Q3832" i="2"/>
  <c r="P3832" i="2"/>
  <c r="L3832" i="2"/>
  <c r="K3832" i="2"/>
  <c r="R3831" i="2"/>
  <c r="Q3831" i="2"/>
  <c r="P3831" i="2"/>
  <c r="L3831" i="2"/>
  <c r="K3831" i="2"/>
  <c r="R3830" i="2"/>
  <c r="Q3830" i="2"/>
  <c r="P3830" i="2"/>
  <c r="K3830" i="2"/>
  <c r="L3830" i="2" s="1"/>
  <c r="R3829" i="2"/>
  <c r="Q3829" i="2"/>
  <c r="P3829" i="2"/>
  <c r="K3829" i="2"/>
  <c r="L3829" i="2" s="1"/>
  <c r="R3828" i="2"/>
  <c r="Q3828" i="2"/>
  <c r="P3828" i="2"/>
  <c r="K3828" i="2"/>
  <c r="L3828" i="2" s="1"/>
  <c r="R3827" i="2"/>
  <c r="Q3827" i="2"/>
  <c r="P3827" i="2"/>
  <c r="L3827" i="2"/>
  <c r="K3827" i="2"/>
  <c r="R3826" i="2"/>
  <c r="Q3826" i="2"/>
  <c r="P3826" i="2"/>
  <c r="K3826" i="2"/>
  <c r="L3826" i="2" s="1"/>
  <c r="R3825" i="2"/>
  <c r="Q3825" i="2"/>
  <c r="P3825" i="2"/>
  <c r="L3825" i="2"/>
  <c r="K3825" i="2"/>
  <c r="R3824" i="2"/>
  <c r="Q3824" i="2"/>
  <c r="P3824" i="2"/>
  <c r="L3824" i="2"/>
  <c r="K3824" i="2"/>
  <c r="R3823" i="2"/>
  <c r="Q3823" i="2"/>
  <c r="P3823" i="2"/>
  <c r="L3823" i="2"/>
  <c r="K3823" i="2"/>
  <c r="R3822" i="2"/>
  <c r="Q3822" i="2"/>
  <c r="P3822" i="2"/>
  <c r="K3822" i="2"/>
  <c r="L3822" i="2" s="1"/>
  <c r="K3821" i="2"/>
  <c r="L3821" i="2" s="1"/>
  <c r="K3820" i="2"/>
  <c r="L3820" i="2" s="1"/>
  <c r="L3819" i="2"/>
  <c r="K3819" i="2"/>
  <c r="K3818" i="2"/>
  <c r="L3818" i="2" s="1"/>
  <c r="K3817" i="2"/>
  <c r="L3817" i="2" s="1"/>
  <c r="K3816" i="2"/>
  <c r="L3816" i="2" s="1"/>
  <c r="L3815" i="2"/>
  <c r="K3815" i="2"/>
  <c r="K3814" i="2"/>
  <c r="L3814" i="2" s="1"/>
  <c r="K3813" i="2"/>
  <c r="L3813" i="2" s="1"/>
  <c r="K3812" i="2"/>
  <c r="L3812" i="2" s="1"/>
  <c r="L3811" i="2"/>
  <c r="K3811" i="2"/>
  <c r="K3810" i="2"/>
  <c r="L3810" i="2" s="1"/>
  <c r="K3809" i="2"/>
  <c r="L3809" i="2" s="1"/>
  <c r="K3808" i="2"/>
  <c r="L3808" i="2" s="1"/>
  <c r="L3807" i="2"/>
  <c r="K3807" i="2"/>
  <c r="K3806" i="2"/>
  <c r="L3806" i="2" s="1"/>
  <c r="K3805" i="2"/>
  <c r="L3805" i="2" s="1"/>
  <c r="K3804" i="2"/>
  <c r="L3804" i="2" s="1"/>
  <c r="L3803" i="2"/>
  <c r="K3803" i="2"/>
  <c r="K3802" i="2"/>
  <c r="L3802" i="2" s="1"/>
  <c r="K3801" i="2"/>
  <c r="L3801" i="2" s="1"/>
  <c r="K3800" i="2"/>
  <c r="L3800" i="2" s="1"/>
  <c r="L3799" i="2"/>
  <c r="K3799" i="2"/>
  <c r="K3798" i="2"/>
  <c r="L3798" i="2" s="1"/>
  <c r="K3797" i="2"/>
  <c r="L3797" i="2" s="1"/>
  <c r="K3796" i="2"/>
  <c r="L3796" i="2" s="1"/>
  <c r="L3795" i="2"/>
  <c r="K3795" i="2"/>
  <c r="K3794" i="2"/>
  <c r="L3794" i="2" s="1"/>
  <c r="K3793" i="2"/>
  <c r="L3793" i="2" s="1"/>
  <c r="K3792" i="2"/>
  <c r="L3792" i="2" s="1"/>
  <c r="L3791" i="2"/>
  <c r="K3791" i="2"/>
  <c r="K3790" i="2"/>
  <c r="L3790" i="2" s="1"/>
  <c r="K3789" i="2"/>
  <c r="L3789" i="2" s="1"/>
  <c r="K3788" i="2"/>
  <c r="L3788" i="2" s="1"/>
  <c r="L3787" i="2"/>
  <c r="K3787" i="2"/>
  <c r="K3786" i="2"/>
  <c r="L3786" i="2" s="1"/>
  <c r="K3785" i="2"/>
  <c r="L3785" i="2" s="1"/>
  <c r="K3784" i="2"/>
  <c r="L3784" i="2" s="1"/>
  <c r="L3783" i="2"/>
  <c r="K3783" i="2"/>
  <c r="K3782" i="2"/>
  <c r="L3782" i="2" s="1"/>
  <c r="K3781" i="2"/>
  <c r="L3781" i="2" s="1"/>
  <c r="K3780" i="2"/>
  <c r="L3780" i="2" s="1"/>
  <c r="L3779" i="2"/>
  <c r="K3779" i="2"/>
  <c r="K3778" i="2"/>
  <c r="L3778" i="2" s="1"/>
  <c r="K3777" i="2"/>
  <c r="L3777" i="2" s="1"/>
  <c r="K3776" i="2"/>
  <c r="L3776" i="2" s="1"/>
  <c r="L3775" i="2"/>
  <c r="K3775" i="2"/>
  <c r="K3774" i="2"/>
  <c r="L3774" i="2" s="1"/>
  <c r="K3773" i="2"/>
  <c r="L3773" i="2" s="1"/>
  <c r="K3772" i="2"/>
  <c r="L3772" i="2" s="1"/>
  <c r="L3771" i="2"/>
  <c r="K3771" i="2"/>
  <c r="K3770" i="2"/>
  <c r="L3770" i="2" s="1"/>
  <c r="K3769" i="2"/>
  <c r="L3769" i="2" s="1"/>
  <c r="K3768" i="2"/>
  <c r="L3768" i="2" s="1"/>
  <c r="L3767" i="2"/>
  <c r="K3767" i="2"/>
  <c r="K3766" i="2"/>
  <c r="L3766" i="2" s="1"/>
  <c r="K3765" i="2"/>
  <c r="L3765" i="2" s="1"/>
  <c r="K3764" i="2"/>
  <c r="L3764" i="2" s="1"/>
  <c r="L3763" i="2"/>
  <c r="K3763" i="2"/>
  <c r="K3762" i="2"/>
  <c r="L3762" i="2" s="1"/>
  <c r="K3761" i="2"/>
  <c r="L3761" i="2" s="1"/>
  <c r="K3760" i="2"/>
  <c r="L3760" i="2" s="1"/>
  <c r="L3759" i="2"/>
  <c r="K3759" i="2"/>
  <c r="K3758" i="2"/>
  <c r="L3758" i="2" s="1"/>
  <c r="K3757" i="2"/>
  <c r="L3757" i="2" s="1"/>
  <c r="K3756" i="2"/>
  <c r="L3756" i="2" s="1"/>
  <c r="L3755" i="2"/>
  <c r="K3755" i="2"/>
  <c r="K3754" i="2"/>
  <c r="L3754" i="2" s="1"/>
  <c r="K3753" i="2"/>
  <c r="L3753" i="2" s="1"/>
  <c r="K3752" i="2"/>
  <c r="L3752" i="2" s="1"/>
  <c r="L3751" i="2"/>
  <c r="K3751" i="2"/>
  <c r="K3750" i="2"/>
  <c r="L3750" i="2" s="1"/>
  <c r="K3749" i="2"/>
  <c r="L3749" i="2" s="1"/>
  <c r="K3748" i="2"/>
  <c r="L3748" i="2" s="1"/>
  <c r="L3747" i="2"/>
  <c r="K3747" i="2"/>
  <c r="K3746" i="2"/>
  <c r="L3746" i="2" s="1"/>
  <c r="K3745" i="2"/>
  <c r="L3745" i="2" s="1"/>
  <c r="K3744" i="2"/>
  <c r="L3744" i="2" s="1"/>
  <c r="L3743" i="2"/>
  <c r="K3743" i="2"/>
  <c r="K3742" i="2"/>
  <c r="L3742" i="2" s="1"/>
  <c r="K3741" i="2"/>
  <c r="L3741" i="2" s="1"/>
  <c r="K3740" i="2"/>
  <c r="L3740" i="2" s="1"/>
  <c r="L3739" i="2"/>
  <c r="K3739" i="2"/>
  <c r="K3738" i="2"/>
  <c r="L3738" i="2" s="1"/>
  <c r="K3737" i="2"/>
  <c r="L3737" i="2" s="1"/>
  <c r="K3736" i="2"/>
  <c r="L3736" i="2" s="1"/>
  <c r="L3735" i="2"/>
  <c r="K3735" i="2"/>
  <c r="K3734" i="2"/>
  <c r="L3734" i="2" s="1"/>
  <c r="K3733" i="2"/>
  <c r="L3733" i="2" s="1"/>
  <c r="K3732" i="2"/>
  <c r="L3732" i="2" s="1"/>
  <c r="L3731" i="2"/>
  <c r="K3731" i="2"/>
  <c r="K3730" i="2"/>
  <c r="L3730" i="2" s="1"/>
  <c r="K3729" i="2"/>
  <c r="L3729" i="2" s="1"/>
  <c r="K3728" i="2"/>
  <c r="L3728" i="2" s="1"/>
  <c r="L3727" i="2"/>
  <c r="K3727" i="2"/>
  <c r="K3726" i="2"/>
  <c r="L3726" i="2" s="1"/>
  <c r="K3725" i="2"/>
  <c r="L3725" i="2" s="1"/>
  <c r="K3724" i="2"/>
  <c r="L3724" i="2" s="1"/>
  <c r="L3723" i="2"/>
  <c r="K3723" i="2"/>
  <c r="K3722" i="2"/>
  <c r="L3722" i="2" s="1"/>
  <c r="L3721" i="2"/>
  <c r="K3721" i="2"/>
  <c r="K3720" i="2"/>
  <c r="L3720" i="2" s="1"/>
  <c r="L3719" i="2"/>
  <c r="K3719" i="2"/>
  <c r="K3718" i="2"/>
  <c r="L3718" i="2" s="1"/>
  <c r="K3717" i="2"/>
  <c r="L3717" i="2" s="1"/>
  <c r="K3716" i="2"/>
  <c r="L3716" i="2" s="1"/>
  <c r="L3715" i="2"/>
  <c r="K3715" i="2"/>
  <c r="K3714" i="2"/>
  <c r="L3714" i="2" s="1"/>
  <c r="K3713" i="2"/>
  <c r="L3713" i="2" s="1"/>
  <c r="K3712" i="2"/>
  <c r="L3712" i="2" s="1"/>
  <c r="L3711" i="2"/>
  <c r="K3711" i="2"/>
  <c r="K3710" i="2"/>
  <c r="L3710" i="2" s="1"/>
  <c r="K3709" i="2"/>
  <c r="L3709" i="2" s="1"/>
  <c r="K3708" i="2"/>
  <c r="L3708" i="2" s="1"/>
  <c r="L3707" i="2"/>
  <c r="K3707" i="2"/>
  <c r="K3706" i="2"/>
  <c r="L3706" i="2" s="1"/>
  <c r="L3705" i="2"/>
  <c r="K3705" i="2"/>
  <c r="K3704" i="2"/>
  <c r="L3704" i="2" s="1"/>
  <c r="L3703" i="2"/>
  <c r="K3703" i="2"/>
  <c r="K3702" i="2"/>
  <c r="L3702" i="2" s="1"/>
  <c r="K3701" i="2"/>
  <c r="L3701" i="2" s="1"/>
  <c r="K3700" i="2"/>
  <c r="L3700" i="2" s="1"/>
  <c r="L3699" i="2"/>
  <c r="K3699" i="2"/>
  <c r="K3698" i="2"/>
  <c r="L3698" i="2" s="1"/>
  <c r="K3697" i="2"/>
  <c r="L3697" i="2" s="1"/>
  <c r="K3696" i="2"/>
  <c r="L3696" i="2" s="1"/>
  <c r="L3695" i="2"/>
  <c r="K3695" i="2"/>
  <c r="K3694" i="2"/>
  <c r="L3694" i="2" s="1"/>
  <c r="K3693" i="2"/>
  <c r="L3693" i="2" s="1"/>
  <c r="K3692" i="2"/>
  <c r="L3692" i="2" s="1"/>
  <c r="L3691" i="2"/>
  <c r="K3691" i="2"/>
  <c r="K3690" i="2"/>
  <c r="L3690" i="2" s="1"/>
  <c r="K3689" i="2"/>
  <c r="L3689" i="2" s="1"/>
  <c r="K3688" i="2"/>
  <c r="L3688" i="2" s="1"/>
  <c r="L3687" i="2"/>
  <c r="K3687" i="2"/>
  <c r="K3686" i="2"/>
  <c r="L3686" i="2" s="1"/>
  <c r="K3685" i="2"/>
  <c r="L3685" i="2" s="1"/>
  <c r="K3684" i="2"/>
  <c r="L3684" i="2" s="1"/>
  <c r="L3683" i="2"/>
  <c r="K3683" i="2"/>
  <c r="K3682" i="2"/>
  <c r="L3682" i="2" s="1"/>
  <c r="K3681" i="2"/>
  <c r="L3681" i="2" s="1"/>
  <c r="K3680" i="2"/>
  <c r="L3680" i="2" s="1"/>
  <c r="L3679" i="2"/>
  <c r="K3679" i="2"/>
  <c r="K3678" i="2"/>
  <c r="L3678" i="2" s="1"/>
  <c r="K3677" i="2"/>
  <c r="L3677" i="2" s="1"/>
  <c r="K3676" i="2"/>
  <c r="L3676" i="2" s="1"/>
  <c r="L3675" i="2"/>
  <c r="K3675" i="2"/>
  <c r="K3674" i="2"/>
  <c r="L3674" i="2" s="1"/>
  <c r="K3673" i="2"/>
  <c r="L3673" i="2" s="1"/>
  <c r="K3672" i="2"/>
  <c r="L3672" i="2" s="1"/>
  <c r="L3671" i="2"/>
  <c r="K3671" i="2"/>
  <c r="K3670" i="2"/>
  <c r="L3670" i="2" s="1"/>
  <c r="K3669" i="2"/>
  <c r="L3669" i="2" s="1"/>
  <c r="K3668" i="2"/>
  <c r="L3668" i="2" s="1"/>
  <c r="L3667" i="2"/>
  <c r="K3667" i="2"/>
  <c r="K3666" i="2"/>
  <c r="L3666" i="2" s="1"/>
  <c r="K3665" i="2"/>
  <c r="L3665" i="2" s="1"/>
  <c r="K3664" i="2"/>
  <c r="L3664" i="2" s="1"/>
  <c r="L3663" i="2"/>
  <c r="K3663" i="2"/>
  <c r="K3662" i="2"/>
  <c r="L3662" i="2" s="1"/>
  <c r="K3661" i="2"/>
  <c r="L3661" i="2" s="1"/>
  <c r="K3660" i="2"/>
  <c r="L3660" i="2" s="1"/>
  <c r="L3659" i="2"/>
  <c r="K3659" i="2"/>
  <c r="K3658" i="2"/>
  <c r="L3658" i="2" s="1"/>
  <c r="K3657" i="2"/>
  <c r="L3657" i="2" s="1"/>
  <c r="K3656" i="2"/>
  <c r="L3656" i="2" s="1"/>
  <c r="L3655" i="2"/>
  <c r="K3655" i="2"/>
  <c r="K3654" i="2"/>
  <c r="L3654" i="2" s="1"/>
  <c r="K3653" i="2"/>
  <c r="L3653" i="2" s="1"/>
  <c r="K3652" i="2"/>
  <c r="L3652" i="2" s="1"/>
  <c r="L3651" i="2"/>
  <c r="K3651" i="2"/>
  <c r="K3650" i="2"/>
  <c r="L3650" i="2" s="1"/>
  <c r="K3649" i="2"/>
  <c r="L3649" i="2" s="1"/>
  <c r="K3648" i="2"/>
  <c r="L3648" i="2" s="1"/>
  <c r="L3647" i="2"/>
  <c r="K3647" i="2"/>
  <c r="K3646" i="2"/>
  <c r="L3646" i="2" s="1"/>
  <c r="K3645" i="2"/>
  <c r="L3645" i="2" s="1"/>
  <c r="K3644" i="2"/>
  <c r="L3644" i="2" s="1"/>
  <c r="L3643" i="2"/>
  <c r="K3643" i="2"/>
  <c r="K3642" i="2"/>
  <c r="L3642" i="2" s="1"/>
  <c r="K3641" i="2"/>
  <c r="L3641" i="2" s="1"/>
  <c r="K3640" i="2"/>
  <c r="L3640" i="2" s="1"/>
  <c r="L3639" i="2"/>
  <c r="K3639" i="2"/>
  <c r="K3638" i="2"/>
  <c r="L3638" i="2" s="1"/>
  <c r="K3637" i="2"/>
  <c r="L3637" i="2" s="1"/>
  <c r="K3636" i="2"/>
  <c r="L3636" i="2" s="1"/>
  <c r="L3635" i="2"/>
  <c r="K3635" i="2"/>
  <c r="K3634" i="2"/>
  <c r="L3634" i="2" s="1"/>
  <c r="K3633" i="2"/>
  <c r="L3633" i="2" s="1"/>
  <c r="K3632" i="2"/>
  <c r="L3632" i="2" s="1"/>
  <c r="L3631" i="2"/>
  <c r="K3631" i="2"/>
  <c r="K3630" i="2"/>
  <c r="L3630" i="2" s="1"/>
  <c r="K3629" i="2"/>
  <c r="L3629" i="2" s="1"/>
  <c r="K3628" i="2"/>
  <c r="L3628" i="2" s="1"/>
  <c r="L3627" i="2"/>
  <c r="K3627" i="2"/>
  <c r="K3626" i="2"/>
  <c r="L3626" i="2" s="1"/>
  <c r="K3625" i="2"/>
  <c r="L3625" i="2" s="1"/>
  <c r="K3624" i="2"/>
  <c r="L3624" i="2" s="1"/>
  <c r="L3623" i="2"/>
  <c r="K3623" i="2"/>
  <c r="K3622" i="2"/>
  <c r="L3622" i="2" s="1"/>
  <c r="K3621" i="2"/>
  <c r="L3621" i="2" s="1"/>
  <c r="K3620" i="2"/>
  <c r="L3620" i="2" s="1"/>
  <c r="L3619" i="2"/>
  <c r="K3619" i="2"/>
  <c r="K3618" i="2"/>
  <c r="L3618" i="2" s="1"/>
  <c r="K3617" i="2"/>
  <c r="L3617" i="2" s="1"/>
  <c r="K3616" i="2"/>
  <c r="L3616" i="2" s="1"/>
  <c r="L3615" i="2"/>
  <c r="K3615" i="2"/>
  <c r="K3614" i="2"/>
  <c r="L3614" i="2" s="1"/>
  <c r="K3613" i="2"/>
  <c r="L3613" i="2" s="1"/>
  <c r="K3612" i="2"/>
  <c r="L3612" i="2" s="1"/>
  <c r="L3611" i="2"/>
  <c r="K3611" i="2"/>
  <c r="K3610" i="2"/>
  <c r="L3610" i="2" s="1"/>
  <c r="K3609" i="2"/>
  <c r="L3609" i="2" s="1"/>
  <c r="K3608" i="2"/>
  <c r="L3608" i="2" s="1"/>
  <c r="L3607" i="2"/>
  <c r="K3607" i="2"/>
  <c r="K3606" i="2"/>
  <c r="L3606" i="2" s="1"/>
  <c r="K3605" i="2"/>
  <c r="L3605" i="2" s="1"/>
  <c r="K3604" i="2"/>
  <c r="L3604" i="2" s="1"/>
  <c r="L3603" i="2"/>
  <c r="K3603" i="2"/>
  <c r="K3602" i="2"/>
  <c r="L3602" i="2" s="1"/>
  <c r="K3601" i="2"/>
  <c r="L3601" i="2" s="1"/>
  <c r="K3600" i="2"/>
  <c r="L3600" i="2" s="1"/>
  <c r="L3599" i="2"/>
  <c r="K3599" i="2"/>
  <c r="K3598" i="2"/>
  <c r="L3598" i="2" s="1"/>
  <c r="K3597" i="2"/>
  <c r="L3597" i="2" s="1"/>
  <c r="K3596" i="2"/>
  <c r="L3596" i="2" s="1"/>
  <c r="L3595" i="2"/>
  <c r="K3595" i="2"/>
  <c r="K3594" i="2"/>
  <c r="L3594" i="2" s="1"/>
  <c r="L3593" i="2"/>
  <c r="K3593" i="2"/>
  <c r="K3592" i="2"/>
  <c r="L3592" i="2" s="1"/>
  <c r="L3591" i="2"/>
  <c r="K3591" i="2"/>
  <c r="K3590" i="2"/>
  <c r="L3590" i="2" s="1"/>
  <c r="K3589" i="2"/>
  <c r="L3589" i="2" s="1"/>
  <c r="K3588" i="2"/>
  <c r="L3588" i="2" s="1"/>
  <c r="L3587" i="2"/>
  <c r="K3587" i="2"/>
  <c r="K3586" i="2"/>
  <c r="L3586" i="2" s="1"/>
  <c r="K3585" i="2"/>
  <c r="L3585" i="2" s="1"/>
  <c r="K3584" i="2"/>
  <c r="L3584" i="2" s="1"/>
  <c r="L3583" i="2"/>
  <c r="K3583" i="2"/>
  <c r="K3582" i="2"/>
  <c r="L3582" i="2" s="1"/>
  <c r="K3581" i="2"/>
  <c r="L3581" i="2" s="1"/>
  <c r="K3580" i="2"/>
  <c r="L3580" i="2" s="1"/>
  <c r="K3579" i="2"/>
  <c r="L3579" i="2" s="1"/>
  <c r="K3578" i="2"/>
  <c r="L3578" i="2" s="1"/>
  <c r="K3577" i="2"/>
  <c r="L3577" i="2" s="1"/>
  <c r="K3576" i="2"/>
  <c r="L3576" i="2" s="1"/>
  <c r="L3575" i="2"/>
  <c r="K3575" i="2"/>
  <c r="K3574" i="2"/>
  <c r="L3574" i="2" s="1"/>
  <c r="K3573" i="2"/>
  <c r="L3573" i="2" s="1"/>
  <c r="K3572" i="2"/>
  <c r="L3572" i="2" s="1"/>
  <c r="L3571" i="2"/>
  <c r="K3571" i="2"/>
  <c r="K3570" i="2"/>
  <c r="L3570" i="2" s="1"/>
  <c r="K3569" i="2"/>
  <c r="L3569" i="2" s="1"/>
  <c r="K3568" i="2"/>
  <c r="L3568" i="2" s="1"/>
  <c r="K3567" i="2"/>
  <c r="L3567" i="2" s="1"/>
  <c r="K3566" i="2"/>
  <c r="L3566" i="2" s="1"/>
  <c r="K3565" i="2"/>
  <c r="L3565" i="2" s="1"/>
  <c r="K3564" i="2"/>
  <c r="L3564" i="2" s="1"/>
  <c r="K3563" i="2"/>
  <c r="L3563" i="2" s="1"/>
  <c r="K3562" i="2"/>
  <c r="L3562" i="2" s="1"/>
  <c r="L3561" i="2"/>
  <c r="K3561" i="2"/>
  <c r="K3560" i="2"/>
  <c r="L3560" i="2" s="1"/>
  <c r="L3559" i="2"/>
  <c r="K3559" i="2"/>
  <c r="K3558" i="2"/>
  <c r="L3558" i="2" s="1"/>
  <c r="K3557" i="2"/>
  <c r="L3557" i="2" s="1"/>
  <c r="K3556" i="2"/>
  <c r="L3556" i="2" s="1"/>
  <c r="L3555" i="2"/>
  <c r="K3555" i="2"/>
  <c r="K3554" i="2"/>
  <c r="L3554" i="2" s="1"/>
  <c r="K3553" i="2"/>
  <c r="L3553" i="2" s="1"/>
  <c r="K3552" i="2"/>
  <c r="L3552" i="2" s="1"/>
  <c r="L3551" i="2"/>
  <c r="K3551" i="2"/>
  <c r="K3550" i="2"/>
  <c r="L3550" i="2" s="1"/>
  <c r="K3549" i="2"/>
  <c r="L3549" i="2" s="1"/>
  <c r="K3548" i="2"/>
  <c r="L3548" i="2" s="1"/>
  <c r="K3547" i="2"/>
  <c r="L3547" i="2" s="1"/>
  <c r="K3546" i="2"/>
  <c r="L3546" i="2" s="1"/>
  <c r="K3545" i="2"/>
  <c r="L3545" i="2" s="1"/>
  <c r="K3544" i="2"/>
  <c r="L3544" i="2" s="1"/>
  <c r="L3543" i="2"/>
  <c r="K3543" i="2"/>
  <c r="K3542" i="2"/>
  <c r="L3542" i="2" s="1"/>
  <c r="K3541" i="2"/>
  <c r="L3541" i="2" s="1"/>
  <c r="K3540" i="2"/>
  <c r="L3540" i="2" s="1"/>
  <c r="L3539" i="2"/>
  <c r="K3539" i="2"/>
  <c r="K3538" i="2"/>
  <c r="L3538" i="2" s="1"/>
  <c r="K3537" i="2"/>
  <c r="L3537" i="2" s="1"/>
  <c r="K3536" i="2"/>
  <c r="L3536" i="2" s="1"/>
  <c r="K3535" i="2"/>
  <c r="L3535" i="2" s="1"/>
  <c r="K3534" i="2"/>
  <c r="L3534" i="2" s="1"/>
  <c r="K3533" i="2"/>
  <c r="L3533" i="2" s="1"/>
  <c r="K3532" i="2"/>
  <c r="L3532" i="2" s="1"/>
  <c r="K3531" i="2"/>
  <c r="L3531" i="2" s="1"/>
  <c r="K3530" i="2"/>
  <c r="L3530" i="2" s="1"/>
  <c r="L3529" i="2"/>
  <c r="K3529" i="2"/>
  <c r="K3528" i="2"/>
  <c r="L3528" i="2" s="1"/>
  <c r="L3527" i="2"/>
  <c r="K3527" i="2"/>
  <c r="K3526" i="2"/>
  <c r="L3526" i="2" s="1"/>
  <c r="K3525" i="2"/>
  <c r="L3525" i="2" s="1"/>
  <c r="K3524" i="2"/>
  <c r="L3524" i="2" s="1"/>
  <c r="L3523" i="2"/>
  <c r="K3523" i="2"/>
  <c r="K3522" i="2"/>
  <c r="L3522" i="2" s="1"/>
  <c r="K3521" i="2"/>
  <c r="L3521" i="2" s="1"/>
  <c r="K3520" i="2"/>
  <c r="L3520" i="2" s="1"/>
  <c r="L3519" i="2"/>
  <c r="K3519" i="2"/>
  <c r="K3518" i="2"/>
  <c r="L3518" i="2" s="1"/>
  <c r="K3517" i="2"/>
  <c r="L3517" i="2" s="1"/>
  <c r="K3516" i="2"/>
  <c r="L3516" i="2" s="1"/>
  <c r="K3515" i="2"/>
  <c r="L3515" i="2" s="1"/>
  <c r="K3514" i="2"/>
  <c r="L3514" i="2" s="1"/>
  <c r="K3513" i="2"/>
  <c r="L3513" i="2" s="1"/>
  <c r="K3512" i="2"/>
  <c r="L3512" i="2" s="1"/>
  <c r="K3511" i="2"/>
  <c r="L3511" i="2" s="1"/>
  <c r="L3510" i="2"/>
  <c r="K3510" i="2"/>
  <c r="K3509" i="2"/>
  <c r="L3509" i="2" s="1"/>
  <c r="K3508" i="2"/>
  <c r="L3508" i="2" s="1"/>
  <c r="K3507" i="2"/>
  <c r="L3507" i="2" s="1"/>
  <c r="L3506" i="2"/>
  <c r="K3506" i="2"/>
  <c r="K3505" i="2"/>
  <c r="L3505" i="2" s="1"/>
  <c r="K3504" i="2"/>
  <c r="L3504" i="2" s="1"/>
  <c r="K3503" i="2"/>
  <c r="L3503" i="2" s="1"/>
  <c r="K3502" i="2"/>
  <c r="L3502" i="2" s="1"/>
  <c r="K3501" i="2"/>
  <c r="L3501" i="2" s="1"/>
  <c r="K3500" i="2"/>
  <c r="L3500" i="2" s="1"/>
  <c r="K3499" i="2"/>
  <c r="L3499" i="2" s="1"/>
  <c r="K3498" i="2"/>
  <c r="L3498" i="2" s="1"/>
  <c r="K3497" i="2"/>
  <c r="L3497" i="2" s="1"/>
  <c r="K3496" i="2"/>
  <c r="L3496" i="2" s="1"/>
  <c r="K3495" i="2"/>
  <c r="L3495" i="2" s="1"/>
  <c r="K3494" i="2"/>
  <c r="L3494" i="2" s="1"/>
  <c r="K3493" i="2"/>
  <c r="L3493" i="2" s="1"/>
  <c r="K3492" i="2"/>
  <c r="L3492" i="2" s="1"/>
  <c r="K3491" i="2"/>
  <c r="L3491" i="2" s="1"/>
  <c r="K3490" i="2"/>
  <c r="L3490" i="2" s="1"/>
  <c r="K3489" i="2"/>
  <c r="L3489" i="2" s="1"/>
  <c r="K3488" i="2"/>
  <c r="L3488" i="2" s="1"/>
  <c r="K3487" i="2"/>
  <c r="L3487" i="2" s="1"/>
  <c r="K3486" i="2"/>
  <c r="L3486" i="2" s="1"/>
  <c r="K3485" i="2"/>
  <c r="L3485" i="2" s="1"/>
  <c r="K3484" i="2"/>
  <c r="L3484" i="2" s="1"/>
  <c r="K3483" i="2"/>
  <c r="L3483" i="2" s="1"/>
  <c r="K3482" i="2"/>
  <c r="L3482" i="2" s="1"/>
  <c r="K3481" i="2"/>
  <c r="L3481" i="2" s="1"/>
  <c r="K3480" i="2"/>
  <c r="L3480" i="2" s="1"/>
  <c r="K3479" i="2"/>
  <c r="L3479" i="2" s="1"/>
  <c r="L3478" i="2"/>
  <c r="K3478" i="2"/>
  <c r="K3477" i="2"/>
  <c r="L3477" i="2" s="1"/>
  <c r="K3476" i="2"/>
  <c r="L3476" i="2" s="1"/>
  <c r="K3475" i="2"/>
  <c r="L3475" i="2" s="1"/>
  <c r="L3474" i="2"/>
  <c r="K3474" i="2"/>
  <c r="K3473" i="2"/>
  <c r="L3473" i="2" s="1"/>
  <c r="K3472" i="2"/>
  <c r="L3472" i="2" s="1"/>
  <c r="K3471" i="2"/>
  <c r="L3471" i="2" s="1"/>
  <c r="K3470" i="2"/>
  <c r="L3470" i="2" s="1"/>
  <c r="K3469" i="2"/>
  <c r="L3469" i="2" s="1"/>
  <c r="K3468" i="2"/>
  <c r="L3468" i="2" s="1"/>
  <c r="K3467" i="2"/>
  <c r="L3467" i="2" s="1"/>
  <c r="K3466" i="2"/>
  <c r="L3466" i="2" s="1"/>
  <c r="K3465" i="2"/>
  <c r="L3465" i="2" s="1"/>
  <c r="K3464" i="2"/>
  <c r="L3464" i="2" s="1"/>
  <c r="K3463" i="2"/>
  <c r="L3463" i="2" s="1"/>
  <c r="K3462" i="2"/>
  <c r="L3462" i="2" s="1"/>
  <c r="K3461" i="2"/>
  <c r="L3461" i="2" s="1"/>
  <c r="K3460" i="2"/>
  <c r="L3460" i="2" s="1"/>
  <c r="K3459" i="2"/>
  <c r="L3459" i="2" s="1"/>
  <c r="K3458" i="2"/>
  <c r="L3458" i="2" s="1"/>
  <c r="K3457" i="2"/>
  <c r="L3457" i="2" s="1"/>
  <c r="K3456" i="2"/>
  <c r="L3456" i="2" s="1"/>
  <c r="K3455" i="2"/>
  <c r="L3455" i="2" s="1"/>
  <c r="K3454" i="2"/>
  <c r="L3454" i="2" s="1"/>
  <c r="K3453" i="2"/>
  <c r="L3453" i="2" s="1"/>
  <c r="K3452" i="2"/>
  <c r="L3452" i="2" s="1"/>
  <c r="K3451" i="2"/>
  <c r="L3451" i="2" s="1"/>
  <c r="K3450" i="2"/>
  <c r="L3450" i="2" s="1"/>
  <c r="K3449" i="2"/>
  <c r="L3449" i="2" s="1"/>
  <c r="K3448" i="2"/>
  <c r="L3448" i="2" s="1"/>
  <c r="K3447" i="2"/>
  <c r="L3447" i="2" s="1"/>
  <c r="L3446" i="2"/>
  <c r="K3446" i="2"/>
  <c r="K3445" i="2"/>
  <c r="L3445" i="2" s="1"/>
  <c r="K3444" i="2"/>
  <c r="L3444" i="2" s="1"/>
  <c r="K3443" i="2"/>
  <c r="L3443" i="2" s="1"/>
  <c r="L3442" i="2"/>
  <c r="K3442" i="2"/>
  <c r="K3441" i="2"/>
  <c r="L3441" i="2" s="1"/>
  <c r="K3440" i="2"/>
  <c r="L3440" i="2" s="1"/>
  <c r="K3439" i="2"/>
  <c r="L3439" i="2" s="1"/>
  <c r="K3438" i="2"/>
  <c r="L3438" i="2" s="1"/>
  <c r="K3437" i="2"/>
  <c r="L3437" i="2" s="1"/>
  <c r="K3436" i="2"/>
  <c r="L3436" i="2" s="1"/>
  <c r="K3435" i="2"/>
  <c r="L3435" i="2" s="1"/>
  <c r="K3434" i="2"/>
  <c r="L3434" i="2" s="1"/>
  <c r="K3433" i="2"/>
  <c r="L3433" i="2" s="1"/>
  <c r="K3432" i="2"/>
  <c r="L3432" i="2" s="1"/>
  <c r="K3431" i="2"/>
  <c r="L3431" i="2" s="1"/>
  <c r="K3430" i="2"/>
  <c r="L3430" i="2" s="1"/>
  <c r="K3429" i="2"/>
  <c r="L3429" i="2" s="1"/>
  <c r="K3428" i="2"/>
  <c r="L3428" i="2" s="1"/>
  <c r="K3427" i="2"/>
  <c r="L3427" i="2" s="1"/>
  <c r="K3426" i="2"/>
  <c r="L3426" i="2" s="1"/>
  <c r="K3425" i="2"/>
  <c r="L3425" i="2" s="1"/>
  <c r="K3424" i="2"/>
  <c r="L3424" i="2" s="1"/>
  <c r="K3423" i="2"/>
  <c r="L3423" i="2" s="1"/>
  <c r="K3422" i="2"/>
  <c r="L3422" i="2" s="1"/>
  <c r="K3421" i="2"/>
  <c r="L3421" i="2" s="1"/>
  <c r="K3420" i="2"/>
  <c r="L3420" i="2" s="1"/>
  <c r="K3419" i="2"/>
  <c r="L3419" i="2" s="1"/>
  <c r="K3418" i="2"/>
  <c r="L3418" i="2" s="1"/>
  <c r="K3417" i="2"/>
  <c r="L3417" i="2" s="1"/>
  <c r="K3416" i="2"/>
  <c r="L3416" i="2" s="1"/>
  <c r="K3415" i="2"/>
  <c r="L3415" i="2" s="1"/>
  <c r="L3414" i="2"/>
  <c r="K3414" i="2"/>
  <c r="K3413" i="2"/>
  <c r="L3413" i="2" s="1"/>
  <c r="K3412" i="2"/>
  <c r="L3412" i="2" s="1"/>
  <c r="K3411" i="2"/>
  <c r="L3411" i="2" s="1"/>
  <c r="L3410" i="2"/>
  <c r="K3410" i="2"/>
  <c r="K3409" i="2"/>
  <c r="L3409" i="2" s="1"/>
  <c r="K3408" i="2"/>
  <c r="L3408" i="2" s="1"/>
  <c r="K3407" i="2"/>
  <c r="L3407" i="2" s="1"/>
  <c r="K3406" i="2"/>
  <c r="L3406" i="2" s="1"/>
  <c r="K3405" i="2"/>
  <c r="L3405" i="2" s="1"/>
  <c r="K3404" i="2"/>
  <c r="L3404" i="2" s="1"/>
  <c r="K3403" i="2"/>
  <c r="L3403" i="2" s="1"/>
  <c r="K3402" i="2"/>
  <c r="L3402" i="2" s="1"/>
  <c r="K3401" i="2"/>
  <c r="L3401" i="2" s="1"/>
  <c r="K3400" i="2"/>
  <c r="L3400" i="2" s="1"/>
  <c r="K3399" i="2"/>
  <c r="L3399" i="2" s="1"/>
  <c r="K3398" i="2"/>
  <c r="L3398" i="2" s="1"/>
  <c r="K3397" i="2"/>
  <c r="L3397" i="2" s="1"/>
  <c r="K3396" i="2"/>
  <c r="L3396" i="2" s="1"/>
  <c r="K3395" i="2"/>
  <c r="L3395" i="2" s="1"/>
  <c r="K3394" i="2"/>
  <c r="L3394" i="2" s="1"/>
  <c r="K3393" i="2"/>
  <c r="L3393" i="2" s="1"/>
  <c r="K3392" i="2"/>
  <c r="L3392" i="2" s="1"/>
  <c r="K3391" i="2"/>
  <c r="L3391" i="2" s="1"/>
  <c r="K3390" i="2"/>
  <c r="L3390" i="2" s="1"/>
  <c r="K3389" i="2"/>
  <c r="L3389" i="2" s="1"/>
  <c r="K3388" i="2"/>
  <c r="L3388" i="2" s="1"/>
  <c r="K3387" i="2"/>
  <c r="L3387" i="2" s="1"/>
  <c r="K3386" i="2"/>
  <c r="L3386" i="2" s="1"/>
  <c r="K3385" i="2"/>
  <c r="L3385" i="2" s="1"/>
  <c r="K3384" i="2"/>
  <c r="L3384" i="2" s="1"/>
  <c r="K3383" i="2"/>
  <c r="L3383" i="2" s="1"/>
  <c r="L3382" i="2"/>
  <c r="K3382" i="2"/>
  <c r="K3381" i="2"/>
  <c r="L3381" i="2" s="1"/>
  <c r="K3380" i="2"/>
  <c r="L3380" i="2" s="1"/>
  <c r="K3379" i="2"/>
  <c r="L3379" i="2" s="1"/>
  <c r="L3378" i="2"/>
  <c r="K3378" i="2"/>
  <c r="K3377" i="2"/>
  <c r="L3377" i="2" s="1"/>
  <c r="K3376" i="2"/>
  <c r="L3376" i="2" s="1"/>
  <c r="K3375" i="2"/>
  <c r="L3375" i="2" s="1"/>
  <c r="K3374" i="2"/>
  <c r="L3374" i="2" s="1"/>
  <c r="K3373" i="2"/>
  <c r="L3373" i="2" s="1"/>
  <c r="K3372" i="2"/>
  <c r="L3372" i="2" s="1"/>
  <c r="K3371" i="2"/>
  <c r="L3371" i="2" s="1"/>
  <c r="K3370" i="2"/>
  <c r="L3370" i="2" s="1"/>
  <c r="K3369" i="2"/>
  <c r="L3369" i="2" s="1"/>
  <c r="K3368" i="2"/>
  <c r="L3368" i="2" s="1"/>
  <c r="K3367" i="2"/>
  <c r="L3367" i="2" s="1"/>
  <c r="K3366" i="2"/>
  <c r="L3366" i="2" s="1"/>
  <c r="K3365" i="2"/>
  <c r="L3365" i="2" s="1"/>
  <c r="K3364" i="2"/>
  <c r="L3364" i="2" s="1"/>
  <c r="K3363" i="2"/>
  <c r="L3363" i="2" s="1"/>
  <c r="K3362" i="2"/>
  <c r="L3362" i="2" s="1"/>
  <c r="K3361" i="2"/>
  <c r="L3361" i="2" s="1"/>
  <c r="K3360" i="2"/>
  <c r="L3360" i="2" s="1"/>
  <c r="K3359" i="2"/>
  <c r="L3359" i="2" s="1"/>
  <c r="K3358" i="2"/>
  <c r="L3358" i="2" s="1"/>
  <c r="K3357" i="2"/>
  <c r="L3357" i="2" s="1"/>
  <c r="K3356" i="2"/>
  <c r="L3356" i="2" s="1"/>
  <c r="K3355" i="2"/>
  <c r="L3355" i="2" s="1"/>
  <c r="K3354" i="2"/>
  <c r="L3354" i="2" s="1"/>
  <c r="K3353" i="2"/>
  <c r="L3353" i="2" s="1"/>
  <c r="K3352" i="2"/>
  <c r="L3352" i="2" s="1"/>
  <c r="K3351" i="2"/>
  <c r="L3351" i="2" s="1"/>
  <c r="L3350" i="2"/>
  <c r="K3350" i="2"/>
  <c r="K3349" i="2"/>
  <c r="L3349" i="2" s="1"/>
  <c r="K3348" i="2"/>
  <c r="L3348" i="2" s="1"/>
  <c r="K3347" i="2"/>
  <c r="L3347" i="2" s="1"/>
  <c r="L3346" i="2"/>
  <c r="K3346" i="2"/>
  <c r="K3345" i="2"/>
  <c r="L3345" i="2" s="1"/>
  <c r="K3344" i="2"/>
  <c r="L3344" i="2" s="1"/>
  <c r="K3343" i="2"/>
  <c r="L3343" i="2" s="1"/>
  <c r="K3342" i="2"/>
  <c r="L3342" i="2" s="1"/>
  <c r="K3341" i="2"/>
  <c r="L3341" i="2" s="1"/>
  <c r="K3340" i="2"/>
  <c r="L3340" i="2" s="1"/>
  <c r="K3339" i="2"/>
  <c r="L3339" i="2" s="1"/>
  <c r="L3338" i="2"/>
  <c r="K3338" i="2"/>
  <c r="K3337" i="2"/>
  <c r="L3337" i="2" s="1"/>
  <c r="K3336" i="2"/>
  <c r="L3336" i="2" s="1"/>
  <c r="K3335" i="2"/>
  <c r="L3335" i="2" s="1"/>
  <c r="K3334" i="2"/>
  <c r="L3334" i="2" s="1"/>
  <c r="K3333" i="2"/>
  <c r="L3333" i="2" s="1"/>
  <c r="K3332" i="2"/>
  <c r="L3332" i="2" s="1"/>
  <c r="K3331" i="2"/>
  <c r="L3331" i="2" s="1"/>
  <c r="K3330" i="2"/>
  <c r="L3330" i="2" s="1"/>
  <c r="K3329" i="2"/>
  <c r="L3329" i="2" s="1"/>
  <c r="K3328" i="2"/>
  <c r="L3328" i="2" s="1"/>
  <c r="K3327" i="2"/>
  <c r="L3327" i="2" s="1"/>
  <c r="K3326" i="2"/>
  <c r="L3326" i="2" s="1"/>
  <c r="K3325" i="2"/>
  <c r="L3325" i="2" s="1"/>
  <c r="K3324" i="2"/>
  <c r="L3324" i="2" s="1"/>
  <c r="K3323" i="2"/>
  <c r="L3323" i="2" s="1"/>
  <c r="K3322" i="2"/>
  <c r="L3322" i="2" s="1"/>
  <c r="K3321" i="2"/>
  <c r="L3321" i="2" s="1"/>
  <c r="K3320" i="2"/>
  <c r="L3320" i="2" s="1"/>
  <c r="K3319" i="2"/>
  <c r="L3319" i="2" s="1"/>
  <c r="L3318" i="2"/>
  <c r="K3318" i="2"/>
  <c r="K3317" i="2"/>
  <c r="L3317" i="2" s="1"/>
  <c r="K3316" i="2"/>
  <c r="L3316" i="2" s="1"/>
  <c r="K3315" i="2"/>
  <c r="L3315" i="2" s="1"/>
  <c r="L3314" i="2"/>
  <c r="K3314" i="2"/>
  <c r="K3313" i="2"/>
  <c r="L3313" i="2" s="1"/>
  <c r="K3312" i="2"/>
  <c r="L3312" i="2" s="1"/>
  <c r="K3311" i="2"/>
  <c r="L3311" i="2" s="1"/>
  <c r="K3310" i="2"/>
  <c r="L3310" i="2" s="1"/>
  <c r="K3309" i="2"/>
  <c r="L3309" i="2" s="1"/>
  <c r="K3308" i="2"/>
  <c r="L3308" i="2" s="1"/>
  <c r="K3307" i="2"/>
  <c r="L3307" i="2" s="1"/>
  <c r="K3306" i="2"/>
  <c r="L3306" i="2" s="1"/>
  <c r="K3305" i="2"/>
  <c r="L3305" i="2" s="1"/>
  <c r="K3304" i="2"/>
  <c r="L3304" i="2" s="1"/>
  <c r="K3303" i="2"/>
  <c r="L3303" i="2" s="1"/>
  <c r="L3302" i="2"/>
  <c r="K3302" i="2"/>
  <c r="K3301" i="2"/>
  <c r="L3301" i="2" s="1"/>
  <c r="K3300" i="2"/>
  <c r="L3300" i="2" s="1"/>
  <c r="K3299" i="2"/>
  <c r="L3299" i="2" s="1"/>
  <c r="K3298" i="2"/>
  <c r="L3298" i="2" s="1"/>
  <c r="K3297" i="2"/>
  <c r="L3297" i="2" s="1"/>
  <c r="K3296" i="2"/>
  <c r="L3296" i="2" s="1"/>
  <c r="L3295" i="2"/>
  <c r="K3295" i="2"/>
  <c r="K3294" i="2"/>
  <c r="L3294" i="2" s="1"/>
  <c r="K3293" i="2"/>
  <c r="L3293" i="2" s="1"/>
  <c r="K3292" i="2"/>
  <c r="L3292" i="2" s="1"/>
  <c r="L3291" i="2"/>
  <c r="K3291" i="2"/>
  <c r="K3290" i="2"/>
  <c r="L3290" i="2" s="1"/>
  <c r="K3289" i="2"/>
  <c r="L3289" i="2" s="1"/>
  <c r="K3288" i="2"/>
  <c r="L3288" i="2" s="1"/>
  <c r="K3287" i="2"/>
  <c r="L3287" i="2" s="1"/>
  <c r="L3286" i="2"/>
  <c r="K3286" i="2"/>
  <c r="K3285" i="2"/>
  <c r="L3285" i="2" s="1"/>
  <c r="K3284" i="2"/>
  <c r="L3284" i="2" s="1"/>
  <c r="K3283" i="2"/>
  <c r="L3283" i="2" s="1"/>
  <c r="K3282" i="2"/>
  <c r="L3282" i="2" s="1"/>
  <c r="K3281" i="2"/>
  <c r="L3281" i="2" s="1"/>
  <c r="K3280" i="2"/>
  <c r="L3280" i="2" s="1"/>
  <c r="L3279" i="2"/>
  <c r="K3279" i="2"/>
  <c r="K3278" i="2"/>
  <c r="L3278" i="2" s="1"/>
  <c r="K3277" i="2"/>
  <c r="L3277" i="2" s="1"/>
  <c r="K3276" i="2"/>
  <c r="L3276" i="2" s="1"/>
  <c r="L3275" i="2"/>
  <c r="K3275" i="2"/>
  <c r="K3274" i="2"/>
  <c r="L3274" i="2" s="1"/>
  <c r="K3273" i="2"/>
  <c r="L3273" i="2" s="1"/>
  <c r="K3272" i="2"/>
  <c r="L3272" i="2" s="1"/>
  <c r="K3271" i="2"/>
  <c r="L3271" i="2" s="1"/>
  <c r="L3270" i="2"/>
  <c r="K3270" i="2"/>
  <c r="K3269" i="2"/>
  <c r="L3269" i="2" s="1"/>
  <c r="K3268" i="2"/>
  <c r="L3268" i="2" s="1"/>
  <c r="K3267" i="2"/>
  <c r="L3267" i="2" s="1"/>
  <c r="K3266" i="2"/>
  <c r="L3266" i="2" s="1"/>
  <c r="K3265" i="2"/>
  <c r="L3265" i="2" s="1"/>
  <c r="K3264" i="2"/>
  <c r="L3264" i="2" s="1"/>
  <c r="L3263" i="2"/>
  <c r="K3263" i="2"/>
  <c r="K3262" i="2"/>
  <c r="L3262" i="2" s="1"/>
  <c r="K3261" i="2"/>
  <c r="L3261" i="2" s="1"/>
  <c r="K3260" i="2"/>
  <c r="L3260" i="2" s="1"/>
  <c r="L3259" i="2"/>
  <c r="K3259" i="2"/>
  <c r="L3258" i="2"/>
  <c r="K3258" i="2"/>
  <c r="K3257" i="2"/>
  <c r="L3257" i="2" s="1"/>
  <c r="K3256" i="2"/>
  <c r="L3256" i="2" s="1"/>
  <c r="K3255" i="2"/>
  <c r="L3255" i="2" s="1"/>
  <c r="L3254" i="2"/>
  <c r="K3254" i="2"/>
  <c r="K3253" i="2"/>
  <c r="L3253" i="2" s="1"/>
  <c r="K3252" i="2"/>
  <c r="L3252" i="2" s="1"/>
  <c r="K3251" i="2"/>
  <c r="L3251" i="2" s="1"/>
  <c r="K3250" i="2"/>
  <c r="L3250" i="2" s="1"/>
  <c r="K3249" i="2"/>
  <c r="L3249" i="2" s="1"/>
  <c r="K3248" i="2"/>
  <c r="L3248" i="2" s="1"/>
  <c r="L3247" i="2"/>
  <c r="K3247" i="2"/>
  <c r="K3246" i="2"/>
  <c r="L3246" i="2" s="1"/>
  <c r="K3245" i="2"/>
  <c r="L3245" i="2" s="1"/>
  <c r="K3244" i="2"/>
  <c r="L3244" i="2" s="1"/>
  <c r="L3243" i="2"/>
  <c r="K3243" i="2"/>
  <c r="K3242" i="2"/>
  <c r="L3242" i="2" s="1"/>
  <c r="K3241" i="2"/>
  <c r="L3241" i="2" s="1"/>
  <c r="K3240" i="2"/>
  <c r="L3240" i="2" s="1"/>
  <c r="K3239" i="2"/>
  <c r="L3239" i="2" s="1"/>
  <c r="L3238" i="2"/>
  <c r="K3238" i="2"/>
  <c r="K3237" i="2"/>
  <c r="L3237" i="2" s="1"/>
  <c r="K3236" i="2"/>
  <c r="L3236" i="2" s="1"/>
  <c r="K3235" i="2"/>
  <c r="L3235" i="2" s="1"/>
  <c r="K3234" i="2"/>
  <c r="L3234" i="2" s="1"/>
  <c r="K3233" i="2"/>
  <c r="L3233" i="2" s="1"/>
  <c r="K3232" i="2"/>
  <c r="L3232" i="2" s="1"/>
  <c r="L3231" i="2"/>
  <c r="K3231" i="2"/>
  <c r="K3230" i="2"/>
  <c r="L3230" i="2" s="1"/>
  <c r="K3229" i="2"/>
  <c r="L3229" i="2" s="1"/>
  <c r="K3228" i="2"/>
  <c r="L3228" i="2" s="1"/>
  <c r="K3227" i="2"/>
  <c r="L3227" i="2" s="1"/>
  <c r="L3226" i="2"/>
  <c r="K3226" i="2"/>
  <c r="L3225" i="2"/>
  <c r="K3225" i="2"/>
  <c r="K3224" i="2"/>
  <c r="L3224" i="2" s="1"/>
  <c r="L3223" i="2"/>
  <c r="K3223" i="2"/>
  <c r="K3222" i="2"/>
  <c r="L3222" i="2" s="1"/>
  <c r="K3221" i="2"/>
  <c r="L3221" i="2" s="1"/>
  <c r="K3220" i="2"/>
  <c r="L3220" i="2" s="1"/>
  <c r="K3219" i="2"/>
  <c r="L3219" i="2" s="1"/>
  <c r="K3218" i="2"/>
  <c r="L3218" i="2" s="1"/>
  <c r="L3217" i="2"/>
  <c r="K3217" i="2"/>
  <c r="K3216" i="2"/>
  <c r="L3216" i="2" s="1"/>
  <c r="K3215" i="2"/>
  <c r="L3215" i="2" s="1"/>
  <c r="L3214" i="2"/>
  <c r="K3214" i="2"/>
  <c r="K3213" i="2"/>
  <c r="L3213" i="2" s="1"/>
  <c r="K3212" i="2"/>
  <c r="L3212" i="2" s="1"/>
  <c r="L3211" i="2"/>
  <c r="K3211" i="2"/>
  <c r="K3210" i="2"/>
  <c r="L3210" i="2" s="1"/>
  <c r="K3209" i="2"/>
  <c r="L3209" i="2" s="1"/>
  <c r="K3208" i="2"/>
  <c r="L3208" i="2" s="1"/>
  <c r="K3207" i="2"/>
  <c r="L3207" i="2" s="1"/>
  <c r="K3206" i="2"/>
  <c r="L3206" i="2" s="1"/>
  <c r="L3205" i="2"/>
  <c r="K3205" i="2"/>
  <c r="K3204" i="2"/>
  <c r="L3204" i="2" s="1"/>
  <c r="L3203" i="2"/>
  <c r="K3203" i="2"/>
  <c r="L3202" i="2"/>
  <c r="K3202" i="2"/>
  <c r="K3201" i="2"/>
  <c r="L3201" i="2" s="1"/>
  <c r="K3200" i="2"/>
  <c r="L3200" i="2" s="1"/>
  <c r="L3199" i="2"/>
  <c r="K3199" i="2"/>
  <c r="K3198" i="2"/>
  <c r="L3198" i="2" s="1"/>
  <c r="K3197" i="2"/>
  <c r="L3197" i="2" s="1"/>
  <c r="K3196" i="2"/>
  <c r="L3196" i="2" s="1"/>
  <c r="K3195" i="2"/>
  <c r="L3195" i="2" s="1"/>
  <c r="L3194" i="2"/>
  <c r="K3194" i="2"/>
  <c r="L3193" i="2"/>
  <c r="K3193" i="2"/>
  <c r="K3192" i="2"/>
  <c r="L3192" i="2" s="1"/>
  <c r="L3191" i="2"/>
  <c r="K3191" i="2"/>
  <c r="K3190" i="2"/>
  <c r="L3190" i="2" s="1"/>
  <c r="K3189" i="2"/>
  <c r="L3189" i="2" s="1"/>
  <c r="K3188" i="2"/>
  <c r="L3188" i="2" s="1"/>
  <c r="K3187" i="2"/>
  <c r="L3187" i="2" s="1"/>
  <c r="K3186" i="2"/>
  <c r="L3186" i="2" s="1"/>
  <c r="L3185" i="2"/>
  <c r="K3185" i="2"/>
  <c r="K3184" i="2"/>
  <c r="L3184" i="2" s="1"/>
  <c r="K3183" i="2"/>
  <c r="L3183" i="2" s="1"/>
  <c r="L3182" i="2"/>
  <c r="K3182" i="2"/>
  <c r="K3181" i="2"/>
  <c r="L3181" i="2" s="1"/>
  <c r="K3180" i="2"/>
  <c r="L3180" i="2" s="1"/>
  <c r="L3179" i="2"/>
  <c r="K3179" i="2"/>
  <c r="K3178" i="2"/>
  <c r="L3178" i="2" s="1"/>
  <c r="K3177" i="2"/>
  <c r="L3177" i="2" s="1"/>
  <c r="L3176" i="2"/>
  <c r="K3176" i="2"/>
  <c r="L3175" i="2"/>
  <c r="K3175" i="2"/>
  <c r="K3174" i="2"/>
  <c r="L3174" i="2" s="1"/>
  <c r="K3173" i="2"/>
  <c r="L3173" i="2" s="1"/>
  <c r="L3172" i="2"/>
  <c r="K3172" i="2"/>
  <c r="K3171" i="2"/>
  <c r="L3171" i="2" s="1"/>
  <c r="K3170" i="2"/>
  <c r="L3170" i="2" s="1"/>
  <c r="K3169" i="2"/>
  <c r="L3169" i="2" s="1"/>
  <c r="L3168" i="2"/>
  <c r="K3168" i="2"/>
  <c r="K3167" i="2"/>
  <c r="L3167" i="2" s="1"/>
  <c r="K3166" i="2"/>
  <c r="L3166" i="2" s="1"/>
  <c r="K3165" i="2"/>
  <c r="L3165" i="2" s="1"/>
  <c r="L3164" i="2"/>
  <c r="K3164" i="2"/>
  <c r="K3163" i="2"/>
  <c r="L3163" i="2" s="1"/>
  <c r="K3162" i="2"/>
  <c r="L3162" i="2" s="1"/>
  <c r="K3161" i="2"/>
  <c r="L3161" i="2" s="1"/>
  <c r="L3160" i="2"/>
  <c r="K3160" i="2"/>
  <c r="K3159" i="2"/>
  <c r="L3159" i="2" s="1"/>
  <c r="K3158" i="2"/>
  <c r="L3158" i="2" s="1"/>
  <c r="K3157" i="2"/>
  <c r="L3157" i="2" s="1"/>
  <c r="L3156" i="2"/>
  <c r="K3156" i="2"/>
  <c r="K3155" i="2"/>
  <c r="L3155" i="2" s="1"/>
  <c r="K3154" i="2"/>
  <c r="L3154" i="2" s="1"/>
  <c r="K3153" i="2"/>
  <c r="L3153" i="2" s="1"/>
  <c r="L3152" i="2"/>
  <c r="K3152" i="2"/>
  <c r="K3151" i="2"/>
  <c r="L3151" i="2" s="1"/>
  <c r="K3150" i="2"/>
  <c r="L3150" i="2" s="1"/>
  <c r="K3149" i="2"/>
  <c r="L3149" i="2" s="1"/>
  <c r="L3148" i="2"/>
  <c r="K3148" i="2"/>
  <c r="K3147" i="2"/>
  <c r="L3147" i="2" s="1"/>
  <c r="K3146" i="2"/>
  <c r="L3146" i="2" s="1"/>
  <c r="K3145" i="2"/>
  <c r="L3145" i="2" s="1"/>
  <c r="L3144" i="2"/>
  <c r="K3144" i="2"/>
  <c r="K3143" i="2"/>
  <c r="L3143" i="2" s="1"/>
  <c r="K3142" i="2"/>
  <c r="L3142" i="2" s="1"/>
  <c r="K3141" i="2"/>
  <c r="L3141" i="2" s="1"/>
  <c r="L3140" i="2"/>
  <c r="K3140" i="2"/>
  <c r="K3139" i="2"/>
  <c r="L3139" i="2" s="1"/>
  <c r="K3138" i="2"/>
  <c r="L3138" i="2" s="1"/>
  <c r="K3137" i="2"/>
  <c r="L3137" i="2" s="1"/>
  <c r="L3136" i="2"/>
  <c r="K3136" i="2"/>
  <c r="K3135" i="2"/>
  <c r="L3135" i="2" s="1"/>
  <c r="K3134" i="2"/>
  <c r="L3134" i="2" s="1"/>
  <c r="K3133" i="2"/>
  <c r="L3133" i="2" s="1"/>
  <c r="L3132" i="2"/>
  <c r="K3132" i="2"/>
  <c r="K3131" i="2"/>
  <c r="L3131" i="2" s="1"/>
  <c r="K3130" i="2"/>
  <c r="L3130" i="2" s="1"/>
  <c r="K3129" i="2"/>
  <c r="L3129" i="2" s="1"/>
  <c r="L3128" i="2"/>
  <c r="K3128" i="2"/>
  <c r="K3127" i="2"/>
  <c r="L3127" i="2" s="1"/>
  <c r="K3126" i="2"/>
  <c r="L3126" i="2" s="1"/>
  <c r="K3125" i="2"/>
  <c r="L3125" i="2" s="1"/>
  <c r="L3124" i="2"/>
  <c r="K3124" i="2"/>
  <c r="K3123" i="2"/>
  <c r="L3123" i="2" s="1"/>
  <c r="K3122" i="2"/>
  <c r="L3122" i="2" s="1"/>
  <c r="K3121" i="2"/>
  <c r="L3121" i="2" s="1"/>
  <c r="L3120" i="2"/>
  <c r="K3120" i="2"/>
  <c r="K3119" i="2"/>
  <c r="L3119" i="2" s="1"/>
  <c r="K3118" i="2"/>
  <c r="L3118" i="2" s="1"/>
  <c r="K3117" i="2"/>
  <c r="L3117" i="2" s="1"/>
  <c r="L3116" i="2"/>
  <c r="K3116" i="2"/>
  <c r="K3115" i="2"/>
  <c r="L3115" i="2" s="1"/>
  <c r="K3114" i="2"/>
  <c r="L3114" i="2" s="1"/>
  <c r="K3113" i="2"/>
  <c r="L3113" i="2" s="1"/>
  <c r="L3112" i="2"/>
  <c r="K3112" i="2"/>
  <c r="K3111" i="2"/>
  <c r="L3111" i="2" s="1"/>
  <c r="K3110" i="2"/>
  <c r="L3110" i="2" s="1"/>
  <c r="K3109" i="2"/>
  <c r="L3109" i="2" s="1"/>
  <c r="L3108" i="2"/>
  <c r="K3108" i="2"/>
  <c r="K3107" i="2"/>
  <c r="L3107" i="2" s="1"/>
  <c r="K3106" i="2"/>
  <c r="L3106" i="2" s="1"/>
  <c r="K3105" i="2"/>
  <c r="L3105" i="2" s="1"/>
  <c r="L3104" i="2"/>
  <c r="K3104" i="2"/>
  <c r="K3103" i="2"/>
  <c r="L3103" i="2" s="1"/>
  <c r="K3102" i="2"/>
  <c r="L3102" i="2" s="1"/>
  <c r="K3101" i="2"/>
  <c r="L3101" i="2" s="1"/>
  <c r="L3100" i="2"/>
  <c r="K3100" i="2"/>
  <c r="K3099" i="2"/>
  <c r="L3099" i="2" s="1"/>
  <c r="K3098" i="2"/>
  <c r="L3098" i="2" s="1"/>
  <c r="K3097" i="2"/>
  <c r="L3097" i="2" s="1"/>
  <c r="L3096" i="2"/>
  <c r="K3096" i="2"/>
  <c r="K3095" i="2"/>
  <c r="L3095" i="2" s="1"/>
  <c r="K3094" i="2"/>
  <c r="L3094" i="2" s="1"/>
  <c r="K3093" i="2"/>
  <c r="L3093" i="2" s="1"/>
  <c r="L3092" i="2"/>
  <c r="K3092" i="2"/>
  <c r="K3091" i="2"/>
  <c r="L3091" i="2" s="1"/>
  <c r="K3090" i="2"/>
  <c r="L3090" i="2" s="1"/>
  <c r="K3089" i="2"/>
  <c r="L3089" i="2" s="1"/>
  <c r="L3088" i="2"/>
  <c r="K3088" i="2"/>
  <c r="K3087" i="2"/>
  <c r="L3087" i="2" s="1"/>
  <c r="K3086" i="2"/>
  <c r="L3086" i="2" s="1"/>
  <c r="K3085" i="2"/>
  <c r="L3085" i="2" s="1"/>
  <c r="L3084" i="2"/>
  <c r="K3084" i="2"/>
  <c r="K3083" i="2"/>
  <c r="L3083" i="2" s="1"/>
  <c r="K3082" i="2"/>
  <c r="L3082" i="2" s="1"/>
  <c r="K3081" i="2"/>
  <c r="L3081" i="2" s="1"/>
  <c r="L3080" i="2"/>
  <c r="K3080" i="2"/>
  <c r="K3079" i="2"/>
  <c r="L3079" i="2" s="1"/>
  <c r="K3078" i="2"/>
  <c r="L3078" i="2" s="1"/>
  <c r="K3077" i="2"/>
  <c r="L3077" i="2" s="1"/>
  <c r="L3076" i="2"/>
  <c r="K3076" i="2"/>
  <c r="K3075" i="2"/>
  <c r="L3075" i="2" s="1"/>
  <c r="K3074" i="2"/>
  <c r="L3074" i="2" s="1"/>
  <c r="K3073" i="2"/>
  <c r="L3073" i="2" s="1"/>
  <c r="L3072" i="2"/>
  <c r="K3072" i="2"/>
  <c r="K3071" i="2"/>
  <c r="L3071" i="2" s="1"/>
  <c r="K3070" i="2"/>
  <c r="L3070" i="2" s="1"/>
  <c r="K3069" i="2"/>
  <c r="L3069" i="2" s="1"/>
  <c r="L3068" i="2"/>
  <c r="K3068" i="2"/>
  <c r="K3067" i="2"/>
  <c r="L3067" i="2" s="1"/>
  <c r="K3066" i="2"/>
  <c r="L3066" i="2" s="1"/>
  <c r="K3065" i="2"/>
  <c r="L3065" i="2" s="1"/>
  <c r="L3064" i="2"/>
  <c r="K3064" i="2"/>
  <c r="K3063" i="2"/>
  <c r="L3063" i="2" s="1"/>
  <c r="K3062" i="2"/>
  <c r="L3062" i="2" s="1"/>
  <c r="K3061" i="2"/>
  <c r="L3061" i="2" s="1"/>
  <c r="L3060" i="2"/>
  <c r="K3060" i="2"/>
  <c r="K3059" i="2"/>
  <c r="L3059" i="2" s="1"/>
  <c r="K3058" i="2"/>
  <c r="L3058" i="2" s="1"/>
  <c r="K3057" i="2"/>
  <c r="L3057" i="2" s="1"/>
  <c r="L3056" i="2"/>
  <c r="K3056" i="2"/>
  <c r="K3055" i="2"/>
  <c r="L3055" i="2" s="1"/>
  <c r="K3054" i="2"/>
  <c r="L3054" i="2" s="1"/>
  <c r="K3053" i="2"/>
  <c r="L3053" i="2" s="1"/>
  <c r="L3052" i="2"/>
  <c r="K3052" i="2"/>
  <c r="K3051" i="2"/>
  <c r="L3051" i="2" s="1"/>
  <c r="K3050" i="2"/>
  <c r="L3050" i="2" s="1"/>
  <c r="K3049" i="2"/>
  <c r="L3049" i="2" s="1"/>
  <c r="L3048" i="2"/>
  <c r="K3048" i="2"/>
  <c r="K3047" i="2"/>
  <c r="L3047" i="2" s="1"/>
  <c r="K3046" i="2"/>
  <c r="L3046" i="2" s="1"/>
  <c r="K3045" i="2"/>
  <c r="L3045" i="2" s="1"/>
  <c r="L3044" i="2"/>
  <c r="K3044" i="2"/>
  <c r="K3043" i="2"/>
  <c r="L3043" i="2" s="1"/>
  <c r="K3042" i="2"/>
  <c r="L3042" i="2" s="1"/>
  <c r="K3041" i="2"/>
  <c r="L3041" i="2" s="1"/>
  <c r="L3040" i="2"/>
  <c r="K3040" i="2"/>
  <c r="K3039" i="2"/>
  <c r="L3039" i="2" s="1"/>
  <c r="K3038" i="2"/>
  <c r="L3038" i="2" s="1"/>
  <c r="K3037" i="2"/>
  <c r="L3037" i="2" s="1"/>
  <c r="L3036" i="2"/>
  <c r="K3036" i="2"/>
  <c r="K3035" i="2"/>
  <c r="L3035" i="2" s="1"/>
  <c r="K3034" i="2"/>
  <c r="L3034" i="2" s="1"/>
  <c r="K3033" i="2"/>
  <c r="L3033" i="2" s="1"/>
  <c r="L3032" i="2"/>
  <c r="K3032" i="2"/>
  <c r="K3031" i="2"/>
  <c r="L3031" i="2" s="1"/>
  <c r="K3030" i="2"/>
  <c r="L3030" i="2" s="1"/>
  <c r="K3029" i="2"/>
  <c r="L3029" i="2" s="1"/>
  <c r="L3028" i="2"/>
  <c r="K3028" i="2"/>
  <c r="K3027" i="2"/>
  <c r="L3027" i="2" s="1"/>
  <c r="K3026" i="2"/>
  <c r="L3026" i="2" s="1"/>
  <c r="K3025" i="2"/>
  <c r="L3025" i="2" s="1"/>
  <c r="L3024" i="2"/>
  <c r="K3024" i="2"/>
  <c r="K3023" i="2"/>
  <c r="L3023" i="2" s="1"/>
  <c r="K3022" i="2"/>
  <c r="L3022" i="2" s="1"/>
  <c r="K3021" i="2"/>
  <c r="L3021" i="2" s="1"/>
  <c r="L3020" i="2"/>
  <c r="K3020" i="2"/>
  <c r="K3019" i="2"/>
  <c r="L3019" i="2" s="1"/>
  <c r="K3018" i="2"/>
  <c r="L3018" i="2" s="1"/>
  <c r="K3017" i="2"/>
  <c r="L3017" i="2" s="1"/>
  <c r="L3016" i="2"/>
  <c r="K3016" i="2"/>
  <c r="K3015" i="2"/>
  <c r="L3015" i="2" s="1"/>
  <c r="K3014" i="2"/>
  <c r="L3014" i="2" s="1"/>
  <c r="K3013" i="2"/>
  <c r="L3013" i="2" s="1"/>
  <c r="L3012" i="2"/>
  <c r="K3012" i="2"/>
  <c r="K3011" i="2"/>
  <c r="L3011" i="2" s="1"/>
  <c r="K3010" i="2"/>
  <c r="L3010" i="2" s="1"/>
  <c r="K3009" i="2"/>
  <c r="L3009" i="2" s="1"/>
  <c r="L3008" i="2"/>
  <c r="K3008" i="2"/>
  <c r="K3007" i="2"/>
  <c r="L3007" i="2" s="1"/>
  <c r="K3006" i="2"/>
  <c r="L3006" i="2" s="1"/>
  <c r="K3005" i="2"/>
  <c r="L3005" i="2" s="1"/>
  <c r="L3004" i="2"/>
  <c r="K3004" i="2"/>
  <c r="K3003" i="2"/>
  <c r="L3003" i="2" s="1"/>
  <c r="K3002" i="2"/>
  <c r="L3002" i="2" s="1"/>
  <c r="K3001" i="2"/>
  <c r="L3001" i="2" s="1"/>
  <c r="L3000" i="2"/>
  <c r="K3000" i="2"/>
  <c r="K2999" i="2"/>
  <c r="L2999" i="2" s="1"/>
  <c r="K2998" i="2"/>
  <c r="L2998" i="2" s="1"/>
  <c r="K2997" i="2"/>
  <c r="L2997" i="2" s="1"/>
  <c r="L2996" i="2"/>
  <c r="K2996" i="2"/>
  <c r="K2995" i="2"/>
  <c r="L2995" i="2" s="1"/>
  <c r="K2994" i="2"/>
  <c r="L2994" i="2" s="1"/>
  <c r="K2993" i="2"/>
  <c r="L2993" i="2" s="1"/>
  <c r="L2992" i="2"/>
  <c r="K2992" i="2"/>
  <c r="K2991" i="2"/>
  <c r="L2991" i="2" s="1"/>
  <c r="K2990" i="2"/>
  <c r="L2990" i="2" s="1"/>
  <c r="K2989" i="2"/>
  <c r="L2989" i="2" s="1"/>
  <c r="L2988" i="2"/>
  <c r="K2988" i="2"/>
  <c r="K2987" i="2"/>
  <c r="L2987" i="2" s="1"/>
  <c r="K2986" i="2"/>
  <c r="L2986" i="2" s="1"/>
  <c r="K2985" i="2"/>
  <c r="L2985" i="2" s="1"/>
  <c r="L2984" i="2"/>
  <c r="K2984" i="2"/>
  <c r="K2983" i="2"/>
  <c r="L2983" i="2" s="1"/>
  <c r="K2982" i="2"/>
  <c r="L2982" i="2" s="1"/>
  <c r="K2981" i="2"/>
  <c r="L2981" i="2" s="1"/>
  <c r="L2980" i="2"/>
  <c r="K2980" i="2"/>
  <c r="K2979" i="2"/>
  <c r="L2979" i="2" s="1"/>
  <c r="K2978" i="2"/>
  <c r="L2978" i="2" s="1"/>
  <c r="K2977" i="2"/>
  <c r="L2977" i="2" s="1"/>
  <c r="L2976" i="2"/>
  <c r="K2976" i="2"/>
  <c r="K2975" i="2"/>
  <c r="L2975" i="2" s="1"/>
  <c r="K2974" i="2"/>
  <c r="L2974" i="2" s="1"/>
  <c r="K2973" i="2"/>
  <c r="L2973" i="2" s="1"/>
  <c r="L2972" i="2"/>
  <c r="K2972" i="2"/>
  <c r="K2971" i="2"/>
  <c r="L2971" i="2" s="1"/>
  <c r="K2970" i="2"/>
  <c r="L2970" i="2" s="1"/>
  <c r="K2969" i="2"/>
  <c r="L2969" i="2" s="1"/>
  <c r="L2968" i="2"/>
  <c r="K2968" i="2"/>
  <c r="K2967" i="2"/>
  <c r="L2967" i="2" s="1"/>
  <c r="K2966" i="2"/>
  <c r="L2966" i="2" s="1"/>
  <c r="K2965" i="2"/>
  <c r="L2965" i="2" s="1"/>
  <c r="L2964" i="2"/>
  <c r="K2964" i="2"/>
  <c r="K2963" i="2"/>
  <c r="L2963" i="2" s="1"/>
  <c r="K2962" i="2"/>
  <c r="L2962" i="2" s="1"/>
  <c r="K2961" i="2"/>
  <c r="L2961" i="2" s="1"/>
  <c r="L2960" i="2"/>
  <c r="K2960" i="2"/>
  <c r="K2959" i="2"/>
  <c r="L2959" i="2" s="1"/>
  <c r="K2958" i="2"/>
  <c r="L2958" i="2" s="1"/>
  <c r="K2957" i="2"/>
  <c r="L2957" i="2" s="1"/>
  <c r="L2956" i="2"/>
  <c r="K2956" i="2"/>
  <c r="K2955" i="2"/>
  <c r="L2955" i="2" s="1"/>
  <c r="K2954" i="2"/>
  <c r="L2954" i="2" s="1"/>
  <c r="K2953" i="2"/>
  <c r="L2953" i="2" s="1"/>
  <c r="L2952" i="2"/>
  <c r="K2952" i="2"/>
  <c r="K2951" i="2"/>
  <c r="L2951" i="2" s="1"/>
  <c r="K2950" i="2"/>
  <c r="L2950" i="2" s="1"/>
  <c r="K2949" i="2"/>
  <c r="L2949" i="2" s="1"/>
  <c r="L2948" i="2"/>
  <c r="K2948" i="2"/>
  <c r="K2947" i="2"/>
  <c r="L2947" i="2" s="1"/>
  <c r="K2946" i="2"/>
  <c r="L2946" i="2" s="1"/>
  <c r="K2945" i="2"/>
  <c r="L2945" i="2" s="1"/>
  <c r="L2944" i="2"/>
  <c r="K2944" i="2"/>
  <c r="K2943" i="2"/>
  <c r="L2943" i="2" s="1"/>
  <c r="K2942" i="2"/>
  <c r="L2942" i="2" s="1"/>
  <c r="K2941" i="2"/>
  <c r="L2941" i="2" s="1"/>
  <c r="L2940" i="2"/>
  <c r="K2940" i="2"/>
  <c r="K2939" i="2"/>
  <c r="L2939" i="2" s="1"/>
  <c r="K2938" i="2"/>
  <c r="L2938" i="2" s="1"/>
  <c r="K2937" i="2"/>
  <c r="L2937" i="2" s="1"/>
  <c r="L2936" i="2"/>
  <c r="K2936" i="2"/>
  <c r="K2935" i="2"/>
  <c r="L2935" i="2" s="1"/>
  <c r="K2934" i="2"/>
  <c r="L2934" i="2" s="1"/>
  <c r="K2933" i="2"/>
  <c r="L2933" i="2" s="1"/>
  <c r="L2932" i="2"/>
  <c r="K2932" i="2"/>
  <c r="K2931" i="2"/>
  <c r="L2931" i="2" s="1"/>
  <c r="K2930" i="2"/>
  <c r="L2930" i="2" s="1"/>
  <c r="K2929" i="2"/>
  <c r="L2929" i="2" s="1"/>
  <c r="L2928" i="2"/>
  <c r="K2928" i="2"/>
  <c r="K2927" i="2"/>
  <c r="L2927" i="2" s="1"/>
  <c r="K2926" i="2"/>
  <c r="L2926" i="2" s="1"/>
  <c r="K2925" i="2"/>
  <c r="L2925" i="2" s="1"/>
  <c r="L2924" i="2"/>
  <c r="K2924" i="2"/>
  <c r="K2923" i="2"/>
  <c r="L2923" i="2" s="1"/>
  <c r="K2922" i="2"/>
  <c r="L2922" i="2" s="1"/>
  <c r="K2921" i="2"/>
  <c r="L2921" i="2" s="1"/>
  <c r="L2920" i="2"/>
  <c r="K2920" i="2"/>
  <c r="K2919" i="2"/>
  <c r="L2919" i="2" s="1"/>
  <c r="K2918" i="2"/>
  <c r="L2918" i="2" s="1"/>
  <c r="K2917" i="2"/>
  <c r="L2917" i="2" s="1"/>
  <c r="L2916" i="2"/>
  <c r="K2916" i="2"/>
  <c r="K2915" i="2"/>
  <c r="L2915" i="2" s="1"/>
  <c r="K2914" i="2"/>
  <c r="L2914" i="2" s="1"/>
  <c r="K2913" i="2"/>
  <c r="L2913" i="2" s="1"/>
  <c r="L2912" i="2"/>
  <c r="K2912" i="2"/>
  <c r="K2911" i="2"/>
  <c r="L2911" i="2" s="1"/>
  <c r="K2910" i="2"/>
  <c r="L2910" i="2" s="1"/>
  <c r="K2909" i="2"/>
  <c r="L2909" i="2" s="1"/>
  <c r="L2908" i="2"/>
  <c r="K2908" i="2"/>
  <c r="K2907" i="2"/>
  <c r="L2907" i="2" s="1"/>
  <c r="K2906" i="2"/>
  <c r="L2906" i="2" s="1"/>
  <c r="K2905" i="2"/>
  <c r="L2905" i="2" s="1"/>
  <c r="L2904" i="2"/>
  <c r="K2904" i="2"/>
  <c r="K2903" i="2"/>
  <c r="L2903" i="2" s="1"/>
  <c r="K2902" i="2"/>
  <c r="L2902" i="2" s="1"/>
  <c r="K2901" i="2"/>
  <c r="L2901" i="2" s="1"/>
  <c r="L2900" i="2"/>
  <c r="K2900" i="2"/>
  <c r="K2899" i="2"/>
  <c r="L2899" i="2" s="1"/>
  <c r="K2898" i="2"/>
  <c r="L2898" i="2" s="1"/>
  <c r="K2897" i="2"/>
  <c r="L2897" i="2" s="1"/>
  <c r="K2896" i="2"/>
  <c r="L2896" i="2" s="1"/>
  <c r="K2895" i="2"/>
  <c r="L2895" i="2" s="1"/>
  <c r="K2894" i="2"/>
  <c r="L2894" i="2" s="1"/>
  <c r="K2893" i="2"/>
  <c r="L2893" i="2" s="1"/>
  <c r="K2892" i="2"/>
  <c r="L2892" i="2" s="1"/>
  <c r="K2891" i="2"/>
  <c r="L2891" i="2" s="1"/>
  <c r="L2890" i="2"/>
  <c r="K2890" i="2"/>
  <c r="L2889" i="2"/>
  <c r="K2889" i="2"/>
  <c r="L2888" i="2"/>
  <c r="K2888" i="2"/>
  <c r="K2887" i="2"/>
  <c r="L2887" i="2" s="1"/>
  <c r="K2886" i="2"/>
  <c r="L2886" i="2" s="1"/>
  <c r="K2885" i="2"/>
  <c r="L2885" i="2" s="1"/>
  <c r="K2884" i="2"/>
  <c r="L2884" i="2" s="1"/>
  <c r="K2883" i="2"/>
  <c r="L2883" i="2" s="1"/>
  <c r="K2882" i="2"/>
  <c r="L2882" i="2" s="1"/>
  <c r="K2881" i="2"/>
  <c r="L2881" i="2" s="1"/>
  <c r="L2880" i="2"/>
  <c r="K2880" i="2"/>
  <c r="K2879" i="2"/>
  <c r="L2879" i="2" s="1"/>
  <c r="K2878" i="2"/>
  <c r="L2878" i="2" s="1"/>
  <c r="K2877" i="2"/>
  <c r="L2877" i="2" s="1"/>
  <c r="K2876" i="2"/>
  <c r="L2876" i="2" s="1"/>
  <c r="K2875" i="2"/>
  <c r="L2875" i="2" s="1"/>
  <c r="K2874" i="2"/>
  <c r="L2874" i="2" s="1"/>
  <c r="K2873" i="2"/>
  <c r="L2873" i="2" s="1"/>
  <c r="K2872" i="2"/>
  <c r="L2872" i="2" s="1"/>
  <c r="K2871" i="2"/>
  <c r="L2871" i="2" s="1"/>
  <c r="K2870" i="2"/>
  <c r="L2870" i="2" s="1"/>
  <c r="K2869" i="2"/>
  <c r="L2869" i="2" s="1"/>
  <c r="K2868" i="2"/>
  <c r="L2868" i="2" s="1"/>
  <c r="K2867" i="2"/>
  <c r="L2867" i="2" s="1"/>
  <c r="K2866" i="2"/>
  <c r="L2866" i="2" s="1"/>
  <c r="K2865" i="2"/>
  <c r="L2865" i="2" s="1"/>
  <c r="L2864" i="2"/>
  <c r="K2864" i="2"/>
  <c r="K2863" i="2"/>
  <c r="L2863" i="2" s="1"/>
  <c r="K2862" i="2"/>
  <c r="L2862" i="2" s="1"/>
  <c r="K2861" i="2"/>
  <c r="L2861" i="2" s="1"/>
  <c r="K2860" i="2"/>
  <c r="L2860" i="2" s="1"/>
  <c r="K2859" i="2"/>
  <c r="L2859" i="2" s="1"/>
  <c r="K2858" i="2"/>
  <c r="L2858" i="2" s="1"/>
  <c r="K2857" i="2"/>
  <c r="L2857" i="2" s="1"/>
  <c r="L2856" i="2"/>
  <c r="K2856" i="2"/>
  <c r="K2855" i="2"/>
  <c r="L2855" i="2" s="1"/>
  <c r="K2854" i="2"/>
  <c r="L2854" i="2" s="1"/>
  <c r="K2853" i="2"/>
  <c r="L2853" i="2" s="1"/>
  <c r="K2852" i="2"/>
  <c r="L2852" i="2" s="1"/>
  <c r="K2851" i="2"/>
  <c r="L2851" i="2" s="1"/>
  <c r="K2850" i="2"/>
  <c r="L2850" i="2" s="1"/>
  <c r="K2849" i="2"/>
  <c r="L2849" i="2" s="1"/>
  <c r="L2848" i="2"/>
  <c r="K2848" i="2"/>
  <c r="K2847" i="2"/>
  <c r="L2847" i="2" s="1"/>
  <c r="K2846" i="2"/>
  <c r="L2846" i="2" s="1"/>
  <c r="K2845" i="2"/>
  <c r="L2845" i="2" s="1"/>
  <c r="K2844" i="2"/>
  <c r="L2844" i="2" s="1"/>
  <c r="K2843" i="2"/>
  <c r="L2843" i="2" s="1"/>
  <c r="K2842" i="2"/>
  <c r="L2842" i="2" s="1"/>
  <c r="K2841" i="2"/>
  <c r="L2841" i="2" s="1"/>
  <c r="K2840" i="2"/>
  <c r="L2840" i="2" s="1"/>
  <c r="K2839" i="2"/>
  <c r="L2839" i="2" s="1"/>
  <c r="K2838" i="2"/>
  <c r="L2838" i="2" s="1"/>
  <c r="K2837" i="2"/>
  <c r="L2837" i="2" s="1"/>
  <c r="K2836" i="2"/>
  <c r="L2836" i="2" s="1"/>
  <c r="K2835" i="2"/>
  <c r="L2835" i="2" s="1"/>
  <c r="K2834" i="2"/>
  <c r="L2834" i="2" s="1"/>
  <c r="K2833" i="2"/>
  <c r="L2833" i="2" s="1"/>
  <c r="L2832" i="2"/>
  <c r="K2832" i="2"/>
  <c r="K2831" i="2"/>
  <c r="L2831" i="2" s="1"/>
  <c r="K2830" i="2"/>
  <c r="L2830" i="2" s="1"/>
  <c r="K2829" i="2"/>
  <c r="L2829" i="2" s="1"/>
  <c r="K2828" i="2"/>
  <c r="L2828" i="2" s="1"/>
  <c r="K2827" i="2"/>
  <c r="L2827" i="2" s="1"/>
  <c r="K2826" i="2"/>
  <c r="L2826" i="2" s="1"/>
  <c r="K2825" i="2"/>
  <c r="L2825" i="2" s="1"/>
  <c r="L2824" i="2"/>
  <c r="K2824" i="2"/>
  <c r="K2823" i="2"/>
  <c r="L2823" i="2" s="1"/>
  <c r="K2822" i="2"/>
  <c r="L2822" i="2" s="1"/>
  <c r="K2821" i="2"/>
  <c r="L2821" i="2" s="1"/>
  <c r="K2820" i="2"/>
  <c r="L2820" i="2" s="1"/>
  <c r="K2819" i="2"/>
  <c r="L2819" i="2" s="1"/>
  <c r="K2818" i="2"/>
  <c r="L2818" i="2" s="1"/>
  <c r="K2817" i="2"/>
  <c r="L2817" i="2" s="1"/>
  <c r="L2816" i="2"/>
  <c r="K2816" i="2"/>
  <c r="K2815" i="2"/>
  <c r="L2815" i="2" s="1"/>
  <c r="K2814" i="2"/>
  <c r="L2814" i="2" s="1"/>
  <c r="K2813" i="2"/>
  <c r="L2813" i="2" s="1"/>
  <c r="K2812" i="2"/>
  <c r="L2812" i="2" s="1"/>
  <c r="K2811" i="2"/>
  <c r="L2811" i="2" s="1"/>
  <c r="K2810" i="2"/>
  <c r="L2810" i="2" s="1"/>
  <c r="K2809" i="2"/>
  <c r="L2809" i="2" s="1"/>
  <c r="K2808" i="2"/>
  <c r="L2808" i="2" s="1"/>
  <c r="K2807" i="2"/>
  <c r="L2807" i="2" s="1"/>
  <c r="K2806" i="2"/>
  <c r="L2806" i="2" s="1"/>
  <c r="K2805" i="2"/>
  <c r="L2805" i="2" s="1"/>
  <c r="K2804" i="2"/>
  <c r="L2804" i="2" s="1"/>
  <c r="K2803" i="2"/>
  <c r="L2803" i="2" s="1"/>
  <c r="K2802" i="2"/>
  <c r="L2802" i="2" s="1"/>
  <c r="K2801" i="2"/>
  <c r="L2801" i="2" s="1"/>
  <c r="L2800" i="2"/>
  <c r="K2800" i="2"/>
  <c r="K2799" i="2"/>
  <c r="L2799" i="2" s="1"/>
  <c r="K2798" i="2"/>
  <c r="L2798" i="2" s="1"/>
  <c r="K2797" i="2"/>
  <c r="L2797" i="2" s="1"/>
  <c r="K2796" i="2"/>
  <c r="L2796" i="2" s="1"/>
  <c r="K2795" i="2"/>
  <c r="L2795" i="2" s="1"/>
  <c r="K2794" i="2"/>
  <c r="L2794" i="2" s="1"/>
  <c r="K2793" i="2"/>
  <c r="L2793" i="2" s="1"/>
  <c r="L2792" i="2"/>
  <c r="K2792" i="2"/>
  <c r="K2791" i="2"/>
  <c r="L2791" i="2" s="1"/>
  <c r="K2790" i="2"/>
  <c r="L2790" i="2" s="1"/>
  <c r="K2789" i="2"/>
  <c r="L2789" i="2" s="1"/>
  <c r="K2788" i="2"/>
  <c r="L2788" i="2" s="1"/>
  <c r="K2787" i="2"/>
  <c r="L2787" i="2" s="1"/>
  <c r="K2786" i="2"/>
  <c r="L2786" i="2" s="1"/>
  <c r="K2785" i="2"/>
  <c r="L2785" i="2" s="1"/>
  <c r="L2784" i="2"/>
  <c r="K2784" i="2"/>
  <c r="K2783" i="2"/>
  <c r="L2783" i="2" s="1"/>
  <c r="K2782" i="2"/>
  <c r="L2782" i="2" s="1"/>
  <c r="K2781" i="2"/>
  <c r="L2781" i="2" s="1"/>
  <c r="K2780" i="2"/>
  <c r="L2780" i="2" s="1"/>
  <c r="K2779" i="2"/>
  <c r="L2779" i="2" s="1"/>
  <c r="K2778" i="2"/>
  <c r="L2778" i="2" s="1"/>
  <c r="K2777" i="2"/>
  <c r="L2777" i="2" s="1"/>
  <c r="K2776" i="2"/>
  <c r="L2776" i="2" s="1"/>
  <c r="K2775" i="2"/>
  <c r="L2775" i="2" s="1"/>
  <c r="K2774" i="2"/>
  <c r="L2774" i="2" s="1"/>
  <c r="K2773" i="2"/>
  <c r="L2773" i="2" s="1"/>
  <c r="K2772" i="2"/>
  <c r="L2772" i="2" s="1"/>
  <c r="K2771" i="2"/>
  <c r="L2771" i="2" s="1"/>
  <c r="K2770" i="2"/>
  <c r="L2770" i="2" s="1"/>
  <c r="K2769" i="2"/>
  <c r="L2769" i="2" s="1"/>
  <c r="L2768" i="2"/>
  <c r="K2768" i="2"/>
  <c r="K2767" i="2"/>
  <c r="L2767" i="2" s="1"/>
  <c r="K2766" i="2"/>
  <c r="L2766" i="2" s="1"/>
  <c r="K2765" i="2"/>
  <c r="L2765" i="2" s="1"/>
  <c r="K2764" i="2"/>
  <c r="L2764" i="2" s="1"/>
  <c r="K2763" i="2"/>
  <c r="L2763" i="2" s="1"/>
  <c r="K2762" i="2"/>
  <c r="L2762" i="2" s="1"/>
  <c r="K2761" i="2"/>
  <c r="L2761" i="2" s="1"/>
  <c r="L2760" i="2"/>
  <c r="K2760" i="2"/>
  <c r="K2759" i="2"/>
  <c r="L2759" i="2" s="1"/>
  <c r="K2758" i="2"/>
  <c r="L2758" i="2" s="1"/>
  <c r="K2757" i="2"/>
  <c r="L2757" i="2" s="1"/>
  <c r="L2756" i="2"/>
  <c r="K2756" i="2"/>
  <c r="K2755" i="2"/>
  <c r="L2755" i="2" s="1"/>
  <c r="K2754" i="2"/>
  <c r="L2754" i="2" s="1"/>
  <c r="K2753" i="2"/>
  <c r="L2753" i="2" s="1"/>
  <c r="L2752" i="2"/>
  <c r="K2752" i="2"/>
  <c r="K2751" i="2"/>
  <c r="L2751" i="2" s="1"/>
  <c r="K2750" i="2"/>
  <c r="L2750" i="2" s="1"/>
  <c r="K2749" i="2"/>
  <c r="L2749" i="2" s="1"/>
  <c r="K2748" i="2"/>
  <c r="L2748" i="2" s="1"/>
  <c r="K2747" i="2"/>
  <c r="L2747" i="2" s="1"/>
  <c r="K2746" i="2"/>
  <c r="L2746" i="2" s="1"/>
  <c r="K2745" i="2"/>
  <c r="L2745" i="2" s="1"/>
  <c r="K2744" i="2"/>
  <c r="L2744" i="2" s="1"/>
  <c r="K2743" i="2"/>
  <c r="L2743" i="2" s="1"/>
  <c r="K2742" i="2"/>
  <c r="L2742" i="2" s="1"/>
  <c r="K2741" i="2"/>
  <c r="L2741" i="2" s="1"/>
  <c r="K2740" i="2"/>
  <c r="L2740" i="2" s="1"/>
  <c r="K2739" i="2"/>
  <c r="L2739" i="2" s="1"/>
  <c r="K2738" i="2"/>
  <c r="L2738" i="2" s="1"/>
  <c r="K2737" i="2"/>
  <c r="L2737" i="2" s="1"/>
  <c r="L2736" i="2"/>
  <c r="K2736" i="2"/>
  <c r="K2735" i="2"/>
  <c r="L2735" i="2" s="1"/>
  <c r="K2734" i="2"/>
  <c r="L2734" i="2" s="1"/>
  <c r="K2733" i="2"/>
  <c r="L2733" i="2" s="1"/>
  <c r="K2732" i="2"/>
  <c r="L2732" i="2" s="1"/>
  <c r="K2731" i="2"/>
  <c r="L2731" i="2" s="1"/>
  <c r="K2730" i="2"/>
  <c r="L2730" i="2" s="1"/>
  <c r="K2729" i="2"/>
  <c r="L2729" i="2" s="1"/>
  <c r="L2728" i="2"/>
  <c r="K2728" i="2"/>
  <c r="K2727" i="2"/>
  <c r="L2727" i="2" s="1"/>
  <c r="K2726" i="2"/>
  <c r="L2726" i="2" s="1"/>
  <c r="K2725" i="2"/>
  <c r="L2725" i="2" s="1"/>
  <c r="L2724" i="2"/>
  <c r="K2724" i="2"/>
  <c r="K2723" i="2"/>
  <c r="L2723" i="2" s="1"/>
  <c r="K2722" i="2"/>
  <c r="L2722" i="2" s="1"/>
  <c r="K2721" i="2"/>
  <c r="L2721" i="2" s="1"/>
  <c r="L2720" i="2"/>
  <c r="K2720" i="2"/>
  <c r="K2719" i="2"/>
  <c r="L2719" i="2" s="1"/>
  <c r="K2718" i="2"/>
  <c r="L2718" i="2" s="1"/>
  <c r="K2717" i="2"/>
  <c r="L2717" i="2" s="1"/>
  <c r="K2716" i="2"/>
  <c r="L2716" i="2" s="1"/>
  <c r="K2715" i="2"/>
  <c r="L2715" i="2" s="1"/>
  <c r="K2714" i="2"/>
  <c r="L2714" i="2" s="1"/>
  <c r="K2713" i="2"/>
  <c r="L2713" i="2" s="1"/>
  <c r="K2712" i="2"/>
  <c r="L2712" i="2" s="1"/>
  <c r="K2711" i="2"/>
  <c r="L2711" i="2" s="1"/>
  <c r="K2710" i="2"/>
  <c r="L2710" i="2" s="1"/>
  <c r="K2709" i="2"/>
  <c r="L2709" i="2" s="1"/>
  <c r="K2708" i="2"/>
  <c r="L2708" i="2" s="1"/>
  <c r="K2707" i="2"/>
  <c r="L2707" i="2" s="1"/>
  <c r="K2706" i="2"/>
  <c r="L2706" i="2" s="1"/>
  <c r="K2705" i="2"/>
  <c r="L2705" i="2" s="1"/>
  <c r="L2704" i="2"/>
  <c r="K2704" i="2"/>
  <c r="K2703" i="2"/>
  <c r="L2703" i="2" s="1"/>
  <c r="K2702" i="2"/>
  <c r="L2702" i="2" s="1"/>
  <c r="K2701" i="2"/>
  <c r="L2701" i="2" s="1"/>
  <c r="K2700" i="2"/>
  <c r="L2700" i="2" s="1"/>
  <c r="K2699" i="2"/>
  <c r="L2699" i="2" s="1"/>
  <c r="K2698" i="2"/>
  <c r="L2698" i="2" s="1"/>
  <c r="K2697" i="2"/>
  <c r="L2697" i="2" s="1"/>
  <c r="L2696" i="2"/>
  <c r="K2696" i="2"/>
  <c r="K2695" i="2"/>
  <c r="L2695" i="2" s="1"/>
  <c r="K2694" i="2"/>
  <c r="L2694" i="2" s="1"/>
  <c r="K2693" i="2"/>
  <c r="L2693" i="2" s="1"/>
  <c r="L2692" i="2"/>
  <c r="K2692" i="2"/>
  <c r="K2691" i="2"/>
  <c r="L2691" i="2" s="1"/>
  <c r="K2690" i="2"/>
  <c r="L2690" i="2" s="1"/>
  <c r="K2689" i="2"/>
  <c r="L2689" i="2" s="1"/>
  <c r="L2688" i="2"/>
  <c r="K2688" i="2"/>
  <c r="K2687" i="2"/>
  <c r="L2687" i="2" s="1"/>
  <c r="K2686" i="2"/>
  <c r="L2686" i="2" s="1"/>
  <c r="K2685" i="2"/>
  <c r="L2685" i="2" s="1"/>
  <c r="K2684" i="2"/>
  <c r="L2684" i="2" s="1"/>
  <c r="K2683" i="2"/>
  <c r="L2683" i="2" s="1"/>
  <c r="K2682" i="2"/>
  <c r="L2682" i="2" s="1"/>
  <c r="K2681" i="2"/>
  <c r="L2681" i="2" s="1"/>
  <c r="L2680" i="2"/>
  <c r="K2680" i="2"/>
  <c r="K2679" i="2"/>
  <c r="L2679" i="2" s="1"/>
  <c r="K2678" i="2"/>
  <c r="L2678" i="2" s="1"/>
  <c r="K2677" i="2"/>
  <c r="L2677" i="2" s="1"/>
  <c r="K2676" i="2"/>
  <c r="L2676" i="2" s="1"/>
  <c r="K2675" i="2"/>
  <c r="L2675" i="2" s="1"/>
  <c r="K2674" i="2"/>
  <c r="L2674" i="2" s="1"/>
  <c r="K2673" i="2"/>
  <c r="L2673" i="2" s="1"/>
  <c r="L2672" i="2"/>
  <c r="K2672" i="2"/>
  <c r="K2671" i="2"/>
  <c r="L2671" i="2" s="1"/>
  <c r="K2670" i="2"/>
  <c r="L2670" i="2" s="1"/>
  <c r="K2669" i="2"/>
  <c r="L2669" i="2" s="1"/>
  <c r="K2668" i="2"/>
  <c r="L2668" i="2" s="1"/>
  <c r="K2667" i="2"/>
  <c r="L2667" i="2" s="1"/>
  <c r="K2666" i="2"/>
  <c r="L2666" i="2" s="1"/>
  <c r="K2665" i="2"/>
  <c r="L2665" i="2" s="1"/>
  <c r="L2664" i="2"/>
  <c r="K2664" i="2"/>
  <c r="K2663" i="2"/>
  <c r="L2663" i="2" s="1"/>
  <c r="K2662" i="2"/>
  <c r="L2662" i="2" s="1"/>
  <c r="K2661" i="2"/>
  <c r="L2661" i="2" s="1"/>
  <c r="K2660" i="2"/>
  <c r="L2660" i="2" s="1"/>
  <c r="K2659" i="2"/>
  <c r="L2659" i="2" s="1"/>
  <c r="K2658" i="2"/>
  <c r="L2658" i="2" s="1"/>
  <c r="K2657" i="2"/>
  <c r="L2657" i="2" s="1"/>
  <c r="L2656" i="2"/>
  <c r="K2656" i="2"/>
  <c r="K2655" i="2"/>
  <c r="L2655" i="2" s="1"/>
  <c r="K2654" i="2"/>
  <c r="L2654" i="2" s="1"/>
  <c r="K2653" i="2"/>
  <c r="L2653" i="2" s="1"/>
  <c r="K2652" i="2"/>
  <c r="L2652" i="2" s="1"/>
  <c r="K2651" i="2"/>
  <c r="L2651" i="2" s="1"/>
  <c r="K2650" i="2"/>
  <c r="L2650" i="2" s="1"/>
  <c r="K2649" i="2"/>
  <c r="L2649" i="2" s="1"/>
  <c r="L2648" i="2"/>
  <c r="K2648" i="2"/>
  <c r="K2647" i="2"/>
  <c r="L2647" i="2" s="1"/>
  <c r="K2646" i="2"/>
  <c r="L2646" i="2" s="1"/>
  <c r="K2645" i="2"/>
  <c r="L2645" i="2" s="1"/>
  <c r="K2644" i="2"/>
  <c r="L2644" i="2" s="1"/>
  <c r="K2643" i="2"/>
  <c r="L2643" i="2" s="1"/>
  <c r="K2642" i="2"/>
  <c r="L2642" i="2" s="1"/>
  <c r="K2641" i="2"/>
  <c r="L2641" i="2" s="1"/>
  <c r="L2640" i="2"/>
  <c r="K2640" i="2"/>
  <c r="K2639" i="2"/>
  <c r="L2639" i="2" s="1"/>
  <c r="K2638" i="2"/>
  <c r="L2638" i="2" s="1"/>
  <c r="K2637" i="2"/>
  <c r="L2637" i="2" s="1"/>
  <c r="K2636" i="2"/>
  <c r="L2636" i="2" s="1"/>
  <c r="K2635" i="2"/>
  <c r="L2635" i="2" s="1"/>
  <c r="K2634" i="2"/>
  <c r="L2634" i="2" s="1"/>
  <c r="K2633" i="2"/>
  <c r="L2633" i="2" s="1"/>
  <c r="L2632" i="2"/>
  <c r="K2632" i="2"/>
  <c r="K2631" i="2"/>
  <c r="L2631" i="2" s="1"/>
  <c r="K2630" i="2"/>
  <c r="L2630" i="2" s="1"/>
  <c r="K2629" i="2"/>
  <c r="L2629" i="2" s="1"/>
  <c r="K2628" i="2"/>
  <c r="L2628" i="2" s="1"/>
  <c r="K2627" i="2"/>
  <c r="L2627" i="2" s="1"/>
  <c r="K2626" i="2"/>
  <c r="L2626" i="2" s="1"/>
  <c r="K2625" i="2"/>
  <c r="L2625" i="2" s="1"/>
  <c r="L2624" i="2"/>
  <c r="K2624" i="2"/>
  <c r="K2623" i="2"/>
  <c r="L2623" i="2" s="1"/>
  <c r="K2622" i="2"/>
  <c r="L2622" i="2" s="1"/>
  <c r="K2621" i="2"/>
  <c r="L2621" i="2" s="1"/>
  <c r="K2620" i="2"/>
  <c r="L2620" i="2" s="1"/>
  <c r="K2619" i="2"/>
  <c r="L2619" i="2" s="1"/>
  <c r="K2618" i="2"/>
  <c r="L2618" i="2" s="1"/>
  <c r="K2617" i="2"/>
  <c r="L2617" i="2" s="1"/>
  <c r="K2616" i="2"/>
  <c r="L2616" i="2" s="1"/>
  <c r="K2615" i="2"/>
  <c r="L2615" i="2" s="1"/>
  <c r="K2614" i="2"/>
  <c r="L2614" i="2" s="1"/>
  <c r="K2613" i="2"/>
  <c r="L2613" i="2" s="1"/>
  <c r="K2612" i="2"/>
  <c r="L2612" i="2" s="1"/>
  <c r="K2611" i="2"/>
  <c r="L2611" i="2" s="1"/>
  <c r="K2610" i="2"/>
  <c r="L2610" i="2" s="1"/>
  <c r="K2609" i="2"/>
  <c r="L2609" i="2" s="1"/>
  <c r="L2608" i="2"/>
  <c r="K2608" i="2"/>
  <c r="K2607" i="2"/>
  <c r="L2607" i="2" s="1"/>
  <c r="K2606" i="2"/>
  <c r="L2606" i="2" s="1"/>
  <c r="K2605" i="2"/>
  <c r="L2605" i="2" s="1"/>
  <c r="K2604" i="2"/>
  <c r="L2604" i="2" s="1"/>
  <c r="K2603" i="2"/>
  <c r="L2603" i="2" s="1"/>
  <c r="K2602" i="2"/>
  <c r="L2602" i="2" s="1"/>
  <c r="K2601" i="2"/>
  <c r="L2601" i="2" s="1"/>
  <c r="L2600" i="2"/>
  <c r="K2600" i="2"/>
  <c r="K2599" i="2"/>
  <c r="L2599" i="2" s="1"/>
  <c r="K2598" i="2"/>
  <c r="L2598" i="2" s="1"/>
  <c r="K2597" i="2"/>
  <c r="L2597" i="2" s="1"/>
  <c r="K2596" i="2"/>
  <c r="L2596" i="2" s="1"/>
  <c r="K2595" i="2"/>
  <c r="L2595" i="2" s="1"/>
  <c r="K2594" i="2"/>
  <c r="L2594" i="2" s="1"/>
  <c r="K2593" i="2"/>
  <c r="L2593" i="2" s="1"/>
  <c r="L2592" i="2"/>
  <c r="K2592" i="2"/>
  <c r="K2591" i="2"/>
  <c r="L2591" i="2" s="1"/>
  <c r="K2590" i="2"/>
  <c r="L2590" i="2" s="1"/>
  <c r="K2589" i="2"/>
  <c r="L2589" i="2" s="1"/>
  <c r="K2588" i="2"/>
  <c r="L2588" i="2" s="1"/>
  <c r="K2587" i="2"/>
  <c r="L2587" i="2" s="1"/>
  <c r="K2586" i="2"/>
  <c r="L2586" i="2" s="1"/>
  <c r="K2585" i="2"/>
  <c r="L2585" i="2" s="1"/>
  <c r="K2584" i="2"/>
  <c r="L2584" i="2" s="1"/>
  <c r="K2583" i="2"/>
  <c r="L2583" i="2" s="1"/>
  <c r="K2582" i="2"/>
  <c r="L2582" i="2" s="1"/>
  <c r="K2581" i="2"/>
  <c r="L2581" i="2" s="1"/>
  <c r="K2580" i="2"/>
  <c r="L2580" i="2" s="1"/>
  <c r="K2579" i="2"/>
  <c r="L2579" i="2" s="1"/>
  <c r="K2578" i="2"/>
  <c r="L2578" i="2" s="1"/>
  <c r="K2577" i="2"/>
  <c r="L2577" i="2" s="1"/>
  <c r="L2576" i="2"/>
  <c r="K2576" i="2"/>
  <c r="K2575" i="2"/>
  <c r="L2575" i="2" s="1"/>
  <c r="K2574" i="2"/>
  <c r="L2574" i="2" s="1"/>
  <c r="K2573" i="2"/>
  <c r="L2573" i="2" s="1"/>
  <c r="K2572" i="2"/>
  <c r="L2572" i="2" s="1"/>
  <c r="K2571" i="2"/>
  <c r="L2571" i="2" s="1"/>
  <c r="K2570" i="2"/>
  <c r="L2570" i="2" s="1"/>
  <c r="K2569" i="2"/>
  <c r="L2569" i="2" s="1"/>
  <c r="L2568" i="2"/>
  <c r="K2568" i="2"/>
  <c r="K2567" i="2"/>
  <c r="L2567" i="2" s="1"/>
  <c r="K2566" i="2"/>
  <c r="L2566" i="2" s="1"/>
  <c r="K2565" i="2"/>
  <c r="L2565" i="2" s="1"/>
  <c r="K2564" i="2"/>
  <c r="L2564" i="2" s="1"/>
  <c r="K2563" i="2"/>
  <c r="L2563" i="2" s="1"/>
  <c r="K2562" i="2"/>
  <c r="L2562" i="2" s="1"/>
  <c r="K2561" i="2"/>
  <c r="L2561" i="2" s="1"/>
  <c r="L2560" i="2"/>
  <c r="K2560" i="2"/>
  <c r="K2559" i="2"/>
  <c r="L2559" i="2" s="1"/>
  <c r="K2558" i="2"/>
  <c r="L2558" i="2" s="1"/>
  <c r="L2557" i="2"/>
  <c r="K2557" i="2"/>
  <c r="L2556" i="2"/>
  <c r="K2556" i="2"/>
  <c r="K2555" i="2"/>
  <c r="L2555" i="2" s="1"/>
  <c r="K2554" i="2"/>
  <c r="L2554" i="2" s="1"/>
  <c r="L2553" i="2"/>
  <c r="K2553" i="2"/>
  <c r="L2552" i="2"/>
  <c r="K2552" i="2"/>
  <c r="K2551" i="2"/>
  <c r="L2551" i="2" s="1"/>
  <c r="K2550" i="2"/>
  <c r="L2550" i="2" s="1"/>
  <c r="L2549" i="2"/>
  <c r="K2549" i="2"/>
  <c r="L2548" i="2"/>
  <c r="K2548" i="2"/>
  <c r="K2547" i="2"/>
  <c r="L2547" i="2" s="1"/>
  <c r="K2546" i="2"/>
  <c r="L2546" i="2" s="1"/>
  <c r="L2545" i="2"/>
  <c r="K2545" i="2"/>
  <c r="L2544" i="2"/>
  <c r="K2544" i="2"/>
  <c r="K2543" i="2"/>
  <c r="L2543" i="2" s="1"/>
  <c r="K2542" i="2"/>
  <c r="L2542" i="2" s="1"/>
  <c r="L2541" i="2"/>
  <c r="K2541" i="2"/>
  <c r="L2540" i="2"/>
  <c r="K2540" i="2"/>
  <c r="K2539" i="2"/>
  <c r="L2539" i="2" s="1"/>
  <c r="K2538" i="2"/>
  <c r="L2538" i="2" s="1"/>
  <c r="L2537" i="2"/>
  <c r="K2537" i="2"/>
  <c r="L2536" i="2"/>
  <c r="K2536" i="2"/>
  <c r="K2535" i="2"/>
  <c r="L2535" i="2" s="1"/>
  <c r="K2534" i="2"/>
  <c r="L2534" i="2" s="1"/>
  <c r="L2533" i="2"/>
  <c r="K2533" i="2"/>
  <c r="L2532" i="2"/>
  <c r="K2532" i="2"/>
  <c r="K2531" i="2"/>
  <c r="L2531" i="2" s="1"/>
  <c r="K2530" i="2"/>
  <c r="L2530" i="2" s="1"/>
  <c r="L2529" i="2"/>
  <c r="K2529" i="2"/>
  <c r="L2528" i="2"/>
  <c r="K2528" i="2"/>
  <c r="K2527" i="2"/>
  <c r="L2527" i="2" s="1"/>
  <c r="K2526" i="2"/>
  <c r="L2526" i="2" s="1"/>
  <c r="L2525" i="2"/>
  <c r="K2525" i="2"/>
  <c r="L2524" i="2"/>
  <c r="K2524" i="2"/>
  <c r="K2523" i="2"/>
  <c r="L2523" i="2" s="1"/>
  <c r="K2522" i="2"/>
  <c r="L2522" i="2" s="1"/>
  <c r="L2521" i="2"/>
  <c r="K2521" i="2"/>
  <c r="L2520" i="2"/>
  <c r="K2520" i="2"/>
  <c r="K2519" i="2"/>
  <c r="L2519" i="2" s="1"/>
  <c r="K2518" i="2"/>
  <c r="L2518" i="2" s="1"/>
  <c r="L2517" i="2"/>
  <c r="K2517" i="2"/>
  <c r="L2516" i="2"/>
  <c r="K2516" i="2"/>
  <c r="K2515" i="2"/>
  <c r="L2515" i="2" s="1"/>
  <c r="K2514" i="2"/>
  <c r="L2514" i="2" s="1"/>
  <c r="L2513" i="2"/>
  <c r="K2513" i="2"/>
  <c r="L2512" i="2"/>
  <c r="K2512" i="2"/>
  <c r="K2511" i="2"/>
  <c r="L2511" i="2" s="1"/>
  <c r="K2510" i="2"/>
  <c r="L2510" i="2" s="1"/>
  <c r="L2509" i="2"/>
  <c r="K2509" i="2"/>
  <c r="L2508" i="2"/>
  <c r="K2508" i="2"/>
  <c r="K2507" i="2"/>
  <c r="L2507" i="2" s="1"/>
  <c r="K2506" i="2"/>
  <c r="L2506" i="2" s="1"/>
  <c r="L2505" i="2"/>
  <c r="K2505" i="2"/>
  <c r="L2504" i="2"/>
  <c r="K2504" i="2"/>
  <c r="K2503" i="2"/>
  <c r="L2503" i="2" s="1"/>
  <c r="K2502" i="2"/>
  <c r="L2502" i="2" s="1"/>
  <c r="L2501" i="2"/>
  <c r="K2501" i="2"/>
  <c r="L2500" i="2"/>
  <c r="K2500" i="2"/>
  <c r="K2499" i="2"/>
  <c r="L2499" i="2" s="1"/>
  <c r="K2498" i="2"/>
  <c r="L2498" i="2" s="1"/>
  <c r="L2497" i="2"/>
  <c r="K2497" i="2"/>
  <c r="L2496" i="2"/>
  <c r="K2496" i="2"/>
  <c r="K2495" i="2"/>
  <c r="L2495" i="2" s="1"/>
  <c r="K2494" i="2"/>
  <c r="L2494" i="2" s="1"/>
  <c r="L2493" i="2"/>
  <c r="K2493" i="2"/>
  <c r="L2492" i="2"/>
  <c r="K2492" i="2"/>
  <c r="K2491" i="2"/>
  <c r="L2491" i="2" s="1"/>
  <c r="K2490" i="2"/>
  <c r="L2490" i="2" s="1"/>
  <c r="L2489" i="2"/>
  <c r="K2489" i="2"/>
  <c r="L2488" i="2"/>
  <c r="K2488" i="2"/>
  <c r="K2487" i="2"/>
  <c r="L2487" i="2" s="1"/>
  <c r="K2486" i="2"/>
  <c r="L2486" i="2" s="1"/>
  <c r="L2485" i="2"/>
  <c r="K2485" i="2"/>
  <c r="L2484" i="2"/>
  <c r="K2484" i="2"/>
  <c r="K2483" i="2"/>
  <c r="L2483" i="2" s="1"/>
  <c r="K2482" i="2"/>
  <c r="L2482" i="2" s="1"/>
  <c r="L2481" i="2"/>
  <c r="K2481" i="2"/>
  <c r="L2480" i="2"/>
  <c r="K2480" i="2"/>
  <c r="K2479" i="2"/>
  <c r="L2479" i="2" s="1"/>
  <c r="K2478" i="2"/>
  <c r="L2478" i="2" s="1"/>
  <c r="L2477" i="2"/>
  <c r="K2477" i="2"/>
  <c r="L2476" i="2"/>
  <c r="K2476" i="2"/>
  <c r="K2475" i="2"/>
  <c r="L2475" i="2" s="1"/>
  <c r="K2474" i="2"/>
  <c r="L2474" i="2" s="1"/>
  <c r="L2473" i="2"/>
  <c r="K2473" i="2"/>
  <c r="L2472" i="2"/>
  <c r="K2472" i="2"/>
  <c r="K2471" i="2"/>
  <c r="L2471" i="2" s="1"/>
  <c r="K2470" i="2"/>
  <c r="L2470" i="2" s="1"/>
  <c r="L2469" i="2"/>
  <c r="K2469" i="2"/>
  <c r="L2468" i="2"/>
  <c r="K2468" i="2"/>
  <c r="K2467" i="2"/>
  <c r="L2467" i="2" s="1"/>
  <c r="K2466" i="2"/>
  <c r="L2466" i="2" s="1"/>
  <c r="L2465" i="2"/>
  <c r="K2465" i="2"/>
  <c r="L2464" i="2"/>
  <c r="K2464" i="2"/>
  <c r="K2463" i="2"/>
  <c r="L2463" i="2" s="1"/>
  <c r="K2462" i="2"/>
  <c r="L2462" i="2" s="1"/>
  <c r="L2461" i="2"/>
  <c r="K2461" i="2"/>
  <c r="L2460" i="2"/>
  <c r="K2460" i="2"/>
  <c r="K2459" i="2"/>
  <c r="L2459" i="2" s="1"/>
  <c r="K2458" i="2"/>
  <c r="L2458" i="2" s="1"/>
  <c r="L2457" i="2"/>
  <c r="K2457" i="2"/>
  <c r="L2456" i="2"/>
  <c r="K2456" i="2"/>
  <c r="K2455" i="2"/>
  <c r="L2455" i="2" s="1"/>
  <c r="K2454" i="2"/>
  <c r="L2454" i="2" s="1"/>
  <c r="L2453" i="2"/>
  <c r="K2453" i="2"/>
  <c r="L2452" i="2"/>
  <c r="K2452" i="2"/>
  <c r="K2451" i="2"/>
  <c r="L2451" i="2" s="1"/>
  <c r="K2450" i="2"/>
  <c r="L2450" i="2" s="1"/>
  <c r="L2449" i="2"/>
  <c r="K2449" i="2"/>
  <c r="L2448" i="2"/>
  <c r="K2448" i="2"/>
  <c r="K2447" i="2"/>
  <c r="L2447" i="2" s="1"/>
  <c r="K2446" i="2"/>
  <c r="L2446" i="2" s="1"/>
  <c r="L2445" i="2"/>
  <c r="K2445" i="2"/>
  <c r="L2444" i="2"/>
  <c r="K2444" i="2"/>
  <c r="K2443" i="2"/>
  <c r="L2443" i="2" s="1"/>
  <c r="K2442" i="2"/>
  <c r="L2442" i="2" s="1"/>
  <c r="L2441" i="2"/>
  <c r="K2441" i="2"/>
  <c r="L2440" i="2"/>
  <c r="K2440" i="2"/>
  <c r="L2439" i="2"/>
  <c r="K2439" i="2"/>
  <c r="K2438" i="2"/>
  <c r="L2438" i="2" s="1"/>
  <c r="K2437" i="2"/>
  <c r="L2437" i="2" s="1"/>
  <c r="L2436" i="2"/>
  <c r="K2436" i="2"/>
  <c r="K2435" i="2"/>
  <c r="L2435" i="2" s="1"/>
  <c r="K2434" i="2"/>
  <c r="L2434" i="2" s="1"/>
  <c r="L2433" i="2"/>
  <c r="K2433" i="2"/>
  <c r="K2432" i="2"/>
  <c r="L2432" i="2" s="1"/>
  <c r="L2431" i="2"/>
  <c r="K2431" i="2"/>
  <c r="K2430" i="2"/>
  <c r="L2430" i="2" s="1"/>
  <c r="K2429" i="2"/>
  <c r="L2429" i="2" s="1"/>
  <c r="K2428" i="2"/>
  <c r="L2428" i="2" s="1"/>
  <c r="L2427" i="2"/>
  <c r="K2427" i="2"/>
  <c r="K2426" i="2"/>
  <c r="L2426" i="2" s="1"/>
  <c r="L2425" i="2"/>
  <c r="K2425" i="2"/>
  <c r="L2424" i="2"/>
  <c r="K2424" i="2"/>
  <c r="K2423" i="2"/>
  <c r="L2423" i="2" s="1"/>
  <c r="L2422" i="2"/>
  <c r="K2422" i="2"/>
  <c r="L2421" i="2"/>
  <c r="K2421" i="2"/>
  <c r="L2420" i="2"/>
  <c r="K2420" i="2"/>
  <c r="K2419" i="2"/>
  <c r="L2419" i="2" s="1"/>
  <c r="L2418" i="2"/>
  <c r="K2418" i="2"/>
  <c r="L2417" i="2"/>
  <c r="K2417" i="2"/>
  <c r="L2416" i="2"/>
  <c r="K2416" i="2"/>
  <c r="K2415" i="2"/>
  <c r="L2415" i="2" s="1"/>
  <c r="L2414" i="2"/>
  <c r="K2414" i="2"/>
  <c r="L2413" i="2"/>
  <c r="K2413" i="2"/>
  <c r="L2412" i="2"/>
  <c r="K2412" i="2"/>
  <c r="K2411" i="2"/>
  <c r="L2411" i="2" s="1"/>
  <c r="L2410" i="2"/>
  <c r="K2410" i="2"/>
  <c r="L2409" i="2"/>
  <c r="K2409" i="2"/>
  <c r="K2408" i="2"/>
  <c r="L2408" i="2" s="1"/>
  <c r="L2407" i="2"/>
  <c r="K2407" i="2"/>
  <c r="L2406" i="2"/>
  <c r="K2406" i="2"/>
  <c r="L2405" i="2"/>
  <c r="K2405" i="2"/>
  <c r="K2404" i="2"/>
  <c r="L2404" i="2" s="1"/>
  <c r="L2403" i="2"/>
  <c r="K2403" i="2"/>
  <c r="L2402" i="2"/>
  <c r="K2402" i="2"/>
  <c r="L2401" i="2"/>
  <c r="K2401" i="2"/>
  <c r="K2400" i="2"/>
  <c r="L2400" i="2" s="1"/>
  <c r="K2399" i="2"/>
  <c r="L2399" i="2" s="1"/>
  <c r="L2398" i="2"/>
  <c r="K2398" i="2"/>
  <c r="L2397" i="2"/>
  <c r="K2397" i="2"/>
  <c r="K2396" i="2"/>
  <c r="L2396" i="2" s="1"/>
  <c r="L2395" i="2"/>
  <c r="K2395" i="2"/>
  <c r="L2394" i="2"/>
  <c r="K2394" i="2"/>
  <c r="L2393" i="2"/>
  <c r="K2393" i="2"/>
  <c r="K2392" i="2"/>
  <c r="L2392" i="2" s="1"/>
  <c r="K2391" i="2"/>
  <c r="L2391" i="2" s="1"/>
  <c r="L2390" i="2"/>
  <c r="K2390" i="2"/>
  <c r="L2389" i="2"/>
  <c r="K2389" i="2"/>
  <c r="K2388" i="2"/>
  <c r="L2388" i="2" s="1"/>
  <c r="K2387" i="2"/>
  <c r="L2387" i="2" s="1"/>
  <c r="L2386" i="2"/>
  <c r="K2386" i="2"/>
  <c r="L2385" i="2"/>
  <c r="K2385" i="2"/>
  <c r="K2384" i="2"/>
  <c r="L2384" i="2" s="1"/>
  <c r="L2383" i="2"/>
  <c r="K2383" i="2"/>
  <c r="L2382" i="2"/>
  <c r="K2382" i="2"/>
  <c r="L2381" i="2"/>
  <c r="K2381" i="2"/>
  <c r="K2380" i="2"/>
  <c r="L2380" i="2" s="1"/>
  <c r="K2379" i="2"/>
  <c r="L2379" i="2" s="1"/>
  <c r="L2378" i="2"/>
  <c r="K2378" i="2"/>
  <c r="L2377" i="2"/>
  <c r="K2377" i="2"/>
  <c r="K2376" i="2"/>
  <c r="L2376" i="2" s="1"/>
  <c r="L2375" i="2"/>
  <c r="K2375" i="2"/>
  <c r="L2374" i="2"/>
  <c r="K2374" i="2"/>
  <c r="L2373" i="2"/>
  <c r="K2373" i="2"/>
  <c r="K2372" i="2"/>
  <c r="L2372" i="2" s="1"/>
  <c r="K2371" i="2"/>
  <c r="L2371" i="2" s="1"/>
  <c r="L2370" i="2"/>
  <c r="K2370" i="2"/>
  <c r="L2369" i="2"/>
  <c r="K2369" i="2"/>
  <c r="K2368" i="2"/>
  <c r="L2368" i="2" s="1"/>
  <c r="K2367" i="2"/>
  <c r="L2367" i="2" s="1"/>
  <c r="L2366" i="2"/>
  <c r="K2366" i="2"/>
  <c r="L2365" i="2"/>
  <c r="K2365" i="2"/>
  <c r="K2364" i="2"/>
  <c r="L2364" i="2" s="1"/>
  <c r="L2363" i="2"/>
  <c r="K2363" i="2"/>
  <c r="L2362" i="2"/>
  <c r="K2362" i="2"/>
  <c r="L2361" i="2"/>
  <c r="K2361" i="2"/>
  <c r="K2360" i="2"/>
  <c r="L2360" i="2" s="1"/>
  <c r="K2359" i="2"/>
  <c r="L2359" i="2" s="1"/>
  <c r="L2358" i="2"/>
  <c r="K2358" i="2"/>
  <c r="L2357" i="2"/>
  <c r="K2357" i="2"/>
  <c r="K2356" i="2"/>
  <c r="L2356" i="2" s="1"/>
  <c r="K2355" i="2"/>
  <c r="L2355" i="2" s="1"/>
  <c r="L2354" i="2"/>
  <c r="K2354" i="2"/>
  <c r="L2353" i="2"/>
  <c r="K2353" i="2"/>
  <c r="K2352" i="2"/>
  <c r="L2352" i="2" s="1"/>
  <c r="L2351" i="2"/>
  <c r="K2351" i="2"/>
  <c r="L2350" i="2"/>
  <c r="K2350" i="2"/>
  <c r="L2349" i="2"/>
  <c r="K2349" i="2"/>
  <c r="K2348" i="2"/>
  <c r="L2348" i="2" s="1"/>
  <c r="K2347" i="2"/>
  <c r="L2347" i="2" s="1"/>
  <c r="L2346" i="2"/>
  <c r="K2346" i="2"/>
  <c r="L2345" i="2"/>
  <c r="K2345" i="2"/>
  <c r="K2344" i="2"/>
  <c r="L2344" i="2" s="1"/>
  <c r="L2343" i="2"/>
  <c r="K2343" i="2"/>
  <c r="L2342" i="2"/>
  <c r="K2342" i="2"/>
  <c r="L2341" i="2"/>
  <c r="K2341" i="2"/>
  <c r="K2340" i="2"/>
  <c r="L2340" i="2" s="1"/>
  <c r="L2339" i="2"/>
  <c r="K2339" i="2"/>
  <c r="L2338" i="2"/>
  <c r="K2338" i="2"/>
  <c r="L2337" i="2"/>
  <c r="K2337" i="2"/>
  <c r="K2336" i="2"/>
  <c r="L2336" i="2" s="1"/>
  <c r="K2335" i="2"/>
  <c r="L2335" i="2" s="1"/>
  <c r="L2334" i="2"/>
  <c r="K2334" i="2"/>
  <c r="L2333" i="2"/>
  <c r="K2333" i="2"/>
  <c r="K2332" i="2"/>
  <c r="L2332" i="2" s="1"/>
  <c r="L2331" i="2"/>
  <c r="K2331" i="2"/>
  <c r="L2330" i="2"/>
  <c r="K2330" i="2"/>
  <c r="L2329" i="2"/>
  <c r="K2329" i="2"/>
  <c r="K2328" i="2"/>
  <c r="L2328" i="2" s="1"/>
  <c r="K2327" i="2"/>
  <c r="L2327" i="2" s="1"/>
  <c r="L2326" i="2"/>
  <c r="K2326" i="2"/>
  <c r="L2325" i="2"/>
  <c r="K2325" i="2"/>
  <c r="K2324" i="2"/>
  <c r="L2324" i="2" s="1"/>
  <c r="K2323" i="2"/>
  <c r="L2323" i="2" s="1"/>
  <c r="L2322" i="2"/>
  <c r="K2322" i="2"/>
  <c r="L2321" i="2"/>
  <c r="K2321" i="2"/>
  <c r="K2320" i="2"/>
  <c r="L2320" i="2" s="1"/>
  <c r="L2319" i="2"/>
  <c r="K2319" i="2"/>
  <c r="L2318" i="2"/>
  <c r="K2318" i="2"/>
  <c r="K2317" i="2"/>
  <c r="L2317" i="2" s="1"/>
  <c r="K2316" i="2"/>
  <c r="L2316" i="2" s="1"/>
  <c r="L2315" i="2"/>
  <c r="K2315" i="2"/>
  <c r="L2314" i="2"/>
  <c r="K2314" i="2"/>
  <c r="L2313" i="2"/>
  <c r="K2313" i="2"/>
  <c r="K2312" i="2"/>
  <c r="L2312" i="2" s="1"/>
  <c r="L2311" i="2"/>
  <c r="K2311" i="2"/>
  <c r="L2310" i="2"/>
  <c r="K2310" i="2"/>
  <c r="L2309" i="2"/>
  <c r="K2309" i="2"/>
  <c r="K2308" i="2"/>
  <c r="L2308" i="2" s="1"/>
  <c r="K2307" i="2"/>
  <c r="L2307" i="2" s="1"/>
  <c r="L2306" i="2"/>
  <c r="K2306" i="2"/>
  <c r="L2305" i="2"/>
  <c r="K2305" i="2"/>
  <c r="K2304" i="2"/>
  <c r="L2304" i="2" s="1"/>
  <c r="L2303" i="2"/>
  <c r="K2303" i="2"/>
  <c r="L2302" i="2"/>
  <c r="K2302" i="2"/>
  <c r="L2301" i="2"/>
  <c r="K2301" i="2"/>
  <c r="K2300" i="2"/>
  <c r="L2300" i="2" s="1"/>
  <c r="K2299" i="2"/>
  <c r="L2299" i="2" s="1"/>
  <c r="L2298" i="2"/>
  <c r="K2298" i="2"/>
  <c r="L2297" i="2"/>
  <c r="K2297" i="2"/>
  <c r="K2296" i="2"/>
  <c r="L2296" i="2" s="1"/>
  <c r="K2295" i="2"/>
  <c r="L2295" i="2" s="1"/>
  <c r="L2294" i="2"/>
  <c r="K2294" i="2"/>
  <c r="L2293" i="2"/>
  <c r="K2293" i="2"/>
  <c r="K2292" i="2"/>
  <c r="L2292" i="2" s="1"/>
  <c r="L2291" i="2"/>
  <c r="K2291" i="2"/>
  <c r="L2290" i="2"/>
  <c r="K2290" i="2"/>
  <c r="L2289" i="2"/>
  <c r="K2289" i="2"/>
  <c r="K2288" i="2"/>
  <c r="L2288" i="2" s="1"/>
  <c r="K2287" i="2"/>
  <c r="L2287" i="2" s="1"/>
  <c r="L2286" i="2"/>
  <c r="K2286" i="2"/>
  <c r="L2285" i="2"/>
  <c r="K2285" i="2"/>
  <c r="K2284" i="2"/>
  <c r="L2284" i="2" s="1"/>
  <c r="L2283" i="2"/>
  <c r="K2283" i="2"/>
  <c r="L2282" i="2"/>
  <c r="K2282" i="2"/>
  <c r="L2281" i="2"/>
  <c r="K2281" i="2"/>
  <c r="K2280" i="2"/>
  <c r="L2280" i="2" s="1"/>
  <c r="K2279" i="2"/>
  <c r="L2279" i="2" s="1"/>
  <c r="L2278" i="2"/>
  <c r="K2278" i="2"/>
  <c r="L2277" i="2"/>
  <c r="K2277" i="2"/>
  <c r="K2276" i="2"/>
  <c r="L2276" i="2" s="1"/>
  <c r="K2275" i="2"/>
  <c r="L2275" i="2" s="1"/>
  <c r="L2274" i="2"/>
  <c r="K2274" i="2"/>
  <c r="L2273" i="2"/>
  <c r="K2273" i="2"/>
  <c r="K2272" i="2"/>
  <c r="L2272" i="2" s="1"/>
  <c r="L2271" i="2"/>
  <c r="K2271" i="2"/>
  <c r="L2270" i="2"/>
  <c r="K2270" i="2"/>
  <c r="L2269" i="2"/>
  <c r="K2269" i="2"/>
  <c r="K2268" i="2"/>
  <c r="L2268" i="2" s="1"/>
  <c r="K2267" i="2"/>
  <c r="L2267" i="2" s="1"/>
  <c r="L2266" i="2"/>
  <c r="K2266" i="2"/>
  <c r="K2265" i="2"/>
  <c r="L2265" i="2" s="1"/>
  <c r="K2264" i="2"/>
  <c r="L2264" i="2" s="1"/>
  <c r="L2263" i="2"/>
  <c r="K2263" i="2"/>
  <c r="L2262" i="2"/>
  <c r="K2262" i="2"/>
  <c r="L2261" i="2"/>
  <c r="K2261" i="2"/>
  <c r="K2260" i="2"/>
  <c r="L2260" i="2" s="1"/>
  <c r="K2259" i="2"/>
  <c r="L2259" i="2" s="1"/>
  <c r="L2258" i="2"/>
  <c r="K2258" i="2"/>
  <c r="L2257" i="2"/>
  <c r="K2257" i="2"/>
  <c r="K2256" i="2"/>
  <c r="L2256" i="2" s="1"/>
  <c r="L2255" i="2"/>
  <c r="K2255" i="2"/>
  <c r="L2254" i="2"/>
  <c r="K2254" i="2"/>
  <c r="L2253" i="2"/>
  <c r="K2253" i="2"/>
  <c r="K2252" i="2"/>
  <c r="L2252" i="2" s="1"/>
  <c r="K2251" i="2"/>
  <c r="L2251" i="2" s="1"/>
  <c r="L2250" i="2"/>
  <c r="K2250" i="2"/>
  <c r="L2249" i="2"/>
  <c r="K2249" i="2"/>
  <c r="K2248" i="2"/>
  <c r="L2248" i="2" s="1"/>
  <c r="K2247" i="2"/>
  <c r="L2247" i="2" s="1"/>
  <c r="L2246" i="2"/>
  <c r="K2246" i="2"/>
  <c r="K2245" i="2"/>
  <c r="L2245" i="2" s="1"/>
  <c r="K2244" i="2"/>
  <c r="L2244" i="2" s="1"/>
  <c r="K2243" i="2"/>
  <c r="L2243" i="2" s="1"/>
  <c r="L2242" i="2"/>
  <c r="K2242" i="2"/>
  <c r="K2241" i="2"/>
  <c r="L2241" i="2" s="1"/>
  <c r="K2240" i="2"/>
  <c r="L2240" i="2" s="1"/>
  <c r="L2239" i="2"/>
  <c r="K2239" i="2"/>
  <c r="L2238" i="2"/>
  <c r="K2238" i="2"/>
  <c r="K2237" i="2"/>
  <c r="L2237" i="2" s="1"/>
  <c r="K2236" i="2"/>
  <c r="L2236" i="2" s="1"/>
  <c r="L2235" i="2"/>
  <c r="K2235" i="2"/>
  <c r="L2234" i="2"/>
  <c r="K2234" i="2"/>
  <c r="K2233" i="2"/>
  <c r="L2233" i="2" s="1"/>
  <c r="K2232" i="2"/>
  <c r="L2232" i="2" s="1"/>
  <c r="K2231" i="2"/>
  <c r="L2231" i="2" s="1"/>
  <c r="L2230" i="2"/>
  <c r="K2230" i="2"/>
  <c r="K2229" i="2"/>
  <c r="L2229" i="2" s="1"/>
  <c r="K2228" i="2"/>
  <c r="L2228" i="2" s="1"/>
  <c r="K2227" i="2"/>
  <c r="L2227" i="2" s="1"/>
  <c r="L2226" i="2"/>
  <c r="K2226" i="2"/>
  <c r="K2225" i="2"/>
  <c r="L2225" i="2" s="1"/>
  <c r="K2224" i="2"/>
  <c r="L2224" i="2" s="1"/>
  <c r="L2223" i="2"/>
  <c r="K2223" i="2"/>
  <c r="L2222" i="2"/>
  <c r="K2222" i="2"/>
  <c r="K2221" i="2"/>
  <c r="L2221" i="2" s="1"/>
  <c r="K2220" i="2"/>
  <c r="L2220" i="2" s="1"/>
  <c r="L2219" i="2"/>
  <c r="K2219" i="2"/>
  <c r="L2218" i="2"/>
  <c r="K2218" i="2"/>
  <c r="K2217" i="2"/>
  <c r="L2217" i="2" s="1"/>
  <c r="K2216" i="2"/>
  <c r="L2216" i="2" s="1"/>
  <c r="K2215" i="2"/>
  <c r="L2215" i="2" s="1"/>
  <c r="L2214" i="2"/>
  <c r="K2214" i="2"/>
  <c r="K2213" i="2"/>
  <c r="L2213" i="2" s="1"/>
  <c r="K2212" i="2"/>
  <c r="L2212" i="2" s="1"/>
  <c r="K2211" i="2"/>
  <c r="L2211" i="2" s="1"/>
  <c r="L2210" i="2"/>
  <c r="K2210" i="2"/>
  <c r="K2209" i="2"/>
  <c r="L2209" i="2" s="1"/>
  <c r="K2208" i="2"/>
  <c r="L2208" i="2" s="1"/>
  <c r="L2207" i="2"/>
  <c r="K2207" i="2"/>
  <c r="L2206" i="2"/>
  <c r="K2206" i="2"/>
  <c r="K2205" i="2"/>
  <c r="L2205" i="2" s="1"/>
  <c r="K2204" i="2"/>
  <c r="L2204" i="2" s="1"/>
  <c r="L2203" i="2"/>
  <c r="K2203" i="2"/>
  <c r="L2202" i="2"/>
  <c r="K2202" i="2"/>
  <c r="K2201" i="2"/>
  <c r="L2201" i="2" s="1"/>
  <c r="K2200" i="2"/>
  <c r="L2200" i="2" s="1"/>
  <c r="K2199" i="2"/>
  <c r="L2199" i="2" s="1"/>
  <c r="L2198" i="2"/>
  <c r="K2198" i="2"/>
  <c r="K2197" i="2"/>
  <c r="L2197" i="2" s="1"/>
  <c r="K2196" i="2"/>
  <c r="L2196" i="2" s="1"/>
  <c r="K2195" i="2"/>
  <c r="L2195" i="2" s="1"/>
  <c r="L2194" i="2"/>
  <c r="K2194" i="2"/>
  <c r="K2193" i="2"/>
  <c r="L2193" i="2" s="1"/>
  <c r="K2192" i="2"/>
  <c r="L2192" i="2" s="1"/>
  <c r="L2191" i="2"/>
  <c r="K2191" i="2"/>
  <c r="L2190" i="2"/>
  <c r="K2190" i="2"/>
  <c r="K2189" i="2"/>
  <c r="L2189" i="2" s="1"/>
  <c r="K2188" i="2"/>
  <c r="L2188" i="2" s="1"/>
  <c r="L2187" i="2"/>
  <c r="K2187" i="2"/>
  <c r="L2186" i="2"/>
  <c r="K2186" i="2"/>
  <c r="K2185" i="2"/>
  <c r="L2185" i="2" s="1"/>
  <c r="K2184" i="2"/>
  <c r="L2184" i="2" s="1"/>
  <c r="K2183" i="2"/>
  <c r="L2183" i="2" s="1"/>
  <c r="L2182" i="2"/>
  <c r="K2182" i="2"/>
  <c r="K2181" i="2"/>
  <c r="L2181" i="2" s="1"/>
  <c r="K2180" i="2"/>
  <c r="L2180" i="2" s="1"/>
  <c r="K2179" i="2"/>
  <c r="L2179" i="2" s="1"/>
  <c r="L2178" i="2"/>
  <c r="K2178" i="2"/>
  <c r="K2177" i="2"/>
  <c r="L2177" i="2" s="1"/>
  <c r="K2176" i="2"/>
  <c r="L2176" i="2" s="1"/>
  <c r="L2175" i="2"/>
  <c r="K2175" i="2"/>
  <c r="L2174" i="2"/>
  <c r="K2174" i="2"/>
  <c r="K2173" i="2"/>
  <c r="L2173" i="2" s="1"/>
  <c r="K2172" i="2"/>
  <c r="L2172" i="2" s="1"/>
  <c r="L2171" i="2"/>
  <c r="K2171" i="2"/>
  <c r="L2170" i="2"/>
  <c r="K2170" i="2"/>
  <c r="K2169" i="2"/>
  <c r="L2169" i="2" s="1"/>
  <c r="K2168" i="2"/>
  <c r="L2168" i="2" s="1"/>
  <c r="K2167" i="2"/>
  <c r="L2167" i="2" s="1"/>
  <c r="L2166" i="2"/>
  <c r="K2166" i="2"/>
  <c r="K2165" i="2"/>
  <c r="L2165" i="2" s="1"/>
  <c r="K2164" i="2"/>
  <c r="L2164" i="2" s="1"/>
  <c r="K2163" i="2"/>
  <c r="L2163" i="2" s="1"/>
  <c r="L2162" i="2"/>
  <c r="K2162" i="2"/>
  <c r="K2161" i="2"/>
  <c r="L2161" i="2" s="1"/>
  <c r="K2160" i="2"/>
  <c r="L2160" i="2" s="1"/>
  <c r="L2159" i="2"/>
  <c r="K2159" i="2"/>
  <c r="L2158" i="2"/>
  <c r="K2158" i="2"/>
  <c r="K2157" i="2"/>
  <c r="L2157" i="2" s="1"/>
  <c r="K2156" i="2"/>
  <c r="L2156" i="2" s="1"/>
  <c r="L2155" i="2"/>
  <c r="K2155" i="2"/>
  <c r="L2154" i="2"/>
  <c r="K2154" i="2"/>
  <c r="K2153" i="2"/>
  <c r="L2153" i="2" s="1"/>
  <c r="K2152" i="2"/>
  <c r="L2152" i="2" s="1"/>
  <c r="K2151" i="2"/>
  <c r="L2151" i="2" s="1"/>
  <c r="L2150" i="2"/>
  <c r="K2150" i="2"/>
  <c r="K2149" i="2"/>
  <c r="L2149" i="2" s="1"/>
  <c r="K2148" i="2"/>
  <c r="L2148" i="2" s="1"/>
  <c r="K2147" i="2"/>
  <c r="L2147" i="2" s="1"/>
  <c r="L2146" i="2"/>
  <c r="K2146" i="2"/>
  <c r="K2145" i="2"/>
  <c r="L2145" i="2" s="1"/>
  <c r="K2144" i="2"/>
  <c r="L2144" i="2" s="1"/>
  <c r="L2143" i="2"/>
  <c r="K2143" i="2"/>
  <c r="L2142" i="2"/>
  <c r="K2142" i="2"/>
  <c r="K2141" i="2"/>
  <c r="L2141" i="2" s="1"/>
  <c r="K2140" i="2"/>
  <c r="L2140" i="2" s="1"/>
  <c r="L2139" i="2"/>
  <c r="K2139" i="2"/>
  <c r="L2138" i="2"/>
  <c r="K2138" i="2"/>
  <c r="K2137" i="2"/>
  <c r="L2137" i="2" s="1"/>
  <c r="K2136" i="2"/>
  <c r="L2136" i="2" s="1"/>
  <c r="K2135" i="2"/>
  <c r="L2135" i="2" s="1"/>
  <c r="L2134" i="2"/>
  <c r="K2134" i="2"/>
  <c r="K2133" i="2"/>
  <c r="L2133" i="2" s="1"/>
  <c r="K2132" i="2"/>
  <c r="L2132" i="2" s="1"/>
  <c r="K2131" i="2"/>
  <c r="L2131" i="2" s="1"/>
  <c r="L2130" i="2"/>
  <c r="K2130" i="2"/>
  <c r="K2129" i="2"/>
  <c r="L2129" i="2" s="1"/>
  <c r="K2128" i="2"/>
  <c r="L2128" i="2" s="1"/>
  <c r="L2127" i="2"/>
  <c r="K2127" i="2"/>
  <c r="L2126" i="2"/>
  <c r="K2126" i="2"/>
  <c r="K2125" i="2"/>
  <c r="L2125" i="2" s="1"/>
  <c r="K2124" i="2"/>
  <c r="L2124" i="2" s="1"/>
  <c r="L2123" i="2"/>
  <c r="K2123" i="2"/>
  <c r="L2122" i="2"/>
  <c r="K2122" i="2"/>
  <c r="K2121" i="2"/>
  <c r="L2121" i="2" s="1"/>
  <c r="K2120" i="2"/>
  <c r="L2120" i="2" s="1"/>
  <c r="K2119" i="2"/>
  <c r="L2119" i="2" s="1"/>
  <c r="L2118" i="2"/>
  <c r="K2118" i="2"/>
  <c r="K2117" i="2"/>
  <c r="L2117" i="2" s="1"/>
  <c r="K2116" i="2"/>
  <c r="L2116" i="2" s="1"/>
  <c r="K2115" i="2"/>
  <c r="L2115" i="2" s="1"/>
  <c r="L2114" i="2"/>
  <c r="K2114" i="2"/>
  <c r="K2113" i="2"/>
  <c r="L2113" i="2" s="1"/>
  <c r="K2112" i="2"/>
  <c r="L2112" i="2" s="1"/>
  <c r="L2111" i="2"/>
  <c r="K2111" i="2"/>
  <c r="L2110" i="2"/>
  <c r="K2110" i="2"/>
  <c r="K2109" i="2"/>
  <c r="L2109" i="2" s="1"/>
  <c r="K2108" i="2"/>
  <c r="L2108" i="2" s="1"/>
  <c r="L2107" i="2"/>
  <c r="K2107" i="2"/>
  <c r="L2106" i="2"/>
  <c r="K2106" i="2"/>
  <c r="K2105" i="2"/>
  <c r="L2105" i="2" s="1"/>
  <c r="K2104" i="2"/>
  <c r="L2104" i="2" s="1"/>
  <c r="K2103" i="2"/>
  <c r="L2103" i="2" s="1"/>
  <c r="L2102" i="2"/>
  <c r="K2102" i="2"/>
  <c r="K2101" i="2"/>
  <c r="L2101" i="2" s="1"/>
  <c r="K2100" i="2"/>
  <c r="L2100" i="2" s="1"/>
  <c r="K2099" i="2"/>
  <c r="L2099" i="2" s="1"/>
  <c r="L2098" i="2"/>
  <c r="K2098" i="2"/>
  <c r="K2097" i="2"/>
  <c r="L2097" i="2" s="1"/>
  <c r="K2096" i="2"/>
  <c r="L2096" i="2" s="1"/>
  <c r="L2095" i="2"/>
  <c r="K2095" i="2"/>
  <c r="L2094" i="2"/>
  <c r="K2094" i="2"/>
  <c r="K2093" i="2"/>
  <c r="L2093" i="2" s="1"/>
  <c r="K2092" i="2"/>
  <c r="L2092" i="2" s="1"/>
  <c r="L2091" i="2"/>
  <c r="K2091" i="2"/>
  <c r="L2090" i="2"/>
  <c r="K2090" i="2"/>
  <c r="K2089" i="2"/>
  <c r="L2089" i="2" s="1"/>
  <c r="K2088" i="2"/>
  <c r="L2088" i="2" s="1"/>
  <c r="K2087" i="2"/>
  <c r="L2087" i="2" s="1"/>
  <c r="L2086" i="2"/>
  <c r="K2086" i="2"/>
  <c r="K2085" i="2"/>
  <c r="L2085" i="2" s="1"/>
  <c r="K2084" i="2"/>
  <c r="L2084" i="2" s="1"/>
  <c r="K2083" i="2"/>
  <c r="L2083" i="2" s="1"/>
  <c r="L2082" i="2"/>
  <c r="K2082" i="2"/>
  <c r="K2081" i="2"/>
  <c r="L2081" i="2" s="1"/>
  <c r="K2080" i="2"/>
  <c r="L2080" i="2" s="1"/>
  <c r="L2079" i="2"/>
  <c r="K2079" i="2"/>
  <c r="L2078" i="2"/>
  <c r="K2078" i="2"/>
  <c r="K2077" i="2"/>
  <c r="L2077" i="2" s="1"/>
  <c r="K2076" i="2"/>
  <c r="L2076" i="2" s="1"/>
  <c r="L2075" i="2"/>
  <c r="K2075" i="2"/>
  <c r="L2074" i="2"/>
  <c r="K2074" i="2"/>
  <c r="K2073" i="2"/>
  <c r="L2073" i="2" s="1"/>
  <c r="K2072" i="2"/>
  <c r="L2072" i="2" s="1"/>
  <c r="K2071" i="2"/>
  <c r="L2071" i="2" s="1"/>
  <c r="L2070" i="2"/>
  <c r="K2070" i="2"/>
  <c r="K2069" i="2"/>
  <c r="L2069" i="2" s="1"/>
  <c r="K2068" i="2"/>
  <c r="L2068" i="2" s="1"/>
  <c r="K2067" i="2"/>
  <c r="L2067" i="2" s="1"/>
  <c r="L2066" i="2"/>
  <c r="K2066" i="2"/>
  <c r="K2065" i="2"/>
  <c r="L2065" i="2" s="1"/>
  <c r="K2064" i="2"/>
  <c r="L2064" i="2" s="1"/>
  <c r="L2063" i="2"/>
  <c r="K2063" i="2"/>
  <c r="L2062" i="2"/>
  <c r="K2062" i="2"/>
  <c r="K2061" i="2"/>
  <c r="L2061" i="2" s="1"/>
  <c r="K2060" i="2"/>
  <c r="L2060" i="2" s="1"/>
  <c r="L2059" i="2"/>
  <c r="K2059" i="2"/>
  <c r="L2058" i="2"/>
  <c r="K2058" i="2"/>
  <c r="K2057" i="2"/>
  <c r="L2057" i="2" s="1"/>
  <c r="K2056" i="2"/>
  <c r="L2056" i="2" s="1"/>
  <c r="K2055" i="2"/>
  <c r="L2055" i="2" s="1"/>
  <c r="L2054" i="2"/>
  <c r="K2054" i="2"/>
  <c r="K2053" i="2"/>
  <c r="L2053" i="2" s="1"/>
  <c r="K2052" i="2"/>
  <c r="L2052" i="2" s="1"/>
  <c r="K2051" i="2"/>
  <c r="L2051" i="2" s="1"/>
  <c r="L2050" i="2"/>
  <c r="K2050" i="2"/>
  <c r="K2049" i="2"/>
  <c r="L2049" i="2" s="1"/>
  <c r="K2048" i="2"/>
  <c r="L2048" i="2" s="1"/>
  <c r="L2047" i="2"/>
  <c r="K2047" i="2"/>
  <c r="L2046" i="2"/>
  <c r="K2046" i="2"/>
  <c r="K2045" i="2"/>
  <c r="L2045" i="2" s="1"/>
  <c r="K2044" i="2"/>
  <c r="L2044" i="2" s="1"/>
  <c r="L2043" i="2"/>
  <c r="K2043" i="2"/>
  <c r="L2042" i="2"/>
  <c r="K2042" i="2"/>
  <c r="K2041" i="2"/>
  <c r="L2041" i="2" s="1"/>
  <c r="K2040" i="2"/>
  <c r="L2040" i="2" s="1"/>
  <c r="K2039" i="2"/>
  <c r="L2039" i="2" s="1"/>
  <c r="L2038" i="2"/>
  <c r="K2038" i="2"/>
  <c r="K2037" i="2"/>
  <c r="L2037" i="2" s="1"/>
  <c r="K2036" i="2"/>
  <c r="L2036" i="2" s="1"/>
  <c r="K2035" i="2"/>
  <c r="L2035" i="2" s="1"/>
  <c r="L2034" i="2"/>
  <c r="K2034" i="2"/>
  <c r="K2033" i="2"/>
  <c r="L2033" i="2" s="1"/>
  <c r="K2032" i="2"/>
  <c r="L2032" i="2" s="1"/>
  <c r="L2031" i="2"/>
  <c r="K2031" i="2"/>
  <c r="L2030" i="2"/>
  <c r="K2030" i="2"/>
  <c r="K2029" i="2"/>
  <c r="L2029" i="2" s="1"/>
  <c r="K2028" i="2"/>
  <c r="L2028" i="2" s="1"/>
  <c r="L2027" i="2"/>
  <c r="K2027" i="2"/>
  <c r="L2026" i="2"/>
  <c r="K2026" i="2"/>
  <c r="K2025" i="2"/>
  <c r="L2025" i="2" s="1"/>
  <c r="K2024" i="2"/>
  <c r="L2024" i="2" s="1"/>
  <c r="K2023" i="2"/>
  <c r="L2023" i="2" s="1"/>
  <c r="L2022" i="2"/>
  <c r="K2022" i="2"/>
  <c r="K2021" i="2"/>
  <c r="L2021" i="2" s="1"/>
  <c r="K2020" i="2"/>
  <c r="L2020" i="2" s="1"/>
  <c r="K2019" i="2"/>
  <c r="L2019" i="2" s="1"/>
  <c r="L2018" i="2"/>
  <c r="K2018" i="2"/>
  <c r="K2017" i="2"/>
  <c r="L2017" i="2" s="1"/>
  <c r="K2016" i="2"/>
  <c r="L2016" i="2" s="1"/>
  <c r="L2015" i="2"/>
  <c r="K2015" i="2"/>
  <c r="L2014" i="2"/>
  <c r="K2014" i="2"/>
  <c r="K2013" i="2"/>
  <c r="L2013" i="2" s="1"/>
  <c r="L2012" i="2"/>
  <c r="K2012" i="2"/>
  <c r="K2011" i="2"/>
  <c r="L2011" i="2" s="1"/>
  <c r="L2010" i="2"/>
  <c r="K2010" i="2"/>
  <c r="K2009" i="2"/>
  <c r="L2009" i="2" s="1"/>
  <c r="K2008" i="2"/>
  <c r="L2008" i="2" s="1"/>
  <c r="L2007" i="2"/>
  <c r="K2007" i="2"/>
  <c r="L2006" i="2"/>
  <c r="K2006" i="2"/>
  <c r="K2005" i="2"/>
  <c r="L2005" i="2" s="1"/>
  <c r="L2004" i="2"/>
  <c r="K2004" i="2"/>
  <c r="K2003" i="2"/>
  <c r="L2003" i="2" s="1"/>
  <c r="L2002" i="2"/>
  <c r="K2002" i="2"/>
  <c r="K2001" i="2"/>
  <c r="L2001" i="2" s="1"/>
  <c r="K2000" i="2"/>
  <c r="L2000" i="2" s="1"/>
  <c r="K1999" i="2"/>
  <c r="L1999" i="2" s="1"/>
  <c r="L1998" i="2"/>
  <c r="K1998" i="2"/>
  <c r="K1997" i="2"/>
  <c r="L1997" i="2" s="1"/>
  <c r="K1996" i="2"/>
  <c r="L1996" i="2" s="1"/>
  <c r="L1995" i="2"/>
  <c r="K1995" i="2"/>
  <c r="L1994" i="2"/>
  <c r="K1994" i="2"/>
  <c r="K1993" i="2"/>
  <c r="L1993" i="2" s="1"/>
  <c r="L1992" i="2"/>
  <c r="K1992" i="2"/>
  <c r="K1991" i="2"/>
  <c r="L1991" i="2" s="1"/>
  <c r="L1990" i="2"/>
  <c r="K1990" i="2"/>
  <c r="K1989" i="2"/>
  <c r="L1989" i="2" s="1"/>
  <c r="K1988" i="2"/>
  <c r="L1988" i="2" s="1"/>
  <c r="K1987" i="2"/>
  <c r="L1987" i="2" s="1"/>
  <c r="L1986" i="2"/>
  <c r="K1986" i="2"/>
  <c r="K1985" i="2"/>
  <c r="L1985" i="2" s="1"/>
  <c r="L1984" i="2"/>
  <c r="K1984" i="2"/>
  <c r="L1983" i="2"/>
  <c r="K1983" i="2"/>
  <c r="L1982" i="2"/>
  <c r="K1982" i="2"/>
  <c r="K1981" i="2"/>
  <c r="L1981" i="2" s="1"/>
  <c r="L1980" i="2"/>
  <c r="K1980" i="2"/>
  <c r="K1979" i="2"/>
  <c r="L1979" i="2" s="1"/>
  <c r="L1978" i="2"/>
  <c r="K1978" i="2"/>
  <c r="K1977" i="2"/>
  <c r="L1977" i="2" s="1"/>
  <c r="K1976" i="2"/>
  <c r="L1976" i="2" s="1"/>
  <c r="L1975" i="2"/>
  <c r="K1975" i="2"/>
  <c r="L1974" i="2"/>
  <c r="K1974" i="2"/>
  <c r="K1973" i="2"/>
  <c r="L1973" i="2" s="1"/>
  <c r="L1972" i="2"/>
  <c r="K1972" i="2"/>
  <c r="K1971" i="2"/>
  <c r="L1971" i="2" s="1"/>
  <c r="L1970" i="2"/>
  <c r="K1970" i="2"/>
  <c r="K1969" i="2"/>
  <c r="L1969" i="2" s="1"/>
  <c r="K1968" i="2"/>
  <c r="L1968" i="2" s="1"/>
  <c r="K1967" i="2"/>
  <c r="L1967" i="2" s="1"/>
  <c r="L1966" i="2"/>
  <c r="K1966" i="2"/>
  <c r="K1965" i="2"/>
  <c r="L1965" i="2" s="1"/>
  <c r="K1964" i="2"/>
  <c r="L1964" i="2" s="1"/>
  <c r="L1963" i="2"/>
  <c r="K1963" i="2"/>
  <c r="L1962" i="2"/>
  <c r="K1962" i="2"/>
  <c r="K1961" i="2"/>
  <c r="L1961" i="2" s="1"/>
  <c r="L1960" i="2"/>
  <c r="K1960" i="2"/>
  <c r="K1959" i="2"/>
  <c r="L1959" i="2" s="1"/>
  <c r="L1958" i="2"/>
  <c r="K1958" i="2"/>
  <c r="K1957" i="2"/>
  <c r="L1957" i="2" s="1"/>
  <c r="K1956" i="2"/>
  <c r="L1956" i="2" s="1"/>
  <c r="K1955" i="2"/>
  <c r="L1955" i="2" s="1"/>
  <c r="L1954" i="2"/>
  <c r="K1954" i="2"/>
  <c r="K1953" i="2"/>
  <c r="L1953" i="2" s="1"/>
  <c r="L1952" i="2"/>
  <c r="K1952" i="2"/>
  <c r="L1951" i="2"/>
  <c r="K1951" i="2"/>
  <c r="L1950" i="2"/>
  <c r="K1950" i="2"/>
  <c r="K1949" i="2"/>
  <c r="L1949" i="2" s="1"/>
  <c r="L1948" i="2"/>
  <c r="K1948" i="2"/>
  <c r="K1947" i="2"/>
  <c r="L1947" i="2" s="1"/>
  <c r="L1946" i="2"/>
  <c r="K1946" i="2"/>
  <c r="K1945" i="2"/>
  <c r="L1945" i="2" s="1"/>
  <c r="K1944" i="2"/>
  <c r="L1944" i="2" s="1"/>
  <c r="L1943" i="2"/>
  <c r="K1943" i="2"/>
  <c r="L1942" i="2"/>
  <c r="K1942" i="2"/>
  <c r="K1941" i="2"/>
  <c r="L1941" i="2" s="1"/>
  <c r="L1940" i="2"/>
  <c r="K1940" i="2"/>
  <c r="K1939" i="2"/>
  <c r="L1939" i="2" s="1"/>
  <c r="L1938" i="2"/>
  <c r="K1938" i="2"/>
  <c r="K1937" i="2"/>
  <c r="L1937" i="2" s="1"/>
  <c r="K1936" i="2"/>
  <c r="L1936" i="2" s="1"/>
  <c r="K1935" i="2"/>
  <c r="L1935" i="2" s="1"/>
  <c r="L1934" i="2"/>
  <c r="K1934" i="2"/>
  <c r="K1933" i="2"/>
  <c r="L1933" i="2" s="1"/>
  <c r="K1932" i="2"/>
  <c r="L1932" i="2" s="1"/>
  <c r="L1931" i="2"/>
  <c r="K1931" i="2"/>
  <c r="L1930" i="2"/>
  <c r="K1930" i="2"/>
  <c r="K1929" i="2"/>
  <c r="L1929" i="2" s="1"/>
  <c r="L1928" i="2"/>
  <c r="K1928" i="2"/>
  <c r="K1927" i="2"/>
  <c r="L1927" i="2" s="1"/>
  <c r="K1926" i="2"/>
  <c r="L1926" i="2" s="1"/>
  <c r="K1925" i="2"/>
  <c r="L1925" i="2" s="1"/>
  <c r="K1924" i="2"/>
  <c r="L1924" i="2" s="1"/>
  <c r="K1923" i="2"/>
  <c r="L1923" i="2" s="1"/>
  <c r="L1922" i="2"/>
  <c r="K1922" i="2"/>
  <c r="K1921" i="2"/>
  <c r="L1921" i="2" s="1"/>
  <c r="L1920" i="2"/>
  <c r="K1920" i="2"/>
  <c r="L1919" i="2"/>
  <c r="K1919" i="2"/>
  <c r="K1918" i="2"/>
  <c r="L1918" i="2" s="1"/>
  <c r="K1917" i="2"/>
  <c r="L1917" i="2" s="1"/>
  <c r="K1916" i="2"/>
  <c r="L1916" i="2" s="1"/>
  <c r="K1915" i="2"/>
  <c r="L1915" i="2" s="1"/>
  <c r="K1914" i="2"/>
  <c r="L1914" i="2" s="1"/>
  <c r="L1913" i="2"/>
  <c r="K1913" i="2"/>
  <c r="K1912" i="2"/>
  <c r="L1912" i="2" s="1"/>
  <c r="K1911" i="2"/>
  <c r="L1911" i="2" s="1"/>
  <c r="K1910" i="2"/>
  <c r="L1910" i="2" s="1"/>
  <c r="L1909" i="2"/>
  <c r="K1909" i="2"/>
  <c r="K1908" i="2"/>
  <c r="L1908" i="2" s="1"/>
  <c r="K1907" i="2"/>
  <c r="L1907" i="2" s="1"/>
  <c r="K1906" i="2"/>
  <c r="L1906" i="2" s="1"/>
  <c r="L1905" i="2"/>
  <c r="K1905" i="2"/>
  <c r="L1904" i="2"/>
  <c r="K1904" i="2"/>
  <c r="K1903" i="2"/>
  <c r="L1903" i="2" s="1"/>
  <c r="K1902" i="2"/>
  <c r="L1902" i="2" s="1"/>
  <c r="L1901" i="2"/>
  <c r="K1901" i="2"/>
  <c r="K1900" i="2"/>
  <c r="L1900" i="2" s="1"/>
  <c r="K1899" i="2"/>
  <c r="L1899" i="2" s="1"/>
  <c r="K1898" i="2"/>
  <c r="L1898" i="2" s="1"/>
  <c r="L1897" i="2"/>
  <c r="K1897" i="2"/>
  <c r="K1896" i="2"/>
  <c r="L1896" i="2" s="1"/>
  <c r="K1895" i="2"/>
  <c r="L1895" i="2" s="1"/>
  <c r="K1894" i="2"/>
  <c r="L1894" i="2" s="1"/>
  <c r="L1893" i="2"/>
  <c r="K1893" i="2"/>
  <c r="L1892" i="2"/>
  <c r="K1892" i="2"/>
  <c r="K1891" i="2"/>
  <c r="L1891" i="2" s="1"/>
  <c r="K1890" i="2"/>
  <c r="L1890" i="2" s="1"/>
  <c r="L1889" i="2"/>
  <c r="K1889" i="2"/>
  <c r="L1888" i="2"/>
  <c r="K1888" i="2"/>
  <c r="K1887" i="2"/>
  <c r="L1887" i="2" s="1"/>
  <c r="K1886" i="2"/>
  <c r="L1886" i="2" s="1"/>
  <c r="L1885" i="2"/>
  <c r="K1885" i="2"/>
  <c r="K1884" i="2"/>
  <c r="L1884" i="2" s="1"/>
  <c r="K1883" i="2"/>
  <c r="L1883" i="2" s="1"/>
  <c r="K1882" i="2"/>
  <c r="L1882" i="2" s="1"/>
  <c r="L1881" i="2"/>
  <c r="K1881" i="2"/>
  <c r="K1880" i="2"/>
  <c r="L1880" i="2" s="1"/>
  <c r="K1879" i="2"/>
  <c r="L1879" i="2" s="1"/>
  <c r="K1878" i="2"/>
  <c r="L1878" i="2" s="1"/>
  <c r="L1877" i="2"/>
  <c r="K1877" i="2"/>
  <c r="L1876" i="2"/>
  <c r="K1876" i="2"/>
  <c r="K1875" i="2"/>
  <c r="L1875" i="2" s="1"/>
  <c r="K1874" i="2"/>
  <c r="L1874" i="2" s="1"/>
  <c r="L1873" i="2"/>
  <c r="K1873" i="2"/>
  <c r="L1872" i="2"/>
  <c r="K1872" i="2"/>
  <c r="K1871" i="2"/>
  <c r="L1871" i="2" s="1"/>
  <c r="K1870" i="2"/>
  <c r="L1870" i="2" s="1"/>
  <c r="L1869" i="2"/>
  <c r="K1869" i="2"/>
  <c r="K1868" i="2"/>
  <c r="L1868" i="2" s="1"/>
  <c r="K1867" i="2"/>
  <c r="L1867" i="2" s="1"/>
  <c r="K1866" i="2"/>
  <c r="L1866" i="2" s="1"/>
  <c r="L1865" i="2"/>
  <c r="K1865" i="2"/>
  <c r="K1864" i="2"/>
  <c r="L1864" i="2" s="1"/>
  <c r="K1863" i="2"/>
  <c r="L1863" i="2" s="1"/>
  <c r="K1862" i="2"/>
  <c r="L1862" i="2" s="1"/>
  <c r="L1861" i="2"/>
  <c r="K1861" i="2"/>
  <c r="K1860" i="2"/>
  <c r="L1860" i="2" s="1"/>
  <c r="K1859" i="2"/>
  <c r="L1859" i="2" s="1"/>
  <c r="K1858" i="2"/>
  <c r="L1858" i="2" s="1"/>
  <c r="L1857" i="2"/>
  <c r="K1857" i="2"/>
  <c r="L1856" i="2"/>
  <c r="K1856" i="2"/>
  <c r="K1855" i="2"/>
  <c r="L1855" i="2" s="1"/>
  <c r="K1854" i="2"/>
  <c r="L1854" i="2" s="1"/>
  <c r="L1853" i="2"/>
  <c r="K1853" i="2"/>
  <c r="K1852" i="2"/>
  <c r="L1852" i="2" s="1"/>
  <c r="K1851" i="2"/>
  <c r="L1851" i="2" s="1"/>
  <c r="K1850" i="2"/>
  <c r="L1850" i="2" s="1"/>
  <c r="L1849" i="2"/>
  <c r="K1849" i="2"/>
  <c r="K1848" i="2"/>
  <c r="L1848" i="2" s="1"/>
  <c r="K1847" i="2"/>
  <c r="L1847" i="2" s="1"/>
  <c r="K1846" i="2"/>
  <c r="L1846" i="2" s="1"/>
  <c r="L1845" i="2"/>
  <c r="K1845" i="2"/>
  <c r="K1844" i="2"/>
  <c r="L1844" i="2" s="1"/>
  <c r="K1843" i="2"/>
  <c r="L1843" i="2" s="1"/>
  <c r="K1842" i="2"/>
  <c r="L1842" i="2" s="1"/>
  <c r="L1841" i="2"/>
  <c r="K1841" i="2"/>
  <c r="L1840" i="2"/>
  <c r="K1840" i="2"/>
  <c r="K1839" i="2"/>
  <c r="L1839" i="2" s="1"/>
  <c r="K1838" i="2"/>
  <c r="L1838" i="2" s="1"/>
  <c r="L1837" i="2"/>
  <c r="K1837" i="2"/>
  <c r="K1836" i="2"/>
  <c r="L1836" i="2" s="1"/>
  <c r="K1835" i="2"/>
  <c r="L1835" i="2" s="1"/>
  <c r="K1834" i="2"/>
  <c r="L1834" i="2" s="1"/>
  <c r="L1833" i="2"/>
  <c r="K1833" i="2"/>
  <c r="K1832" i="2"/>
  <c r="L1832" i="2" s="1"/>
  <c r="K1831" i="2"/>
  <c r="L1831" i="2" s="1"/>
  <c r="K1830" i="2"/>
  <c r="L1830" i="2" s="1"/>
  <c r="L1829" i="2"/>
  <c r="K1829" i="2"/>
  <c r="L1828" i="2"/>
  <c r="K1828" i="2"/>
  <c r="K1827" i="2"/>
  <c r="L1827" i="2" s="1"/>
  <c r="K1826" i="2"/>
  <c r="L1826" i="2" s="1"/>
  <c r="L1825" i="2"/>
  <c r="K1825" i="2"/>
  <c r="L1824" i="2"/>
  <c r="K1824" i="2"/>
  <c r="K1823" i="2"/>
  <c r="L1823" i="2" s="1"/>
  <c r="K1822" i="2"/>
  <c r="L1822" i="2" s="1"/>
  <c r="L1821" i="2"/>
  <c r="K1821" i="2"/>
  <c r="K1820" i="2"/>
  <c r="L1820" i="2" s="1"/>
  <c r="K1819" i="2"/>
  <c r="L1819" i="2" s="1"/>
  <c r="K1818" i="2"/>
  <c r="L1818" i="2" s="1"/>
  <c r="L1817" i="2"/>
  <c r="K1817" i="2"/>
  <c r="K1816" i="2"/>
  <c r="L1816" i="2" s="1"/>
  <c r="K1815" i="2"/>
  <c r="L1815" i="2" s="1"/>
  <c r="K1814" i="2"/>
  <c r="L1814" i="2" s="1"/>
  <c r="L1813" i="2"/>
  <c r="K1813" i="2"/>
  <c r="L1812" i="2"/>
  <c r="K1812" i="2"/>
  <c r="K1811" i="2"/>
  <c r="L1811" i="2" s="1"/>
  <c r="K1810" i="2"/>
  <c r="L1810" i="2" s="1"/>
  <c r="L1809" i="2"/>
  <c r="K1809" i="2"/>
  <c r="L1808" i="2"/>
  <c r="K1808" i="2"/>
  <c r="K1807" i="2"/>
  <c r="L1807" i="2" s="1"/>
  <c r="K1806" i="2"/>
  <c r="L1806" i="2" s="1"/>
  <c r="L1805" i="2"/>
  <c r="K1805" i="2"/>
  <c r="K1804" i="2"/>
  <c r="L1804" i="2" s="1"/>
  <c r="K1803" i="2"/>
  <c r="L1803" i="2" s="1"/>
  <c r="K1802" i="2"/>
  <c r="L1802" i="2" s="1"/>
  <c r="L1801" i="2"/>
  <c r="K1801" i="2"/>
  <c r="K1800" i="2"/>
  <c r="L1800" i="2" s="1"/>
  <c r="K1799" i="2"/>
  <c r="L1799" i="2" s="1"/>
  <c r="K1798" i="2"/>
  <c r="L1798" i="2" s="1"/>
  <c r="L1797" i="2"/>
  <c r="K1797" i="2"/>
  <c r="K1796" i="2"/>
  <c r="L1796" i="2" s="1"/>
  <c r="K1795" i="2"/>
  <c r="L1795" i="2" s="1"/>
  <c r="K1794" i="2"/>
  <c r="L1794" i="2" s="1"/>
  <c r="L1793" i="2"/>
  <c r="K1793" i="2"/>
  <c r="L1792" i="2"/>
  <c r="K1792" i="2"/>
  <c r="K1791" i="2"/>
  <c r="L1791" i="2" s="1"/>
  <c r="K1790" i="2"/>
  <c r="L1790" i="2" s="1"/>
  <c r="L1789" i="2"/>
  <c r="K1789" i="2"/>
  <c r="K1788" i="2"/>
  <c r="L1788" i="2" s="1"/>
  <c r="K1787" i="2"/>
  <c r="L1787" i="2" s="1"/>
  <c r="K1786" i="2"/>
  <c r="L1786" i="2" s="1"/>
  <c r="L1785" i="2"/>
  <c r="K1785" i="2"/>
  <c r="K1784" i="2"/>
  <c r="L1784" i="2" s="1"/>
  <c r="K1783" i="2"/>
  <c r="L1783" i="2" s="1"/>
  <c r="K1782" i="2"/>
  <c r="L1782" i="2" s="1"/>
  <c r="L1781" i="2"/>
  <c r="K1781" i="2"/>
  <c r="K1780" i="2"/>
  <c r="L1780" i="2" s="1"/>
  <c r="K1779" i="2"/>
  <c r="L1779" i="2" s="1"/>
  <c r="K1778" i="2"/>
  <c r="L1778" i="2" s="1"/>
  <c r="L1777" i="2"/>
  <c r="K1777" i="2"/>
  <c r="L1776" i="2"/>
  <c r="K1776" i="2"/>
  <c r="K1775" i="2"/>
  <c r="L1775" i="2" s="1"/>
  <c r="K1774" i="2"/>
  <c r="L1774" i="2" s="1"/>
  <c r="L1773" i="2"/>
  <c r="K1773" i="2"/>
  <c r="K1772" i="2"/>
  <c r="L1772" i="2" s="1"/>
  <c r="K1771" i="2"/>
  <c r="L1771" i="2" s="1"/>
  <c r="K1770" i="2"/>
  <c r="L1770" i="2" s="1"/>
  <c r="L1769" i="2"/>
  <c r="K1769" i="2"/>
  <c r="K1768" i="2"/>
  <c r="L1768" i="2" s="1"/>
  <c r="K1767" i="2"/>
  <c r="L1767" i="2" s="1"/>
  <c r="K1766" i="2"/>
  <c r="L1766" i="2" s="1"/>
  <c r="L1765" i="2"/>
  <c r="K1765" i="2"/>
  <c r="L1764" i="2"/>
  <c r="K1764" i="2"/>
  <c r="K1763" i="2"/>
  <c r="L1763" i="2" s="1"/>
  <c r="K1762" i="2"/>
  <c r="L1762" i="2" s="1"/>
  <c r="L1761" i="2"/>
  <c r="K1761" i="2"/>
  <c r="L1760" i="2"/>
  <c r="K1760" i="2"/>
  <c r="K1759" i="2"/>
  <c r="L1759" i="2" s="1"/>
  <c r="K1758" i="2"/>
  <c r="L1758" i="2" s="1"/>
  <c r="L1757" i="2"/>
  <c r="K1757" i="2"/>
  <c r="K1756" i="2"/>
  <c r="L1756" i="2" s="1"/>
  <c r="K1755" i="2"/>
  <c r="L1755" i="2" s="1"/>
  <c r="K1754" i="2"/>
  <c r="L1754" i="2" s="1"/>
  <c r="L1753" i="2"/>
  <c r="K1753" i="2"/>
  <c r="K1752" i="2"/>
  <c r="L1752" i="2" s="1"/>
  <c r="K1751" i="2"/>
  <c r="L1751" i="2" s="1"/>
  <c r="K1750" i="2"/>
  <c r="L1750" i="2" s="1"/>
  <c r="L1749" i="2"/>
  <c r="K1749" i="2"/>
  <c r="L1748" i="2"/>
  <c r="K1748" i="2"/>
  <c r="K1747" i="2"/>
  <c r="L1747" i="2" s="1"/>
  <c r="K1746" i="2"/>
  <c r="L1746" i="2" s="1"/>
  <c r="L1745" i="2"/>
  <c r="K1745" i="2"/>
  <c r="L1744" i="2"/>
  <c r="K1744" i="2"/>
  <c r="K1743" i="2"/>
  <c r="L1743" i="2" s="1"/>
  <c r="K1742" i="2"/>
  <c r="L1742" i="2" s="1"/>
  <c r="L1741" i="2"/>
  <c r="K1741" i="2"/>
  <c r="K1740" i="2"/>
  <c r="L1740" i="2" s="1"/>
  <c r="K1739" i="2"/>
  <c r="L1739" i="2" s="1"/>
  <c r="K1738" i="2"/>
  <c r="L1738" i="2" s="1"/>
  <c r="L1737" i="2"/>
  <c r="K1737" i="2"/>
  <c r="K1736" i="2"/>
  <c r="L1736" i="2" s="1"/>
  <c r="K1735" i="2"/>
  <c r="L1735" i="2" s="1"/>
  <c r="K1734" i="2"/>
  <c r="L1734" i="2" s="1"/>
  <c r="L1733" i="2"/>
  <c r="K1733" i="2"/>
  <c r="K1732" i="2"/>
  <c r="L1732" i="2" s="1"/>
  <c r="K1731" i="2"/>
  <c r="L1731" i="2" s="1"/>
  <c r="K1730" i="2"/>
  <c r="L1730" i="2" s="1"/>
  <c r="L1729" i="2"/>
  <c r="K1729" i="2"/>
  <c r="L1728" i="2"/>
  <c r="K1728" i="2"/>
  <c r="K1727" i="2"/>
  <c r="L1727" i="2" s="1"/>
  <c r="K1726" i="2"/>
  <c r="L1726" i="2" s="1"/>
  <c r="L1725" i="2"/>
  <c r="K1725" i="2"/>
  <c r="K1724" i="2"/>
  <c r="L1724" i="2" s="1"/>
  <c r="K1723" i="2"/>
  <c r="L1723" i="2" s="1"/>
  <c r="K1722" i="2"/>
  <c r="L1722" i="2" s="1"/>
  <c r="L1721" i="2"/>
  <c r="K1721" i="2"/>
  <c r="K1720" i="2"/>
  <c r="L1720" i="2" s="1"/>
  <c r="K1719" i="2"/>
  <c r="L1719" i="2" s="1"/>
  <c r="K1718" i="2"/>
  <c r="L1718" i="2" s="1"/>
  <c r="L1717" i="2"/>
  <c r="K1717" i="2"/>
  <c r="K1716" i="2"/>
  <c r="L1716" i="2" s="1"/>
  <c r="K1715" i="2"/>
  <c r="L1715" i="2" s="1"/>
  <c r="K1714" i="2"/>
  <c r="L1714" i="2" s="1"/>
  <c r="L1713" i="2"/>
  <c r="K1713" i="2"/>
  <c r="L1712" i="2"/>
  <c r="K1712" i="2"/>
  <c r="K1711" i="2"/>
  <c r="L1711" i="2" s="1"/>
  <c r="K1710" i="2"/>
  <c r="L1710" i="2" s="1"/>
  <c r="L1709" i="2"/>
  <c r="K1709" i="2"/>
  <c r="K1708" i="2"/>
  <c r="L1708" i="2" s="1"/>
  <c r="K1707" i="2"/>
  <c r="L1707" i="2" s="1"/>
  <c r="K1706" i="2"/>
  <c r="L1706" i="2" s="1"/>
  <c r="L1705" i="2"/>
  <c r="K1705" i="2"/>
  <c r="L1704" i="2"/>
  <c r="K1704" i="2"/>
  <c r="K1703" i="2"/>
  <c r="L1703" i="2" s="1"/>
  <c r="K1702" i="2"/>
  <c r="L1702" i="2" s="1"/>
  <c r="L1701" i="2"/>
  <c r="K1701" i="2"/>
  <c r="K1700" i="2"/>
  <c r="L1700" i="2" s="1"/>
  <c r="K1699" i="2"/>
  <c r="L1699" i="2" s="1"/>
  <c r="K1698" i="2"/>
  <c r="L1698" i="2" s="1"/>
  <c r="L1697" i="2"/>
  <c r="K1697" i="2"/>
  <c r="L1696" i="2"/>
  <c r="K1696" i="2"/>
  <c r="K1695" i="2"/>
  <c r="L1695" i="2" s="1"/>
  <c r="K1694" i="2"/>
  <c r="L1694" i="2" s="1"/>
  <c r="L1693" i="2"/>
  <c r="K1693" i="2"/>
  <c r="K1692" i="2"/>
  <c r="L1692" i="2" s="1"/>
  <c r="K1691" i="2"/>
  <c r="L1691" i="2" s="1"/>
  <c r="K1690" i="2"/>
  <c r="L1690" i="2" s="1"/>
  <c r="L1689" i="2"/>
  <c r="K1689" i="2"/>
  <c r="L1688" i="2"/>
  <c r="K1688" i="2"/>
  <c r="K1687" i="2"/>
  <c r="L1687" i="2" s="1"/>
  <c r="K1686" i="2"/>
  <c r="L1686" i="2" s="1"/>
  <c r="L1685" i="2"/>
  <c r="K1685" i="2"/>
  <c r="L1684" i="2"/>
  <c r="K1684" i="2"/>
  <c r="K1683" i="2"/>
  <c r="L1683" i="2" s="1"/>
  <c r="K1682" i="2"/>
  <c r="L1682" i="2" s="1"/>
  <c r="L1681" i="2"/>
  <c r="K1681" i="2"/>
  <c r="L1680" i="2"/>
  <c r="K1680" i="2"/>
  <c r="K1679" i="2"/>
  <c r="L1679" i="2" s="1"/>
  <c r="K1678" i="2"/>
  <c r="L1678" i="2" s="1"/>
  <c r="L1677" i="2"/>
  <c r="K1677" i="2"/>
  <c r="K1676" i="2"/>
  <c r="L1676" i="2" s="1"/>
  <c r="K1675" i="2"/>
  <c r="L1675" i="2" s="1"/>
  <c r="K1674" i="2"/>
  <c r="L1674" i="2" s="1"/>
  <c r="L1673" i="2"/>
  <c r="K1673" i="2"/>
  <c r="L1672" i="2"/>
  <c r="K1672" i="2"/>
  <c r="K1671" i="2"/>
  <c r="L1671" i="2" s="1"/>
  <c r="K1670" i="2"/>
  <c r="L1670" i="2" s="1"/>
  <c r="L1669" i="2"/>
  <c r="K1669" i="2"/>
  <c r="L1668" i="2"/>
  <c r="K1668" i="2"/>
  <c r="K1667" i="2"/>
  <c r="L1667" i="2" s="1"/>
  <c r="K1666" i="2"/>
  <c r="L1666" i="2" s="1"/>
  <c r="L1665" i="2"/>
  <c r="K1665" i="2"/>
  <c r="L1664" i="2"/>
  <c r="K1664" i="2"/>
  <c r="K1663" i="2"/>
  <c r="L1663" i="2" s="1"/>
  <c r="K1662" i="2"/>
  <c r="L1662" i="2" s="1"/>
  <c r="L1661" i="2"/>
  <c r="K1661" i="2"/>
  <c r="K1660" i="2"/>
  <c r="L1660" i="2" s="1"/>
  <c r="K1659" i="2"/>
  <c r="L1659" i="2" s="1"/>
  <c r="K1658" i="2"/>
  <c r="L1658" i="2" s="1"/>
  <c r="L1657" i="2"/>
  <c r="K1657" i="2"/>
  <c r="L1656" i="2"/>
  <c r="K1656" i="2"/>
  <c r="K1655" i="2"/>
  <c r="L1655" i="2" s="1"/>
  <c r="K1654" i="2"/>
  <c r="L1654" i="2" s="1"/>
  <c r="L1653" i="2"/>
  <c r="K1653" i="2"/>
  <c r="L1652" i="2"/>
  <c r="K1652" i="2"/>
  <c r="K1651" i="2"/>
  <c r="L1651" i="2" s="1"/>
  <c r="K1650" i="2"/>
  <c r="L1650" i="2" s="1"/>
  <c r="L1649" i="2"/>
  <c r="K1649" i="2"/>
  <c r="L1648" i="2"/>
  <c r="K1648" i="2"/>
  <c r="K1647" i="2"/>
  <c r="L1647" i="2" s="1"/>
  <c r="K1646" i="2"/>
  <c r="L1646" i="2" s="1"/>
  <c r="L1645" i="2"/>
  <c r="K1645" i="2"/>
  <c r="K1644" i="2"/>
  <c r="L1644" i="2" s="1"/>
  <c r="K1643" i="2"/>
  <c r="L1643" i="2" s="1"/>
  <c r="K1642" i="2"/>
  <c r="L1642" i="2" s="1"/>
  <c r="L1641" i="2"/>
  <c r="K1641" i="2"/>
  <c r="L1640" i="2"/>
  <c r="K1640" i="2"/>
  <c r="K1639" i="2"/>
  <c r="L1639" i="2" s="1"/>
  <c r="K1638" i="2"/>
  <c r="L1638" i="2" s="1"/>
  <c r="L1637" i="2"/>
  <c r="K1637" i="2"/>
  <c r="K1636" i="2"/>
  <c r="L1636" i="2" s="1"/>
  <c r="K1635" i="2"/>
  <c r="L1635" i="2" s="1"/>
  <c r="K1634" i="2"/>
  <c r="L1634" i="2" s="1"/>
  <c r="L1633" i="2"/>
  <c r="K1633" i="2"/>
  <c r="L1632" i="2"/>
  <c r="K1632" i="2"/>
  <c r="K1631" i="2"/>
  <c r="L1631" i="2" s="1"/>
  <c r="K1630" i="2"/>
  <c r="L1630" i="2" s="1"/>
  <c r="L1629" i="2"/>
  <c r="K1629" i="2"/>
  <c r="K1628" i="2"/>
  <c r="L1628" i="2" s="1"/>
  <c r="K1627" i="2"/>
  <c r="L1627" i="2" s="1"/>
  <c r="K1626" i="2"/>
  <c r="L1626" i="2" s="1"/>
  <c r="L1625" i="2"/>
  <c r="K1625" i="2"/>
  <c r="L1624" i="2"/>
  <c r="K1624" i="2"/>
  <c r="K1623" i="2"/>
  <c r="L1623" i="2" s="1"/>
  <c r="K1622" i="2"/>
  <c r="L1622" i="2" s="1"/>
  <c r="L1621" i="2"/>
  <c r="K1621" i="2"/>
  <c r="K1620" i="2"/>
  <c r="L1620" i="2" s="1"/>
  <c r="K1619" i="2"/>
  <c r="L1619" i="2" s="1"/>
  <c r="K1618" i="2"/>
  <c r="L1618" i="2" s="1"/>
  <c r="L1617" i="2"/>
  <c r="K1617" i="2"/>
  <c r="L1616" i="2"/>
  <c r="K1616" i="2"/>
  <c r="K1615" i="2"/>
  <c r="L1615" i="2" s="1"/>
  <c r="K1614" i="2"/>
  <c r="L1614" i="2" s="1"/>
  <c r="L1613" i="2"/>
  <c r="K1613" i="2"/>
  <c r="K1612" i="2"/>
  <c r="L1612" i="2" s="1"/>
  <c r="K1611" i="2"/>
  <c r="L1611" i="2" s="1"/>
  <c r="K1610" i="2"/>
  <c r="L1610" i="2" s="1"/>
  <c r="L1609" i="2"/>
  <c r="K1609" i="2"/>
  <c r="L1608" i="2"/>
  <c r="K1608" i="2"/>
  <c r="K1607" i="2"/>
  <c r="L1607" i="2" s="1"/>
  <c r="K1606" i="2"/>
  <c r="L1606" i="2" s="1"/>
  <c r="L1605" i="2"/>
  <c r="K1605" i="2"/>
  <c r="L1604" i="2"/>
  <c r="K1604" i="2"/>
  <c r="K1603" i="2"/>
  <c r="L1603" i="2" s="1"/>
  <c r="K1602" i="2"/>
  <c r="L1602" i="2" s="1"/>
  <c r="L1601" i="2"/>
  <c r="K1601" i="2"/>
  <c r="L1600" i="2"/>
  <c r="K1600" i="2"/>
  <c r="K1599" i="2"/>
  <c r="L1599" i="2" s="1"/>
  <c r="K1598" i="2"/>
  <c r="L1598" i="2" s="1"/>
  <c r="L1597" i="2"/>
  <c r="K1597" i="2"/>
  <c r="K1596" i="2"/>
  <c r="L1596" i="2" s="1"/>
  <c r="K1595" i="2"/>
  <c r="L1595" i="2" s="1"/>
  <c r="K1594" i="2"/>
  <c r="L1594" i="2" s="1"/>
  <c r="L1593" i="2"/>
  <c r="K1593" i="2"/>
  <c r="L1592" i="2"/>
  <c r="K1592" i="2"/>
  <c r="K1591" i="2"/>
  <c r="L1591" i="2" s="1"/>
  <c r="K1590" i="2"/>
  <c r="L1590" i="2" s="1"/>
  <c r="L1589" i="2"/>
  <c r="K1589" i="2"/>
  <c r="K1588" i="2"/>
  <c r="L1588" i="2" s="1"/>
  <c r="K1587" i="2"/>
  <c r="L1587" i="2" s="1"/>
  <c r="K1586" i="2"/>
  <c r="L1586" i="2" s="1"/>
  <c r="L1585" i="2"/>
  <c r="K1585" i="2"/>
  <c r="L1584" i="2"/>
  <c r="K1584" i="2"/>
  <c r="K1583" i="2"/>
  <c r="L1583" i="2" s="1"/>
  <c r="K1582" i="2"/>
  <c r="L1582" i="2" s="1"/>
  <c r="L1581" i="2"/>
  <c r="K1581" i="2"/>
  <c r="K1580" i="2"/>
  <c r="L1580" i="2" s="1"/>
  <c r="K1579" i="2"/>
  <c r="L1579" i="2" s="1"/>
  <c r="K1578" i="2"/>
  <c r="L1578" i="2" s="1"/>
  <c r="L1577" i="2"/>
  <c r="K1577" i="2"/>
  <c r="L1576" i="2"/>
  <c r="K1576" i="2"/>
  <c r="K1575" i="2"/>
  <c r="L1575" i="2" s="1"/>
  <c r="K1574" i="2"/>
  <c r="L1574" i="2" s="1"/>
  <c r="L1573" i="2"/>
  <c r="K1573" i="2"/>
  <c r="K1572" i="2"/>
  <c r="L1572" i="2" s="1"/>
  <c r="K1571" i="2"/>
  <c r="L1571" i="2" s="1"/>
  <c r="K1570" i="2"/>
  <c r="L1570" i="2" s="1"/>
  <c r="L1569" i="2"/>
  <c r="K1569" i="2"/>
  <c r="L1568" i="2"/>
  <c r="K1568" i="2"/>
  <c r="K1567" i="2"/>
  <c r="L1567" i="2" s="1"/>
  <c r="K1566" i="2"/>
  <c r="L1566" i="2" s="1"/>
  <c r="L1565" i="2"/>
  <c r="K1565" i="2"/>
  <c r="K1564" i="2"/>
  <c r="L1564" i="2" s="1"/>
  <c r="K1563" i="2"/>
  <c r="L1563" i="2" s="1"/>
  <c r="K1562" i="2"/>
  <c r="L1562" i="2" s="1"/>
  <c r="L1561" i="2"/>
  <c r="K1561" i="2"/>
  <c r="L1560" i="2"/>
  <c r="K1560" i="2"/>
  <c r="K1559" i="2"/>
  <c r="L1559" i="2" s="1"/>
  <c r="K1558" i="2"/>
  <c r="L1558" i="2" s="1"/>
  <c r="L1557" i="2"/>
  <c r="K1557" i="2"/>
  <c r="L1556" i="2"/>
  <c r="K1556" i="2"/>
  <c r="K1555" i="2"/>
  <c r="L1555" i="2" s="1"/>
  <c r="K1554" i="2"/>
  <c r="L1554" i="2" s="1"/>
  <c r="L1553" i="2"/>
  <c r="K1553" i="2"/>
  <c r="L1552" i="2"/>
  <c r="K1552" i="2"/>
  <c r="K1551" i="2"/>
  <c r="L1551" i="2" s="1"/>
  <c r="K1550" i="2"/>
  <c r="L1550" i="2" s="1"/>
  <c r="L1549" i="2"/>
  <c r="K1549" i="2"/>
  <c r="K1548" i="2"/>
  <c r="L1548" i="2" s="1"/>
  <c r="K1547" i="2"/>
  <c r="L1547" i="2" s="1"/>
  <c r="K1546" i="2"/>
  <c r="L1546" i="2" s="1"/>
  <c r="L1545" i="2"/>
  <c r="K1545" i="2"/>
  <c r="L1544" i="2"/>
  <c r="K1544" i="2"/>
  <c r="K1543" i="2"/>
  <c r="L1543" i="2" s="1"/>
  <c r="K1542" i="2"/>
  <c r="L1542" i="2" s="1"/>
  <c r="L1541" i="2"/>
  <c r="K1541" i="2"/>
  <c r="L1540" i="2"/>
  <c r="K1540" i="2"/>
  <c r="K1539" i="2"/>
  <c r="L1539" i="2" s="1"/>
  <c r="K1538" i="2"/>
  <c r="L1538" i="2" s="1"/>
  <c r="L1537" i="2"/>
  <c r="K1537" i="2"/>
  <c r="L1536" i="2"/>
  <c r="K1536" i="2"/>
  <c r="K1535" i="2"/>
  <c r="L1535" i="2" s="1"/>
  <c r="K1534" i="2"/>
  <c r="L1534" i="2" s="1"/>
  <c r="L1533" i="2"/>
  <c r="K1533" i="2"/>
  <c r="K1532" i="2"/>
  <c r="L1532" i="2" s="1"/>
  <c r="K1531" i="2"/>
  <c r="L1531" i="2" s="1"/>
  <c r="K1530" i="2"/>
  <c r="L1530" i="2" s="1"/>
  <c r="L1529" i="2"/>
  <c r="K1529" i="2"/>
  <c r="L1528" i="2"/>
  <c r="K1528" i="2"/>
  <c r="K1527" i="2"/>
  <c r="L1527" i="2" s="1"/>
  <c r="K1526" i="2"/>
  <c r="L1526" i="2" s="1"/>
  <c r="L1525" i="2"/>
  <c r="K1525" i="2"/>
  <c r="L1524" i="2"/>
  <c r="K1524" i="2"/>
  <c r="K1523" i="2"/>
  <c r="L1523" i="2" s="1"/>
  <c r="K1522" i="2"/>
  <c r="L1522" i="2" s="1"/>
  <c r="L1521" i="2"/>
  <c r="K1521" i="2"/>
  <c r="L1520" i="2"/>
  <c r="K1520" i="2"/>
  <c r="K1519" i="2"/>
  <c r="L1519" i="2" s="1"/>
  <c r="K1518" i="2"/>
  <c r="L1518" i="2" s="1"/>
  <c r="L1517" i="2"/>
  <c r="K1517" i="2"/>
  <c r="K1516" i="2"/>
  <c r="L1516" i="2" s="1"/>
  <c r="K1515" i="2"/>
  <c r="L1515" i="2" s="1"/>
  <c r="K1514" i="2"/>
  <c r="L1514" i="2" s="1"/>
  <c r="L1513" i="2"/>
  <c r="K1513" i="2"/>
  <c r="L1512" i="2"/>
  <c r="K1512" i="2"/>
  <c r="K1511" i="2"/>
  <c r="L1511" i="2" s="1"/>
  <c r="K1510" i="2"/>
  <c r="L1510" i="2" s="1"/>
  <c r="L1509" i="2"/>
  <c r="K1509" i="2"/>
  <c r="K1508" i="2"/>
  <c r="L1508" i="2" s="1"/>
  <c r="K1507" i="2"/>
  <c r="L1507" i="2" s="1"/>
  <c r="K1506" i="2"/>
  <c r="L1506" i="2" s="1"/>
  <c r="L1505" i="2"/>
  <c r="K1505" i="2"/>
  <c r="L1504" i="2"/>
  <c r="K1504" i="2"/>
  <c r="K1503" i="2"/>
  <c r="L1503" i="2" s="1"/>
  <c r="K1502" i="2"/>
  <c r="L1502" i="2" s="1"/>
  <c r="L1501" i="2"/>
  <c r="K1501" i="2"/>
  <c r="K1500" i="2"/>
  <c r="L1500" i="2" s="1"/>
  <c r="K1499" i="2"/>
  <c r="L1499" i="2" s="1"/>
  <c r="K1498" i="2"/>
  <c r="L1498" i="2" s="1"/>
  <c r="L1497" i="2"/>
  <c r="K1497" i="2"/>
  <c r="L1496" i="2"/>
  <c r="K1496" i="2"/>
  <c r="K1495" i="2"/>
  <c r="L1495" i="2" s="1"/>
  <c r="K1494" i="2"/>
  <c r="L1494" i="2" s="1"/>
  <c r="L1493" i="2"/>
  <c r="K1493" i="2"/>
  <c r="K1492" i="2"/>
  <c r="L1492" i="2" s="1"/>
  <c r="K1491" i="2"/>
  <c r="L1491" i="2" s="1"/>
  <c r="K1490" i="2"/>
  <c r="L1490" i="2" s="1"/>
  <c r="L1489" i="2"/>
  <c r="K1489" i="2"/>
  <c r="L1488" i="2"/>
  <c r="K1488" i="2"/>
  <c r="K1487" i="2"/>
  <c r="L1487" i="2" s="1"/>
  <c r="K1486" i="2"/>
  <c r="L1486" i="2" s="1"/>
  <c r="L1485" i="2"/>
  <c r="K1485" i="2"/>
  <c r="K1484" i="2"/>
  <c r="L1484" i="2" s="1"/>
  <c r="K1483" i="2"/>
  <c r="L1483" i="2" s="1"/>
  <c r="K1482" i="2"/>
  <c r="L1482" i="2" s="1"/>
  <c r="L1481" i="2"/>
  <c r="K1481" i="2"/>
  <c r="L1480" i="2"/>
  <c r="K1480" i="2"/>
  <c r="K1479" i="2"/>
  <c r="L1479" i="2" s="1"/>
  <c r="K1478" i="2"/>
  <c r="L1478" i="2" s="1"/>
  <c r="L1477" i="2"/>
  <c r="K1477" i="2"/>
  <c r="L1476" i="2"/>
  <c r="K1476" i="2"/>
  <c r="K1475" i="2"/>
  <c r="L1475" i="2" s="1"/>
  <c r="K1474" i="2"/>
  <c r="L1474" i="2" s="1"/>
  <c r="L1473" i="2"/>
  <c r="K1473" i="2"/>
  <c r="L1472" i="2"/>
  <c r="K1472" i="2"/>
  <c r="K1471" i="2"/>
  <c r="L1471" i="2" s="1"/>
  <c r="K1470" i="2"/>
  <c r="L1470" i="2" s="1"/>
  <c r="L1469" i="2"/>
  <c r="K1469" i="2"/>
  <c r="K1468" i="2"/>
  <c r="L1468" i="2" s="1"/>
  <c r="K1467" i="2"/>
  <c r="L1467" i="2" s="1"/>
  <c r="K1466" i="2"/>
  <c r="L1466" i="2" s="1"/>
  <c r="L1465" i="2"/>
  <c r="K1465" i="2"/>
  <c r="L1464" i="2"/>
  <c r="K1464" i="2"/>
  <c r="K1463" i="2"/>
  <c r="L1463" i="2" s="1"/>
  <c r="K1462" i="2"/>
  <c r="L1462" i="2" s="1"/>
  <c r="L1461" i="2"/>
  <c r="K1461" i="2"/>
  <c r="K1460" i="2"/>
  <c r="L1460" i="2" s="1"/>
  <c r="K1459" i="2"/>
  <c r="L1459" i="2" s="1"/>
  <c r="K1458" i="2"/>
  <c r="L1458" i="2" s="1"/>
  <c r="K1457" i="2"/>
  <c r="L1457" i="2" s="1"/>
  <c r="L1456" i="2"/>
  <c r="K1456" i="2"/>
  <c r="K1455" i="2"/>
  <c r="L1455" i="2" s="1"/>
  <c r="K1454" i="2"/>
  <c r="L1454" i="2" s="1"/>
  <c r="L1453" i="2"/>
  <c r="K1453" i="2"/>
  <c r="K1452" i="2"/>
  <c r="L1452" i="2" s="1"/>
  <c r="K1451" i="2"/>
  <c r="L1451" i="2" s="1"/>
  <c r="K1450" i="2"/>
  <c r="L1450" i="2" s="1"/>
  <c r="L1449" i="2"/>
  <c r="K1449" i="2"/>
  <c r="L1448" i="2"/>
  <c r="K1448" i="2"/>
  <c r="K1447" i="2"/>
  <c r="L1447" i="2" s="1"/>
  <c r="K1446" i="2"/>
  <c r="L1446" i="2" s="1"/>
  <c r="L1445" i="2"/>
  <c r="K1445" i="2"/>
  <c r="L1444" i="2"/>
  <c r="K1444" i="2"/>
  <c r="K1443" i="2"/>
  <c r="L1443" i="2" s="1"/>
  <c r="K1442" i="2"/>
  <c r="L1442" i="2" s="1"/>
  <c r="K1441" i="2"/>
  <c r="L1441" i="2" s="1"/>
  <c r="L1440" i="2"/>
  <c r="K1440" i="2"/>
  <c r="K1439" i="2"/>
  <c r="L1439" i="2" s="1"/>
  <c r="K1438" i="2"/>
  <c r="L1438" i="2" s="1"/>
  <c r="L1437" i="2"/>
  <c r="K1437" i="2"/>
  <c r="K1436" i="2"/>
  <c r="L1436" i="2" s="1"/>
  <c r="K1435" i="2"/>
  <c r="L1435" i="2" s="1"/>
  <c r="K1434" i="2"/>
  <c r="L1434" i="2" s="1"/>
  <c r="L1433" i="2"/>
  <c r="K1433" i="2"/>
  <c r="L1432" i="2"/>
  <c r="K1432" i="2"/>
  <c r="K1431" i="2"/>
  <c r="L1431" i="2" s="1"/>
  <c r="K1430" i="2"/>
  <c r="L1430" i="2" s="1"/>
  <c r="L1429" i="2"/>
  <c r="K1429" i="2"/>
  <c r="L1428" i="2"/>
  <c r="K1428" i="2"/>
  <c r="K1427" i="2"/>
  <c r="L1427" i="2" s="1"/>
  <c r="K1426" i="2"/>
  <c r="L1426" i="2" s="1"/>
  <c r="K1425" i="2"/>
  <c r="L1425" i="2" s="1"/>
  <c r="L1424" i="2"/>
  <c r="K1424" i="2"/>
  <c r="K1423" i="2"/>
  <c r="L1423" i="2" s="1"/>
  <c r="K1422" i="2"/>
  <c r="L1422" i="2" s="1"/>
  <c r="L1421" i="2"/>
  <c r="K1421" i="2"/>
  <c r="K1420" i="2"/>
  <c r="L1420" i="2" s="1"/>
  <c r="K1419" i="2"/>
  <c r="L1419" i="2" s="1"/>
  <c r="K1418" i="2"/>
  <c r="L1418" i="2" s="1"/>
  <c r="K1417" i="2"/>
  <c r="L1417" i="2" s="1"/>
  <c r="L1416" i="2"/>
  <c r="K1416" i="2"/>
  <c r="K1415" i="2"/>
  <c r="L1415" i="2" s="1"/>
  <c r="K1414" i="2"/>
  <c r="L1414" i="2" s="1"/>
  <c r="L1413" i="2"/>
  <c r="K1413" i="2"/>
  <c r="K1412" i="2"/>
  <c r="L1412" i="2" s="1"/>
  <c r="K1411" i="2"/>
  <c r="L1411" i="2" s="1"/>
  <c r="K1410" i="2"/>
  <c r="L1410" i="2" s="1"/>
  <c r="K1409" i="2"/>
  <c r="L1409" i="2" s="1"/>
  <c r="L1408" i="2"/>
  <c r="K1408" i="2"/>
  <c r="K1407" i="2"/>
  <c r="L1407" i="2" s="1"/>
  <c r="K1406" i="2"/>
  <c r="L1406" i="2" s="1"/>
  <c r="L1405" i="2"/>
  <c r="K1405" i="2"/>
  <c r="K1404" i="2"/>
  <c r="L1404" i="2" s="1"/>
  <c r="K1403" i="2"/>
  <c r="L1403" i="2" s="1"/>
  <c r="K1402" i="2"/>
  <c r="L1402" i="2" s="1"/>
  <c r="K1401" i="2"/>
  <c r="L1401" i="2" s="1"/>
  <c r="L1400" i="2"/>
  <c r="K1400" i="2"/>
  <c r="K1399" i="2"/>
  <c r="L1399" i="2" s="1"/>
  <c r="K1398" i="2"/>
  <c r="L1398" i="2" s="1"/>
  <c r="L1397" i="2"/>
  <c r="K1397" i="2"/>
  <c r="K1396" i="2"/>
  <c r="L1396" i="2" s="1"/>
  <c r="K1395" i="2"/>
  <c r="L1395" i="2" s="1"/>
  <c r="K1394" i="2"/>
  <c r="L1394" i="2" s="1"/>
  <c r="K1393" i="2"/>
  <c r="L1393" i="2" s="1"/>
  <c r="L1392" i="2"/>
  <c r="K1392" i="2"/>
  <c r="K1391" i="2"/>
  <c r="L1391" i="2" s="1"/>
  <c r="K1390" i="2"/>
  <c r="L1390" i="2" s="1"/>
  <c r="L1389" i="2"/>
  <c r="K1389" i="2"/>
  <c r="K1388" i="2"/>
  <c r="L1388" i="2" s="1"/>
  <c r="K1387" i="2"/>
  <c r="L1387" i="2" s="1"/>
  <c r="K1386" i="2"/>
  <c r="L1386" i="2" s="1"/>
  <c r="L1385" i="2"/>
  <c r="K1385" i="2"/>
  <c r="L1384" i="2"/>
  <c r="K1384" i="2"/>
  <c r="K1383" i="2"/>
  <c r="L1383" i="2" s="1"/>
  <c r="K1382" i="2"/>
  <c r="L1382" i="2" s="1"/>
  <c r="L1381" i="2"/>
  <c r="K1381" i="2"/>
  <c r="L1380" i="2"/>
  <c r="K1380" i="2"/>
  <c r="K1379" i="2"/>
  <c r="L1379" i="2" s="1"/>
  <c r="K1378" i="2"/>
  <c r="L1378" i="2" s="1"/>
  <c r="K1377" i="2"/>
  <c r="L1377" i="2" s="1"/>
  <c r="L1376" i="2"/>
  <c r="K1376" i="2"/>
  <c r="K1375" i="2"/>
  <c r="L1375" i="2" s="1"/>
  <c r="K1374" i="2"/>
  <c r="L1374" i="2" s="1"/>
  <c r="R1373" i="2"/>
  <c r="Q1373" i="2"/>
  <c r="P1373" i="2"/>
  <c r="L1373" i="2"/>
  <c r="K1373" i="2"/>
  <c r="R1372" i="2"/>
  <c r="Q1372" i="2"/>
  <c r="P1372" i="2"/>
  <c r="L1372" i="2"/>
  <c r="K1372" i="2"/>
  <c r="R1371" i="2"/>
  <c r="Q1371" i="2"/>
  <c r="P1371" i="2"/>
  <c r="L1371" i="2"/>
  <c r="K1371" i="2"/>
  <c r="R1370" i="2"/>
  <c r="Q1370" i="2"/>
  <c r="P1370" i="2"/>
  <c r="K1370" i="2"/>
  <c r="L1370" i="2" s="1"/>
  <c r="R1369" i="2"/>
  <c r="Q1369" i="2"/>
  <c r="P1369" i="2"/>
  <c r="K1369" i="2"/>
  <c r="L1369" i="2" s="1"/>
  <c r="R1368" i="2"/>
  <c r="Q1368" i="2"/>
  <c r="P1368" i="2"/>
  <c r="K1368" i="2"/>
  <c r="L1368" i="2" s="1"/>
  <c r="R1367" i="2"/>
  <c r="Q1367" i="2"/>
  <c r="P1367" i="2"/>
  <c r="L1367" i="2"/>
  <c r="K1367" i="2"/>
  <c r="R1366" i="2"/>
  <c r="Q1366" i="2"/>
  <c r="P1366" i="2"/>
  <c r="K1366" i="2"/>
  <c r="L1366" i="2" s="1"/>
  <c r="R1365" i="2"/>
  <c r="Q1365" i="2"/>
  <c r="P1365" i="2"/>
  <c r="L1365" i="2"/>
  <c r="K1365" i="2"/>
  <c r="R1364" i="2"/>
  <c r="Q1364" i="2"/>
  <c r="P1364" i="2"/>
  <c r="K1364" i="2"/>
  <c r="L1364" i="2" s="1"/>
  <c r="R1363" i="2"/>
  <c r="Q1363" i="2"/>
  <c r="P1363" i="2"/>
  <c r="L1363" i="2"/>
  <c r="K1363" i="2"/>
  <c r="R1362" i="2"/>
  <c r="Q1362" i="2"/>
  <c r="P1362" i="2"/>
  <c r="L1362" i="2"/>
  <c r="K1362" i="2"/>
  <c r="R1361" i="2"/>
  <c r="Q1361" i="2"/>
  <c r="P1361" i="2"/>
  <c r="K1361" i="2"/>
  <c r="L1361" i="2" s="1"/>
  <c r="R1360" i="2"/>
  <c r="Q1360" i="2"/>
  <c r="P1360" i="2"/>
  <c r="K1360" i="2"/>
  <c r="L1360" i="2" s="1"/>
  <c r="R1359" i="2"/>
  <c r="Q1359" i="2"/>
  <c r="P1359" i="2"/>
  <c r="L1359" i="2"/>
  <c r="K1359" i="2"/>
  <c r="R1358" i="2"/>
  <c r="Q1358" i="2"/>
  <c r="P1358" i="2"/>
  <c r="K1358" i="2"/>
  <c r="L1358" i="2" s="1"/>
  <c r="R1357" i="2"/>
  <c r="Q1357" i="2"/>
  <c r="P1357" i="2"/>
  <c r="L1357" i="2"/>
  <c r="K1357" i="2"/>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K1352" i="2"/>
  <c r="L1352" i="2" s="1"/>
  <c r="R1351" i="2"/>
  <c r="Q1351" i="2"/>
  <c r="P1351" i="2"/>
  <c r="L1351" i="2"/>
  <c r="K1351" i="2"/>
  <c r="R1350" i="2"/>
  <c r="Q1350" i="2"/>
  <c r="P1350" i="2"/>
  <c r="K1350" i="2"/>
  <c r="L1350" i="2" s="1"/>
  <c r="R1349" i="2"/>
  <c r="Q1349" i="2"/>
  <c r="P1349" i="2"/>
  <c r="L1349" i="2"/>
  <c r="K1349" i="2"/>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K1344" i="2"/>
  <c r="L1344" i="2" s="1"/>
  <c r="R1343" i="2"/>
  <c r="Q1343" i="2"/>
  <c r="P1343" i="2"/>
  <c r="K1343" i="2"/>
  <c r="L1343" i="2" s="1"/>
  <c r="R1342" i="2"/>
  <c r="Q1342" i="2"/>
  <c r="P1342" i="2"/>
  <c r="K1342" i="2"/>
  <c r="L1342" i="2" s="1"/>
  <c r="R1341" i="2"/>
  <c r="Q1341" i="2"/>
  <c r="P1341" i="2"/>
  <c r="L1341" i="2"/>
  <c r="K1341" i="2"/>
  <c r="R1340" i="2"/>
  <c r="Q1340" i="2"/>
  <c r="P1340" i="2"/>
  <c r="L1340" i="2"/>
  <c r="K1340" i="2"/>
  <c r="R1339" i="2"/>
  <c r="Q1339" i="2"/>
  <c r="P1339" i="2"/>
  <c r="L1339" i="2"/>
  <c r="K1339" i="2"/>
  <c r="R1338" i="2"/>
  <c r="Q1338" i="2"/>
  <c r="P1338" i="2"/>
  <c r="K1338" i="2"/>
  <c r="L1338" i="2" s="1"/>
  <c r="R1337" i="2"/>
  <c r="Q1337" i="2"/>
  <c r="P1337" i="2"/>
  <c r="K1337" i="2"/>
  <c r="L1337" i="2" s="1"/>
  <c r="R1336" i="2"/>
  <c r="Q1336" i="2"/>
  <c r="P1336" i="2"/>
  <c r="K1336" i="2"/>
  <c r="L1336" i="2" s="1"/>
  <c r="R1335" i="2"/>
  <c r="Q1335" i="2"/>
  <c r="P1335" i="2"/>
  <c r="K1335" i="2"/>
  <c r="L1335" i="2" s="1"/>
  <c r="R1334" i="2"/>
  <c r="Q1334" i="2"/>
  <c r="P1334" i="2"/>
  <c r="K1334" i="2"/>
  <c r="L1334" i="2" s="1"/>
  <c r="R1333" i="2"/>
  <c r="Q1333" i="2"/>
  <c r="P1333" i="2"/>
  <c r="L1333" i="2"/>
  <c r="K1333" i="2"/>
  <c r="R1332" i="2"/>
  <c r="Q1332" i="2"/>
  <c r="P1332" i="2"/>
  <c r="L1332" i="2"/>
  <c r="K1332" i="2"/>
  <c r="R1331" i="2"/>
  <c r="Q1331" i="2"/>
  <c r="P1331" i="2"/>
  <c r="L1331" i="2"/>
  <c r="K1331" i="2"/>
  <c r="R1330" i="2"/>
  <c r="Q1330" i="2"/>
  <c r="P1330" i="2"/>
  <c r="K1330" i="2"/>
  <c r="L1330" i="2" s="1"/>
  <c r="R1329" i="2"/>
  <c r="Q1329" i="2"/>
  <c r="P1329" i="2"/>
  <c r="K1329" i="2"/>
  <c r="L1329" i="2" s="1"/>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K1324" i="2"/>
  <c r="L1324" i="2" s="1"/>
  <c r="R1323" i="2"/>
  <c r="Q1323" i="2"/>
  <c r="P1323" i="2"/>
  <c r="L1323" i="2"/>
  <c r="K1323" i="2"/>
  <c r="R1322" i="2"/>
  <c r="Q1322" i="2"/>
  <c r="P1322" i="2"/>
  <c r="L1322" i="2"/>
  <c r="K1322" i="2"/>
  <c r="R1321" i="2"/>
  <c r="Q1321" i="2"/>
  <c r="P1321" i="2"/>
  <c r="K1321" i="2"/>
  <c r="L1321" i="2" s="1"/>
  <c r="R1320" i="2"/>
  <c r="Q1320" i="2"/>
  <c r="P1320" i="2"/>
  <c r="L1320" i="2"/>
  <c r="K1320" i="2"/>
  <c r="R1319" i="2"/>
  <c r="Q1319" i="2"/>
  <c r="P1319" i="2"/>
  <c r="K1319" i="2"/>
  <c r="L1319" i="2" s="1"/>
  <c r="R1318" i="2"/>
  <c r="Q1318" i="2"/>
  <c r="P1318" i="2"/>
  <c r="K1318" i="2"/>
  <c r="L1318" i="2" s="1"/>
  <c r="R1317" i="2"/>
  <c r="Q1317" i="2"/>
  <c r="P1317" i="2"/>
  <c r="L1317" i="2"/>
  <c r="K1317" i="2"/>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K1308" i="2"/>
  <c r="L1308" i="2" s="1"/>
  <c r="R1307" i="2"/>
  <c r="Q1307" i="2"/>
  <c r="P1307" i="2"/>
  <c r="L1307" i="2"/>
  <c r="K1307" i="2"/>
  <c r="R1306" i="2"/>
  <c r="Q1306" i="2"/>
  <c r="P1306" i="2"/>
  <c r="L1306" i="2"/>
  <c r="K1306" i="2"/>
  <c r="R1305" i="2"/>
  <c r="Q1305" i="2"/>
  <c r="P1305" i="2"/>
  <c r="K1305" i="2"/>
  <c r="L1305" i="2" s="1"/>
  <c r="R1304" i="2"/>
  <c r="Q1304" i="2"/>
  <c r="P1304" i="2"/>
  <c r="L1304" i="2"/>
  <c r="K1304" i="2"/>
  <c r="R1303" i="2"/>
  <c r="Q1303" i="2"/>
  <c r="P1303" i="2"/>
  <c r="K1303" i="2"/>
  <c r="L1303" i="2" s="1"/>
  <c r="R1302" i="2"/>
  <c r="Q1302" i="2"/>
  <c r="P1302" i="2"/>
  <c r="K1302" i="2"/>
  <c r="L1302" i="2" s="1"/>
  <c r="L1301" i="2"/>
  <c r="K1301" i="2"/>
  <c r="K1300" i="2"/>
  <c r="L1300" i="2" s="1"/>
  <c r="L1299" i="2"/>
  <c r="K1299" i="2"/>
  <c r="K1298" i="2"/>
  <c r="L1298" i="2" s="1"/>
  <c r="L1297" i="2"/>
  <c r="K1297" i="2"/>
  <c r="L1296" i="2"/>
  <c r="K1296" i="2"/>
  <c r="L1295" i="2"/>
  <c r="K1295" i="2"/>
  <c r="K1294" i="2"/>
  <c r="L1294" i="2" s="1"/>
  <c r="L1293" i="2"/>
  <c r="K1293" i="2"/>
  <c r="L1292" i="2"/>
  <c r="K1292" i="2"/>
  <c r="K1291" i="2"/>
  <c r="L1291" i="2" s="1"/>
  <c r="K1290" i="2"/>
  <c r="L1290" i="2" s="1"/>
  <c r="K1289" i="2"/>
  <c r="L1289" i="2" s="1"/>
  <c r="L1288" i="2"/>
  <c r="K1288" i="2"/>
  <c r="L1287" i="2"/>
  <c r="K1287" i="2"/>
  <c r="K1286" i="2"/>
  <c r="L1286" i="2" s="1"/>
  <c r="L1285" i="2"/>
  <c r="K1285" i="2"/>
  <c r="K1284" i="2"/>
  <c r="L1284" i="2" s="1"/>
  <c r="L1283" i="2"/>
  <c r="K1283" i="2"/>
  <c r="K1282" i="2"/>
  <c r="L1282" i="2" s="1"/>
  <c r="K1281" i="2"/>
  <c r="L1281" i="2" s="1"/>
  <c r="K1280" i="2"/>
  <c r="L1280" i="2" s="1"/>
  <c r="L1279" i="2"/>
  <c r="K1279" i="2"/>
  <c r="K1278" i="2"/>
  <c r="L1278" i="2" s="1"/>
  <c r="K1277" i="2"/>
  <c r="L1277" i="2" s="1"/>
  <c r="L1276" i="2"/>
  <c r="K1276" i="2"/>
  <c r="K1275" i="2"/>
  <c r="L1275" i="2" s="1"/>
  <c r="K1274" i="2"/>
  <c r="L1274" i="2" s="1"/>
  <c r="L1273" i="2"/>
  <c r="K1273" i="2"/>
  <c r="K1272" i="2"/>
  <c r="L1272" i="2" s="1"/>
  <c r="K1271" i="2"/>
  <c r="L1271" i="2" s="1"/>
  <c r="K1270" i="2"/>
  <c r="L1270" i="2" s="1"/>
  <c r="L1269" i="2"/>
  <c r="K1269" i="2"/>
  <c r="K1268" i="2"/>
  <c r="L1268" i="2" s="1"/>
  <c r="L1267" i="2"/>
  <c r="K1267" i="2"/>
  <c r="K1266" i="2"/>
  <c r="L1266" i="2" s="1"/>
  <c r="L1265" i="2"/>
  <c r="K1265" i="2"/>
  <c r="L1264" i="2"/>
  <c r="K1264" i="2"/>
  <c r="K1263" i="2"/>
  <c r="L1263" i="2" s="1"/>
  <c r="K1262" i="2"/>
  <c r="L1262" i="2" s="1"/>
  <c r="L1261" i="2"/>
  <c r="K1261" i="2"/>
  <c r="L1260" i="2"/>
  <c r="K1260" i="2"/>
  <c r="K1259" i="2"/>
  <c r="L1259" i="2" s="1"/>
  <c r="K1258" i="2"/>
  <c r="L1258" i="2" s="1"/>
  <c r="K1257" i="2"/>
  <c r="L1257" i="2" s="1"/>
  <c r="L1256" i="2"/>
  <c r="K1256" i="2"/>
  <c r="L1255" i="2"/>
  <c r="K1255" i="2"/>
  <c r="K1254" i="2"/>
  <c r="L1254" i="2" s="1"/>
  <c r="L1253" i="2"/>
  <c r="K1253" i="2"/>
  <c r="K1252" i="2"/>
  <c r="L1252" i="2" s="1"/>
  <c r="L1251" i="2"/>
  <c r="K1251" i="2"/>
  <c r="K1250" i="2"/>
  <c r="L1250" i="2" s="1"/>
  <c r="L1249" i="2"/>
  <c r="K1249" i="2"/>
  <c r="L1248" i="2"/>
  <c r="K1248" i="2"/>
  <c r="L1247" i="2"/>
  <c r="K1247" i="2"/>
  <c r="K1246" i="2"/>
  <c r="L1246" i="2" s="1"/>
  <c r="L1245" i="2"/>
  <c r="K1245" i="2"/>
  <c r="K1244" i="2"/>
  <c r="L1244" i="2" s="1"/>
  <c r="L1243" i="2"/>
  <c r="K1243" i="2"/>
  <c r="K1242" i="2"/>
  <c r="L1242" i="2" s="1"/>
  <c r="L1241" i="2"/>
  <c r="K1241" i="2"/>
  <c r="K1240" i="2"/>
  <c r="L1240" i="2" s="1"/>
  <c r="L1239" i="2"/>
  <c r="K1239" i="2"/>
  <c r="K1238" i="2"/>
  <c r="L1238" i="2" s="1"/>
  <c r="L1237" i="2"/>
  <c r="K1237" i="2"/>
  <c r="L1236" i="2"/>
  <c r="K1236" i="2"/>
  <c r="L1235" i="2"/>
  <c r="K1235" i="2"/>
  <c r="K1234" i="2"/>
  <c r="L1234" i="2" s="1"/>
  <c r="L1233" i="2"/>
  <c r="K1233" i="2"/>
  <c r="L1232" i="2"/>
  <c r="K1232" i="2"/>
  <c r="L1231" i="2"/>
  <c r="K1231" i="2"/>
  <c r="K1230" i="2"/>
  <c r="L1230" i="2" s="1"/>
  <c r="L1229" i="2"/>
  <c r="K1229" i="2"/>
  <c r="L1228" i="2"/>
  <c r="K1228" i="2"/>
  <c r="L1227" i="2"/>
  <c r="K1227" i="2"/>
  <c r="K1226" i="2"/>
  <c r="L1226" i="2" s="1"/>
  <c r="L1225" i="2"/>
  <c r="K1225" i="2"/>
  <c r="K1224" i="2"/>
  <c r="L1224" i="2" s="1"/>
  <c r="L1223" i="2"/>
  <c r="K1223" i="2"/>
  <c r="K1222" i="2"/>
  <c r="L1222" i="2" s="1"/>
  <c r="L1221" i="2"/>
  <c r="K1221" i="2"/>
  <c r="K1220" i="2"/>
  <c r="L1220" i="2" s="1"/>
  <c r="L1219" i="2"/>
  <c r="K1219" i="2"/>
  <c r="K1218" i="2"/>
  <c r="L1218" i="2" s="1"/>
  <c r="L1217" i="2"/>
  <c r="K1217" i="2"/>
  <c r="L1216" i="2"/>
  <c r="K1216" i="2"/>
  <c r="L1215" i="2"/>
  <c r="K1215" i="2"/>
  <c r="K1214" i="2"/>
  <c r="L1214" i="2" s="1"/>
  <c r="L1213" i="2"/>
  <c r="K1213" i="2"/>
  <c r="K1212" i="2"/>
  <c r="L1212" i="2" s="1"/>
  <c r="L1211" i="2"/>
  <c r="K1211" i="2"/>
  <c r="K1210" i="2"/>
  <c r="L1210" i="2" s="1"/>
  <c r="L1209" i="2"/>
  <c r="K1209" i="2"/>
  <c r="K1208" i="2"/>
  <c r="L1208" i="2" s="1"/>
  <c r="L1207" i="2"/>
  <c r="K1207" i="2"/>
  <c r="K1206" i="2"/>
  <c r="L1206" i="2" s="1"/>
  <c r="L1205" i="2"/>
  <c r="K1205" i="2"/>
  <c r="L1204" i="2"/>
  <c r="K1204" i="2"/>
  <c r="L1203" i="2"/>
  <c r="K1203" i="2"/>
  <c r="K1202" i="2"/>
  <c r="L1202" i="2" s="1"/>
  <c r="L1201" i="2"/>
  <c r="K1201" i="2"/>
  <c r="L1200" i="2"/>
  <c r="K1200" i="2"/>
  <c r="L1199" i="2"/>
  <c r="K1199" i="2"/>
  <c r="K1198" i="2"/>
  <c r="L1198" i="2" s="1"/>
  <c r="L1197" i="2"/>
  <c r="K1197" i="2"/>
  <c r="L1196" i="2"/>
  <c r="K1196" i="2"/>
  <c r="L1195" i="2"/>
  <c r="K1195" i="2"/>
  <c r="K1194" i="2"/>
  <c r="L1194" i="2" s="1"/>
  <c r="L1193" i="2"/>
  <c r="K1193" i="2"/>
  <c r="K1192" i="2"/>
  <c r="L1192" i="2" s="1"/>
  <c r="L1191" i="2"/>
  <c r="K1191" i="2"/>
  <c r="K1190" i="2"/>
  <c r="L1190" i="2" s="1"/>
  <c r="L1189" i="2"/>
  <c r="K1189" i="2"/>
  <c r="K1188" i="2"/>
  <c r="L1188" i="2" s="1"/>
  <c r="L1187" i="2"/>
  <c r="K1187" i="2"/>
  <c r="K1186" i="2"/>
  <c r="L1186" i="2" s="1"/>
  <c r="L1185" i="2"/>
  <c r="K1185" i="2"/>
  <c r="L1184" i="2"/>
  <c r="K1184" i="2"/>
  <c r="L1183" i="2"/>
  <c r="K1183" i="2"/>
  <c r="K1182" i="2"/>
  <c r="L1182" i="2" s="1"/>
  <c r="L1181" i="2"/>
  <c r="K1181" i="2"/>
  <c r="K1180" i="2"/>
  <c r="L1180" i="2" s="1"/>
  <c r="L1179" i="2"/>
  <c r="K1179" i="2"/>
  <c r="K1178" i="2"/>
  <c r="L1178" i="2" s="1"/>
  <c r="L1177" i="2"/>
  <c r="K1177" i="2"/>
  <c r="K1176" i="2"/>
  <c r="L1176" i="2" s="1"/>
  <c r="L1175" i="2"/>
  <c r="K1175" i="2"/>
  <c r="K1174" i="2"/>
  <c r="L1174" i="2" s="1"/>
  <c r="L1173" i="2"/>
  <c r="K1173" i="2"/>
  <c r="L1172" i="2"/>
  <c r="K1172" i="2"/>
  <c r="L1171" i="2"/>
  <c r="K1171" i="2"/>
  <c r="K1170" i="2"/>
  <c r="L1170" i="2" s="1"/>
  <c r="L1169" i="2"/>
  <c r="K1169" i="2"/>
  <c r="L1168" i="2"/>
  <c r="K1168" i="2"/>
  <c r="L1167" i="2"/>
  <c r="K1167" i="2"/>
  <c r="K1166" i="2"/>
  <c r="L1166" i="2" s="1"/>
  <c r="L1165" i="2"/>
  <c r="K1165" i="2"/>
  <c r="L1164" i="2"/>
  <c r="K1164" i="2"/>
  <c r="L1163" i="2"/>
  <c r="K1163" i="2"/>
  <c r="K1162" i="2"/>
  <c r="L1162" i="2" s="1"/>
  <c r="L1161" i="2"/>
  <c r="K1161" i="2"/>
  <c r="K1160" i="2"/>
  <c r="L1160" i="2" s="1"/>
  <c r="L1159" i="2"/>
  <c r="K1159" i="2"/>
  <c r="K1158" i="2"/>
  <c r="L1158" i="2" s="1"/>
  <c r="L1157" i="2"/>
  <c r="K1157" i="2"/>
  <c r="K1156" i="2"/>
  <c r="L1156" i="2" s="1"/>
  <c r="L1155" i="2"/>
  <c r="K1155" i="2"/>
  <c r="K1154" i="2"/>
  <c r="L1154" i="2" s="1"/>
  <c r="L1153" i="2"/>
  <c r="K1153" i="2"/>
  <c r="L1152" i="2"/>
  <c r="K1152" i="2"/>
  <c r="L1151" i="2"/>
  <c r="K1151" i="2"/>
  <c r="K1150" i="2"/>
  <c r="L1150" i="2" s="1"/>
  <c r="L1149" i="2"/>
  <c r="K1149" i="2"/>
  <c r="K1148" i="2"/>
  <c r="L1148" i="2" s="1"/>
  <c r="L1147" i="2"/>
  <c r="K1147" i="2"/>
  <c r="K1146" i="2"/>
  <c r="L1146" i="2" s="1"/>
  <c r="L1145" i="2"/>
  <c r="K1145" i="2"/>
  <c r="K1144" i="2"/>
  <c r="L1144" i="2" s="1"/>
  <c r="L1143" i="2"/>
  <c r="K1143" i="2"/>
  <c r="K1142" i="2"/>
  <c r="L1142" i="2" s="1"/>
  <c r="L1141" i="2"/>
  <c r="K1141" i="2"/>
  <c r="L1140" i="2"/>
  <c r="K1140" i="2"/>
  <c r="L1139" i="2"/>
  <c r="K1139" i="2"/>
  <c r="K1138" i="2"/>
  <c r="L1138" i="2" s="1"/>
  <c r="L1137" i="2"/>
  <c r="K1137" i="2"/>
  <c r="L1136" i="2"/>
  <c r="K1136" i="2"/>
  <c r="L1135" i="2"/>
  <c r="K1135" i="2"/>
  <c r="K1134" i="2"/>
  <c r="L1134" i="2" s="1"/>
  <c r="L1133" i="2"/>
  <c r="K1133" i="2"/>
  <c r="L1132" i="2"/>
  <c r="K1132" i="2"/>
  <c r="L1131" i="2"/>
  <c r="K1131" i="2"/>
  <c r="K1130" i="2"/>
  <c r="L1130" i="2" s="1"/>
  <c r="L1129" i="2"/>
  <c r="K1129" i="2"/>
  <c r="K1128" i="2"/>
  <c r="L1128" i="2" s="1"/>
  <c r="K1127" i="2"/>
  <c r="L1127" i="2" s="1"/>
  <c r="K1126" i="2"/>
  <c r="L1126" i="2" s="1"/>
  <c r="L1125" i="2"/>
  <c r="K1125" i="2"/>
  <c r="L1124" i="2"/>
  <c r="K1124" i="2"/>
  <c r="K1123" i="2"/>
  <c r="L1123" i="2" s="1"/>
  <c r="K1122" i="2"/>
  <c r="L1122" i="2" s="1"/>
  <c r="L1121" i="2"/>
  <c r="K1121" i="2"/>
  <c r="K1120" i="2"/>
  <c r="L1120" i="2" s="1"/>
  <c r="K1119" i="2"/>
  <c r="L1119" i="2" s="1"/>
  <c r="K1118" i="2"/>
  <c r="L1118" i="2" s="1"/>
  <c r="L1117" i="2"/>
  <c r="K1117" i="2"/>
  <c r="L1116" i="2"/>
  <c r="K1116" i="2"/>
  <c r="K1115" i="2"/>
  <c r="L1115" i="2" s="1"/>
  <c r="K1114" i="2"/>
  <c r="L1114" i="2" s="1"/>
  <c r="L1113" i="2"/>
  <c r="K1113" i="2"/>
  <c r="K1112" i="2"/>
  <c r="L1112" i="2" s="1"/>
  <c r="K1111" i="2"/>
  <c r="L1111" i="2" s="1"/>
  <c r="K1110" i="2"/>
  <c r="L1110" i="2" s="1"/>
  <c r="L1109" i="2"/>
  <c r="K1109" i="2"/>
  <c r="L1108" i="2"/>
  <c r="K1108" i="2"/>
  <c r="K1107" i="2"/>
  <c r="L1107" i="2" s="1"/>
  <c r="K1106" i="2"/>
  <c r="L1106" i="2" s="1"/>
  <c r="L1105" i="2"/>
  <c r="K1105" i="2"/>
  <c r="K1104" i="2"/>
  <c r="L1104" i="2" s="1"/>
  <c r="K1103" i="2"/>
  <c r="L1103" i="2" s="1"/>
  <c r="K1102" i="2"/>
  <c r="L1102" i="2" s="1"/>
  <c r="L1101" i="2"/>
  <c r="K1101" i="2"/>
  <c r="L1100" i="2"/>
  <c r="K1100" i="2"/>
  <c r="K1099" i="2"/>
  <c r="L1099" i="2" s="1"/>
  <c r="K1098" i="2"/>
  <c r="L1098" i="2" s="1"/>
  <c r="L1097" i="2"/>
  <c r="K1097" i="2"/>
  <c r="K1096" i="2"/>
  <c r="L1096" i="2" s="1"/>
  <c r="K1095" i="2"/>
  <c r="L1095" i="2" s="1"/>
  <c r="K1094" i="2"/>
  <c r="L1094" i="2" s="1"/>
  <c r="L1093" i="2"/>
  <c r="K1093" i="2"/>
  <c r="L1092" i="2"/>
  <c r="K1092" i="2"/>
  <c r="K1091" i="2"/>
  <c r="L1091" i="2" s="1"/>
  <c r="K1090" i="2"/>
  <c r="L1090" i="2" s="1"/>
  <c r="L1089" i="2"/>
  <c r="K1089" i="2"/>
  <c r="K1088" i="2"/>
  <c r="L1088" i="2" s="1"/>
  <c r="K1087" i="2"/>
  <c r="L1087" i="2" s="1"/>
  <c r="K1086" i="2"/>
  <c r="L1086" i="2" s="1"/>
  <c r="L1085" i="2"/>
  <c r="K1085" i="2"/>
  <c r="L1084" i="2"/>
  <c r="K1084" i="2"/>
  <c r="K1083" i="2"/>
  <c r="L1083" i="2" s="1"/>
  <c r="K1082" i="2"/>
  <c r="L1082" i="2" s="1"/>
  <c r="L1081" i="2"/>
  <c r="K1081" i="2"/>
  <c r="K1080" i="2"/>
  <c r="L1080" i="2" s="1"/>
  <c r="K1079" i="2"/>
  <c r="L1079" i="2" s="1"/>
  <c r="K1078" i="2"/>
  <c r="L1078" i="2" s="1"/>
  <c r="L1077" i="2"/>
  <c r="K1077" i="2"/>
  <c r="L1076" i="2"/>
  <c r="K1076" i="2"/>
  <c r="K1075" i="2"/>
  <c r="L1075" i="2" s="1"/>
  <c r="K1074" i="2"/>
  <c r="L1074" i="2" s="1"/>
  <c r="L1073" i="2"/>
  <c r="K1073" i="2"/>
  <c r="K1072" i="2"/>
  <c r="L1072" i="2" s="1"/>
  <c r="K1071" i="2"/>
  <c r="L1071" i="2" s="1"/>
  <c r="K1070" i="2"/>
  <c r="L1070" i="2" s="1"/>
  <c r="L1069" i="2"/>
  <c r="K1069" i="2"/>
  <c r="L1068" i="2"/>
  <c r="K1068" i="2"/>
  <c r="K1067" i="2"/>
  <c r="L1067" i="2" s="1"/>
  <c r="K1066" i="2"/>
  <c r="L1066" i="2" s="1"/>
  <c r="L1065" i="2"/>
  <c r="K1065" i="2"/>
  <c r="K1064" i="2"/>
  <c r="L1064" i="2" s="1"/>
  <c r="K1063" i="2"/>
  <c r="L1063" i="2" s="1"/>
  <c r="K1062" i="2"/>
  <c r="L1062" i="2" s="1"/>
  <c r="L1061" i="2"/>
  <c r="K1061" i="2"/>
  <c r="L1060" i="2"/>
  <c r="K1060" i="2"/>
  <c r="K1059" i="2"/>
  <c r="L1059" i="2" s="1"/>
  <c r="K1058" i="2"/>
  <c r="L1058" i="2" s="1"/>
  <c r="L1057" i="2"/>
  <c r="K1057" i="2"/>
  <c r="K1056" i="2"/>
  <c r="L1056" i="2" s="1"/>
  <c r="K1055" i="2"/>
  <c r="L1055" i="2" s="1"/>
  <c r="K1054" i="2"/>
  <c r="L1054" i="2" s="1"/>
  <c r="L1053" i="2"/>
  <c r="K1053" i="2"/>
  <c r="L1052" i="2"/>
  <c r="K1052" i="2"/>
  <c r="K1051" i="2"/>
  <c r="L1051" i="2" s="1"/>
  <c r="K1050" i="2"/>
  <c r="L1050" i="2" s="1"/>
  <c r="L1049" i="2"/>
  <c r="K1049" i="2"/>
  <c r="K1048" i="2"/>
  <c r="L1048" i="2" s="1"/>
  <c r="K1047" i="2"/>
  <c r="L1047" i="2" s="1"/>
  <c r="K1046" i="2"/>
  <c r="L1046" i="2" s="1"/>
  <c r="L1045" i="2"/>
  <c r="K1045" i="2"/>
  <c r="L1044" i="2"/>
  <c r="K1044" i="2"/>
  <c r="K1043" i="2"/>
  <c r="L1043" i="2" s="1"/>
  <c r="K1042" i="2"/>
  <c r="L1042" i="2" s="1"/>
  <c r="L1041" i="2"/>
  <c r="K1041" i="2"/>
  <c r="K1040" i="2"/>
  <c r="L1040" i="2" s="1"/>
  <c r="K1039" i="2"/>
  <c r="L1039" i="2" s="1"/>
  <c r="K1038" i="2"/>
  <c r="L1038" i="2" s="1"/>
  <c r="L1037" i="2"/>
  <c r="K1037" i="2"/>
  <c r="L1036" i="2"/>
  <c r="K1036" i="2"/>
  <c r="K1035" i="2"/>
  <c r="L1035" i="2" s="1"/>
  <c r="K1034" i="2"/>
  <c r="L1034" i="2" s="1"/>
  <c r="L1033" i="2"/>
  <c r="K1033" i="2"/>
  <c r="K1032" i="2"/>
  <c r="L1032" i="2" s="1"/>
  <c r="K1031" i="2"/>
  <c r="L1031" i="2" s="1"/>
  <c r="K1030" i="2"/>
  <c r="L1030" i="2" s="1"/>
  <c r="L1029" i="2"/>
  <c r="K1029" i="2"/>
  <c r="L1028" i="2"/>
  <c r="K1028" i="2"/>
  <c r="K1027" i="2"/>
  <c r="L1027" i="2" s="1"/>
  <c r="K1026" i="2"/>
  <c r="L1026" i="2" s="1"/>
  <c r="L1025" i="2"/>
  <c r="K1025" i="2"/>
  <c r="K1024" i="2"/>
  <c r="L1024" i="2" s="1"/>
  <c r="K1023" i="2"/>
  <c r="L1023" i="2" s="1"/>
  <c r="K1022" i="2"/>
  <c r="L1022" i="2" s="1"/>
  <c r="L1021" i="2"/>
  <c r="K1021" i="2"/>
  <c r="L1020" i="2"/>
  <c r="K1020" i="2"/>
  <c r="K1019" i="2"/>
  <c r="L1019" i="2" s="1"/>
  <c r="K1018" i="2"/>
  <c r="L1018" i="2" s="1"/>
  <c r="L1017" i="2"/>
  <c r="K1017" i="2"/>
  <c r="K1016" i="2"/>
  <c r="L1016" i="2" s="1"/>
  <c r="K1015" i="2"/>
  <c r="L1015" i="2" s="1"/>
  <c r="K1014" i="2"/>
  <c r="L1014" i="2" s="1"/>
  <c r="L1013" i="2"/>
  <c r="K1013" i="2"/>
  <c r="L1012" i="2"/>
  <c r="K1012" i="2"/>
  <c r="K1011" i="2"/>
  <c r="L1011" i="2" s="1"/>
  <c r="K1010" i="2"/>
  <c r="L1010" i="2" s="1"/>
  <c r="L1009" i="2"/>
  <c r="K1009" i="2"/>
  <c r="K1008" i="2"/>
  <c r="L1008" i="2" s="1"/>
  <c r="K1007" i="2"/>
  <c r="L1007" i="2" s="1"/>
  <c r="K1006" i="2"/>
  <c r="L1006" i="2" s="1"/>
  <c r="L1005" i="2"/>
  <c r="K1005" i="2"/>
  <c r="L1004" i="2"/>
  <c r="K1004" i="2"/>
  <c r="K1003" i="2"/>
  <c r="L1003" i="2" s="1"/>
  <c r="K1002" i="2"/>
  <c r="L1002" i="2" s="1"/>
  <c r="L1001" i="2"/>
  <c r="K1001" i="2"/>
  <c r="K1000" i="2"/>
  <c r="L1000" i="2" s="1"/>
  <c r="K999" i="2"/>
  <c r="L999" i="2" s="1"/>
  <c r="K998" i="2"/>
  <c r="L998" i="2" s="1"/>
  <c r="L997" i="2"/>
  <c r="K997" i="2"/>
  <c r="L996" i="2"/>
  <c r="K996" i="2"/>
  <c r="K995" i="2"/>
  <c r="L995" i="2" s="1"/>
  <c r="K994" i="2"/>
  <c r="L994" i="2" s="1"/>
  <c r="L993" i="2"/>
  <c r="K993" i="2"/>
  <c r="K992" i="2"/>
  <c r="L992" i="2" s="1"/>
  <c r="K991" i="2"/>
  <c r="L991" i="2" s="1"/>
  <c r="K990" i="2"/>
  <c r="L990" i="2" s="1"/>
  <c r="L989" i="2"/>
  <c r="K989" i="2"/>
  <c r="L988" i="2"/>
  <c r="K988" i="2"/>
  <c r="K987" i="2"/>
  <c r="L987" i="2" s="1"/>
  <c r="K986" i="2"/>
  <c r="L986" i="2" s="1"/>
  <c r="L985" i="2"/>
  <c r="K985" i="2"/>
  <c r="K984" i="2"/>
  <c r="L984" i="2" s="1"/>
  <c r="K983" i="2"/>
  <c r="L983" i="2" s="1"/>
  <c r="K982" i="2"/>
  <c r="L982" i="2" s="1"/>
  <c r="L981" i="2"/>
  <c r="K981" i="2"/>
  <c r="L980" i="2"/>
  <c r="K980" i="2"/>
  <c r="K979" i="2"/>
  <c r="L979" i="2" s="1"/>
  <c r="K978" i="2"/>
  <c r="L978" i="2" s="1"/>
  <c r="L977" i="2"/>
  <c r="K977" i="2"/>
  <c r="K976" i="2"/>
  <c r="L976" i="2" s="1"/>
  <c r="K975" i="2"/>
  <c r="L975" i="2" s="1"/>
  <c r="K974" i="2"/>
  <c r="L974" i="2" s="1"/>
  <c r="L973" i="2"/>
  <c r="K973" i="2"/>
  <c r="L972" i="2"/>
  <c r="K972" i="2"/>
  <c r="K971" i="2"/>
  <c r="L971" i="2" s="1"/>
  <c r="K970" i="2"/>
  <c r="L970" i="2" s="1"/>
  <c r="L969" i="2"/>
  <c r="K969" i="2"/>
  <c r="K968" i="2"/>
  <c r="L968" i="2" s="1"/>
  <c r="K967" i="2"/>
  <c r="L967" i="2" s="1"/>
  <c r="K966" i="2"/>
  <c r="L966" i="2" s="1"/>
  <c r="L965" i="2"/>
  <c r="K965" i="2"/>
  <c r="L964" i="2"/>
  <c r="K964" i="2"/>
  <c r="K963" i="2"/>
  <c r="L963" i="2" s="1"/>
  <c r="K962" i="2"/>
  <c r="L962" i="2" s="1"/>
  <c r="L961" i="2"/>
  <c r="K961" i="2"/>
  <c r="K960" i="2"/>
  <c r="L960" i="2" s="1"/>
  <c r="K959" i="2"/>
  <c r="L959" i="2" s="1"/>
  <c r="K958" i="2"/>
  <c r="L958" i="2" s="1"/>
  <c r="L957" i="2"/>
  <c r="K957" i="2"/>
  <c r="L956" i="2"/>
  <c r="K956" i="2"/>
  <c r="K955" i="2"/>
  <c r="L955" i="2" s="1"/>
  <c r="K954" i="2"/>
  <c r="L954" i="2" s="1"/>
  <c r="L953" i="2"/>
  <c r="K953" i="2"/>
  <c r="K952" i="2"/>
  <c r="L952" i="2" s="1"/>
  <c r="K951" i="2"/>
  <c r="L951" i="2" s="1"/>
  <c r="K950" i="2"/>
  <c r="L950" i="2" s="1"/>
  <c r="L949" i="2"/>
  <c r="K949" i="2"/>
  <c r="L948" i="2"/>
  <c r="K948" i="2"/>
  <c r="K947" i="2"/>
  <c r="L947" i="2" s="1"/>
  <c r="K946" i="2"/>
  <c r="L946" i="2" s="1"/>
  <c r="L945" i="2"/>
  <c r="K945" i="2"/>
  <c r="K944" i="2"/>
  <c r="L944" i="2" s="1"/>
  <c r="K943" i="2"/>
  <c r="L943" i="2" s="1"/>
  <c r="K942" i="2"/>
  <c r="L942" i="2" s="1"/>
  <c r="L941" i="2"/>
  <c r="K941" i="2"/>
  <c r="L940" i="2"/>
  <c r="K940" i="2"/>
  <c r="K939" i="2"/>
  <c r="L939" i="2" s="1"/>
  <c r="K938" i="2"/>
  <c r="L938" i="2" s="1"/>
  <c r="L937" i="2"/>
  <c r="K937" i="2"/>
  <c r="K936" i="2"/>
  <c r="L936" i="2" s="1"/>
  <c r="K935" i="2"/>
  <c r="L935" i="2" s="1"/>
  <c r="K934" i="2"/>
  <c r="L934" i="2" s="1"/>
  <c r="L933" i="2"/>
  <c r="K933" i="2"/>
  <c r="L932" i="2"/>
  <c r="K932" i="2"/>
  <c r="K931" i="2"/>
  <c r="L931" i="2" s="1"/>
  <c r="K930" i="2"/>
  <c r="L930" i="2" s="1"/>
  <c r="L929" i="2"/>
  <c r="K929" i="2"/>
  <c r="K928" i="2"/>
  <c r="L928" i="2" s="1"/>
  <c r="K927" i="2"/>
  <c r="L927" i="2" s="1"/>
  <c r="K926" i="2"/>
  <c r="L926" i="2" s="1"/>
  <c r="L925" i="2"/>
  <c r="K925" i="2"/>
  <c r="L924" i="2"/>
  <c r="K924" i="2"/>
  <c r="K923" i="2"/>
  <c r="L923" i="2" s="1"/>
  <c r="K922" i="2"/>
  <c r="L922" i="2" s="1"/>
  <c r="L921" i="2"/>
  <c r="K921" i="2"/>
  <c r="K920" i="2"/>
  <c r="L920" i="2" s="1"/>
  <c r="K919" i="2"/>
  <c r="L919" i="2" s="1"/>
  <c r="K918" i="2"/>
  <c r="L918" i="2" s="1"/>
  <c r="L917" i="2"/>
  <c r="K917" i="2"/>
  <c r="L916" i="2"/>
  <c r="K916" i="2"/>
  <c r="K915" i="2"/>
  <c r="L915" i="2" s="1"/>
  <c r="K914" i="2"/>
  <c r="L914" i="2" s="1"/>
  <c r="L913" i="2"/>
  <c r="K913" i="2"/>
  <c r="K912" i="2"/>
  <c r="L912" i="2" s="1"/>
  <c r="K911" i="2"/>
  <c r="L911" i="2" s="1"/>
  <c r="K910" i="2"/>
  <c r="L910" i="2" s="1"/>
  <c r="L909" i="2"/>
  <c r="K909" i="2"/>
  <c r="L908" i="2"/>
  <c r="K908" i="2"/>
  <c r="K907" i="2"/>
  <c r="L907" i="2" s="1"/>
  <c r="K906" i="2"/>
  <c r="L906" i="2" s="1"/>
  <c r="L905" i="2"/>
  <c r="K905" i="2"/>
  <c r="K904" i="2"/>
  <c r="L904" i="2" s="1"/>
  <c r="K903" i="2"/>
  <c r="L903" i="2" s="1"/>
  <c r="K902" i="2"/>
  <c r="L902" i="2" s="1"/>
  <c r="L901" i="2"/>
  <c r="K901" i="2"/>
  <c r="L900" i="2"/>
  <c r="K900" i="2"/>
  <c r="K899" i="2"/>
  <c r="L899" i="2" s="1"/>
  <c r="K898" i="2"/>
  <c r="L898" i="2" s="1"/>
  <c r="L897" i="2"/>
  <c r="K897" i="2"/>
  <c r="K896" i="2"/>
  <c r="L896" i="2" s="1"/>
  <c r="K895" i="2"/>
  <c r="L895" i="2" s="1"/>
  <c r="K894" i="2"/>
  <c r="L894" i="2" s="1"/>
  <c r="L893" i="2"/>
  <c r="K893" i="2"/>
  <c r="L892" i="2"/>
  <c r="K892" i="2"/>
  <c r="K891" i="2"/>
  <c r="L891" i="2" s="1"/>
  <c r="K890" i="2"/>
  <c r="L890" i="2" s="1"/>
  <c r="L889" i="2"/>
  <c r="K889" i="2"/>
  <c r="K888" i="2"/>
  <c r="L888" i="2" s="1"/>
  <c r="K887" i="2"/>
  <c r="L887" i="2" s="1"/>
  <c r="K886" i="2"/>
  <c r="L886" i="2" s="1"/>
  <c r="L885" i="2"/>
  <c r="K885" i="2"/>
  <c r="L884" i="2"/>
  <c r="K884" i="2"/>
  <c r="K883" i="2"/>
  <c r="L883" i="2" s="1"/>
  <c r="K882" i="2"/>
  <c r="L882" i="2" s="1"/>
  <c r="L881" i="2"/>
  <c r="K881" i="2"/>
  <c r="K880" i="2"/>
  <c r="L880" i="2" s="1"/>
  <c r="K879" i="2"/>
  <c r="L879" i="2" s="1"/>
  <c r="K878" i="2"/>
  <c r="L878" i="2" s="1"/>
  <c r="L877" i="2"/>
  <c r="K877" i="2"/>
  <c r="L876" i="2"/>
  <c r="K876" i="2"/>
  <c r="K875" i="2"/>
  <c r="L875" i="2" s="1"/>
  <c r="K874" i="2"/>
  <c r="L874" i="2" s="1"/>
  <c r="L873" i="2"/>
  <c r="K873" i="2"/>
  <c r="K872" i="2"/>
  <c r="L872" i="2" s="1"/>
  <c r="K871" i="2"/>
  <c r="L871" i="2" s="1"/>
  <c r="K870" i="2"/>
  <c r="L870" i="2" s="1"/>
  <c r="L869" i="2"/>
  <c r="K869" i="2"/>
  <c r="L868" i="2"/>
  <c r="K868" i="2"/>
  <c r="K867" i="2"/>
  <c r="L867" i="2" s="1"/>
  <c r="K866" i="2"/>
  <c r="L866" i="2" s="1"/>
  <c r="L865" i="2"/>
  <c r="K865" i="2"/>
  <c r="K864" i="2"/>
  <c r="L864" i="2" s="1"/>
  <c r="K863" i="2"/>
  <c r="L863" i="2" s="1"/>
  <c r="K862" i="2"/>
  <c r="L862" i="2" s="1"/>
  <c r="L861" i="2"/>
  <c r="K861" i="2"/>
  <c r="L860" i="2"/>
  <c r="K860" i="2"/>
  <c r="K859" i="2"/>
  <c r="L859" i="2" s="1"/>
  <c r="K858" i="2"/>
  <c r="L858" i="2" s="1"/>
  <c r="L857" i="2"/>
  <c r="K857" i="2"/>
  <c r="K856" i="2"/>
  <c r="L856" i="2" s="1"/>
  <c r="K855" i="2"/>
  <c r="L855" i="2" s="1"/>
  <c r="K854" i="2"/>
  <c r="L854" i="2" s="1"/>
  <c r="L853" i="2"/>
  <c r="K853" i="2"/>
  <c r="L852" i="2"/>
  <c r="K852" i="2"/>
  <c r="K851" i="2"/>
  <c r="L851" i="2" s="1"/>
  <c r="K850" i="2"/>
  <c r="L850" i="2" s="1"/>
  <c r="L849" i="2"/>
  <c r="K849" i="2"/>
  <c r="K848" i="2"/>
  <c r="L848" i="2" s="1"/>
  <c r="K847" i="2"/>
  <c r="L847" i="2" s="1"/>
  <c r="K846" i="2"/>
  <c r="L846" i="2" s="1"/>
  <c r="L845" i="2"/>
  <c r="K845" i="2"/>
  <c r="L844" i="2"/>
  <c r="K844" i="2"/>
  <c r="K843" i="2"/>
  <c r="L843" i="2" s="1"/>
  <c r="K842" i="2"/>
  <c r="L842" i="2" s="1"/>
  <c r="L841" i="2"/>
  <c r="K841" i="2"/>
  <c r="K840" i="2"/>
  <c r="L840" i="2" s="1"/>
  <c r="K839" i="2"/>
  <c r="L839" i="2" s="1"/>
  <c r="K838" i="2"/>
  <c r="L838" i="2" s="1"/>
  <c r="L837" i="2"/>
  <c r="K837" i="2"/>
  <c r="L836" i="2"/>
  <c r="K836" i="2"/>
  <c r="K835" i="2"/>
  <c r="L835" i="2" s="1"/>
  <c r="K834" i="2"/>
  <c r="L834" i="2" s="1"/>
  <c r="L833" i="2"/>
  <c r="K833" i="2"/>
  <c r="K832" i="2"/>
  <c r="L832" i="2" s="1"/>
  <c r="K831" i="2"/>
  <c r="L831" i="2" s="1"/>
  <c r="K830" i="2"/>
  <c r="L830" i="2" s="1"/>
  <c r="L829" i="2"/>
  <c r="K829" i="2"/>
  <c r="L828" i="2"/>
  <c r="K828" i="2"/>
  <c r="K827" i="2"/>
  <c r="L827" i="2" s="1"/>
  <c r="K826" i="2"/>
  <c r="L826" i="2" s="1"/>
  <c r="L825" i="2"/>
  <c r="K825" i="2"/>
  <c r="K824" i="2"/>
  <c r="L824" i="2" s="1"/>
  <c r="K823" i="2"/>
  <c r="L823" i="2" s="1"/>
  <c r="K822" i="2"/>
  <c r="L822" i="2" s="1"/>
  <c r="L821" i="2"/>
  <c r="K821" i="2"/>
  <c r="L820" i="2"/>
  <c r="K820" i="2"/>
  <c r="K819" i="2"/>
  <c r="L819" i="2" s="1"/>
  <c r="K818" i="2"/>
  <c r="L818" i="2" s="1"/>
  <c r="L817" i="2"/>
  <c r="K817" i="2"/>
  <c r="K816" i="2"/>
  <c r="L816" i="2" s="1"/>
  <c r="K815" i="2"/>
  <c r="L815" i="2" s="1"/>
  <c r="K814" i="2"/>
  <c r="L814" i="2" s="1"/>
  <c r="L813" i="2"/>
  <c r="K813" i="2"/>
  <c r="L812" i="2"/>
  <c r="K812" i="2"/>
  <c r="K811" i="2"/>
  <c r="L811" i="2" s="1"/>
  <c r="K810" i="2"/>
  <c r="L810" i="2" s="1"/>
  <c r="L809" i="2"/>
  <c r="K809" i="2"/>
  <c r="K808" i="2"/>
  <c r="L808" i="2" s="1"/>
  <c r="K807" i="2"/>
  <c r="L807" i="2" s="1"/>
  <c r="K806" i="2"/>
  <c r="L806" i="2" s="1"/>
  <c r="L805" i="2"/>
  <c r="K805" i="2"/>
  <c r="L804" i="2"/>
  <c r="K804" i="2"/>
  <c r="K803" i="2"/>
  <c r="L803" i="2" s="1"/>
  <c r="K802" i="2"/>
  <c r="L802" i="2" s="1"/>
  <c r="L801" i="2"/>
  <c r="K801" i="2"/>
  <c r="K800" i="2"/>
  <c r="L800" i="2" s="1"/>
  <c r="K799" i="2"/>
  <c r="L799" i="2" s="1"/>
  <c r="K798" i="2"/>
  <c r="L798" i="2" s="1"/>
  <c r="P797" i="2"/>
  <c r="K797" i="2"/>
  <c r="L797" i="2" s="1"/>
  <c r="P796" i="2"/>
  <c r="K796" i="2"/>
  <c r="L796" i="2" s="1"/>
  <c r="P795" i="2"/>
  <c r="K795" i="2"/>
  <c r="L795" i="2" s="1"/>
  <c r="P794" i="2"/>
  <c r="K794" i="2"/>
  <c r="L794" i="2" s="1"/>
  <c r="P793" i="2"/>
  <c r="L793" i="2"/>
  <c r="K793" i="2"/>
  <c r="P792" i="2"/>
  <c r="L792" i="2"/>
  <c r="K792" i="2"/>
  <c r="P791" i="2"/>
  <c r="L791" i="2"/>
  <c r="K791" i="2"/>
  <c r="P790" i="2"/>
  <c r="K790" i="2"/>
  <c r="L790" i="2" s="1"/>
  <c r="P789" i="2"/>
  <c r="K789" i="2"/>
  <c r="L789" i="2" s="1"/>
  <c r="P788" i="2"/>
  <c r="K788" i="2"/>
  <c r="L788" i="2" s="1"/>
  <c r="P787" i="2"/>
  <c r="K787" i="2"/>
  <c r="L787" i="2" s="1"/>
  <c r="P786" i="2"/>
  <c r="K786" i="2"/>
  <c r="L786" i="2" s="1"/>
  <c r="P785" i="2"/>
  <c r="L785" i="2"/>
  <c r="K785" i="2"/>
  <c r="P784" i="2"/>
  <c r="L784" i="2"/>
  <c r="K784" i="2"/>
  <c r="P783" i="2"/>
  <c r="L783" i="2"/>
  <c r="K783" i="2"/>
  <c r="P782" i="2"/>
  <c r="K782" i="2"/>
  <c r="L782" i="2" s="1"/>
  <c r="P781" i="2"/>
  <c r="K781" i="2"/>
  <c r="L781" i="2" s="1"/>
  <c r="P780" i="2"/>
  <c r="K780" i="2"/>
  <c r="L780" i="2" s="1"/>
  <c r="P779" i="2"/>
  <c r="K779" i="2"/>
  <c r="L779" i="2" s="1"/>
  <c r="P778" i="2"/>
  <c r="K778" i="2"/>
  <c r="L778" i="2" s="1"/>
  <c r="P777" i="2"/>
  <c r="L777" i="2"/>
  <c r="K777" i="2"/>
  <c r="P776" i="2"/>
  <c r="L776" i="2"/>
  <c r="K776" i="2"/>
  <c r="P775" i="2"/>
  <c r="L775" i="2"/>
  <c r="K775" i="2"/>
  <c r="P774" i="2"/>
  <c r="K774" i="2"/>
  <c r="L774" i="2" s="1"/>
  <c r="P773" i="2"/>
  <c r="K773" i="2"/>
  <c r="L773" i="2" s="1"/>
  <c r="P772" i="2"/>
  <c r="K772" i="2"/>
  <c r="L772" i="2" s="1"/>
  <c r="P771" i="2"/>
  <c r="K771" i="2"/>
  <c r="L771" i="2" s="1"/>
  <c r="P770" i="2"/>
  <c r="K770" i="2"/>
  <c r="L770" i="2" s="1"/>
  <c r="P769" i="2"/>
  <c r="L769" i="2"/>
  <c r="K769" i="2"/>
  <c r="P768" i="2"/>
  <c r="L768" i="2"/>
  <c r="K768" i="2"/>
  <c r="P767" i="2"/>
  <c r="L767" i="2"/>
  <c r="K767" i="2"/>
  <c r="P766" i="2"/>
  <c r="K766" i="2"/>
  <c r="L766" i="2" s="1"/>
  <c r="P765" i="2"/>
  <c r="K765" i="2"/>
  <c r="L765" i="2" s="1"/>
  <c r="P764" i="2"/>
  <c r="K764" i="2"/>
  <c r="L764" i="2" s="1"/>
  <c r="P763" i="2"/>
  <c r="K763" i="2"/>
  <c r="L763" i="2" s="1"/>
  <c r="P762" i="2"/>
  <c r="K762" i="2"/>
  <c r="L762" i="2" s="1"/>
  <c r="P761" i="2"/>
  <c r="L761" i="2"/>
  <c r="K761" i="2"/>
  <c r="P760" i="2"/>
  <c r="L760" i="2"/>
  <c r="K760" i="2"/>
  <c r="P759" i="2"/>
  <c r="L759" i="2"/>
  <c r="K759" i="2"/>
  <c r="P758" i="2"/>
  <c r="K758" i="2"/>
  <c r="L758" i="2" s="1"/>
  <c r="P757" i="2"/>
  <c r="K757" i="2"/>
  <c r="L757" i="2" s="1"/>
  <c r="P756" i="2"/>
  <c r="K756" i="2"/>
  <c r="L756" i="2" s="1"/>
  <c r="P755" i="2"/>
  <c r="K755" i="2"/>
  <c r="L755" i="2" s="1"/>
  <c r="P754" i="2"/>
  <c r="K754" i="2"/>
  <c r="L754" i="2" s="1"/>
  <c r="P753" i="2"/>
  <c r="L753" i="2"/>
  <c r="K753" i="2"/>
  <c r="P752" i="2"/>
  <c r="L752" i="2"/>
  <c r="K752" i="2"/>
  <c r="P751" i="2"/>
  <c r="L751" i="2"/>
  <c r="K751" i="2"/>
  <c r="P750" i="2"/>
  <c r="K750" i="2"/>
  <c r="L750" i="2" s="1"/>
  <c r="P749" i="2"/>
  <c r="K749" i="2"/>
  <c r="L749" i="2" s="1"/>
  <c r="P748" i="2"/>
  <c r="K748" i="2"/>
  <c r="L748" i="2" s="1"/>
  <c r="P747" i="2"/>
  <c r="K747" i="2"/>
  <c r="L747" i="2" s="1"/>
  <c r="P746" i="2"/>
  <c r="K746" i="2"/>
  <c r="L746" i="2" s="1"/>
  <c r="P745" i="2"/>
  <c r="L745" i="2"/>
  <c r="K745" i="2"/>
  <c r="P744" i="2"/>
  <c r="L744" i="2"/>
  <c r="K744" i="2"/>
  <c r="P743" i="2"/>
  <c r="L743" i="2"/>
  <c r="K743" i="2"/>
  <c r="P742" i="2"/>
  <c r="K742" i="2"/>
  <c r="L742" i="2" s="1"/>
  <c r="P741" i="2"/>
  <c r="K741" i="2"/>
  <c r="L741" i="2" s="1"/>
  <c r="P740" i="2"/>
  <c r="K740" i="2"/>
  <c r="L740" i="2" s="1"/>
  <c r="P739" i="2"/>
  <c r="K739" i="2"/>
  <c r="L739" i="2" s="1"/>
  <c r="P738" i="2"/>
  <c r="K738" i="2"/>
  <c r="L738" i="2" s="1"/>
  <c r="P737" i="2"/>
  <c r="L737" i="2"/>
  <c r="K737" i="2"/>
  <c r="P736" i="2"/>
  <c r="L736" i="2"/>
  <c r="K736" i="2"/>
  <c r="P735" i="2"/>
  <c r="L735" i="2"/>
  <c r="K735" i="2"/>
  <c r="P734" i="2"/>
  <c r="K734" i="2"/>
  <c r="L734" i="2" s="1"/>
  <c r="P733" i="2"/>
  <c r="K733" i="2"/>
  <c r="L733" i="2" s="1"/>
  <c r="P732" i="2"/>
  <c r="K732" i="2"/>
  <c r="L732" i="2" s="1"/>
  <c r="P731" i="2"/>
  <c r="K731" i="2"/>
  <c r="L731" i="2" s="1"/>
  <c r="P730" i="2"/>
  <c r="K730" i="2"/>
  <c r="L730" i="2" s="1"/>
  <c r="P729" i="2"/>
  <c r="L729" i="2"/>
  <c r="K729" i="2"/>
  <c r="P728" i="2"/>
  <c r="L728" i="2"/>
  <c r="K728" i="2"/>
  <c r="P727" i="2"/>
  <c r="L727" i="2"/>
  <c r="K727" i="2"/>
  <c r="P726" i="2"/>
  <c r="K726" i="2"/>
  <c r="L726" i="2" s="1"/>
  <c r="L725" i="2"/>
  <c r="K725" i="2"/>
  <c r="L724" i="2"/>
  <c r="K724" i="2"/>
  <c r="K723" i="2"/>
  <c r="L723" i="2" s="1"/>
  <c r="K722" i="2"/>
  <c r="L722" i="2" s="1"/>
  <c r="L721" i="2"/>
  <c r="K721" i="2"/>
  <c r="K720" i="2"/>
  <c r="L720" i="2" s="1"/>
  <c r="K719" i="2"/>
  <c r="L719" i="2" s="1"/>
  <c r="K718" i="2"/>
  <c r="L718" i="2" s="1"/>
  <c r="L717" i="2"/>
  <c r="K717" i="2"/>
  <c r="L716" i="2"/>
  <c r="K716" i="2"/>
  <c r="K715" i="2"/>
  <c r="L715" i="2" s="1"/>
  <c r="K714" i="2"/>
  <c r="L714" i="2" s="1"/>
  <c r="L713" i="2"/>
  <c r="K713" i="2"/>
  <c r="K712" i="2"/>
  <c r="L712" i="2" s="1"/>
  <c r="K711" i="2"/>
  <c r="L711" i="2" s="1"/>
  <c r="K710" i="2"/>
  <c r="L710" i="2" s="1"/>
  <c r="L709" i="2"/>
  <c r="K709" i="2"/>
  <c r="L708" i="2"/>
  <c r="K708" i="2"/>
  <c r="K707" i="2"/>
  <c r="L707" i="2" s="1"/>
  <c r="K706" i="2"/>
  <c r="L706" i="2" s="1"/>
  <c r="L705" i="2"/>
  <c r="K705" i="2"/>
  <c r="K704" i="2"/>
  <c r="L704" i="2" s="1"/>
  <c r="K703" i="2"/>
  <c r="L703" i="2" s="1"/>
  <c r="K702" i="2"/>
  <c r="L702" i="2" s="1"/>
  <c r="L701" i="2"/>
  <c r="K701" i="2"/>
  <c r="L700" i="2"/>
  <c r="K700" i="2"/>
  <c r="K699" i="2"/>
  <c r="L699" i="2" s="1"/>
  <c r="K698" i="2"/>
  <c r="L698" i="2" s="1"/>
  <c r="L697" i="2"/>
  <c r="K697" i="2"/>
  <c r="K696" i="2"/>
  <c r="L696" i="2" s="1"/>
  <c r="K695" i="2"/>
  <c r="L695" i="2" s="1"/>
  <c r="K694" i="2"/>
  <c r="L694" i="2" s="1"/>
  <c r="L693" i="2"/>
  <c r="K693" i="2"/>
  <c r="L692" i="2"/>
  <c r="K692" i="2"/>
  <c r="K691" i="2"/>
  <c r="L691" i="2" s="1"/>
  <c r="K690" i="2"/>
  <c r="L690" i="2" s="1"/>
  <c r="L689" i="2"/>
  <c r="K689" i="2"/>
  <c r="K688" i="2"/>
  <c r="L688" i="2" s="1"/>
  <c r="K687" i="2"/>
  <c r="L687" i="2" s="1"/>
  <c r="K686" i="2"/>
  <c r="L686" i="2" s="1"/>
  <c r="L685" i="2"/>
  <c r="K685" i="2"/>
  <c r="L684" i="2"/>
  <c r="K684" i="2"/>
  <c r="K683" i="2"/>
  <c r="L683" i="2" s="1"/>
  <c r="K682" i="2"/>
  <c r="L682" i="2" s="1"/>
  <c r="L681" i="2"/>
  <c r="K681" i="2"/>
  <c r="K680" i="2"/>
  <c r="L680" i="2" s="1"/>
  <c r="K679" i="2"/>
  <c r="L679" i="2" s="1"/>
  <c r="K678" i="2"/>
  <c r="L678" i="2" s="1"/>
  <c r="L677" i="2"/>
  <c r="K677" i="2"/>
  <c r="L676" i="2"/>
  <c r="K676" i="2"/>
  <c r="K675" i="2"/>
  <c r="L675" i="2" s="1"/>
  <c r="K674" i="2"/>
  <c r="L674" i="2" s="1"/>
  <c r="L673" i="2"/>
  <c r="K673" i="2"/>
  <c r="K672" i="2"/>
  <c r="L672" i="2" s="1"/>
  <c r="K671" i="2"/>
  <c r="L671" i="2" s="1"/>
  <c r="K670" i="2"/>
  <c r="L670" i="2" s="1"/>
  <c r="L669" i="2"/>
  <c r="K669" i="2"/>
  <c r="L668" i="2"/>
  <c r="K668" i="2"/>
  <c r="K667" i="2"/>
  <c r="L667" i="2" s="1"/>
  <c r="K666" i="2"/>
  <c r="L666" i="2" s="1"/>
  <c r="L665" i="2"/>
  <c r="K665" i="2"/>
  <c r="K664" i="2"/>
  <c r="L664" i="2" s="1"/>
  <c r="K663" i="2"/>
  <c r="L663" i="2" s="1"/>
  <c r="K662" i="2"/>
  <c r="L662" i="2" s="1"/>
  <c r="L661" i="2"/>
  <c r="K661" i="2"/>
  <c r="L660" i="2"/>
  <c r="K660" i="2"/>
  <c r="K659" i="2"/>
  <c r="L659" i="2" s="1"/>
  <c r="K658" i="2"/>
  <c r="L658" i="2" s="1"/>
  <c r="L657" i="2"/>
  <c r="K657" i="2"/>
  <c r="K656" i="2"/>
  <c r="L656" i="2" s="1"/>
  <c r="K655" i="2"/>
  <c r="L655" i="2" s="1"/>
  <c r="K654" i="2"/>
  <c r="L654" i="2" s="1"/>
  <c r="L653" i="2"/>
  <c r="K653" i="2"/>
  <c r="L652" i="2"/>
  <c r="K652" i="2"/>
  <c r="K651" i="2"/>
  <c r="L651" i="2" s="1"/>
  <c r="K650" i="2"/>
  <c r="L650" i="2" s="1"/>
  <c r="L649" i="2"/>
  <c r="K649" i="2"/>
  <c r="K648" i="2"/>
  <c r="L648" i="2" s="1"/>
  <c r="K647" i="2"/>
  <c r="L647" i="2" s="1"/>
  <c r="K646" i="2"/>
  <c r="L646" i="2" s="1"/>
  <c r="L645" i="2"/>
  <c r="K645" i="2"/>
  <c r="L644" i="2"/>
  <c r="K644" i="2"/>
  <c r="K643" i="2"/>
  <c r="L643" i="2" s="1"/>
  <c r="K642" i="2"/>
  <c r="L642" i="2" s="1"/>
  <c r="L641" i="2"/>
  <c r="K641" i="2"/>
  <c r="K640" i="2"/>
  <c r="L640" i="2" s="1"/>
  <c r="K639" i="2"/>
  <c r="L639" i="2" s="1"/>
  <c r="K638" i="2"/>
  <c r="L638" i="2" s="1"/>
  <c r="L637" i="2"/>
  <c r="K637" i="2"/>
  <c r="L636" i="2"/>
  <c r="K636" i="2"/>
  <c r="K635" i="2"/>
  <c r="L635" i="2" s="1"/>
  <c r="K634" i="2"/>
  <c r="L634" i="2" s="1"/>
  <c r="L633" i="2"/>
  <c r="K633" i="2"/>
  <c r="K632" i="2"/>
  <c r="L632" i="2" s="1"/>
  <c r="K631" i="2"/>
  <c r="L631" i="2" s="1"/>
  <c r="K630" i="2"/>
  <c r="L630" i="2" s="1"/>
  <c r="L629" i="2"/>
  <c r="K629" i="2"/>
  <c r="L628" i="2"/>
  <c r="K628" i="2"/>
  <c r="K627" i="2"/>
  <c r="L627" i="2" s="1"/>
  <c r="K626" i="2"/>
  <c r="L626" i="2" s="1"/>
  <c r="L625" i="2"/>
  <c r="K625" i="2"/>
  <c r="K624" i="2"/>
  <c r="L624" i="2" s="1"/>
  <c r="K623" i="2"/>
  <c r="L623" i="2" s="1"/>
  <c r="K622" i="2"/>
  <c r="L622" i="2" s="1"/>
  <c r="L621" i="2"/>
  <c r="K621" i="2"/>
  <c r="L620" i="2"/>
  <c r="K620" i="2"/>
  <c r="K619" i="2"/>
  <c r="L619" i="2" s="1"/>
  <c r="K618" i="2"/>
  <c r="L618" i="2" s="1"/>
  <c r="L617" i="2"/>
  <c r="K617" i="2"/>
  <c r="K616" i="2"/>
  <c r="L616" i="2" s="1"/>
  <c r="K615" i="2"/>
  <c r="L615" i="2" s="1"/>
  <c r="K614" i="2"/>
  <c r="L614" i="2" s="1"/>
  <c r="L613" i="2"/>
  <c r="K613" i="2"/>
  <c r="L612" i="2"/>
  <c r="K612" i="2"/>
  <c r="K611" i="2"/>
  <c r="L611" i="2" s="1"/>
  <c r="K610" i="2"/>
  <c r="L610" i="2" s="1"/>
  <c r="L609" i="2"/>
  <c r="K609" i="2"/>
  <c r="K608" i="2"/>
  <c r="L608" i="2" s="1"/>
  <c r="K607" i="2"/>
  <c r="L607" i="2" s="1"/>
  <c r="K606" i="2"/>
  <c r="L606" i="2" s="1"/>
  <c r="L605" i="2"/>
  <c r="K605" i="2"/>
  <c r="L604" i="2"/>
  <c r="K604" i="2"/>
  <c r="K603" i="2"/>
  <c r="L603" i="2" s="1"/>
  <c r="K602" i="2"/>
  <c r="L602" i="2" s="1"/>
  <c r="L601" i="2"/>
  <c r="K601" i="2"/>
  <c r="K600" i="2"/>
  <c r="L600" i="2" s="1"/>
  <c r="K599" i="2"/>
  <c r="L599" i="2" s="1"/>
  <c r="K598" i="2"/>
  <c r="L598" i="2" s="1"/>
  <c r="L597" i="2"/>
  <c r="K597" i="2"/>
  <c r="L596" i="2"/>
  <c r="K596" i="2"/>
  <c r="K595" i="2"/>
  <c r="L595" i="2" s="1"/>
  <c r="K594" i="2"/>
  <c r="L594" i="2" s="1"/>
  <c r="L593" i="2"/>
  <c r="K593" i="2"/>
  <c r="K592" i="2"/>
  <c r="L592" i="2" s="1"/>
  <c r="K591" i="2"/>
  <c r="L591" i="2" s="1"/>
  <c r="K590" i="2"/>
  <c r="L590" i="2" s="1"/>
  <c r="L589" i="2"/>
  <c r="K589" i="2"/>
  <c r="L588" i="2"/>
  <c r="K588" i="2"/>
  <c r="K587" i="2"/>
  <c r="L587" i="2" s="1"/>
  <c r="K586" i="2"/>
  <c r="L586" i="2" s="1"/>
  <c r="L585" i="2"/>
  <c r="K585" i="2"/>
  <c r="K584" i="2"/>
  <c r="L584" i="2" s="1"/>
  <c r="K583" i="2"/>
  <c r="L583" i="2" s="1"/>
  <c r="K582" i="2"/>
  <c r="L582" i="2" s="1"/>
  <c r="L581" i="2"/>
  <c r="K581" i="2"/>
  <c r="L580" i="2"/>
  <c r="K580" i="2"/>
  <c r="K579" i="2"/>
  <c r="L579" i="2" s="1"/>
  <c r="K578" i="2"/>
  <c r="L578" i="2" s="1"/>
  <c r="L577" i="2"/>
  <c r="K577" i="2"/>
  <c r="K576" i="2"/>
  <c r="L576" i="2" s="1"/>
  <c r="K575" i="2"/>
  <c r="L575" i="2" s="1"/>
  <c r="K574" i="2"/>
  <c r="L574" i="2" s="1"/>
  <c r="L573" i="2"/>
  <c r="K573" i="2"/>
  <c r="L572" i="2"/>
  <c r="K572" i="2"/>
  <c r="K571" i="2"/>
  <c r="L571" i="2" s="1"/>
  <c r="K570" i="2"/>
  <c r="L570" i="2" s="1"/>
  <c r="L569" i="2"/>
  <c r="K569" i="2"/>
  <c r="K568" i="2"/>
  <c r="L568" i="2" s="1"/>
  <c r="K567" i="2"/>
  <c r="L567" i="2" s="1"/>
  <c r="K566" i="2"/>
  <c r="L566" i="2" s="1"/>
  <c r="L565" i="2"/>
  <c r="K565" i="2"/>
  <c r="L564" i="2"/>
  <c r="K564" i="2"/>
  <c r="K563" i="2"/>
  <c r="L563" i="2" s="1"/>
  <c r="K562" i="2"/>
  <c r="L562" i="2" s="1"/>
  <c r="L561" i="2"/>
  <c r="K561" i="2"/>
  <c r="K560" i="2"/>
  <c r="L560" i="2" s="1"/>
  <c r="K559" i="2"/>
  <c r="L559" i="2" s="1"/>
  <c r="K558" i="2"/>
  <c r="L558" i="2" s="1"/>
  <c r="L557" i="2"/>
  <c r="K557" i="2"/>
  <c r="L556" i="2"/>
  <c r="K556" i="2"/>
  <c r="K555" i="2"/>
  <c r="L555" i="2" s="1"/>
  <c r="K554" i="2"/>
  <c r="L554" i="2" s="1"/>
  <c r="L553" i="2"/>
  <c r="K553" i="2"/>
  <c r="K552" i="2"/>
  <c r="L552" i="2" s="1"/>
  <c r="K551" i="2"/>
  <c r="L551" i="2" s="1"/>
  <c r="K550" i="2"/>
  <c r="L550" i="2" s="1"/>
  <c r="L549" i="2"/>
  <c r="K549" i="2"/>
  <c r="L548" i="2"/>
  <c r="K548" i="2"/>
  <c r="K547" i="2"/>
  <c r="L547" i="2" s="1"/>
  <c r="K546" i="2"/>
  <c r="L546" i="2" s="1"/>
  <c r="L545" i="2"/>
  <c r="K545" i="2"/>
  <c r="K544" i="2"/>
  <c r="L544" i="2" s="1"/>
  <c r="K543" i="2"/>
  <c r="L543" i="2" s="1"/>
  <c r="K542" i="2"/>
  <c r="L542" i="2" s="1"/>
  <c r="K541" i="2"/>
  <c r="L541" i="2" s="1"/>
  <c r="L540" i="2"/>
  <c r="K540" i="2"/>
  <c r="K539" i="2"/>
  <c r="L539" i="2" s="1"/>
  <c r="K538" i="2"/>
  <c r="L538" i="2" s="1"/>
  <c r="L537" i="2"/>
  <c r="K537" i="2"/>
  <c r="K536" i="2"/>
  <c r="L536" i="2" s="1"/>
  <c r="K535" i="2"/>
  <c r="L535" i="2" s="1"/>
  <c r="K534" i="2"/>
  <c r="L534" i="2" s="1"/>
  <c r="K533" i="2"/>
  <c r="L533" i="2" s="1"/>
  <c r="L532" i="2"/>
  <c r="K532" i="2"/>
  <c r="K531" i="2"/>
  <c r="L531" i="2" s="1"/>
  <c r="K530" i="2"/>
  <c r="L530" i="2" s="1"/>
  <c r="L529" i="2"/>
  <c r="K529" i="2"/>
  <c r="K528" i="2"/>
  <c r="L528" i="2" s="1"/>
  <c r="K527" i="2"/>
  <c r="L527" i="2" s="1"/>
  <c r="K526" i="2"/>
  <c r="L526" i="2" s="1"/>
  <c r="K525" i="2"/>
  <c r="L525" i="2" s="1"/>
  <c r="L524" i="2"/>
  <c r="K524" i="2"/>
  <c r="K523" i="2"/>
  <c r="L523" i="2" s="1"/>
  <c r="K522" i="2"/>
  <c r="L522" i="2" s="1"/>
  <c r="L521" i="2"/>
  <c r="K521" i="2"/>
  <c r="K520" i="2"/>
  <c r="L520" i="2" s="1"/>
  <c r="K519" i="2"/>
  <c r="L519" i="2" s="1"/>
  <c r="K518" i="2"/>
  <c r="L518" i="2" s="1"/>
  <c r="K517" i="2"/>
  <c r="L517" i="2" s="1"/>
  <c r="L516" i="2"/>
  <c r="K516" i="2"/>
  <c r="K515" i="2"/>
  <c r="L515" i="2" s="1"/>
  <c r="K514" i="2"/>
  <c r="L514" i="2" s="1"/>
  <c r="L513" i="2"/>
  <c r="K513" i="2"/>
  <c r="K512" i="2"/>
  <c r="L512" i="2" s="1"/>
  <c r="K511" i="2"/>
  <c r="L511" i="2" s="1"/>
  <c r="K510" i="2"/>
  <c r="L510" i="2" s="1"/>
  <c r="K509" i="2"/>
  <c r="L509" i="2" s="1"/>
  <c r="L508" i="2"/>
  <c r="K508" i="2"/>
  <c r="K507" i="2"/>
  <c r="L507" i="2" s="1"/>
  <c r="K506" i="2"/>
  <c r="L506" i="2" s="1"/>
  <c r="L505" i="2"/>
  <c r="K505" i="2"/>
  <c r="K504" i="2"/>
  <c r="L504" i="2" s="1"/>
  <c r="K503" i="2"/>
  <c r="L503" i="2" s="1"/>
  <c r="K502" i="2"/>
  <c r="L502" i="2" s="1"/>
  <c r="K501" i="2"/>
  <c r="L501" i="2" s="1"/>
  <c r="L500" i="2"/>
  <c r="K500" i="2"/>
  <c r="K499" i="2"/>
  <c r="L499" i="2" s="1"/>
  <c r="K498" i="2"/>
  <c r="L498" i="2" s="1"/>
  <c r="L497" i="2"/>
  <c r="K497" i="2"/>
  <c r="K496" i="2"/>
  <c r="L496" i="2" s="1"/>
  <c r="K495" i="2"/>
  <c r="L495" i="2" s="1"/>
  <c r="K494" i="2"/>
  <c r="L494" i="2" s="1"/>
  <c r="K493" i="2"/>
  <c r="L493" i="2" s="1"/>
  <c r="L492" i="2"/>
  <c r="K492" i="2"/>
  <c r="K491" i="2"/>
  <c r="L491" i="2" s="1"/>
  <c r="K490" i="2"/>
  <c r="L490" i="2" s="1"/>
  <c r="L489" i="2"/>
  <c r="K489" i="2"/>
  <c r="K488" i="2"/>
  <c r="L488" i="2" s="1"/>
  <c r="K487" i="2"/>
  <c r="L487" i="2" s="1"/>
  <c r="K486" i="2"/>
  <c r="L486" i="2" s="1"/>
  <c r="K485" i="2"/>
  <c r="L485" i="2" s="1"/>
  <c r="L484" i="2"/>
  <c r="K484" i="2"/>
  <c r="K483" i="2"/>
  <c r="L483" i="2" s="1"/>
  <c r="K482" i="2"/>
  <c r="L482" i="2" s="1"/>
  <c r="L481" i="2"/>
  <c r="K481" i="2"/>
  <c r="K480" i="2"/>
  <c r="L480" i="2" s="1"/>
  <c r="K479" i="2"/>
  <c r="L479" i="2" s="1"/>
  <c r="K478" i="2"/>
  <c r="L478" i="2" s="1"/>
  <c r="K477" i="2"/>
  <c r="L477" i="2" s="1"/>
  <c r="L476" i="2"/>
  <c r="K476" i="2"/>
  <c r="K475" i="2"/>
  <c r="L475" i="2" s="1"/>
  <c r="K474" i="2"/>
  <c r="L474" i="2" s="1"/>
  <c r="L473" i="2"/>
  <c r="K473" i="2"/>
  <c r="K472" i="2"/>
  <c r="L472" i="2" s="1"/>
  <c r="K471" i="2"/>
  <c r="L471" i="2" s="1"/>
  <c r="K470" i="2"/>
  <c r="L470" i="2" s="1"/>
  <c r="K469" i="2"/>
  <c r="L469" i="2" s="1"/>
  <c r="L468" i="2"/>
  <c r="K468" i="2"/>
  <c r="K467" i="2"/>
  <c r="L467" i="2" s="1"/>
  <c r="K466" i="2"/>
  <c r="L466" i="2" s="1"/>
  <c r="K465" i="2"/>
  <c r="L465" i="2" s="1"/>
  <c r="K464" i="2"/>
  <c r="L464" i="2" s="1"/>
  <c r="K463" i="2"/>
  <c r="L463" i="2" s="1"/>
  <c r="K462" i="2"/>
  <c r="L462" i="2" s="1"/>
  <c r="L461" i="2"/>
  <c r="K461" i="2"/>
  <c r="K460" i="2"/>
  <c r="L460" i="2" s="1"/>
  <c r="L459" i="2"/>
  <c r="K459" i="2"/>
  <c r="K458" i="2"/>
  <c r="L458" i="2" s="1"/>
  <c r="L457" i="2"/>
  <c r="K457" i="2"/>
  <c r="K456" i="2"/>
  <c r="L456" i="2" s="1"/>
  <c r="K455" i="2"/>
  <c r="L455" i="2" s="1"/>
  <c r="K454" i="2"/>
  <c r="L454" i="2" s="1"/>
  <c r="K453" i="2"/>
  <c r="L453" i="2" s="1"/>
  <c r="L452" i="2"/>
  <c r="K452" i="2"/>
  <c r="K451" i="2"/>
  <c r="L451" i="2" s="1"/>
  <c r="K450" i="2"/>
  <c r="L450" i="2" s="1"/>
  <c r="K449" i="2"/>
  <c r="L449" i="2" s="1"/>
  <c r="L448" i="2"/>
  <c r="K448" i="2"/>
  <c r="K447" i="2"/>
  <c r="L447" i="2" s="1"/>
  <c r="K446" i="2"/>
  <c r="L446" i="2" s="1"/>
  <c r="L445" i="2"/>
  <c r="K445" i="2"/>
  <c r="K444" i="2"/>
  <c r="L444" i="2" s="1"/>
  <c r="L443" i="2"/>
  <c r="K443" i="2"/>
  <c r="K442" i="2"/>
  <c r="L442" i="2" s="1"/>
  <c r="K441" i="2"/>
  <c r="L441" i="2" s="1"/>
  <c r="K440" i="2"/>
  <c r="L440" i="2" s="1"/>
  <c r="L439" i="2"/>
  <c r="K439" i="2"/>
  <c r="K438" i="2"/>
  <c r="L438" i="2" s="1"/>
  <c r="K437" i="2"/>
  <c r="L437" i="2" s="1"/>
  <c r="L436" i="2"/>
  <c r="K436" i="2"/>
  <c r="K435" i="2"/>
  <c r="L435" i="2" s="1"/>
  <c r="K434" i="2"/>
  <c r="L434" i="2" s="1"/>
  <c r="K433" i="2"/>
  <c r="L433" i="2" s="1"/>
  <c r="K432" i="2"/>
  <c r="L432" i="2" s="1"/>
  <c r="K431" i="2"/>
  <c r="L431" i="2" s="1"/>
  <c r="K430" i="2"/>
  <c r="L430" i="2" s="1"/>
  <c r="L429" i="2"/>
  <c r="K429" i="2"/>
  <c r="K428" i="2"/>
  <c r="L428" i="2" s="1"/>
  <c r="L427" i="2"/>
  <c r="K427" i="2"/>
  <c r="K426" i="2"/>
  <c r="L426" i="2" s="1"/>
  <c r="L425" i="2"/>
  <c r="K425" i="2"/>
  <c r="K424" i="2"/>
  <c r="L424" i="2" s="1"/>
  <c r="K423" i="2"/>
  <c r="L423" i="2" s="1"/>
  <c r="K422" i="2"/>
  <c r="L422" i="2" s="1"/>
  <c r="K421" i="2"/>
  <c r="L421" i="2" s="1"/>
  <c r="L420" i="2"/>
  <c r="K420" i="2"/>
  <c r="K419" i="2"/>
  <c r="L419" i="2" s="1"/>
  <c r="K418" i="2"/>
  <c r="L418" i="2" s="1"/>
  <c r="K417" i="2"/>
  <c r="L417" i="2" s="1"/>
  <c r="L416" i="2"/>
  <c r="K416" i="2"/>
  <c r="K415" i="2"/>
  <c r="L415" i="2" s="1"/>
  <c r="K414" i="2"/>
  <c r="L414" i="2" s="1"/>
  <c r="L413" i="2"/>
  <c r="K413" i="2"/>
  <c r="K412" i="2"/>
  <c r="L412" i="2" s="1"/>
  <c r="L411" i="2"/>
  <c r="K411" i="2"/>
  <c r="K410" i="2"/>
  <c r="L410" i="2" s="1"/>
  <c r="K409" i="2"/>
  <c r="L409" i="2" s="1"/>
  <c r="K408" i="2"/>
  <c r="L408" i="2" s="1"/>
  <c r="L407" i="2"/>
  <c r="K407" i="2"/>
  <c r="K406" i="2"/>
  <c r="L406" i="2" s="1"/>
  <c r="K405" i="2"/>
  <c r="L405" i="2" s="1"/>
  <c r="L404" i="2"/>
  <c r="K404" i="2"/>
  <c r="K403" i="2"/>
  <c r="L403" i="2" s="1"/>
  <c r="L402" i="2"/>
  <c r="K402" i="2"/>
  <c r="K401" i="2"/>
  <c r="L401" i="2" s="1"/>
  <c r="L400" i="2"/>
  <c r="K400" i="2"/>
  <c r="K399" i="2"/>
  <c r="L399" i="2" s="1"/>
  <c r="L398" i="2"/>
  <c r="K398" i="2"/>
  <c r="K397" i="2"/>
  <c r="L397" i="2" s="1"/>
  <c r="L396" i="2"/>
  <c r="K396" i="2"/>
  <c r="L395" i="2"/>
  <c r="K395" i="2"/>
  <c r="L394" i="2"/>
  <c r="K394" i="2"/>
  <c r="K393" i="2"/>
  <c r="L393" i="2" s="1"/>
  <c r="L392" i="2"/>
  <c r="K392" i="2"/>
  <c r="K391" i="2"/>
  <c r="L391" i="2" s="1"/>
  <c r="L390" i="2"/>
  <c r="K390" i="2"/>
  <c r="K389" i="2"/>
  <c r="L389" i="2" s="1"/>
  <c r="L388" i="2"/>
  <c r="K388" i="2"/>
  <c r="K387" i="2"/>
  <c r="L387" i="2" s="1"/>
  <c r="L386" i="2"/>
  <c r="K386" i="2"/>
  <c r="K385" i="2"/>
  <c r="L385" i="2" s="1"/>
  <c r="L384" i="2"/>
  <c r="K384" i="2"/>
  <c r="K383" i="2"/>
  <c r="L383" i="2" s="1"/>
  <c r="L382" i="2"/>
  <c r="K382" i="2"/>
  <c r="K381" i="2"/>
  <c r="L381" i="2" s="1"/>
  <c r="L380" i="2"/>
  <c r="K380" i="2"/>
  <c r="K379" i="2"/>
  <c r="L379" i="2" s="1"/>
  <c r="L378" i="2"/>
  <c r="K378" i="2"/>
  <c r="K377" i="2"/>
  <c r="L377" i="2" s="1"/>
  <c r="L376" i="2"/>
  <c r="K376" i="2"/>
  <c r="K375" i="2"/>
  <c r="L375" i="2" s="1"/>
  <c r="L374" i="2"/>
  <c r="K374" i="2"/>
  <c r="K373" i="2"/>
  <c r="L373" i="2" s="1"/>
  <c r="L372" i="2"/>
  <c r="K372" i="2"/>
  <c r="K371" i="2"/>
  <c r="L371" i="2" s="1"/>
  <c r="L370" i="2"/>
  <c r="K370" i="2"/>
  <c r="K369" i="2"/>
  <c r="L369" i="2" s="1"/>
  <c r="L368" i="2"/>
  <c r="K368" i="2"/>
  <c r="K367" i="2"/>
  <c r="L367" i="2" s="1"/>
  <c r="L366" i="2"/>
  <c r="K366" i="2"/>
  <c r="K365" i="2"/>
  <c r="L365" i="2" s="1"/>
  <c r="L364" i="2"/>
  <c r="K364" i="2"/>
  <c r="K363" i="2"/>
  <c r="L363" i="2" s="1"/>
  <c r="L362" i="2"/>
  <c r="K362" i="2"/>
  <c r="K361" i="2"/>
  <c r="L361" i="2" s="1"/>
  <c r="L360" i="2"/>
  <c r="K360" i="2"/>
  <c r="K359" i="2"/>
  <c r="L359" i="2" s="1"/>
  <c r="L358" i="2"/>
  <c r="K358" i="2"/>
  <c r="K357" i="2"/>
  <c r="L357" i="2" s="1"/>
  <c r="L356" i="2"/>
  <c r="K356" i="2"/>
  <c r="L355" i="2"/>
  <c r="K355" i="2"/>
  <c r="L354" i="2"/>
  <c r="K354" i="2"/>
  <c r="K353" i="2"/>
  <c r="L353" i="2" s="1"/>
  <c r="L352" i="2"/>
  <c r="K352" i="2"/>
  <c r="K351" i="2"/>
  <c r="L351" i="2" s="1"/>
  <c r="L350" i="2"/>
  <c r="K350" i="2"/>
  <c r="K349" i="2"/>
  <c r="L349" i="2" s="1"/>
  <c r="L348" i="2"/>
  <c r="K348" i="2"/>
  <c r="K347" i="2"/>
  <c r="L347" i="2" s="1"/>
  <c r="L346" i="2"/>
  <c r="K346" i="2"/>
  <c r="K345" i="2"/>
  <c r="L345" i="2" s="1"/>
  <c r="L344" i="2"/>
  <c r="K344" i="2"/>
  <c r="K343" i="2"/>
  <c r="L343" i="2" s="1"/>
  <c r="L342" i="2"/>
  <c r="K342" i="2"/>
  <c r="K341" i="2"/>
  <c r="L341" i="2" s="1"/>
  <c r="L340" i="2"/>
  <c r="K340" i="2"/>
  <c r="K339" i="2"/>
  <c r="L339" i="2" s="1"/>
  <c r="L338" i="2"/>
  <c r="K338" i="2"/>
  <c r="K337" i="2"/>
  <c r="L337" i="2" s="1"/>
  <c r="L336" i="2"/>
  <c r="K336" i="2"/>
  <c r="K335" i="2"/>
  <c r="L335" i="2" s="1"/>
  <c r="L334" i="2"/>
  <c r="K334" i="2"/>
  <c r="K333" i="2"/>
  <c r="L333" i="2" s="1"/>
  <c r="L332" i="2"/>
  <c r="K332" i="2"/>
  <c r="L331" i="2"/>
  <c r="K331" i="2"/>
  <c r="L330" i="2"/>
  <c r="K330" i="2"/>
  <c r="K329" i="2"/>
  <c r="L329" i="2" s="1"/>
  <c r="L328" i="2"/>
  <c r="K328" i="2"/>
  <c r="K327" i="2"/>
  <c r="L327" i="2" s="1"/>
  <c r="L326" i="2"/>
  <c r="K326" i="2"/>
  <c r="K325" i="2"/>
  <c r="L325" i="2" s="1"/>
  <c r="L324" i="2"/>
  <c r="K324" i="2"/>
  <c r="L323" i="2"/>
  <c r="K323" i="2"/>
  <c r="L322" i="2"/>
  <c r="K322" i="2"/>
  <c r="K321" i="2"/>
  <c r="L321" i="2" s="1"/>
  <c r="L320" i="2"/>
  <c r="K320" i="2"/>
  <c r="K319" i="2"/>
  <c r="L319" i="2" s="1"/>
  <c r="L318" i="2"/>
  <c r="K318" i="2"/>
  <c r="K317" i="2"/>
  <c r="L317" i="2" s="1"/>
  <c r="L316" i="2"/>
  <c r="K316" i="2"/>
  <c r="K315" i="2"/>
  <c r="L315" i="2" s="1"/>
  <c r="L314" i="2"/>
  <c r="K314" i="2"/>
  <c r="K313" i="2"/>
  <c r="L313" i="2" s="1"/>
  <c r="L312" i="2"/>
  <c r="K312" i="2"/>
  <c r="K311" i="2"/>
  <c r="L311" i="2" s="1"/>
  <c r="L310" i="2"/>
  <c r="K310" i="2"/>
  <c r="K309" i="2"/>
  <c r="L309" i="2" s="1"/>
  <c r="L308" i="2"/>
  <c r="K308" i="2"/>
  <c r="K307" i="2"/>
  <c r="L307" i="2" s="1"/>
  <c r="L306" i="2"/>
  <c r="K306" i="2"/>
  <c r="K305" i="2"/>
  <c r="L305" i="2" s="1"/>
  <c r="L304" i="2"/>
  <c r="K304" i="2"/>
  <c r="K303" i="2"/>
  <c r="L303" i="2" s="1"/>
  <c r="L302" i="2"/>
  <c r="K302" i="2"/>
  <c r="K301" i="2"/>
  <c r="L301" i="2" s="1"/>
  <c r="L300" i="2"/>
  <c r="K300" i="2"/>
  <c r="L299" i="2"/>
  <c r="K299" i="2"/>
  <c r="L298" i="2"/>
  <c r="K298" i="2"/>
  <c r="K297" i="2"/>
  <c r="L297" i="2" s="1"/>
  <c r="L296" i="2"/>
  <c r="K296" i="2"/>
  <c r="K295" i="2"/>
  <c r="L295" i="2" s="1"/>
  <c r="L294" i="2"/>
  <c r="K294" i="2"/>
  <c r="K293" i="2"/>
  <c r="L293" i="2" s="1"/>
  <c r="L292" i="2"/>
  <c r="K292" i="2"/>
  <c r="L291" i="2"/>
  <c r="K291" i="2"/>
  <c r="L290" i="2"/>
  <c r="K290" i="2"/>
  <c r="K289" i="2"/>
  <c r="L289" i="2" s="1"/>
  <c r="L288" i="2"/>
  <c r="K288" i="2"/>
  <c r="K287" i="2"/>
  <c r="L287" i="2" s="1"/>
  <c r="L286" i="2"/>
  <c r="K286" i="2"/>
  <c r="K285" i="2"/>
  <c r="L285" i="2" s="1"/>
  <c r="L284" i="2"/>
  <c r="K284" i="2"/>
  <c r="K283" i="2"/>
  <c r="L283" i="2" s="1"/>
  <c r="L282" i="2"/>
  <c r="K282" i="2"/>
  <c r="K281" i="2"/>
  <c r="L281" i="2" s="1"/>
  <c r="L280" i="2"/>
  <c r="K280" i="2"/>
  <c r="K279" i="2"/>
  <c r="L279" i="2" s="1"/>
  <c r="L278" i="2"/>
  <c r="K278" i="2"/>
  <c r="K277" i="2"/>
  <c r="L277" i="2" s="1"/>
  <c r="L276" i="2"/>
  <c r="K276" i="2"/>
  <c r="K275" i="2"/>
  <c r="L275" i="2" s="1"/>
  <c r="L274" i="2"/>
  <c r="K274" i="2"/>
  <c r="K273" i="2"/>
  <c r="L273" i="2" s="1"/>
  <c r="L272" i="2"/>
  <c r="K272" i="2"/>
  <c r="K271" i="2"/>
  <c r="L271" i="2" s="1"/>
  <c r="L270" i="2"/>
  <c r="K270" i="2"/>
  <c r="K269" i="2"/>
  <c r="L269" i="2" s="1"/>
  <c r="L268" i="2"/>
  <c r="K268" i="2"/>
  <c r="L267" i="2"/>
  <c r="K267" i="2"/>
  <c r="L266" i="2"/>
  <c r="K266" i="2"/>
  <c r="K265" i="2"/>
  <c r="L265" i="2" s="1"/>
  <c r="L264" i="2"/>
  <c r="K264" i="2"/>
  <c r="K263" i="2"/>
  <c r="L263" i="2" s="1"/>
  <c r="L262" i="2"/>
  <c r="K262" i="2"/>
  <c r="K261" i="2"/>
  <c r="L261" i="2" s="1"/>
  <c r="L260" i="2"/>
  <c r="K260" i="2"/>
  <c r="L259" i="2"/>
  <c r="K259" i="2"/>
  <c r="L258" i="2"/>
  <c r="K258" i="2"/>
  <c r="K257" i="2"/>
  <c r="L257" i="2" s="1"/>
  <c r="L256" i="2"/>
  <c r="K256" i="2"/>
  <c r="K255" i="2"/>
  <c r="L255" i="2" s="1"/>
  <c r="L254" i="2"/>
  <c r="K254" i="2"/>
  <c r="K253" i="2"/>
  <c r="L253" i="2" s="1"/>
  <c r="L252" i="2"/>
  <c r="K252" i="2"/>
  <c r="K251" i="2"/>
  <c r="L251" i="2" s="1"/>
  <c r="L250" i="2"/>
  <c r="K250" i="2"/>
  <c r="K249" i="2"/>
  <c r="L249" i="2" s="1"/>
  <c r="L248" i="2"/>
  <c r="K248" i="2"/>
  <c r="K247" i="2"/>
  <c r="L247" i="2" s="1"/>
  <c r="L246" i="2"/>
  <c r="K246" i="2"/>
  <c r="K245" i="2"/>
  <c r="L245" i="2" s="1"/>
  <c r="L244" i="2"/>
  <c r="K244" i="2"/>
  <c r="K243" i="2"/>
  <c r="L243" i="2" s="1"/>
  <c r="L242" i="2"/>
  <c r="K242" i="2"/>
  <c r="K241" i="2"/>
  <c r="L241" i="2" s="1"/>
  <c r="L240" i="2"/>
  <c r="K240" i="2"/>
  <c r="K239" i="2"/>
  <c r="L239" i="2" s="1"/>
  <c r="L238" i="2"/>
  <c r="K238" i="2"/>
  <c r="K237" i="2"/>
  <c r="L237" i="2" s="1"/>
  <c r="L236" i="2"/>
  <c r="K236" i="2"/>
  <c r="L235" i="2"/>
  <c r="K235" i="2"/>
  <c r="L234" i="2"/>
  <c r="K234" i="2"/>
  <c r="K233" i="2"/>
  <c r="L233" i="2" s="1"/>
  <c r="L232" i="2"/>
  <c r="K232" i="2"/>
  <c r="K231" i="2"/>
  <c r="L231" i="2" s="1"/>
  <c r="L230" i="2"/>
  <c r="K230" i="2"/>
  <c r="K229" i="2"/>
  <c r="L229" i="2" s="1"/>
  <c r="L228" i="2"/>
  <c r="K228" i="2"/>
  <c r="L227" i="2"/>
  <c r="K227" i="2"/>
  <c r="L226" i="2"/>
  <c r="K226" i="2"/>
  <c r="K225" i="2"/>
  <c r="L225" i="2" s="1"/>
  <c r="L224" i="2"/>
  <c r="K224" i="2"/>
  <c r="K223" i="2"/>
  <c r="L223" i="2" s="1"/>
  <c r="L222" i="2"/>
  <c r="K222" i="2"/>
  <c r="K221" i="2"/>
  <c r="L221" i="2" s="1"/>
  <c r="L220" i="2"/>
  <c r="K220" i="2"/>
  <c r="K219" i="2"/>
  <c r="L219" i="2" s="1"/>
  <c r="L218" i="2"/>
  <c r="K218" i="2"/>
  <c r="K217" i="2"/>
  <c r="L217" i="2" s="1"/>
  <c r="L216" i="2"/>
  <c r="K216" i="2"/>
  <c r="K215" i="2"/>
  <c r="L215" i="2" s="1"/>
  <c r="L214" i="2"/>
  <c r="K214" i="2"/>
  <c r="K213" i="2"/>
  <c r="L213" i="2" s="1"/>
  <c r="L212" i="2"/>
  <c r="K212" i="2"/>
  <c r="K211" i="2"/>
  <c r="L211" i="2" s="1"/>
  <c r="L210" i="2"/>
  <c r="K210" i="2"/>
  <c r="K209" i="2"/>
  <c r="L209" i="2" s="1"/>
  <c r="L208" i="2"/>
  <c r="K208" i="2"/>
  <c r="K207" i="2"/>
  <c r="L207" i="2" s="1"/>
  <c r="L206" i="2"/>
  <c r="K206" i="2"/>
  <c r="K205" i="2"/>
  <c r="L205" i="2" s="1"/>
  <c r="L204" i="2"/>
  <c r="K204" i="2"/>
  <c r="L203" i="2"/>
  <c r="K203" i="2"/>
  <c r="L202" i="2"/>
  <c r="K202" i="2"/>
  <c r="K201" i="2"/>
  <c r="L201" i="2" s="1"/>
  <c r="L200" i="2"/>
  <c r="K200" i="2"/>
  <c r="K199" i="2"/>
  <c r="L199" i="2" s="1"/>
  <c r="L198" i="2"/>
  <c r="K198" i="2"/>
  <c r="K197" i="2"/>
  <c r="L197" i="2" s="1"/>
  <c r="L196" i="2"/>
  <c r="K196" i="2"/>
  <c r="L195" i="2"/>
  <c r="K195" i="2"/>
  <c r="L194" i="2"/>
  <c r="K194" i="2"/>
  <c r="K193" i="2"/>
  <c r="L193" i="2" s="1"/>
  <c r="L192" i="2"/>
  <c r="K192" i="2"/>
  <c r="K191" i="2"/>
  <c r="L191" i="2" s="1"/>
  <c r="L190" i="2"/>
  <c r="K190" i="2"/>
  <c r="K189" i="2"/>
  <c r="L189" i="2" s="1"/>
  <c r="L188" i="2"/>
  <c r="K188" i="2"/>
  <c r="K187" i="2"/>
  <c r="L187" i="2" s="1"/>
  <c r="L186" i="2"/>
  <c r="K186" i="2"/>
  <c r="K185" i="2"/>
  <c r="L185" i="2" s="1"/>
  <c r="L184" i="2"/>
  <c r="K184" i="2"/>
  <c r="K183" i="2"/>
  <c r="L183" i="2" s="1"/>
  <c r="L182" i="2"/>
  <c r="K182" i="2"/>
  <c r="K181" i="2"/>
  <c r="L181" i="2" s="1"/>
  <c r="L180" i="2"/>
  <c r="K180" i="2"/>
  <c r="K179" i="2"/>
  <c r="L179" i="2" s="1"/>
  <c r="L178" i="2"/>
  <c r="K178" i="2"/>
  <c r="K177" i="2"/>
  <c r="L177" i="2" s="1"/>
  <c r="L176" i="2"/>
  <c r="K176" i="2"/>
  <c r="K175" i="2"/>
  <c r="L175" i="2" s="1"/>
  <c r="L174" i="2"/>
  <c r="K174" i="2"/>
  <c r="K173" i="2"/>
  <c r="L173" i="2" s="1"/>
  <c r="L172" i="2"/>
  <c r="K172" i="2"/>
  <c r="L171" i="2"/>
  <c r="K171" i="2"/>
  <c r="L170" i="2"/>
  <c r="K170" i="2"/>
  <c r="K169" i="2"/>
  <c r="L169" i="2" s="1"/>
  <c r="L168" i="2"/>
  <c r="K168" i="2"/>
  <c r="K167" i="2"/>
  <c r="L167" i="2" s="1"/>
  <c r="L166" i="2"/>
  <c r="K166" i="2"/>
  <c r="K165" i="2"/>
  <c r="L165" i="2" s="1"/>
  <c r="L164" i="2"/>
  <c r="K164" i="2"/>
  <c r="L163" i="2"/>
  <c r="K163" i="2"/>
  <c r="L162" i="2"/>
  <c r="K162" i="2"/>
  <c r="K161" i="2"/>
  <c r="L161" i="2" s="1"/>
  <c r="L160" i="2"/>
  <c r="K160" i="2"/>
  <c r="K159" i="2"/>
  <c r="L159" i="2" s="1"/>
  <c r="L158" i="2"/>
  <c r="K158" i="2"/>
  <c r="K157" i="2"/>
  <c r="L157" i="2" s="1"/>
  <c r="L156" i="2"/>
  <c r="K156" i="2"/>
  <c r="K155" i="2"/>
  <c r="L155" i="2" s="1"/>
  <c r="L154" i="2"/>
  <c r="K154" i="2"/>
  <c r="K153" i="2"/>
  <c r="L153" i="2" s="1"/>
  <c r="L152" i="2"/>
  <c r="K152" i="2"/>
  <c r="K151" i="2"/>
  <c r="L151" i="2" s="1"/>
  <c r="L150" i="2"/>
  <c r="K150" i="2"/>
  <c r="K149" i="2"/>
  <c r="L149" i="2" s="1"/>
  <c r="L148" i="2"/>
  <c r="K148" i="2"/>
  <c r="K147" i="2"/>
  <c r="L147" i="2" s="1"/>
  <c r="L146" i="2"/>
  <c r="K146" i="2"/>
  <c r="K145" i="2"/>
  <c r="L145" i="2" s="1"/>
  <c r="L144" i="2"/>
  <c r="K144" i="2"/>
  <c r="K143" i="2"/>
  <c r="L143" i="2" s="1"/>
  <c r="L142" i="2"/>
  <c r="K142" i="2"/>
  <c r="K141" i="2"/>
  <c r="L141" i="2" s="1"/>
  <c r="L140" i="2"/>
  <c r="K140" i="2"/>
  <c r="L139" i="2"/>
  <c r="K139" i="2"/>
  <c r="L138" i="2"/>
  <c r="K138" i="2"/>
  <c r="K137" i="2"/>
  <c r="L137" i="2" s="1"/>
  <c r="L136" i="2"/>
  <c r="K136" i="2"/>
  <c r="K135" i="2"/>
  <c r="L135" i="2" s="1"/>
  <c r="L134" i="2"/>
  <c r="K134" i="2"/>
  <c r="K133" i="2"/>
  <c r="L133" i="2" s="1"/>
  <c r="L132" i="2"/>
  <c r="K132" i="2"/>
  <c r="L131" i="2"/>
  <c r="K131" i="2"/>
  <c r="L130" i="2"/>
  <c r="K130" i="2"/>
  <c r="K129" i="2"/>
  <c r="L129" i="2" s="1"/>
  <c r="L128" i="2"/>
  <c r="K128" i="2"/>
  <c r="K127" i="2"/>
  <c r="L127" i="2" s="1"/>
  <c r="L126" i="2"/>
  <c r="K126" i="2"/>
  <c r="K125" i="2"/>
  <c r="L125" i="2" s="1"/>
  <c r="L124" i="2"/>
  <c r="K124" i="2"/>
  <c r="K123" i="2"/>
  <c r="L123" i="2" s="1"/>
  <c r="L122" i="2"/>
  <c r="K122" i="2"/>
  <c r="K121" i="2"/>
  <c r="L121" i="2" s="1"/>
  <c r="L120" i="2"/>
  <c r="K120" i="2"/>
  <c r="K119" i="2"/>
  <c r="L119" i="2" s="1"/>
  <c r="L118" i="2"/>
  <c r="K118" i="2"/>
  <c r="K117" i="2"/>
  <c r="L117" i="2" s="1"/>
  <c r="L116" i="2"/>
  <c r="K116" i="2"/>
  <c r="K115" i="2"/>
  <c r="L115" i="2" s="1"/>
  <c r="L114" i="2"/>
  <c r="K114" i="2"/>
  <c r="K113" i="2"/>
  <c r="L113" i="2" s="1"/>
  <c r="L112" i="2"/>
  <c r="K112" i="2"/>
  <c r="K111" i="2"/>
  <c r="L111" i="2" s="1"/>
  <c r="L110" i="2"/>
  <c r="K110" i="2"/>
  <c r="K109" i="2"/>
  <c r="L109" i="2" s="1"/>
  <c r="L108" i="2"/>
  <c r="K108" i="2"/>
  <c r="L107" i="2"/>
  <c r="K107" i="2"/>
  <c r="L106" i="2"/>
  <c r="K106" i="2"/>
  <c r="K105" i="2"/>
  <c r="L105" i="2" s="1"/>
  <c r="L104" i="2"/>
  <c r="K104" i="2"/>
  <c r="K103" i="2"/>
  <c r="L103" i="2" s="1"/>
  <c r="L102" i="2"/>
  <c r="K102" i="2"/>
  <c r="K101" i="2"/>
  <c r="L101" i="2" s="1"/>
  <c r="L100" i="2"/>
  <c r="K100" i="2"/>
  <c r="L99" i="2"/>
  <c r="K99" i="2"/>
  <c r="L98" i="2"/>
  <c r="K98" i="2"/>
  <c r="K97" i="2"/>
  <c r="L97" i="2" s="1"/>
  <c r="L96" i="2"/>
  <c r="K96" i="2"/>
  <c r="K95" i="2"/>
  <c r="L95" i="2" s="1"/>
  <c r="L94" i="2"/>
  <c r="K94" i="2"/>
  <c r="K93" i="2"/>
  <c r="L93" i="2" s="1"/>
  <c r="L92" i="2"/>
  <c r="K92" i="2"/>
  <c r="K91" i="2"/>
  <c r="L91" i="2" s="1"/>
  <c r="L90" i="2"/>
  <c r="K90" i="2"/>
  <c r="K89" i="2"/>
  <c r="L89" i="2" s="1"/>
  <c r="L88" i="2"/>
  <c r="K88" i="2"/>
  <c r="K87" i="2"/>
  <c r="L87" i="2" s="1"/>
  <c r="L86" i="2"/>
  <c r="K86" i="2"/>
  <c r="K85" i="2"/>
  <c r="L85" i="2" s="1"/>
  <c r="L84" i="2"/>
  <c r="K84" i="2"/>
  <c r="K83" i="2"/>
  <c r="L83" i="2" s="1"/>
  <c r="L82" i="2"/>
  <c r="K82" i="2"/>
  <c r="K81" i="2"/>
  <c r="L81" i="2" s="1"/>
  <c r="L80" i="2"/>
  <c r="K80" i="2"/>
  <c r="K79" i="2"/>
  <c r="L79" i="2" s="1"/>
  <c r="L78" i="2"/>
  <c r="K78" i="2"/>
  <c r="K77" i="2"/>
  <c r="L77" i="2" s="1"/>
  <c r="L76" i="2"/>
  <c r="K76" i="2"/>
  <c r="L75" i="2"/>
  <c r="K75" i="2"/>
  <c r="L74" i="2"/>
  <c r="K74" i="2"/>
  <c r="K73" i="2"/>
  <c r="L73" i="2" s="1"/>
  <c r="L72" i="2"/>
  <c r="K72" i="2"/>
  <c r="K71" i="2"/>
  <c r="L71" i="2" s="1"/>
  <c r="L70" i="2"/>
  <c r="K70" i="2"/>
  <c r="K69" i="2"/>
  <c r="L69" i="2" s="1"/>
  <c r="L68" i="2"/>
  <c r="K68" i="2"/>
  <c r="L67" i="2"/>
  <c r="K67" i="2"/>
  <c r="L66" i="2"/>
  <c r="K66" i="2"/>
  <c r="K65" i="2"/>
  <c r="L65" i="2" s="1"/>
  <c r="L64" i="2"/>
  <c r="K64" i="2"/>
  <c r="K63" i="2"/>
  <c r="L63" i="2" s="1"/>
  <c r="L62" i="2"/>
  <c r="K62" i="2"/>
  <c r="K61" i="2"/>
  <c r="L61" i="2" s="1"/>
  <c r="L60" i="2"/>
  <c r="K60" i="2"/>
  <c r="K59" i="2"/>
  <c r="L59" i="2" s="1"/>
  <c r="L58" i="2"/>
  <c r="K58" i="2"/>
  <c r="K57" i="2"/>
  <c r="L57" i="2" s="1"/>
  <c r="L56" i="2"/>
  <c r="K56" i="2"/>
  <c r="K55" i="2"/>
  <c r="L55" i="2" s="1"/>
  <c r="L54" i="2"/>
  <c r="K54" i="2"/>
  <c r="K53" i="2"/>
  <c r="L53" i="2" s="1"/>
  <c r="L52" i="2"/>
  <c r="K52" i="2"/>
  <c r="K51" i="2"/>
  <c r="L51" i="2" s="1"/>
  <c r="L50" i="2"/>
  <c r="K50" i="2"/>
  <c r="K49" i="2"/>
  <c r="L49" i="2" s="1"/>
  <c r="L48" i="2"/>
  <c r="K48" i="2"/>
  <c r="K47" i="2"/>
  <c r="L47" i="2" s="1"/>
  <c r="L46" i="2"/>
  <c r="K46" i="2"/>
  <c r="K45" i="2"/>
  <c r="L45" i="2" s="1"/>
  <c r="L44" i="2"/>
  <c r="K44" i="2"/>
  <c r="L43" i="2"/>
  <c r="K43" i="2"/>
  <c r="L42" i="2"/>
  <c r="K42" i="2"/>
  <c r="K41" i="2"/>
  <c r="L41" i="2" s="1"/>
  <c r="L40" i="2"/>
  <c r="K40" i="2"/>
  <c r="K39" i="2"/>
  <c r="L39" i="2" s="1"/>
  <c r="L38" i="2"/>
  <c r="K38" i="2"/>
  <c r="K37" i="2"/>
  <c r="L37" i="2" s="1"/>
  <c r="L36" i="2"/>
  <c r="K36" i="2"/>
  <c r="L35" i="2"/>
  <c r="K35" i="2"/>
  <c r="L34" i="2"/>
  <c r="K34" i="2"/>
  <c r="K33" i="2"/>
  <c r="L33" i="2" s="1"/>
  <c r="L32" i="2"/>
  <c r="K32" i="2"/>
  <c r="K31" i="2"/>
  <c r="L31" i="2" s="1"/>
  <c r="L30" i="2"/>
  <c r="K30" i="2"/>
  <c r="K29" i="2"/>
  <c r="L29" i="2" s="1"/>
  <c r="L28" i="2"/>
  <c r="K28" i="2"/>
  <c r="K27" i="2"/>
  <c r="L27" i="2" s="1"/>
  <c r="L26" i="2"/>
  <c r="K26" i="2"/>
  <c r="K25" i="2"/>
  <c r="L25" i="2" s="1"/>
  <c r="L24" i="2"/>
  <c r="K24" i="2"/>
  <c r="K23" i="2"/>
  <c r="L23" i="2" s="1"/>
  <c r="L22" i="2"/>
  <c r="K22" i="2"/>
  <c r="K21" i="2"/>
  <c r="L21" i="2" s="1"/>
  <c r="L20" i="2"/>
  <c r="K20" i="2"/>
  <c r="K19" i="2"/>
  <c r="L19" i="2" s="1"/>
  <c r="L18" i="2"/>
  <c r="K18" i="2"/>
  <c r="K17" i="2"/>
  <c r="L17" i="2" s="1"/>
  <c r="L16" i="2"/>
  <c r="K16" i="2"/>
  <c r="K15" i="2"/>
  <c r="L15" i="2" s="1"/>
  <c r="L14" i="2"/>
  <c r="K14" i="2"/>
  <c r="K13" i="2"/>
  <c r="L13" i="2" s="1"/>
  <c r="L12" i="2"/>
  <c r="K12" i="2"/>
  <c r="L11" i="2"/>
  <c r="K11" i="2"/>
  <c r="L10" i="2"/>
  <c r="K10" i="2"/>
  <c r="K9" i="2"/>
  <c r="L9" i="2" s="1"/>
  <c r="L8" i="2"/>
  <c r="K8" i="2"/>
  <c r="K7" i="2"/>
  <c r="L7" i="2" s="1"/>
  <c r="L6" i="2"/>
  <c r="K6" i="2"/>
  <c r="V3" i="3"/>
  <c r="S3" i="3"/>
  <c r="P3" i="3"/>
  <c r="M3" i="3"/>
</calcChain>
</file>

<file path=xl/sharedStrings.xml><?xml version="1.0" encoding="utf-8"?>
<sst xmlns="http://schemas.openxmlformats.org/spreadsheetml/2006/main" count="19578" uniqueCount="151">
  <si>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</si>
  <si>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</si>
  <si>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</si>
  <si>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</si>
  <si>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</si>
  <si>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</si>
  <si>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</si>
  <si>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</si>
  <si>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</si>
  <si>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</si>
  <si>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</si>
  <si>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</si>
  <si>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</si>
  <si>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</si>
  <si>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</si>
  <si>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</si>
  <si>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</si>
  <si>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</si>
  <si>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</si>
  <si>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</si>
  <si>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</si>
  <si>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</si>
  <si>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</si>
  <si>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</si>
  <si>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</si>
  <si>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</si>
  <si>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</si>
  <si>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</si>
  <si>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</si>
  <si>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</si>
  <si>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</si>
  <si>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</si>
  <si>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</si>
  <si>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</si>
  <si>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</si>
  <si>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</si>
  <si>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</si>
  <si>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</si>
  <si>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</si>
  <si>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</si>
  <si>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</si>
  <si>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</si>
  <si>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</si>
  <si>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</si>
  <si>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</si>
  <si>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</si>
  <si>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</si>
  <si>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</si>
  <si>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</si>
  <si>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</si>
  <si>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</si>
  <si>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</si>
  <si>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</si>
  <si>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</si>
  <si>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</si>
  <si>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</si>
  <si>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</si>
  <si>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</si>
  <si>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</si>
  <si>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</si>
  <si>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</si>
  <si>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</si>
  <si>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</si>
  <si>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</si>
  <si>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</si>
  <si>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</si>
  <si>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</si>
  <si>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</si>
  <si>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</si>
  <si>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</si>
  <si>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</si>
  <si>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</si>
  <si>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</si>
  <si>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</si>
  <si>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</si>
  <si>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</si>
  <si>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</si>
  <si>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</si>
  <si>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</si>
  <si>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</si>
  <si>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</si>
  <si>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</si>
  <si>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</si>
  <si>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</si>
  <si>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</si>
  <si>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</si>
  <si>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</si>
  <si>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</si>
  <si>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</si>
  <si>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</si>
  <si>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</si>
  <si>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</si>
  <si>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</si>
  <si>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</si>
  <si>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</si>
  <si>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</si>
  <si>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</si>
  <si>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</si>
  <si>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</si>
  <si>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</si>
  <si>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</si>
  <si>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</si>
  <si>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</si>
  <si>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</si>
  <si>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</si>
  <si>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</si>
  <si>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</si>
  <si>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</si>
  <si>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</si>
  <si>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</si>
  <si>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</si>
  <si>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</si>
  <si>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</si>
  <si>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</si>
  <si>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</si>
  <si>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</si>
  <si>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</si>
  <si>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</si>
  <si>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</si>
  <si>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</si>
  <si>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</si>
  <si>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</si>
  <si>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</si>
  <si>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</si>
  <si>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</si>
  <si>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</si>
  <si>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</si>
  <si>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</si>
  <si>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</si>
  <si>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</si>
  <si>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</si>
  <si>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</si>
  <si>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Operating Profit</t>
  </si>
  <si>
    <t>Sum of Total Sales</t>
  </si>
  <si>
    <t>Sum of Units Sold</t>
  </si>
  <si>
    <t>Total Units Sold</t>
  </si>
  <si>
    <t>Total Operating Profit</t>
  </si>
  <si>
    <t>Average Operating Profits</t>
  </si>
  <si>
    <t>Average of Operating Margin</t>
  </si>
  <si>
    <t>Row Labels</t>
  </si>
  <si>
    <t>Grand Total</t>
  </si>
  <si>
    <t>Jan</t>
  </si>
  <si>
    <t>Feb</t>
  </si>
  <si>
    <t>Mar</t>
  </si>
  <si>
    <t>Apr</t>
  </si>
  <si>
    <t>May</t>
  </si>
  <si>
    <t>Jun</t>
  </si>
  <si>
    <t>Jul</t>
  </si>
  <si>
    <t>Aug</t>
  </si>
  <si>
    <t>Sep</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</si>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</sst>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1" formatCode="&quot;£&quot;#,##0"/>
  </numFmts>
  <fonts count="15">
    <font>
      <sz val="11"/>
      <color theme="1"/>
      <name val="Calibri"/>
      <family val="2"/>
      <scheme val="minor"/>
    </font>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sz val="11"/>
      <color theme="1"/>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2">
    <border>
      <left/>
      <right/>
      <top/>
      <bottom/>
      <diagonal/>
    </border>
    <border>
      <left/>
      <right/>
      <top/>
      <bottom style="thin">
        <color rgb="FF000000"/>
      </bottom>
      <diagonal/>
    </border>
  </borders>
  <cellStyleXfs count="2">
    <xf numFmtId="0" fontId="0" fillId="0" borderId="0"/>
    <xf numFmtId="0" fontId="1" fillId="0" borderId="0"/>
  </cellStyleXfs>
  <cellXfs count="39">
    <xf numFmtId="0" fontId="0" fillId="0" borderId="0" xfId="0"/>
    <xf numFmtId="0" fontId="2" fillId="0" borderId="0" xfId="1" applyFont="1"/>
    <xf numFmtId="0" fontId="1" fillId="0" borderId="0" xfId="1"/>
    <xf numFmtId="0" fontId="3" fillId="0" borderId="1" xfId="1" applyFont="1" applyBorder="1"/>
    <xf numFmtId="0" fontId="2" fillId="0" borderId="1" xfId="1" applyFont="1" applyBorder="1"/>
    <xf numFmtId="0" fontId="4" fillId="0" borderId="0" xfId="1" applyFont="1"/>
    <xf numFmtId="0" fontId="5" fillId="2" borderId="0" xfId="1" applyFont="1" applyFill="1" applyAlignment="1">
      <alignment horizontal="center"/>
    </xf>
    <xf numFmtId="0" fontId="2" fillId="0" borderId="0" xfId="1" applyFont="1" applyAlignment="1">
      <alignment horizontal="center"/>
    </xf>
    <xf numFmtId="14" fontId="2" fillId="0" borderId="0" xfId="1" applyNumberFormat="1" applyFont="1" applyAlignment="1">
      <alignment horizontal="center"/>
    </xf>
    <xf numFmtId="164" fontId="2" fillId="0" borderId="0" xfId="1" applyNumberFormat="1" applyFont="1" applyAlignment="1">
      <alignment horizontal="center"/>
    </xf>
    <xf numFmtId="3" fontId="2" fillId="0" borderId="0" xfId="1" applyNumberFormat="1" applyFont="1" applyAlignment="1">
      <alignment horizontal="center"/>
    </xf>
    <xf numFmtId="165" fontId="2" fillId="0" borderId="0" xfId="1" applyNumberFormat="1" applyFont="1" applyAlignment="1">
      <alignment horizontal="center"/>
    </xf>
    <xf numFmtId="9" fontId="2" fillId="0" borderId="0" xfId="1" applyNumberFormat="1" applyFont="1" applyAlignment="1">
      <alignment horizontal="center"/>
    </xf>
    <xf numFmtId="3" fontId="2" fillId="0" borderId="0" xfId="1" applyNumberFormat="1" applyFont="1"/>
    <xf numFmtId="9" fontId="2" fillId="0" borderId="0" xfId="1" applyNumberFormat="1" applyFont="1"/>
    <xf numFmtId="164" fontId="2" fillId="0" borderId="0" xfId="1" applyNumberFormat="1" applyFont="1"/>
    <xf numFmtId="10" fontId="2" fillId="0" borderId="0" xfId="1" applyNumberFormat="1" applyFont="1"/>
    <xf numFmtId="14" fontId="2" fillId="0" borderId="0" xfId="1" applyNumberFormat="1" applyFont="1"/>
    <xf numFmtId="166" fontId="2" fillId="0" borderId="0" xfId="1" applyNumberFormat="1" applyFont="1"/>
    <xf numFmtId="0" fontId="5" fillId="2" borderId="0" xfId="1" applyFont="1" applyFill="1"/>
    <xf numFmtId="0" fontId="6" fillId="2" borderId="0" xfId="1" applyFont="1" applyFill="1" applyAlignment="1">
      <alignment horizontal="center" vertical="center"/>
    </xf>
    <xf numFmtId="0" fontId="7" fillId="0" borderId="0" xfId="1" applyFont="1"/>
    <xf numFmtId="0" fontId="8" fillId="2" borderId="0" xfId="1" applyFont="1" applyFill="1" applyAlignment="1">
      <alignment vertical="center"/>
    </xf>
    <xf numFmtId="0" fontId="9" fillId="2" borderId="0" xfId="1" applyFont="1" applyFill="1" applyAlignment="1">
      <alignment horizontal="center"/>
    </xf>
    <xf numFmtId="0" fontId="9" fillId="2" borderId="0" xfId="1" applyFont="1" applyFill="1"/>
    <xf numFmtId="0" fontId="10" fillId="2" borderId="0" xfId="1" applyFont="1" applyFill="1"/>
    <xf numFmtId="0" fontId="11" fillId="2" borderId="0" xfId="1" applyFont="1" applyFill="1" applyAlignment="1">
      <alignment vertical="top"/>
    </xf>
    <xf numFmtId="167" fontId="12" fillId="2" borderId="0" xfId="1" applyNumberFormat="1" applyFont="1" applyFill="1" applyAlignment="1">
      <alignment horizontal="center" vertical="top"/>
    </xf>
    <xf numFmtId="167" fontId="13" fillId="2" borderId="0" xfId="1" applyNumberFormat="1" applyFont="1" applyFill="1" applyAlignment="1">
      <alignment vertical="top"/>
    </xf>
    <xf numFmtId="168" fontId="12" fillId="2" borderId="0" xfId="1" applyNumberFormat="1" applyFont="1" applyFill="1" applyAlignment="1">
      <alignment horizontal="center" vertical="top"/>
    </xf>
    <xf numFmtId="169" fontId="12" fillId="2" borderId="0" xfId="1" applyNumberFormat="1" applyFont="1" applyFill="1" applyAlignment="1">
      <alignment horizontal="center" vertical="top"/>
    </xf>
    <xf numFmtId="0" fontId="2" fillId="2" borderId="0" xfId="1" applyFont="1" applyFill="1"/>
    <xf numFmtId="0" fontId="2" fillId="3" borderId="0" xfId="1" applyFont="1" applyFill="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right"/>
    </xf>
    <xf numFmtId="0" fontId="14" fillId="3" borderId="0" xfId="1" applyFont="1" applyFill="1"/>
  </cellXfs>
  <cellStyles count="2">
    <cellStyle name="Normal" xfId="0" builtinId="0"/>
    <cellStyle name="Normal 2" xfId="1" xr:uid="{6AA79FF2-F95E-42E4-86BC-1954080A07F3}"/>
  </cellStyles>
  <dxfs count="59">
    <dxf>
      <numFmt numFmtId="171" formatCode="&quot;£&quot;#,##0"/>
    </dxf>
    <dxf>
      <numFmt numFmtId="171" formatCode="&quot;£&quot;#,##0"/>
    </dxf>
    <dxf>
      <numFmt numFmtId="171" formatCode="&quot;£&quot;#,##0"/>
    </dxf>
    <dxf>
      <border diagonalUp="0" diagonalDown="0">
        <left style="thin">
          <color auto="1"/>
        </left>
        <right style="thin">
          <color auto="1"/>
        </right>
        <top style="thin">
          <color auto="1"/>
        </top>
        <bottom style="thin">
          <color auto="1"/>
        </bottom>
        <vertical/>
        <horizontal/>
      </border>
    </dxf>
    <dxf>
      <font>
        <b/>
        <i val="0"/>
      </font>
      <fill>
        <patternFill patternType="none">
          <bgColor auto="1"/>
        </patternFill>
      </fill>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font>
        <b/>
        <sz val="11"/>
        <color theme="1"/>
      </font>
    </dxf>
    <dxf>
      <fill>
        <patternFill patternType="solid">
          <fgColor theme="0"/>
          <bgColor theme="0"/>
        </patternFill>
      </fill>
      <border diagonalUp="0" diagonalDown="0">
        <left/>
        <right/>
        <top/>
        <bottom/>
        <vertical/>
        <horizontal/>
      </border>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2" defaultTableStyle="TableStyleMedium2" defaultPivotStyle="PivotStyleLight16">
    <tableStyle name="Slicer Style 1" pivot="0" table="0" count="3" xr9:uid="{F4285FF7-3D2C-4804-B6CE-0D5BF11C957B}">
      <tableStyleElement type="wholeTable" dxfId="3"/>
      <tableStyleElement type="headerRow" dxfId="4"/>
    </tableStyle>
    <tableStyle name="Timeline Style 1" pivot="0" table="0" count="8" xr9:uid="{3515246A-3CBB-42E7-8071-0B74C0D7CA21}">
      <tableStyleElement type="wholeTable" dxfId="44"/>
      <tableStyleElement type="headerRow" dxfId="43"/>
    </tableStyle>
  </tableStyles>
  <colors>
    <mruColors>
      <color rgb="FF2A3E68"/>
    </mruColors>
  </colors>
  <extLst>
    <ext xmlns:x14="http://schemas.microsoft.com/office/spreadsheetml/2009/9/main" uri="{46F421CA-312F-682f-3DD2-61675219B42D}">
      <x14:dxfs count="5">
        <dxf>
          <font>
            <color theme="0"/>
          </font>
          <fill>
            <patternFill>
              <bgColor rgb="FF2A3E68"/>
            </patternFill>
          </fill>
        </dxf>
        <dxf>
          <font>
            <color theme="0"/>
          </font>
          <fill>
            <patternFill>
              <bgColor rgb="FF2A3E68"/>
            </patternFill>
          </fill>
        </dxf>
        <dxf>
          <font>
            <color theme="0"/>
          </font>
          <fill>
            <patternFill>
              <bgColor rgb="FF2A3E68"/>
            </patternFill>
          </fill>
        </dxf>
        <dxf>
          <font>
            <color theme="0"/>
          </font>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chemeClr val="accent1">
                <a:lumMod val="60000"/>
                <a:lumOff val="40000"/>
              </a:schemeClr>
            </a:solidFill>
            <a:ln>
              <a:noFill/>
            </a:ln>
            <a:effectLst/>
          </c:spPr>
          <c:invertIfNegative val="0"/>
          <c:cat>
            <c:strRef>
              <c:f>Sheet1!$A$8:$A$17</c:f>
              <c:strCache>
                <c:ptCount val="9"/>
                <c:pt idx="0">
                  <c:v>Jan</c:v>
                </c:pt>
                <c:pt idx="1">
                  <c:v>Feb</c:v>
                </c:pt>
                <c:pt idx="2">
                  <c:v>Mar</c:v>
                </c:pt>
                <c:pt idx="3">
                  <c:v>Apr</c:v>
                </c:pt>
                <c:pt idx="4">
                  <c:v>May</c:v>
                </c:pt>
                <c:pt idx="5">
                  <c:v>Jun</c:v>
                </c:pt>
                <c:pt idx="6">
                  <c:v>Jul</c:v>
                </c:pt>
                <c:pt idx="7">
                  <c:v>Aug</c:v>
                </c:pt>
                <c:pt idx="8">
                  <c:v>Sep</c:v>
                </c:pt>
              </c:strCache>
            </c:strRef>
          </c:cat>
          <c:val>
            <c:numRef>
              <c:f>Sheet1!$B$8:$B$17</c:f>
              <c:numCache>
                <c:formatCode>"£"#,##0</c:formatCode>
                <c:ptCount val="9"/>
                <c:pt idx="0">
                  <c:v>510750</c:v>
                </c:pt>
                <c:pt idx="1">
                  <c:v>484975</c:v>
                </c:pt>
                <c:pt idx="2">
                  <c:v>483530</c:v>
                </c:pt>
                <c:pt idx="3">
                  <c:v>494887.5</c:v>
                </c:pt>
                <c:pt idx="4">
                  <c:v>673572.5</c:v>
                </c:pt>
                <c:pt idx="5">
                  <c:v>903837.5</c:v>
                </c:pt>
                <c:pt idx="6">
                  <c:v>1041437.5</c:v>
                </c:pt>
                <c:pt idx="7">
                  <c:v>945275</c:v>
                </c:pt>
                <c:pt idx="8">
                  <c:v>681000</c:v>
                </c:pt>
              </c:numCache>
            </c:numRef>
          </c:val>
          <c:extLst>
            <c:ext xmlns:c16="http://schemas.microsoft.com/office/drawing/2014/chart" uri="{C3380CC4-5D6E-409C-BE32-E72D297353CC}">
              <c16:uniqueId val="{00000000-D502-41DE-9E6A-49A688B6BAE5}"/>
            </c:ext>
          </c:extLst>
        </c:ser>
        <c:dLbls>
          <c:showLegendKey val="0"/>
          <c:showVal val="0"/>
          <c:showCatName val="0"/>
          <c:showSerName val="0"/>
          <c:showPercent val="0"/>
          <c:showBubbleSize val="0"/>
        </c:dLbls>
        <c:gapWidth val="40"/>
        <c:overlap val="-27"/>
        <c:axId val="643417887"/>
        <c:axId val="643426623"/>
      </c:barChart>
      <c:catAx>
        <c:axId val="64341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26623"/>
        <c:crosses val="autoZero"/>
        <c:auto val="1"/>
        <c:lblAlgn val="ctr"/>
        <c:lblOffset val="100"/>
        <c:noMultiLvlLbl val="0"/>
      </c:catAx>
      <c:valAx>
        <c:axId val="64342662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1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chemeClr val="accent1"/>
            </a:solidFill>
            <a:ln>
              <a:noFill/>
            </a:ln>
            <a:effectLst/>
          </c:spPr>
          <c:invertIfNegative val="0"/>
          <c:cat>
            <c:strRef>
              <c:f>Sheet1!$A$8:$A$17</c:f>
              <c:strCache>
                <c:ptCount val="9"/>
                <c:pt idx="0">
                  <c:v>Jan</c:v>
                </c:pt>
                <c:pt idx="1">
                  <c:v>Feb</c:v>
                </c:pt>
                <c:pt idx="2">
                  <c:v>Mar</c:v>
                </c:pt>
                <c:pt idx="3">
                  <c:v>Apr</c:v>
                </c:pt>
                <c:pt idx="4">
                  <c:v>May</c:v>
                </c:pt>
                <c:pt idx="5">
                  <c:v>Jun</c:v>
                </c:pt>
                <c:pt idx="6">
                  <c:v>Jul</c:v>
                </c:pt>
                <c:pt idx="7">
                  <c:v>Aug</c:v>
                </c:pt>
                <c:pt idx="8">
                  <c:v>Sep</c:v>
                </c:pt>
              </c:strCache>
            </c:strRef>
          </c:cat>
          <c:val>
            <c:numRef>
              <c:f>Sheet1!$B$8:$B$17</c:f>
              <c:numCache>
                <c:formatCode>"£"#,##0</c:formatCode>
                <c:ptCount val="9"/>
                <c:pt idx="0">
                  <c:v>510750</c:v>
                </c:pt>
                <c:pt idx="1">
                  <c:v>484975</c:v>
                </c:pt>
                <c:pt idx="2">
                  <c:v>483530</c:v>
                </c:pt>
                <c:pt idx="3">
                  <c:v>494887.5</c:v>
                </c:pt>
                <c:pt idx="4">
                  <c:v>673572.5</c:v>
                </c:pt>
                <c:pt idx="5">
                  <c:v>903837.5</c:v>
                </c:pt>
                <c:pt idx="6">
                  <c:v>1041437.5</c:v>
                </c:pt>
                <c:pt idx="7">
                  <c:v>945275</c:v>
                </c:pt>
                <c:pt idx="8">
                  <c:v>681000</c:v>
                </c:pt>
              </c:numCache>
            </c:numRef>
          </c:val>
          <c:extLst>
            <c:ext xmlns:c16="http://schemas.microsoft.com/office/drawing/2014/chart" uri="{C3380CC4-5D6E-409C-BE32-E72D297353CC}">
              <c16:uniqueId val="{00000000-5FF9-4BBF-A4CE-8ABBA384694C}"/>
            </c:ext>
          </c:extLst>
        </c:ser>
        <c:dLbls>
          <c:showLegendKey val="0"/>
          <c:showVal val="0"/>
          <c:showCatName val="0"/>
          <c:showSerName val="0"/>
          <c:showPercent val="0"/>
          <c:showBubbleSize val="0"/>
        </c:dLbls>
        <c:gapWidth val="219"/>
        <c:overlap val="-27"/>
        <c:axId val="643417887"/>
        <c:axId val="643426623"/>
      </c:barChart>
      <c:catAx>
        <c:axId val="64341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26623"/>
        <c:crosses val="autoZero"/>
        <c:auto val="1"/>
        <c:lblAlgn val="ctr"/>
        <c:lblOffset val="100"/>
        <c:noMultiLvlLbl val="0"/>
      </c:catAx>
      <c:valAx>
        <c:axId val="643426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Maps of Units Sold</cx:v>
        </cx:txData>
      </cx:tx>
      <cx:txPr>
        <a:bodyPr spcFirstLastPara="1" vertOverflow="ellipsis" horzOverflow="overflow" wrap="square" lIns="0" tIns="0" rIns="0" bIns="0" anchor="ctr" anchorCtr="1"/>
        <a:lstStyle/>
        <a:p>
          <a:pPr algn="ctr" rtl="0">
            <a:defRPr sz="1800" b="1">
              <a:solidFill>
                <a:srgbClr val="2A3E68"/>
              </a:solidFill>
            </a:defRPr>
          </a:pPr>
          <a:r>
            <a:rPr lang="en-US" sz="1800" b="1" i="0" u="none" strike="noStrike" baseline="0">
              <a:solidFill>
                <a:srgbClr val="2A3E68"/>
              </a:solidFill>
              <a:latin typeface="Calibri" panose="020F0502020204030204"/>
            </a:rPr>
            <a:t>Maps of Units Sold</a:t>
          </a:r>
        </a:p>
      </cx:txPr>
    </cx:title>
    <cx:plotArea>
      <cx:plotAreaRegion>
        <cx:series layoutId="regionMap" uniqueId="{1B53C41D-0C2B-46E4-A935-671545A940FF}">
          <cx:tx>
            <cx:txData>
              <cx:v>Units Sold</cx:v>
            </cx:txData>
          </cx:tx>
          <cx:dataId val="0"/>
          <cx:layoutPr>
            <cx:geography cultureLanguage="en-US" cultureRegion="US" attribution="Powered by Bing">
              <cx:geoCache provider="{E9337A44-BEBE-4D9F-B70C-5C5E7DAFC167}">
                <cx:binary>1H1pc9s4l+5fSeXzpZogAJJ4a3qqmtRqLXbsOE78haW23SS4gfv26+cQki2ZUdqeiqduSd2FEAcH
FKiHwFkB/9dD85+H8GmbfWqiMM7/89D8+dkriuQ/f/yRP3hP0TYfRfwhE7n4pxg9iOgP8c8//OHp
j8dsW/PY/UNTEfnjwdtmxVPz+b//C+7mPomVeNgWXMRfyqesvX7Ky7DI/6XtZNOn7WPE4zHPi4w/
FOjPzzeiLLxP9jYTIY+3nz89xQUv2q9t8vTn51e8nz/9MbzjT9/+KYQBFuUj9MV4xFTMiIaQKj/4
86dQxO6+WTHVkcmIaiKEmPzoz9+92UbQ//3jkqPaPj5mT3kOjyf//bn/q2eBZvvzpwdRxkX/S7rw
o/75+TbmxdPjp5tiWzzlnz/xXNg7Blv0D3R7I3+BP15j8d//NSDAbzKgHME1/AHfavoJLVuEIts+
iuff6gNwMkeMmZSqRNvhhF7jhFQ6osQwsQ4A7l6OHUDvGcppaA49B6DYl2cJyl/h9u9t9JFzRxsZ
uk40XWWn544+MomKsaZqu7nDXkPzjgGdRual4wCYv1ZnCczdU158+sYzl8f8I+ExRwAONUy0//mN
11MGljYdYQMz9bD0Hc+cdw/rNEiD7gOo7r6dJVTrLY+fnt/i31/VCB1hAlOIYrqbIQOIdDbSkI6I
apBdO3n+7t3i9uZwTkOz7zaAZD05S0j+yngnPlQlICONYU0z0f5HH4ACqsCox4zpVJfrHoii43nz
jgGdhuWl4wCYv+7PE5hwmwcfuJ7pZIQIoQimyk7caK/XM0S1kWYwE6tsoAOAvHhjJL8AZN9viMfy
LPGYPQkQMR8ICNZAwJiaaRq/EDB4RAjBBqjPL/rB8UR5x4BO4/LScQDM7K+zBOavLNjG+RaU+d2v
8/tyBROwWpip4n6y9B/z9VRh2ohghiile2To83fv5Mp7RnQamkPPATZ/XZ8lNuOncFtvsw+U+ZiN
VNU0dO1Z5oNWfGxxGnREdFMnGAGE/WeAzXtGdBqbQ88BNuPzlPybp/rTfBslucc/EiCCR7pJdcQw
fVm2XgGERtQA/Niz2QNy6HhZe/ewTqM06D6AajM/y2m05nkuyow//1IfsMSZI6wbsH6RvfUy0Ab6
Jc4wwB1A99No4Lh5z4hOA3ToOcBmfZ5+AXsb8n9E9rG2pzHSKFg2DO11NdCRj+cQeNPA+DRAXVP3
Svbzm7H32rxrTKfxOX6eAUL2eSoItojjp4eCP5TF88/0+xOI9MsYaNP4eZkbQGSAdweDdoe0gQB6
52h+Ac7xowzR+XqWa9ttsfU+DhZQD7CGDdDLTrsEpPVpmJqm6YMV7a1xnAZk12uAxO15InH1FMd5
G1bbD13LSB8CgKVsryqr6nCiGCMTmyYzDHWnsIGyfawPvHdUp/F53XuA09V5rmdTiA7wx+3zz/T7
a5lmjiijFGl4oEyboAWYBiYaeAXkZ+AZeMdITsPy0nGAyPQ8XdBzMHL4B2pnUrz3Vs6z6T+YM2B6
jqgGXk0dD1yab4/kNCDP/QZ4zBdnKVM2Ivu/CXfCz44ZNig4yeRn4Ns02AiZlCAD7Ve7oW3z7nGd
Rmn4XAO0NvZZorXe5vn2wSvzp6L4QC8O0UagImNKddDAjrVnAxzQKhinoLqdlDjvHs9pkAbdBxit
z1PmLB633gfGowkZYZOphkb2eQEDDxtCZKRTmGkQsH6WczvT5s2BnAZl320AxmJ8lhPm/yDYaYxA
/DO1T9Z4FvSvpgwEQxk4bSDRY9cOAulYSXvPiE4Dc+g5wObbmU6UEDJsBP/IdUwdIZgnBLI3Xpar
Y2xMEDrE7D01++UMlLhjbBbvGNFpbA49B9gszlNNW3NwBOSi2D7/QL+vOhMdQtAMQThgL/FhYhyD
wyDq1sfUICD6/KX72PN7xnIalqPHGOCy3pzleraIH/n2Q2PQbASuMwbusd2MYUO7Rh+BZ8ZUdbb3
UQ+06HcM6DQ0Lx0HwCzOFBhRf+Rc0UaQiaFTg5wWMgyPejh0pO7bBx6axRuj+QUkstcQj/MULsuP
DnSaYN8TiD+D80V+hqsXRAlMFSbKs6YM9s6xaHl7PKcxee43QGV5c5bL1+ap2n6kO6b3YVKdgFjZ
e10GqCCkg3IMhii4bJ5RO0bl7fGcRuW53wCVzXnmmi3hJykfgvb5jf19WY9BSdYMrEF8+bWQNymI
E5hChOg7eTMQJ+8ZymlIDj0HoCx/nOVUWYmS5x8s69URM2EemBS/RoUhcDwjcPWbey1ggMq7xnIa
lqOuA1xW5ylY1tusDbfx4wdOFsg472cLHahehj4yVDA1YdPAbq4AaseL13tGchqUQ88BJuvxWc6V
NX/wuLuNn3+f31/AwOtiGsRgkNN82pKkELNUQW3ulef+M1DA3jOiX2Dz8ixDbBZnic2lxz/SG6aO
CLj0wZDcq2GDlQzCMBAcAwNf2+MCc+p4zrw1mtOY7HoN8LicnyUefVJJ/3+S8Oef5venCyRoGhpE
YV78KoOlDBwvkMOsgYtyv6nmp+nyrkGdRufVEw1AWp+nnrwWcfGhZj4xRr0THzHIkZWfwbxBKiAE
Kc/aT2GydwzlF7A8P8MQkq9nOW/6bLn1U8MfPnA1g+xZcBNjA5Fdfr/6Eyr6CKkmbJwxwbA5Xsfe
N5rTwBz3HWCzWZ8pNn9nbyXe/+92a/Y5S5oB0EBgWX6GSX9sBJp0n46+d2YOUpc2T2+P6FfoPPcc
YnO+ubMXT1n+1D6/wb8vbiBRBsGkYBSfTsk0ICQGsgg2De+UMzawZ/oZ8PaYfoXPoe8QoYuzmD3/
vs13t8rsMHrF+b/d78zARYmpoVKQ9a/8/JCWjkysQUbtDh1Y9I6XtsG241+P5zQ+g+6vHuE89jT3
b+cPkQXPP8sHzBdtBFakBon+wywMOgKtTCUmaAbyM/Bavmcop2E49BxOkh9nMUlejRqOBdjlk4y3
wcfGxAzYuKRjEO94v1K9niuwvMEejX6P4PNK9vxS7EJj7x3VLzCSOTbPz/TqieGBz9MVcMfzBxHn
/GN9ATrAQzFsP999XoMExg24OsHFzE6n/r1rSKcROuo6gOducZbT6DIIITvmQ88GgEQzE8Ms2scn
h0mzDFzRoEKrqgHOGvl5PYXeM6LT4Bx6DrC5PM9tm9cenOvxaZF/rHcTNGldM2F67HfHDHcIQooZ
RSYEmGGfs/wM1IH3juo0Rq97D3C6PtM5lD254iPXNziZBpuwExDvYzLs9fqGNHUE+zcRwgMj9PLN
gZwG5bnfAI7L67Nc0m7kgUHPUvRYXX31fP9L9Rkc0ATDgQywAXA3LQaaW68ZaBj2NCF9YNy8dzyn
sXnd+9UTwCFB56kTfIXdGnAW0tPT88r/+xo1pnDiDFj/EODcwTOMc/bJTmDjkF9s3XzXkE4jdNR1
AM/X80yd+frUfOiWdAQqMzYJLFg7180gJ4BBzgAcFQSJHPvDBAC6Y/vzzeH8Chb5FENIvp/lmvbt
KYvAffv8w/z+fIHlTDWoBv8NXJyw+U/XNZ3p4OWUn4Ej7R0jOY3HS8cBIt++niUid1vYfB67xYcK
frA+QarDwU2/kDFS8MPJG89bnwfy/31jOg3Pcd8BQnd/nSdCrYCTBN0PnDPgtYHAsqb/4mwN8D+D
XtafVKPuDdPn7945B+7eHtAvsHnuOATm/5Pr5tfnB74cuDjeFtuJPKnx6AjBf2+Vzw6nSA667mXB
SQfoTkwsHv/8rBHQul7Of+xv8UqGDJyQg35P27z487Oi6yOIYmNIIiBMA9ccrHw1HND252fYizMi
DLIP4NgBjWlMB4U87n01f34GawnD6YNw2sB+v3Tea5/QBXJIQN0ALxGCsAWD/e4vp2ReibAFe+Hl
x9jXP8VldCV4XORwNiWCp0l2fP3TgVYDu7FVBqe2aQa4n2BzNrQ/bK/h/QZ29P9C5GcxqgP6lGKx
prGKb5s01MaJ17EZqnTttiapNo66jM1kq2oqaNeqZTHetYZhsG891VfeSjKf6ovYlrvCG7tVki5l
YYZhmliHOmvadGn0xYDmu13yzKjkKz0umrlLumx1KMKEHVc5iZSlCOYsZfjOTcJoBZaSayt9NW1j
dVLXnjHT9JTcaUbxGMRFfek2nYU8byKMzJ8GXd3e0yS14wKxu8ptppT5ReFYqtGRceh0zrJtU2cp
r/SEOcvYcfXMOtQDB+GLqvKtoFXdCTGc1ioy7Ltjs+7QsgmRkU5hawNayrqnl5eKcNS/k4D789Yn
8crvPLEK+8JzGsMO1YTYgwZZlYXOM7EKkkDJLXmZzJlbByvZFjaNMnG9xp+4bltNG9yZGz/Pqqmb
OObG66+6pmmsjFExTtBM5Dj/xtRUuSpCEcwCxRNWk1RiU/WFowRQGGlr0SSuraKo3TKxSKRH4yR1
2QwXxQa5RbdxE4XcINgtMtEqx51mTUZvPDep126S36ZR5IxVT6XVdRD4+UXj2YZO8+tSDYtreI5q
HnPOdzTZ0M8Vi3HfXciq3mnu9b91kjcKaTXHmRCLusEitSgv22VtBseFpCWa0Rw1SFpFkts95ibe
tH41J6gOLzPMvRvHUegsJzqyM6J7N03eIquq82bsa3UxS4MCLxHSyovEqKu5iVK+oY2vT2KzE9da
Y2KbKoF3F4RGbNUNq5ZJnKpjoTWh7de5/01ehS9Xea3wHe1wBe5Lbe6Hnj5BYcZtZMR0xjyn9GxZ
r+OKztyIufMKteW46rzUUvLauzGaIJ53WZXO3UY1r5O8yqxKifxHr6knRepF94XTorFHFL6mheas
XByQsVO0zlSUhFpR4rjIAt8cteClF9Mk1MTGaz2xUY1MbNq+SI2aWg3LkqlsyMzWQzBvoEXxCmqZ
afJglM06dcJ7zY9qz05Yqlz01TiuKs8WRqdc4FLcw/SEB3qpZjHJvuTdAuEuWna0wKlFAoKWfhwG
7rgAP/8E1122I+7a/Rz9rSeRNzciyifCU3S7rBTfnFHlQSmiZh0YDt5EDbNN3wi7b1VYh5aacteM
LdMtQgvRpLVcGrRXrKPNrojJGHrwY4rbmJZIs27mEGBtwsZuiNbOQsPlX4QjNEtrs+iB1+688cvm
jubZxojTWdCvI7KAVc9Z0n4dkdVILiaHOgB46XQxt4wM+auiQtHay4gxBnHTfXcddaXnmv7o8e6G
dJTfRSarJyp1/JXosmjNYbfIjrWKu5VPInF3JApPSBdQMQfSBUK3GmGQuN2fdgCCppc+R9LFQBEv
Pd0znwKdhwvOAj+0NMaTCyXRxUURaFCXl8P6kPWo/tPlsG/edoGtFA2ZENypt2XqXqe0bS4jzv1b
UdtOlEe2I1pnEvYwywLpHYE1LApWcVjs6JEmPGzJVrPv0SiZM5F8h24vPQ50qnUutmSPt78jjbN1
GtfxTWtmgZVXov7CtSxbObrnj6leJFs3qC7cBrvfIqbwBTGdaOpmZrKtlgV3g20eiXwKR2ebcz0M
8m+KEi0iP7Dqrrhp3C6+UvSCXkdeuXZbo/zeUurNOziJcoKMovweV2lkRVnuXUY0d+eZayAbZSiy
WNZ695WTt3akqs2qis32JgrSK6On52bjTdSocxYpp/FdV6q2pJfMN6Zt4WszJwq8e1Rc1m1jfHfa
WJlXZUYmkuxWZFH4Cb91mVksC9IFY6d2+T3W/PEbb58JqRuvdBuw/OEwWo1gMDlhBw3r24/evs7H
Zq6rOn/0UYADboPo8tWguydqp9t1q4HOkDj4uuxMEOWivVdDptuKW+SrLm/xtecqdy1M2CmqhT9u
QydYZVgNVlGS7a8kTTGjqyDu3PmALnmbUm9yS/Idmn09vcpwBr/4idtJmpr7s8QrvxiUiElTlvVK
LSK6CjLTn0Sic78Xun9p9JObOvQq1Yl6J1k1j+xZq047YhVGaDwKBV/5SYTudKcVE5Qgb5x5hUs8
SyFKl8RXZlkvYEpOa5/4rtVfqSEJXMstvf3V69Yhn9LwaRMI6PGaT5g5utCykthmzNSV0nbHBUvQ
wsd6thjQD7yBk6grWdWpWBVN5Mx50LaldWA59JU0KuJLrQ6buewqGyV92C1i6rUSaPW4EcHU6cL2
KwhP30Ymyr7rbcEtXpj1325SrLvA9VzLDwqLc6XkVsQTq6Asu0Y8ymyFxrfIb/xLzVO125dax1x8
y3l6q1WRf4n6Wt8maxpIqgPnu/p1/Te83OXwfS58g6y9tB2+r2871F5GRuPQWAQJLy0fcW9tJi6x
G6qJcWQQdy1p8upQBLLBDYmto2bPd4rZaxxn/u8z2QAX+PFEBtsJY9jOy3o/OeRhG4OJ3Hhc0bwM
K4/cV2+KLjO/mIbvr/PAqWw5o0EleChjbH4B1Yev0xe6CfT8hV51vLZFqrW9CvHQGJwd8Us6do2H
0NnyjF2zIuxKCyY3Wjkvb+3uqqepXZ5OfK4Ti3m5Coz9Sy2bZSHfNnklGUE6EgsyMuGOkri7uYmc
2E47Tx0rApTiNAwSK65YvEx7pTgSWJ15KuZjWVVjM/xSIH9XEz0HdtzE4k0klpzed0Vom05Ll2Fa
5Je1Vid2wYPoIaWe7Tt6cx+Bmjw5cOj00aEXeWXqCwPjwCqQDkrWoZ7gN7SBPh1oiGJv7GoahdPb
TTxEMSlbYcAaZD4qboioYlGUahNpGAo0C0tN+SorQTCvaaJ8Tbgubni7rSJj6eS+u9b1DLTCl2ri
qDBgv3Z2rYwb2RfmtmMV5A3tUm2FSejO80TVVrS/wj1NXknaoVUkjjI78MmrmtfXKO74qjYY2CBE
a6ZFmuWXQefuC9kgStaAUfhMkywdCFlbNiQ0bKiV9f0g1X1/G8ktGVnQMuvfZ4r+80wxwDiEI3QZ
gdR4sOlfizyXVlxRGw8/0rhw7ZxztCpfCj3n8KbKelEQ0A4Td4ILnl8cSGkMwIS8wpOOU7JReEA2
QR5aPvbyNWlLstH6QtK5T8IJaxGxBw2ytWEhWLYanxQlU4qF6LgRblRR+WOuRd/ThqMFFTS/zJsy
v8T9VU8XRG/nO97AJ8ElKYNlRSrtttMEuzIMvszqBN/ioDWv+rZUNY/a8r5GSP1ViLCdCE1JF3md
+Et55dft/ip8uTq0Hq7c2vCXgZZns3/HBuGfJwAkzuuQwAAJcf1fCFFfg+MZnhP6rZo9BkXc5WRi
JGyaea2yDs30KlGaaiFrO5KBnM7K4rIdu3BsiB3u6j23bPcD3l7URrZoY1NZ48ij1axl4ug2skHy
cjjEYlyIurCcJPNtX3TKD6rF1yLJkGuBg6QtDPjXxVeNFqf3tZO4dljE6o3qdc0kFoqzThPVX2g8
Them7uF1AEJzgmo/u8FR7Ntt7rn3/R29wFD7OxLHDa5N7GUzoiTYKuo0eoB89Vna1O13XkXOpFOM
+gKFunMlOcJMrzeh7/tWIV/X/vVsSKmuDPnO1mmbWBS74bR8aTkwCq0Mx9itYjuucf6FNcIK08a7
ISnzbrS61MacmflU0l44iiYNxqhxrtPefqSdF081x+HjvK9KGg+NaJoy0P0MaXG6L/UYLLUvklHS
FOb74w75+RfZcLhXJA3XWCMWypXigqTeJC3MeFO6DdjD/ZWhRWKT0JguUepOBnTJIRv7npL10In2
PbO+58ttJYekSzaNN7vbStKg++vb5ky8IbPNn152qkFAAdIJ+v0gEA0ayOxC56rfBrED21HjMUKG
LqyyS8FCV8FM15EZLWU1pQ6yaOZ3Y9GBTWjJ5gGjb3qGYe/YJVPT30NyHtjlLWVV3tJM6GWo4WjK
/aLdcIITzSqcsNwkS0npatxuAkk2Et+ZurXaWCEIdc06tIPXtrQMIwxmHeLtZte8vwsCL5KVZRGd
CHeSZGZZgMekzFbIF2k0lpeyyJXQWUbuRFbUmmSrI+YDW9u3eHAYzVIJJ7CnB24nSbtLp+QggAzs
TJ08FOs8jttpAjq7ZYDvbS1psqDgWWgseWnWxipR22yhe4W3px0YPVbs7yBpLKEMcp5f/OCnjH8y
MP4hIRiOYgXzC+x/WKFg0/zr5c5lnU9ZUih/B3kwKcB3gS0lM9MxEmUzljLiIEvMijUb814SeJwA
q5QpbYTTcdB1e35Jkz073jWb6gFWkv6uvZTa3ev1/Xdfyn3jHwNegqCJ8i9RX1TGtaeS9GqnM/SK
A5jgB4prRsFV4q9IqdkN4PIlKEJ6w5TKHedEkJnrMHoTd7q/1FMttWRrgxp603cgDqwDkgQeV+hQ
d1aY5/FM6jYKC8oxzBkxl1U3SsuxFiIxV3tnuuc8t0rP+6FVet5lq9ozD/qiQI1vRVRHiy5p/nFa
LbryVC/eFYpbPXZJgBaSJBtLM6wWvpb9E6E8vgpVrRs3kFMMTwKh4nLqY3dc9ZqjX+WB3WotvUxb
tVwaOU0mNHfc+9xQ7Mzx8Peuc8aum4qZ05TeGISLd1Ol2LtBQTNhbqFcSlLDGwGKbOKNa+qDjCtr
bcKKMp56Cq9sigS7TAkzL43+KqGua4E3JVwcGpqAkXWqdLZkO9DlTcoiro4awFfYWVhVQNngDumW
VZaCdyMAbc5PxJWq6A9FazTf20rEUwPRdqYnSfvdKcWlXpr1deB5byyEBsRwXqm94BWDXfAq7LmC
s3HBhBn4wMraMTM17Zq/mww8/aoVN0ps6aSha9DTvggaOYltFOQfXHls2flqdQNu23weGFFty6os
quSrHnfptaxoHN4bOKvamcqqh2K6dn36RdZKJ65uKu78E4RpudQqJdmAb5Xs/Fxtq0xEXStL6cPa
+apCk3lTrwoD+8CHpReLlc4kZXSshBdSCYsYaMpBEqpjqXeJ11XWsmhcGMkUwl50jUNxI537skiC
6MqtsmQjaw5AMAmxoU920QA/0w/8ArXYrkBBvSB+g8fyKtIb82vaZqu699NIOmkDcsEKx/xamMmQ
jmsV1CGfZ3aNVNd5S5OjfVQMVEaIrsmomQHHTcCpLRgOyzEJJuDffL20mamWF22ui7/ztjbHseNk
iyIqN37TBq3VxF6zdkXWrOWVCOJ8oWf5Buy5nF5I5r4a1Y7fWgxfh2porJng0TxhzLsolDpaG36n
T4w4am5AsjAr4zzaGlGzDMokBwUrNC2jCrRHo219K1bpRgOf4Bqc+DF4uMwW4kqgkaSdapqWHrbx
VWwEFjO6WRk5muVVWsCfNPijcOO49SK760XPodA9nq/MvjjQqjixVNS4FqTaoAkD9a64FpW+iJ1s
HmkNvsO+J8ZtQuiChgq+K3Rz5WgsuS7Dtr72C2cJS2DwLTEuDaMLVjCUYCWvZGF2WZtbflUsRR6i
uaRlrIIIkeaqs53ZDIGnr2GSO7ODoS1t80NVGtbS7n7hlSTJoSvJxKFVscgTt10eiq5K2mUURvMo
KrQ5xm6SWofWXd3wIGClO92C+jW57PR6XMZRusZ9TZIKkDpLtWjWsgZrzJ5eCZVPW1+t7QNNskAM
5x6VbT6rwceb/e1jNZ7URaMvcKyD+ZW07o8Ix9gG32W7FG0U36HM39GF44hF6/n+BDxz3g8scvBF
wV8euCRRrH9BpLjVezoFB8k0YI0zixUjhiBS63W15aQNapdVU+s3MRb8thBT6XgiOZIV6T8inun1
LbIS9mxudcTm8mnqMw/2sP2btoBVCIIPphSsjYYG27m0fitRf57IsbO2wXWcsLjDf0cezJf+L8Cs
ZKGYnT9N27CwDjTiFW1laeAI3/HEYaiuYObRl16Sd1CV/FRtYyuM4JGMtLjxlK698CsGjtG+aKlq
wxk0zeZA0nmuWm2qxfNUE2TH5mE9mOpqbtqShusAjWnK0qnKzMZOmjxaoCZlX1NdUSc6TiCi21eT
jmTzoDA9MDug6rcxxANFUliyWsLWnctKJWtZC7xOfHXprqOkRHo1d3zfuHIZf/DVKF5GOjidS9I4
lgyBtb0BMqCpPS14zXegKRQi17tY26Bfic12SWstsDrF/VEGUfAtryplgjQPRErrOmu9U6txSAP1
h9q5CxWV+uNr1sAA6UN6VppW1Zg3TT0zM8+AyEvlbcy+SFVw56qqZ3s89DY6TSPVkq2yXpvNBow9
slAyLVQtSWMV9TaZEhQ29tp4ctQvVTRjFpqQB5B6XniJu+K+g7PQvvk6qGkkAueYrGZJTWZG4MUT
Wc21kE+wWTuzHXPoeLYWVtlSVl0l/W5Qr7zU3Qx984LcNjF9Kp0Sgonw99duWprydaKj71KKSRLE
5pZg3/JLQzBj5QbkmrQC4pzSIENRp1oJAl/SwVI7mGWyVUvBoTSw1xRHFYsGcfOCdQ6sPkXZ+hcp
JwuvUSPL10wIubf5EveFC3/bBAKGcNWJQMBqx8YHkrySbJJDVmWhFka+dByUzyDqzi3fLc2Z5hh4
IgTn33UhWot3bbcOatf5xtpLz6j4d9WhzrJz4tiWVY1FZAybbKOFrIoiXlYxcq79zP/h5Po2QK0x
dnWnuWCwb+S28MJlFlbtvaTznq4R9STdAJ/6BVdwZ8lwaKOzYCKrMiYqo6Gy4RA2PdDKrpgnnbpQ
chWvHdUTUxB+KgS9oXoo2EvVUWlk0ZTwmWx1wffR7rizVPPXHV84SYrXPvPTiduQeII7bK4bMMMt
t67TH+A46Gzu6c6yAs/kbVI6MNl5+oMECpn5WlhM805NfqQaWXOQ7Dcm8diue9ezDbpHpTKWdFCV
yIRyf8VTUzlKf8Ai8S0/MvCFTH8ATQBd5h0CHCBpoo2NwqYdaIlm6QaXRnnLG8cwLbDKwTiAYOO4
4Uo2qXwIYEka/AUbiGAYt6wUr9hi+j2owfKxvERhX0h73YFzT9iIxco40DCfUlx6NypLnb4x7XMf
nEqHP23ybxIC/vbaQEJAfhycms90FTIZ4SBc6V8+CucZkRKnVVwl94lDKjsC/WupVjzOLMwRlLtr
3aF0WRmJamueTmwqm3YMsmlXZDSZ+TUPLQh+prMqisOdIxr+MFA6M+HdnEiTyxF6MhNKHk6kQaZX
Yt/qV5H4wmCqyvwFmc8gr8q8vM2Mki8O9EMqRP3cKPllTsSBjan1rd/l10KLrS4O+G3gNxOjirrv
GgphTvFIARdX1n5ndddYDHy8m4DVOzalM6p11CiaLRUe0C7UqUMR38XHJO2gCQ0iGgfmgTo1qB7u
DHKK76IYh5tqTbUqsG9esqbYyLhkxOsvSAnqO5LRdEL8sFgxJWArxW29iaL40fccZxs4GKvdltJB
DCmx7rUDstRCSZFeEgq6b62pFyC12+84p9E8bzOIF/RVyaZBKtMqQVVsCadNwa3dRFeHd9lto9sq
adSL3cuM9aSZ4whsXMkii6J/8T1d3Ja1UC8O9AOvvOdu0ihU7O7ni5bbeedlNhipwTV4otG4ySmb
JIz617LQIn7fRaRdyppTI/PKCb7LiuzjGY62wAXLIVkG+py6TxMH6hsqFqRg/zSBIBsevDKQZATb
gH6yWoImyCPHE8l94WnRBfjlvHVImLtu8jayAzA+xjSncT6WxFPNsqFI6I88J8lSGpoFuyx1t7qW
lSDL8rHmmN5MVpWmRGvVaa53Rm4QqE+pMNxVlZl03iLKbadpaD32WemOcZqIcZ21+jz1yzsOps9E
cA8SeLqOXVJSIwP8h/jOjIl/IWl67y7wWwVicU46k7WuJWWfawe5TXWVwAooRE6s2GHki+l1Ezmo
SAPPgxro3kRay44ovS8QyLZ14dY3kiMjIQRw4lAsZDU1dPOi7h09sopwSKw04PUsJF28SkgzLkBb
2uhJ2266tAA/I/LUeuKWSmF7ZhnrY9mUK+o9S0wyb5nb2a7renPRxtXYbRp07Rl5Ne7AuXPtBm01
bvorv6cJx9TWilTbjQAxkJEcQumh9z+UfVmTnDzS9S8igl1wS+17dfXuG8JttwEJgQAJAb/+Pag9
7h4/883Ed2FCqaW6XQ1S5slzkmuQu0ibzJduzi+ZfgR9V2NNhb1CHjs+RCEj18nqX83W0dXZtO6F
xTdOq7ODkjTc5VV6J8uhOxnKmnQrtsvjNkWyElu6uVg8vWOMdCdjfc4wlDez6s9nmBlFNoyJhyc+
+dwXzWbnOl1+kunPv7qNSXo3PwGqMsbnlmn2RzOWqp+fm6VpNf6p76I2PM+HlYgoO3rI1e0RN4IM
QwN9sp0aZJmoHID35QW+1IA+qdzvEy6b+nvD5TUu/fRXKN/6agzBgnDEqgaD8GcnnW9VGFevGQuz
RYWEx164CKhdyyOn0aXkRIkkpyLo6l3lsLuIVd60zOc+M1BF92EOH7C3rTkAHzK6qHo323xCc0NV
ruu4P+EuuIuy3P/xp1Fm9KOH/qsxD0mHXKy8Z4fQLqOTlXdqSnQLaFEFVotQBJ2xAwbnspGpWFea
FHcFDYK9sIciyZW0y0XnB9nSslm8Ns4Bdp/2jo6X0oo2DUhsx8/9j+DbWMPf44uPra/vbjKPrBVx
QLPUBSsfMP/FSX31poqQJ72DZE/gx92e2MJbNS1ySIR3iZlRK6dYyrZlJ64UOYepLxasIe7Oimoc
ulEcHAQi10M7X4z5eWkbe6O9Mt99dqmQ6Y034gW+T07bqQ0A7xXAt/zsIht5HZDJvkYWDRFSTWTT
E99Kkzqi/TpvQnthhv15YjHkFJFHhkRmQzdRUcaJ13vxhpbttHd4VR1LJp21clrcPHgj6aILUvLc
kODHMAXVu2BeQmLQ+JIpG7dW0w5vzAKXwlVduhwBiidRX7f3tZUnMd66dFd2UXNfU1WsbMXY2gx6
hSSX1IrXZtB0ZU5lJRKA5M6Yll3qQ5AFCPA1kwI4TflYUq88TY2oliIAH3fddDZfFRzpkLxEcsXG
C9Tgps1N02kubB7+aNluUCeiQvLlc44xsd2Gm8gfrD1Lc5ckg98W+7ygL0M9xJe04fGln1uNW1gL
m4lxZQY0q4dt2mZWguiFLFhaYFuJhvHFdZE5G8iz6N30kA2iW1SAeBru0+lpqmwbN65Lb+aSWY8q
bdKrBdD5JoNqODhj++1z3Gv9aKXF4C5Nn2t336N6oHAUCAhmm3IskCnJxHcZ8HAJlUV9LLRNzo4z
6gXuFP7jP8wQme2stfBfPIRntwz4p4cg49FYNMi+WPMYPA2knOeZtWOtPq15bAxD9s4B4h7KWtGr
Amfu43lrSoD+A5DQD3fdEI+rrj+kPgh7qeDnUTrWUxB1i7ad+ofU6vqb7VSoP19bT34VDMfGK51E
z7Oo0GRDm1yszGhJ826ZdwLsYgEKgfloty7LqyPVl+Cg1329aVP6+zegmcc3MmM06VjkHYfJvSlO
phJ/maJc9SFSvY6Oupu5IF96HkQdrGTaXQJDXGk7ZMjyQgK8n/kwH53lGNSb3kUqNc0ojrDQQmzm
suoqvL4CFdbSF5rvTM9n9+fU3An41QyU3BnmqTax4k0voI3YFrXtroCRdwnYpeV7B3KZU6fvhEcF
MgRSPgZlDMq+o6bjIBznQKxkUAs4idbyg8xTFvs4nPpHOyPtvs+iL/3+4NFTPdVvPOPeDYfPwi69
+MEgLXWULuJCi5uxaEpenD5NP3AZFyDooldNvTeDfSbjJRJx5caYhRfKDS2IuzSfFo7tuCeuRZIg
Srt179QUkGaMXHHaBkfbR2alJU6Y6FTmb3j27nqHZY++hwNMuNxb20XdnMY5w4VoetO1VvGTlB5P
sAWr+3TKrI3Kx3ELFlJ/K6dIJWYKZUBbwAL5VmoLf5E+B3nN5f3/wMD9/+BMEpRaQIEfHweG5/zF
NPHA68ycWJTfioIlYd+oq+NZ3Y1Jl+1Fx5oErCV5M32CdA42/VJtjGkGJo/8vWqwnO1Yx9K6D8I+
qaZFNMScJb76bIBbwe88O3NXQKNACSCe7A7mkvKgWdeB/X2yrO5QZWQQiUvc7oDaXr+nGNOvJNaZ
5ufiL2vM5wxjC4XUf41eDbmj/pIycOcS71D/gAc9F3r5+/vqWrvLNff0q9tXfM0zhybe7E8488W0
RF7iWC9seWsLQnemr5idCt0EGEAeoNsQy6OJ6VSsiE4c7/07sp4gBKozBKOhc/mr1bul+9E3/Gn9
/8/TbruWQTZtTJ4yACE4yX0AayYsNmbmU3YwiUljMn+gX0wz+jn5c62s+yj5a/KnmXUtflBppQt7
cMgxquv6Eo1sy2d2h7kAr/cWPPa8DQDY/L6c4uoSEm/hu3bz1rLRSsBRlnfQabhbwRBE5pHPEBd4
XkKHPvzJ0qTDX/tnyJSV8HKge+FgSw5FJ5JoKKuXbMSWb+WDszFmNZAHqybVXeUiGQd23hnvxuIv
RVl329xSkBoYk05TEup0PGnaj09e9U75VL3osqoOnh/NdzY+GkqDYllHdrc3o6NvLeK8akEYtQeE
E/gNzIfZvMjW5jf4MP34oY766k7FVXPr+uDMszxYBQEtdgrEumU7kAApDZFeCzpzZFlTvOHheC2i
2rv3bOrtwsLJ111A228RebMkyd/+Wpgq5/m/3/9uOGf7v97/gKhCl4ALgmptrh8ZctQX9GbysGta
ccifwgG+yJPvRP66y2k4rrNyqXqVHqzQSw9539zlWeZvjGX6kVkjbfJpQ00D5B00sK3WPt+NIUWM
l/s1XxBXOQlJp27n9cFwa5pQXOtQLbK2HG+mq6qHft1blVwa0wz4bnwftgqEwXkRgTjn2OXTo7HM
ZUgdAXEXUJUelN8VdaFbIlNHNrVKp9VAQZWEk5kvWluWxwBkhOehACsh4uMjmHTZrqGELvK+D+RM
h5oWrk+ipXmIPx558ygXst74fnvIlO0mAY6lDY2n7uIj6fVxEcx3E78Myi8D+TzFrCDzCjO5EuGb
46Uh9DMC+rg+U0hOxaw5yD+t1owYG4neKFpEEfkxiBiE73miNdhnaYfXv3AAY372FWMygcV2ND01
jqPTJ2Qg3axBli31kzyq8j0UINZTRtNvPvb+i7GUvJR+HT1yN+V3NskvSDtZT67KhwPKmBWLNlDW
E0RKxSYE1NppsFNvEOBUN+zV9K7DHyRndnBvUVyaXNdJLGhzMH1cxJta8nGTUtEfrNRSB6se+0Nc
upFIPm3T+pwTzbONibDvnANkdntn2H4EcTnAi32eikdDozDECdPyc9UkQx2DaT4KBHsZoOTPeUEN
BVhn0QnugeNfnCIIFmELD8qbTXOxZRZcKl/czYze/dgGBUlkz9JT26fJX9NoI8fkQx1nT6l/YF2b
X8ylGlp2jsarMYAGAnYGsvxUK3faVZPmfmJGSDEnn3wHsO28NMbNdIgkPWHHobehI0lZ6/JqLBEy
jvxFMe9G9GYuvESKa4K+Cu7Fv/p8kcOXF9GCsz4/Ve34s0t775GFIjKWKKj3SK3pi4Wc24fVcdd9
ZCz9MtZDFLUE9MqXmQinfZBTe29aUg/TR8v0QYfpJbYuQdBXZbPHS73F3qudFOk2oqoy+Wg7PnSK
nJZVQpDz3kXNOO4GrsqjG6XQ41ljelaaTysLqc5bzUWx9KtcPlZBQ5JUI28x9MU7RTz5I6gc3M6D
hAKgoInfFwg6urZNCMt4BnmHOvLGit7CvPuVhjJ6qeI6Tnzh8McaKrFlGkGM9N831H8odyMPjKr5
lb0uwWaK4b/oVSxM80o3HXnMZWon5ujVQjWLUtNyb+DrwYJSVdh2uTdHrxnlRfd71HbK36Ofa82o
Gww75dbi7j+tNx9nFuQuGMZB27rjoWoG8FpkXiV/KQJCBco9guHeTT5ArIjG+ui7RbdAvKwfRZu2
iywO9aOPoF2B7GpZ7sX3C/E8RcW0H0g9Z2RhAim0V1HmjdgkYYYZAZW+kc1pkk79HAT1ohmbcqMC
Ga8ymYdbaH+aTdC74aOagpsJBEc55UkEwvM91UGw7TK72WSSkker924FpFLbLMj9rTc0e7urq9fA
AjUfSmnn5HuVe8hjN1jFddg/8S58Mij3n6m8q35PJX3qfEyN4uG51sJaQjFJTn4EWfLSKaGdorU6
yDiHT6fGLDq5SMGePKmjN5dPtxAP5ZvtNe8kH8JXT3CVxDydnqFagyQyDPvHgUCEwWNX3Ze0GpeN
AkhhW7JfRU3uX6rK6tcgBufntBX2ZlC+PIbaJ1vXGuJ9HBG+96x62BGt7UPUNPV2DCEGjIu62KhB
kLOggbUKo3G6uqAFIwWo1a2idbmkRSQfutZFLO9W+gkbl5coPjgvBbFKsCa09Y1M0wv+J+0POAAn
MjXkPdB87as632dI2mwbjf9O71flZazH5q4SzdtAPefVyXx72WVOs2cdhJBOqRPTzwdJNi24besh
I/ZrngXbvIzyB60uAx7u3RSPdCsglYZSqisWSGqxH36jkrxh6n1soixRoRKPRVpmazewvINsquwU
ZQFflXaTPTMdPul4Uu8Wo2ulAn8d1tTdjohpFrXH1I3Xqbf2lN0fCNis2BAzsVZtLu47TrFd5h5/
C5pp7YhWHlhdlAvCRHRA4p98XIwZIhsHHyTIl2YAr0rVbWKaNqdomkkfzXhe7smpOrDiy8eYyVEh
9YLYdblzrbhbDtpuz6lduHsVVu46A2vxAYTHCgeOX717+aue8ulHhYN5MbSVfec2U7W1qB9tfStz
r1Ye4dFrSPPWZe3CrKmi6Jdy7fpRcJ+tFW69Q+BBmW05FQGFNx8AR7c2jkXK99gN7wvjfcwXb/ZS
TH+rpnswP393ffYjK3lvLJ26EEWURffxGf/PPvMh5icMffnCPdAEwiIKlhALZQ+qb7qz5NHVtWj+
YLrCQO47JJMv9twVxS2HgLKwN2aQBhEHnQzJAGPG7gg8Ltz4xKbdohv6FeR1Z6+c5CWUlryXeXHI
SgYYy+nLbYM33q/6GdWCdJomvRt3l8bz1L2rsi/T1AimJY+fPUbGrQBMx2MNFq/bRO1xCMBdMxdj
cjbi7xcE1RLwkXdNnTq70mIPaS7wStNl6eAbXkshf/dNIR500ACalRmFlyFQmvC/BajAGf7dQY8g
GInA8kRqFQ8nSir9RcBpvIpPNa3cR+Q/kYxZY68Vez1FmxC4210zH+RTHG8g2/xtzWOf1jxmZsr5
WB/+beY/15mZ3fyZf37Cn3UFs9qNbqspSfsU6ZRUaaRX4qPd9eBMRuF4Nj3mMoIstbFoiVIE/z7Q
hSWiAAMURxG3l3Fb7XMWQMkwp9zwgNfnoE23xjIXvyuCDTaKduEEuWZgIEZq0cfRuMkrZzGBtwQN
oIovZCzSfeHRu6Ki8cV0mZZVIF2jssnCifGvAaBb7bri2Ximcbfy+eRes9lrHXkjliGzGtBOquA+
d6h9gP/AkpG7by1w3ofCid4n6eaPrdPr9Vilzt5JWXD2fS8HYzjrdqLW8QpoFNRbMrgRwcU9E9WG
8bB+DitNj4ECNmjMAXxF7FqBXLdDJZ7HyS0WlrMPa6HOVlnxJTApF/z7OsRjroP6nLWryelAGe0s
awdXQq56DhHsZpym74Fb62RkvVwBmY4elXBvHpKtP3iPFMpQQxICalC4LT1k0v/DDKCb9VKmjruB
kMdZT0IiqeFyfkIMLFZc2PwJZ9lPCEXSd9d9VVJ11xLKYn+bkjZD6CQCoDdlcNVl7ewpkJIVRBfB
iy2sdT4E/Idjlb9n4Le397PobEVCpK864XeLnDO44DPlF5C6WpQtYmVXgOQCzmlhRfrwQZFLc5Ud
i3E4DnbWZIAIikRaHfSgHQ1QuUO7vzLHPwNmZm8tdMFJDyrscySaagGnlD2MfeEsU/xnrmURy3UF
6vgpyPm4HSSoLGPR54d0COptHdXRCXBjuaYtSgLgL4aiDB4SymPGw24NH3w6ec0IbYRbe7vMtsYX
NuAMEEMMzDxtTwP0B4np99NuWnr5gGnzxjU0w5dpNmuCRM47mDVW+DQZ/J7GGCTeLP6Fo509+/gK
UUShfc1Q7mBVhlF+lLRpz6XD0kUGgd6bg8ojmR3+KGy7XkySxWBGxe6+k22BX9ZtnlnNzzxk4Q9e
lu+VpdsH0jTif7m+cymxr1gCtiq8B853HcBpNl4t7v+1VcmBOaRU9fgItk58a/2nyFPYeFEuYx/0
MRQDJWteeUFFElpSXXrdeHeD66C0BvrZxFb9qJc5dBgLTwxsZwIRYxZd8NU0o2EtD00h7uIpKo+p
U+h13g7iVrasXQxAO149Pt0VhpcbRzsRkOZXF4rv3lhGzxYknguuHb5D8ucXXvVtHyy7Q/JGifFb
Tqpbh4pB9+3cn4OMv8x8b/zWHxua1hdtA3o3EX3NJnutpzpbmHjf4AJIcA2nwhXBLiyJLzdBbVdJ
E3h0Q8oeniWE48hVRlX7G0wn2lmCLd0fCa0yOEj2oI/GTrNaH7MhUMhKDPTvATMlFCGWmIkybocV
j4ZH6YdXwyQ03EOo3Mvj3GVBNHCXC1KixESklxBf2qeIyGaFF2AhGLJtgRIgxfBTFlCuulnwi0TN
jaaR9YKCAsGC0da5ThCrY/93gMX9WV6k4IyZ5fjmPpaHQeb/aov+NnljdlF+qrekGKpLB1lBUmdh
9dK2hVxHJOQbq+2ql5yEryr19bVopuI+hmzWdI9xFW1RPAElfuZF1Yjoz3fb9Ojntnwu6q3vpfwl
rkV4QJa4XRhzsMZ76G8udC4IVLXpmdCgeci0LA/a8fql6c+q7AJSXfPgyXFZxZOT2KVY+1LCBYcn
fwR5/Ovls88mUq/8uvUSM+VzwJhgiuoVNEtkWeluXA4uL+/ipopXcDdsHJRFvykob45ZM9Y7Brdw
z8FcOHh4QLceVQo1QriztrM+An154quR0+FWlnG6EFHVPTJZp8ngOOrFzjuWcDp63910zgGL+r0V
3XpkaZonU7CJAnBRE29ME8WyIkvsGkmYlMgfKivuvX6q6K8eZIqdyZgNHfICqWJ39pxNq6Nin2J/
uzNjyOh8jHmzKP7PmMnJ/XNdzNp82evK/VAPxH4RglQa51vDwIQ21tvXIoc4a9ZIy4xYa1+XAlRX
3JHqPrazHdz47BeUirs8rYtXYCEONoqBncu49PY2StusOXXJfdQii12gNMs7DRd4+snP1mnsZHIr
6xY5U72RcAb2Q4ZySVkDf7Nxy/G1brJDEZfy1NnM2xAgeQmAz+wXKKe88r1flpCvNZLLz0QxsWwi
NV08Isbt5Lli56XKXzOrzA+olFKsy7xzDl7rFCdbNuUKpC/27OnyCXUA1DtYLmvF/Pz7yFC3Q4Rj
foUwAjtNU+XbrO29O5KzHGGxG7wR/Q0uM+QGZeXpU2FkCuEg9GHOT+pZr2AGwAj63fKdcUB9g3pK
7DEIr72Wr62Ih5c+Gsc1qXxgjTMRSzr+0lZW/DCWujlC11QsbOkXL6qmoKvh9tgaM57ak+oyfWtT
Ke90ze7deVZce+WWyxFFaWYT4B2QTyv/UQVanZFPwFchIEb6JElNxUiQaS6A5f8hW42qX1ooOXUx
XaQixbYt8w1yBd6hZAMEFxmJN77osDPYpbXsHKUeWDiEid32+pvMxB3F3ZElwloxxuo8qag4jF6f
vcnJgbA/K/xHezp/OAYW+4GN+imVvvcspDNtFa/ylTHjuFcLy8KT9jGK/5aushClXP+bnx7+4+wL
UdMUKnow+J3Y/ofC29ETJNJhYz3ouHLAbfK8xdhM/cXWnO073aZryCXrh7SGW+K7nPwU4AVmEg/x
59wRusbdyM5wCzC9ENWDaPIyEbUXfk7nKLb+8dElBK77j7nzRwezmqRLpbv4EGpXkwKlviwPEojv
eyud/aBq9k12vb8oJK2uPmvdbY24Y5vVDr1mUI0uQqvOvnEosjM45WZRrwkDCgqexgTehDvvBCLg
xQPJaOLO2fkcBa8emEbyd95BzNgfa2TT32PzOrBcyP8oKwPK3N/eBxQnHmoY2KGHf2CgY/xLJgPw
TeqDTkgePKR2l0yNTDyXQZqAYsY2IIp1h8jW0GaaZquQjpTz5WOk8sd4YTp12SETOY3RIuMBmKTh
dDI8F0OHMa2/ODF/mVoHI6pHyNDfQiyF2kCq7+GA99E9cVw4nVGvDo7VkKNkYb/qUFrjEaVKsmSO
gt65OKIYQ/DTLOJWgUWEqrXtIeY3izqW4bHMI++RlAKufnlxXZH/VFqvIrfDU9Jk9SIcQYaBuu87
keH0EjuyW0DLEtzskUEWy4rwJKlvbaE/tHfMZvkpAF1g7U/a2se5/5SnANRKkGyOgOjiA/ihdG3x
ST9U0MThrNTjewp6s/Rxg4CPB75HTx81i4NVEbe/FwEILz4WIWxt/iwaDVOgRamutnSLj0V0/klz
2PTxk1LX0g92GiJFAgLQpvdjvqpA7CyeJpl9d1An/ag9RveToDGcXaCMXQpfthuGbOvPGGTj2XUS
NGP8gUGivFQyx5uPogyW2gZ/07Kc8EX0v7qZ5y6VHNYt8JRtFFAydzcera+Zz1444SnKo0Gr23Xu
M8oYpmfTZS7GjHm5BvBOj3/1+53rLhTX7aoab0x54yGfCyAiAwIx8dz6vJg+lvViy6ojdqioR9xm
31dsJhyXaXB0ZgkqCcGndaMqPLp96D6a0VHZwbGN77N26HYuZ94zm+I1knThvT2Q/K7N9X05i8Bq
v4u3Dmfh0ppcb2Up1AOqRVttNfD3pXlqnWistvEYqQ/TjPJQ7FJn3ARC/grm0GwAUX8NGCdEF0yL
OqcG/M9bWv/0RmIdu3gkJ+Pg5s66IHZz+vB53SiUE9B5t18CnIY7w1DdTdsU1dO6HOxquGqIMrMl
yhXkR0Fzfh9M9Gv/hKhvqAJ+P88PFI9fffdYjmD4cwmNLVP5yje/UcHFDq5/tNReb2/DKcAfgOdT
wqWMTpLl9aMls5WJM8dKiR0HPrzQzFX345CLjYg8ujaJwpRxL+HMj48MX9lzRa/CdsYnsM8ePkgw
4Hp5y8mz7DV8Y7LnqbJOUS8RXlLZvASSXbMZ6+yp2Ie8Cl41GyiI4nFxadIi3cVW122KLPZvZVW6
SQSuyk/prn3W/aqgdXit6hvA4Boiwn81LOvvnq9DFdgLNPk6p2okebUh7jMpB3Bf5hwRAdw6305V
h5SRWzjZ2oz2kEk29fgWkaQaEaun+HMuICWQ57Ig7KiCukDttY68Kt6uulI6P3it7CR22HRXwkkC
ETCM1mWh40cu+wczo+UFAtaifJSibDYqqoqdU6rmpmbwzczAC0Y3IujHk8CetpRzvZF2vmgbYho7
584ycvIRcX1I0UlCb1EqQh/5UJw9t2yu5vCpYWGBuJrbeB77tKSXfbH+rEtT3Ij//fSPbfLP83+m
2yDz4yBR989aSF5gdVZmD+PDFO9by9FqV3BwklDBvl/2NQ0PRhhhWplKEQD50DgtaZda4JL16VpV
KPsDcQp0+MAmDo0/RMie2w+MsHgVYqvajL6k6zCtgArP1GJDMqZzjRtZoz5RA8FagaJGhxA76xPx
46cqYu7FWHY2JF5FH1gB1MYJq3SPfbtdZhUJXqG4/klAlLsTcWed2dQPCYfC7DzGVgMMYrjLZd9B
/Kd+BqhU+9oCWQN3oR+fqaeKRdGWVzZm+lxTqNCLKKrPbUzSLXV0t2sRnXLEkKtRNf394NrTsSzU
N2dy+/uxqdwFlX22DmNkFQTOup9x2CUevrstc6i1bVL5NraoA8d9LvB9ZN5SO3H73cHTXrmCPPuj
n24gB642YSPUXR6KUwkq72vJvaXJK9kSdYlGXedXQps7beV0NwxFeEgraFHMBccnGIp1g3Jrs05o
1lX1v7SL8xYZmqKJX/I6RaFNz24PERnlBSkxHKWqGFdeMDTrlqX+pcXutNBpE60jDUZBAtU2qjYp
Rm5Ral880OC+OyDMJLWoqyQlQiDgGde1HT3nQdW/RVFRJ41uuxWdFN2Ere0ssAPo5zgMi6T18/5H
Bjl8mzU6T5T30Fd+/CvorTsExVuJ7PxyJFAsjMxdSOnIRPM82jBfxod66IZtGFn7dKqrlTNCxV52
fWKDXf08VWpY9+DFretUIQKv5MUV4O91IB2+KaavEZKt70g5AbMh8SJL82iNckFyX4IWY9R+mPAv
WWA1Tj1kC+VxyHJ6Zy5NYzsHi4HCN3cxy2oXBY+ClQhq56TJCP2BFi9DJK5NWIkHsHIfnDYuLyii
ZD/WlvNUZw45u1R0pzForxACgNLPKUUI905tVR3tIrvF0HXvMsILH0Ls2j9aAKDj1ZSH/FWHQI2F
stu1Ma0xvEQC4WHo9vqsQjkkmVVVr75Fi2Vrq/zgxuoEmmYE/jOqiBkFTR6j1aBmExN5tuGj/t1v
BhlATMA18xRjo9rYN4vU1bJPx0dkRqpLU9JHeCfdeRwonqRJO3utu/7JjrBTgxrONwBJfuLc1Xc8
6r3TMJBtUPp5sUBBLQB6Pijo86A9pvquHwjZi4m9IceIGRoVEnZxgbpkH3aBirjJCNVkkg5VvxJA
lp/gxqgVqPc41mZzfvnMwo4dtatQn3ldxGJcaNlZKP8SetXho0l8hTAJHle00HMvy3BARa61yPVZ
6DzeV914bUYaXCIuN4g+V37s/ay1Aw+PyjftB/11klws3Dpq123xOrUg+lJEOqOi3S/t3+uI6MeO
5fGxSSdoh5sSsgqmICKh2NJRwi/d2rrgicDjfOWWEtdqbhHfuXJs+gfTZQb7uuMbrb1sYUyQm/jZ
cto3hpRw3ZHgoWV2v9Nd2C6MSYpsAvLGvlOrCh9QW1jfuKoX5WyJGorNIuvVarAH6zjNF7DJfrdK
5vWbPg+/f3Z9TvucG0NRjNQGfvqflSTsDmDx/mpSEe2HpqO7SKUxJKED3xa+k510UXSbvPXYGanE
ce0Jr7lMUUtWMUdpD62za/x/tF3ZcuM2sP0iVnFfXkVqlyzJ9tgz88KaJSHBnQA38OvvYdMxHSWT
m9St+4Ii0A1QliUK6D7nNH6Zd2Ve5kfoETeHGF//XctK92RAKXWjS3W8DHVTrkOAPx7bMYX0tNmr
z1V249wC6sAd8xt0rZNdZ3K+TyKvuUjWMsS9Mv5FD4uzWuObnmbAFmiF+Jrw1vCB1MuvBtKuOwCp
1F1Xtalflzrodoii7jUbq/WWMv1k9LXvOob2zcbBQle5/Ztb5U8a9hC+QFTw2hvKGuIi1e8mSGUx
noVfog6vsI/T8moVrN1x2Ty4+CptU93tt4MFrIzquIgt2LH+qlriu27nye+FfQZKEwIL+DJfbeSe
vzixUfl1p4lHyL20mzprypM78KOXICcYRoq4gmHU+oVAJqAuBz8uefabGuOY5RXYk9iuWWxALyyP
42hYZx04kiD2eu2z2cszYiAuEpWehkf2Rqh2/Y3F1rjuXbU+IEzpPBai/w3cCjwokbXHiVjYt1y0
ydFgEZT88k4+5N50fLGs74lWRaBlNHKnxU27tSNskSBZdGuB0v3hASa30opcPsrc7IEw5+qGF137
ivAEEiTwYNPG2a3L/Kb3ogQOQOxUJ8r2zujZe21MyhP+l+lWqo198czaC1g/yVUNibeTOpOnogIc
f2Be+GyZprg6fDikYKb2Rr8yaqR7o6HJzgwCfFtkkJs1gbsivJeB3bN6T9CvFsLmQIq4DUStAP0S
rbtqoWn6rKpd8aiGJUKmjXW0eJf5htn1+7bVovXoasUXEDF+Q9ZluNYeqB2lEf9k0zPXSr1V1SmV
z3TEYaWn2vuOdXI7dGnxGOm9h3hlK37YHoeYZ6v9piBlUavM+VSr5rjWtPSLK3kVlIXhXfOpAcG+
X+kJPqihrejKCoEgLRi5U63jkHtXckSZB3PrJqa3Wsag7AZ+i4UHy7QKuWXWYF/dee15sczWthFQ
DV0/vkolitduWRVnJUIAEPxA7J87Izt5iffVSQ3vzAycr2PxNBoG8/VRh2CtB5Y7Dw+O52rnCgQV
f4S+NqAnEMX3MqHviy6Tl2pq2K6QebHB4ZjtKpwUAtNu9VfInX4z+DD8jvzcCKQyNio4bXMly1ei
8cp1j9g3HpdZNB6UDA9qU7FuA54jO1UqSZDVtvbJTiJnF6ZKAZHGAt9XLfsMzEwWjK7Ahkut5GkM
gR7JUahkk9jGAD2gtNy4qnROZd22HZSU2ierdPIdjS2NJtw/XISrI67mAP6F3QgUCYV4dUUvVoVj
spcOou5Bl1vGNfViHFGBhQCee5sYIygCICQA3wMhyF6v+9XImnPPDRwBEaF6ypFnWoGUPexpTMsN
e9WNDUjFintNDOb8hlwUqiD4TRi5j5GBXTLT1W+qosgDkKfjwVTANFmF0E5mcgpN1EqPjWD6WREs
+9KrMQDrgANNwGUXAfD4AFR6BwE0w/bTweVrGxh6K2ZISEY5O6nVUOzZWOD7UKlKUDujjtSeFz5K
p3+M7OgMbnQUQxxIQYAlbbehxssb4mmgJCt1AR5bA9q4jV0TKLX8k13K5DwgroFQSMM/pVXpPnip
+YzPj/08SrB5QAf/gyHuTGoxCxWsxikuqDskgIkgToakFuFDU/2gjh3H6rp0+jRwHD5eU0hjrQyt
GcBMMMbrPAa1j62eucBeTC5kwGkBGikKNGAwUvVJ6qtWgQ3wJKA2eE59atvs7SozqnQN2UgLMl+9
aJCHhc98iScRPleZ2m0gmQ9dRAuSk4oKaneueeGZGnwMvH0LppUBbZGzxW38AOTJramVFF9/PBax
g3Vu2jhAHAXvzN7ilnOjscYtD3oqxl2ZuDoEpsDsajMbWfgBanBqAU2VWj4g62RcVSkt3wjj6Bbj
VW+lI7OdgqNlrUcj2GhyCiFcgGANOks18TMN5KZX6eDiJOaXDqS+c9z9lEaJRGsrq43nInBbsdQ5
iFBgLzZdaSnkc+ZB6lPTOA/I8spN17JmjbApUhQVmJC9kn0J0zj9imICkyKK0rzgea/5TRJGT8Ci
sLWZ8PBiq/hQsPQbDldIwLcc4P3Wwk/L1KWm93Sgai0P0QHw2mDSB8c+FH2g9Jl+NcQjMwWIjaoN
6ZUQbzAkEaCcrHo824e23oO/oSnMr0bEA8zUygI2KsaNmjoGJRC7rXajRerbGG/aFgkbvd4PGTdn
v17THpDQs09paXmbKplw4o5mHhqGSIsHDetnLbbFYy/6lQoR3GfT6dZeqiq3aaMetkJ7NYBYPSFA
EM5dq8pzP5F9ssn1KuHQ2kUFjAry/1tIMGXIxZY/3DApUTmg7w/4rjGcmM3hZkFJw5deNm4tL3SP
KVde4qRMH3swJM2Wi+dISv5cAo1UGY32UEUKf/aM3vI7aFTjCYsuqrCEW61DaCZswgerBKgK1K3w
oUjsn9o4Jq9RnvA9U2NkhLwofbXBllmbvWA7soIRAe3O2KyAXoEVZSagcpsqT6prqo/4/QCMBcOD
04G3GJf2ysZB8+goIwCDnWXsLENkAVREbDCmUgHBJqDHwAO3P+UIJaB+hasGiOvDKlVtW5X4eVdS
x0KIJYZ+J2Cia5qre120rbSqXc9zW4DO8GuPON/kjB2e2JQjkPFkTTvE/kw51nMXMC38YMlB3ZBz
0WfIbw4m5Ayn+6pRWqx5i8DYPHcYwsBBQntLzkbX6AGP3XC2ZrZooW+R17t5LuuReOuQEqI/IR1j
xUeGNd2iGM/Ocrzu0kH6fpOzsTq56RHoE/asCL/T1P5Z0ZzuOefDC1hU3rk0i2FXdyBvKsbQX9oG
EnSs80AvUpg9jzXat3qEnto81EGs4MFEsjlUK+jcJjgxA2geH9ze7S+0RsFZBs2Tgm3dYvBzp+ix
xWNOAPh0dowiEL/BevtRIDj1rapifQWUh3XJQyvZscE9NM2YX1sr/dSqafQKPrJ+QF0LKF57Q/TK
06bZINYuN2QFeED4yBF6B7KWJn/KRdldI+YaL+03UefRTo9LNah6i0MxxOaBAG91KxIkOVHTAjJI
XoXqIOvEcv64zKZLU8tr3f/g8OHSzLVqk0qEDyLrMQQJ88XGn/fkmYDxDl70YuDTdguz8kA9xerN
SxLJR+olYwEJ1KL/QT2OPxr0bVYj3VrHLyOHdpA7IEdHqybNaGxCIFOCxFaMiwzVt8ZU9o7SR5dl
GBv+6pCF0SdyWsYzs9XWsUSm+M5QRom6qkOwBRZnckE8Amcd6Jj177cLOxwYLa5pn8CH37C+kV/c
0Q6DsQGoWWqFelZ1hLuAnQ5caL2A/85jn01VUKhBXaW3q8ywXHy9C/yGO6h/Qlbt/Sorc289dCCU
3BnImax9q0QfrCD7oPyK3QtEJRB7nVcVwl1lYgRwrwWpGAEWORYHyIW9NQm2CodsauhqMSx+i+HO
71+4LMuPAMSnK1p/mUfdxWe5079wuVtqmfvLV/nLuy2vYHG5W15EEzDvznx3p2WZ5cXcLbO4/Lf3
45fL/POdaBq9Sq2T9aaN2ePyJ9D40v3lLX7pshju3oj/vtTyZ9wttbxh/+lud6/gP8395/fll0v9
8yuFvAPH7tAofQiEYGvHpq8hNf/Q/2BCKgqzisx9mzX3WzMt51Xm/jzhw7S/vQMN0lIfZ/36FS13
XXxU5J3H9WL5uNL/9f44zODo3ZsJdufLHedV5/ss9/04+n+973zHj38J3b0BB8Kq+26z3HV5VXdj
S/f+hf5yChk+vPRlCbJk07/8bowM/2LsX7j896WAqW8DiQo/KzOR4qEdYmfNgYj3qRt3k2SAWQgg
d2AFRsvy1doNA8UVpb7NBIr6Ce5hRzmZyXGQETBxAK+cQFLnB71EzaaAzFG3Ns3MOwPzCwYdDXWj
lx1rD7vASq/0rS4NJzCRVPLB+/ORZgD0cirXNhdzo7puVNINnD1IetKlNYyp4i+F3nTnbeIytJSC
C0MjgcqxyL6FTCh7E5LPfpHn6RY5KcSj1Lx8BCpzZ9ZF8wCxpeJRQfTlZHnNlWzkVeObu/FsPgSg
hReP5KanKCUWI9hyIBc9VLFFKrA1xarkkFUlMFxmoq2Whf7l3XW3uzqWHiKI+jd39iSUl/Twe1QY
iMAVbn8egcSSKxvaH2fqo9hk7A+Z92ZeDOa7i20qcCkHuJT92zSaSw35ee+rWHUab0oT5F2tAqPF
4AmyAHRJDaKEECld+h+cUtc9A30ptx/mAHn6h/uHUYgrZq4/GGoPmT5o+KP0m/3Qacx5oKsMtSu6
rmjPd+PYELEA+1N8hu4mDE186tIIag1/rEEe1FQ43kIFyu62yxhdxZnT7UCD/O1unBaphHvk1Wgf
yEhDTtZvclX2+xp4e2AmkSdEIScLb5HjFzb35nEy0jhdLQ3gdfaRuiMJ4NGli2RKyJO3uTRNmCwM
mMEb1DzLhw0gAJ3PklH3VtDXE9dVrSFIgqJGCj61gFAjbGcPm8Qrm2sfqc2Va5VzcDr3mYaWcchv
PVt54+KsAVdqcsCRN7YZdb6cZtLYfA9aaRmk+7hOJOf7kEGtxs95ycWWaLp0BR2o2xtf9466CxE+
r1rNtvmaOLvE3oUsLNAOTeBBlzNGDvegNoaRQde8zsVBqRUb16Gi8j9dN5rBVZ/cw4Z3w7HRdHsV
iS4PRGK8cadTpfVcRDfAjl4aoxIQ60Q0n4Y+uNwzr8keJS7o2B9cDSXsaToRsSFfsGLQ+UfhNMSs
TQNEaZG59jGeQBGoEKl+zUuoA02VNBaP2NY0iAb3ua/v70A/aQ7w+YYGnalaKPivFgIgQfmODYKm
0bGwI2SOpgggvimPDFlUCFdCFo8aCLLnqCvXdLNoXkV60pNfg2zY7AeoRb+G6omAdFwlbpNCwYY1
PAliSL3HPpCCBeAgeRL0ocdvVS/5jca0aawFqRslhxCj3VCfzHfrDGpyEW0Y7Ttb9KdOtbqT1yND
vKJ+AhX6o6s/lG05FMFsQPAJeIDBab/HKG6DxL3eQX85qoJlhbZI3ta6G4un9UL94W7YVpmyVfTh
1r5XCf3wu/JWRZSHo48YgvbhF2b+2UEK8Dj7UP/DzPlHpg+Z6kcAPflg+EEfV0HGNM/Yaw9e2LaY
is1Rk71fSSoqt/TJ3PXpPONunLo4QXdbIP8/i751xxUCn2BNeSAx5yZTzktThOKta0bNqgVM5ERG
Gp/ndmDj+NHIx/UyDVH1MOiqWvNntVsThEPQoHqIAZoGYwABa/VaccQXQ7Z5dGgKpz8VSYGDKRP1
Phmzep8amas+9hZiB+rgFj758MkxJaqC9ICMbpF1QxzygYbcWC99bEZ7yIMITc19T7ehVzw44w4/
c9oFZFb9Qlc56oDqI2vPy7iO0m2nXLegXQRXTwWodqUNlbV18LJB8cPg0iCsh78EqO+AKRCxns3M
9CBV+X438hbTLYdSQUoGd1teQMwLceqEOd/tw3iR1UDHoC5eP+r7MWP1FnFq9clrcwhVKqH9U0c5
j7jN++9uU/Q+B6n/Gr77MsMZ73x75zPHbbIaesqRhhRAKyCOlnkC4aQi2hnQa+pnc20zRCSBdHgb
K0GsKocaFXamGfNkWqePp6BeHbsrMVk4dMy0gFa0h3hHLvdTprVBrWVQfccMspZWHWS64wz2BZj1
Yu0KCA3jX2f/tGPwRLS0/hbbCXQ9LJFdap6i9i+KGW4s8FyeyZfkWv7sq3ajhTQNoA+KzpWVo+En
iTgDAlUPQIZJ0Z1gxKoBXTWyEtuArI4LoANZaW7ZIg+peobpcT/EOr6JPPmKT/WkEK9HBL4Gfmrp
krWeKlGRNS9RVYabADQJDSq/Xrsyw0xcIFQCBs90tRiWsXiyAsGhbe0EbAXyo6aHGvNsAHfj54gM
39j3SKIuE+gWdyvRLSTUTqAIjYXJebl3Nr0ooK/EuQasyXDMam1LwPGYPSRfwINCORj1S4Q3AMlC
BqnhvtW+1JYGkFUln2TZg5+npBky4ZH2xSlUB8lPNTxH2aiiACI+sNN0WrVoCr4fEO/9d6uGgw5t
DEVBfR9sHvdW71pbLezAzAY+awX9sO7EdBa9xtW4j2pE+xs3GZ/LuvSHSRgN/LnyQW9RNiqavEBa
xN7ZRo0ZsnqpXuNPwZJkpSXByutPZGWm+mHJQhZIFGMNtyl/IqWQIcPglUDQO+2jCsHxfevG9gbF
ruwXZWQP9Du8eGQAfu4r5libWFgQXTahTtWv+GjVW9onjwkzjqZT+Hd7ZZAqsQMfVdU4Wsmb9W2M
LEzwDxY54OdnNW/VkfDZGaV4SqfyjUaWQUXHFIdG7ZX+4b2LpGh0pmYsnD3I0dXZVlDPDguVO6G5
7JEaDwCPKgUWj3rQttDPtdkcjc5EAZhc5sM2b/sOD1lMGPH9f3TyrPGn+lvbElJ0KBLTqIeqaZ0z
uUg97B9sd9wuE3R7THd4goJVTxNAZbb8BvLps8983zG9VGUZz4sYkHe8xBKJT3oVDmD4KNseWivy
pQao6SwAtqnfmNPyo+JW/oCqCE9KFqgJ6qiUreifZMR1n/UofEtjAxC3J6CifnqT3isN1aUJqaBc
PTvTUA90+iblNnaRU7fCoe/RsD6TjdzNBDxSLwdlp1FD8yDz8Au0Q/qjF0X9UYYDUOh0SQ0e74qC
uhbvDvde9buFfKgblk1Ur6gPqTO21q2xm9dcfPIykaG/zKZ1LS7fXse8BPWr3HlWex5t71xsoeIX
NfI+xRZHJZXWMw9upzBgB0cVl9QsfbKTJ5kdSGW9eVLfXjxnE7kiISF9LYLOCDnRGnS13BK1CRTD
/9u7kSfOqDFUB4FMVHUxXBwIDAbJoKVr6nZejLHOGC6dOzqrHhoUmztD2Gc/Y+Rb9vfj5XCIq1w7
8oJnNsqpYJHBfdJl1T9EetQAnJQ7Gw8nyxtE7fkq5GO/py41aes+qmaXnKhXJ4l2a60hKFBA6FJO
Pc+MohuImcuUGioc57a1dqEUI/O9toHKgJd/00D/Zj40XkZ8RXSI/dH06caDGfcbwXLglGruA97T
37ijxk8gAgBXGT5RYyR2AwSRFR6yacwVAKqOo4LiLlMX2fr2UkT6oTa9twl6BwiDhUKCNAQqWr52
xg6ysZM/sLfFqSud3xd/UAMB77JR3W5yqLta+lEXyx11x6ZqAUazmU9dxc2Mx6J6ydPs7W5QRaoR
vrSdvZE1KVA3pYGgjTvVLYOWaIK/LIkCSKyXZxpjpQUQ8dI39waIctDqh0M4TSIv6lJjMDsBjqaM
gjvD0kXtFnMTWzYwgi+G5qJOjjQilEpxkWwaoGNvAfgYNL0YN8jCQ7reZfFNZe4qkVX+FyvNNVGS
h3wzw42eaD7I/ffzySOGOO3ssdzh/f5kXNYAKBhavgChe5D631gxNLxSjhJ6KxvknbOrNGswMyII
CVj9D94k0SGZMNYr8m5t5vgyNoYrNQ1UU89VKCBr38hrYYPkkSdhvqXXBIlplGSw+GnuuUijCcUa
Vim9He9WenX531gzhMQ+zG2nuf301hVqau2Qq47AcMpAvUkrfgBcENpSAMA+DrGfsSnhP42UauId
7KH4nUyzEw/bdVa7bL3MifoyW8kueluHDBAz/n9cZ7n38L+/nrYbVd+woFBWZ5ZxKoW+7RLd2jeh
gf1W1nXGSdZYBluvzDhltpEcBlCAURbSONFQT9bZh9xrkHLWWuOBSzJNIU9am7rKgOoRQR1B8KlJ
a7mmQTLPdyT3ASSkNchXfMVclr49pSsJnM+qMg25Q02MNarfMdNHUMM8sDq3AN3GM7+J8JOHEhPo
e/R8JztiOdJdV3XT7N72NeHA9ojyKQ/4gkQXt83czVA2BrSO/xhTJwPq34GZw/V5vIDyDoolTy6o
YP65061qT/NpiCZo+PgE+KRAFmWaT4a+y92TrUtlk+QD+Bx9dQJWoj6NmlWd/q5LBnKRULW2+Qhq
7f/uSytlLPrm2FBE4/ZTpRiKT1cmQCvzVTGNVZmC4n/v1n/2Qz1YBahgBDPdbH2njUVdHTBepWAA
zE77OBqihsdd9KEMdwZoQRYakG3Lo7PmRCCfIb9smjkwzoNpAMCcPBnTcJi36UHiLO1T16pBvYdG
kgIA81i+6hqC8IgCQXB0csaOfl5jxJ7mmjjxUwSy0iuaFF9bE/sYVLiwc9R725aV8yhCG9Ukly7I
IfsugqDJVhHebI0gVnZLbNM6QSJ8uI6QSbGk0R4hgiavoYlGMAUq2DXTA6er8PAaEjs9je7bBJpF
jWtk81Tq0fzBSpO1AyhNULl1hlhnK7elxoxbBaLVuq0QJzMtCyX1prFQMRu/Km0xu5BBYoEVlNmK
Q6XL39rI0g4IDRs3iJoe1CRWz1rbuMwvXyW4YrdmMsm2Uc6aPewaw/EYCmnn8pAq+u+zpwmyFtDp
ZunTPZcXk0XQ+k4Ai6mAYT/SeNZ4jV+jxMd2Xmp5MWSmF5g42fxCluXKV81LnX2R6BEEE3CwM6bz
pMuUbgeoP3hbCo70q2VQkyNwt3ReJHdgvuEJ0frZZ1liMSxjyzKo9pOsRnxPUet+eEEI7RWESuW5
KaW1LVuz2jU5z56h5PddB/Dxx58dBoaCFzxCWIakgKQKnowBIS8SA1Rj2wjsOv/YNacuOZOVnJcu
We/mljbg6Q0w1n7fWsY5T4EHGkL3M/CtWniINMilg8QDlS9eKRJhmsQ8I7ZrnMlbDE2QcqM/ls3v
WWmZhxgST0cwSfGvqhXUqQQztOQQEcMo6pgPR4SEyConF7qihguQpGbLfd9mjXGwux8oaWaDFz35
0XLURxCpBRW6PiQyglx7lHY5aNBojFGLld1QI2A/4nfE76y6cH/PMjM/Ag1cIfTJ8vwogIjyUyfU
fJok3Mxbs7Zl2FsVjmKeUasZrPVeggE4VUifulCNkhcvDlsUIfferJba8duI0gBnEPBeceosP7d5
Mq60koWvbQs4ktaV8jWsmbXyGlG8hg7KDpZl5KGKglBWigXObmuA0YS0gXfQUJ125mmbSRLOXY2k
HqBW86G7WIlX92/nZlnEfKfHkbyZ2J9GC3iMwZmGvYLnnO1J7QTpM6DYJXKGxz6q1zQ2AHI5BrN5
mpJ3pbbm0womCF1rT9P52uVKtYN8irtOQdv9oqfJiwDF4KZ2tX7p8zpb0XiRd2aQq4CRexOoF/Rn
bM20z+FYNwe8AQKVSvL0C9htYiUiL3wAFnB8rJTmRuORntebLDQtBMZwEyaaTWsCTtRAZ/OVfTXi
ZPjZjxHKFeCxduuqZtyh+km9U808esRxEBh6u7B/sq96A/0T8oS8mbzZCWRh3nbW0JsE8wk1HQNI
WGTgQL2Xn6dBUA2ytZROdgYaz7kUtaL4SmTh1+z9KioQKqUx9n61WOerZCjPbQFxLBbZtxi71z0+
i8YDNSCxmw9WEqJqIyoHru4M1JVJeKuq3N2T7+IBnXdEwixgTrsseoS4X/Gk8SxZhypg/6UAcSxR
qsq3Oif70QyJP5py+Bqhuth65OlHDzGlSP7Rg3SisoT5OYtRTTRSQPgoILW5hbpNjm+RosaXkOos
x54TWCo0weYiyjEdTpyl5nIEfoPCrKMHzdA28CYDWb3MxZcm42epVBykkOlM82HatDZywMNR8HMz
ldrVOwR8jdqrHiWAifveVfTNMFbKCyJYs4cB0s8qlxAeshNQogrkh7VJbx1VwL8h9awdoazbPEJH
UT5A+3xnFHjZvlrKcmNJvQ/IlxpDzb5Bwk47Uq9u2QhOZbeDnru44nDpdyNHWjJEMTcqlNsIxOFK
A9GRUTTyk6MXAVGgIY+K4zDKqQTEcnZ1R1u5tq2eQVD0s1jrlCcWSrmG6n5pgykDWVxqYltVD4o1
NcCa53iK4BLYWlMHpaD9nuPZiEzBZCH3idP+q8siQhFIDjoseK+1HG5sel5D7MtCDiezcKwHcaH4
bQybYrOU9ByBu0V1vxq1AqWzo/H7qp/kUiTGcMxkbK5GqHAE5EiGZSm6ilKxTd6XunNL3Yviablg
W0iu6EnQ5FbQNHZxtaoMB00zTbZcb7JA6AwnTTUDcb5VUWfU5N/7Kvc2eqeOKEWA+tRUu5rGGq8b
/UEZxI0MvxxTp7lg+IGauvjQlIyL3m/loAWUeFwEoue05Yc8ZozqRZuw7z9R1nI2z9rRf72e05um
gZJ0s+Z0W7b2pivbTy4LIH65svQhO/ey6+J1qoDq6RR/6aYTy7joEaHLumZLvXfXZuIi86l5H6cV
qUfj5PHuT+PmVCDp3Z9uSa7eV7uGAFM1qVZTU1ahvRYdH1fLGF1N+plnvfQgY0s+lgtdQvD13+Y1
bg9SEHn2aY1SWn3qrMs6/eizrNhAeG2LbNRP1EuwD3VtPczvB3WhegVaNN6A5S9Clm12oyG3cJAF
eJ86d8lyN4aI77cw4vVK03t1LRo82UhdoBLGTwDqu0sEaDEwrNqKNAhEVOcn04ROKHnRJCfqoL4w
SZn/dVIj0vNbqkRjGip9mwXoblUqUUMK5ZlXaWUPZ+pHKI+z6SRSiTSmTD4fHcG6XuNp5cyzyYyY
sIbMIuJvwF4bEB5KfjORedsrhTSu1IxN5wROL6L1MsZBr0MKUY1WeaGaOBajVHs/FQ6jBtFq6K1y
xLyLIYSC41Q4LLZTA8Wov5LDh+G20zaQs819GlvWQEwOuCfhOPMaZLALzTvrEbaa063a9/sBBZRt
xtHs7w3Yc/xA6rXbL4vXHr4Gldniw+fpOygoQRJmKtoKUUN+M/QSPGvHvIgCVehRHJLfJgcaIgdq
EufjELlOEwFWtuaJf15rWf7Pa8my+eyxRDu4erxybEs8UpNoJSrea2H7VtemKSGKpI+euW/VrHns
uty7dnk8xahQS6aPUF81VOE99xG4Qi6+0N68HdBxriWOMvfey/1ohjqtT2PSHLzrgPWp11baK8vj
1yFlzm3osd2rUyPeU5eoO97oHMFCE2fi8OSJF90S7UgdcoqhTA8uo/nMJt4PjcM73KYdUFPcAhnM
b1E6L9AEvjk0g3zAQH671bLUdCsHQVyU3caL0ZoyvoUcPL9pDRXMq1OP2+TelNlSw2ITqTFAFsDp
X+O8e+BjJo80RE0FVactimLrEHOEGyKP0JJP4KdaAA+kilMf6sFMHFQSRtntHR0lUvqJo0tqoOEY
Bo2maSs6ptAYHUvoahlbZtyN0QImsn4r1S3bdQwCKCBD0Av7IBoGsqiz52p2nOXEQHd9EwwrJV9b
lg6JzA7FBTcK+JMbPiVIx7TKN6AZpJt6yqYuVhnpPwYNCBqk9JgPnpKzvoPJU5esFVKOs3WByROc
HlnaeJ57Z5iXmqzpiE8yahsiugUWEWoavYwVlLpCDYr+bqdZL2Grf0VBpuJCxrbRVxDJ05/rnHuP
Uo+3NBznKMRn9ODhDjqzX4ZSFftCrdKArFYklHXkJcijTTcIUft4vsG85ODc3QDJxA83YK5wN5Ay
BeoVNJfmZMWpjy7CLtTNLQD6pKb7WdodIODpntpQskBYjH2vQeQYdeifohCcuen10oaoRZl+GhR+
IwcAKB2IXUTGZZmJ8oDx91rDIdgLzc/ZmFsbFHfBx8qCan025NCHmTAr3QR2WRoaK1B4BfK2xXYZ
9xjvNzWAkohzoTjY3VTqKgSmnOaCp4t6Ue8Ly8eE4cNktRGvVu1Un4Iau2wRqKJLngCC1UzNYqYx
OUZxMPYIBJHhfol5nYojUYwodGDo3D4tTd924tBVgC69j0dAI52MAUJ7wR+XoBx2o/jgUzZs2KaN
972LhvIBWsn6mSsb6kAaGmWebWzH5/E639I4jdBVM83pU6GfsbdZhiMUlISmHZKsf1r0w3rL+J8W
jVAQqysEcx1fB3NqOlPQAcQKXXs7DOlXGlqau/MHiMKfUfQLeNppJvBl+oYlA6LFU3fxdabV6ph9
nU9AZJ3PM13dBwA0ucfEyGuEdAr+JDIQ+FRlBBklrx3oCNfOs7TBTIdgze8oYed+0vD8RAxPC09j
wvlRNwCERP0i4wnveb+KlUb9qTQXqvM1zbFq/W1OqCnhSUQMpbnTUq61XvoyL3EqRkT7a4Pn86qD
iMuFiw5yHmqE01ecj1+FA+0H6EVKPxPQcnR6WQbIqCQXQI+Hve1KZas7ory5mlfj5AMeluFBbnkS
D5Osvw6d0D/fTdIarkBt1SxvDYfugSt1Z2/2nsxRdQIbSPCDuLNJrcJ4SfnwkEk3+5EaKZiU2L09
Ql+Tg2MKj1hRjRfedw8UP/s7j/c1fukBEpvrF2ABB26bfoIuRX4loEO7VpHderGk4CCAxc8EqChj
1T4M0NiaYQ55ZQDqiWoYG2OAelULvd1tZRSdX5Ymqm1PSIikYPOiNL8JaFEJtCQtShgKEDudedFW
k+06QdESQIuxTVGd/hqpdXFCbQOcQFCcbO5SkXrSjdUwhNgJFFam7Q6NT0M8UYsTLfG+Dg2hoKfv
JIqGtxny/TZAjyBeQeQjOo22nl7EVEivjePiRxsDMdV43lc5qmGQ4aA1e1iN2q1igHQ8IO02tkhA
oHqPp0IOQFzKKtNgQBk5SfHTZdCCDjbKXCo4utBsJG3qlQ7Nh+kHObKDchgRXpN5fskraIlSXfO2
TgYAqv5q4LaCs8RkiBBRm2eknYdP8WSIkso86QZ0iM8DQlV5KVTx9Bbf6Q0n3wxIUFO9uyDspPqt
SV9RKTT/gUif6jNPjg8a8E0nENghEfbmUHRszTMFeD4lcbeyaTeW2jhHW4aWEyBckm4KCCkCZYQa
82Rmiu4c2f+w9mXLcevKsl/ECBKcX3ueNbRk2Xph2F42wXkASRD8+psoymrZy3vvuBHnhUFUFdAa
uptAVVYmfh/QD0GvMkfr3T5naGKn3www67UN9P9LP4Lp42YHN87ayTP+8pd4T9tZElZANgpwkVWg
98izFp9SnZOksRnE7QJlYxeCdshdhLU1Lhyv6CAZ29gvApWXtkMSEsmBC2/7ekEsm+BZAaWVAb5D
Gjqe898nNZYDcF6pzkhSVaC/1RcDPJWAF0I/o5t+2bQjhUwZFGEkYE+mt1ZgN66toDmlQqkHri/l
6K5FXYHdXY/oAsC/kwhsOrUlLHrzrketmEagdAQfB5B9kESOjzdTOrbFUQ7mFzLRxevDah+YrJtn
iqTl+7J1f0Cipz+C+xMyRv2YDRAHrfoliNBd1JhkjXy7NpKHIuluDqexExc/ytw0gZfJxhOOTNa6
mQa5IKylJdF9g305PDSmGLqjC1jSwFuQnW5m0PcCwFn3/duEVkBiu5nMu4z5kDIyutDHd7LB8Jfr
22itmjhYpZmtnsTAkUd1wwdmAsvFxxrsoZ5lHMk5SdNEQyWE1skbgP5pB9HqaEneAI+as6f8r+gs
Vk8uuKCvkAOo2rbtl1Vr3DUS3GIUWbnozm5Uae5pHdbioyNcqdbkZaKXBwv9rmDDxE8EHEd6n7L6
QMtSBJCQIOwzmkcaJSWIKHHkbE60GnJWPUjsGwUaLQ96ow708FxrwDFs4uw5QjMrCh4JaKKgRLqT
eCPvbdDontGVja/mNq6fGpBjLEwJZbYKf7QICZ8YckFiZcbpuOvjEoALnVPFcdpaJglvwIqHYcEq
bi+AZsjOeCiBr6V20GxjOP4q7VJrmUfFb4HchwhA1BQbs2ygAqxLcIYuwUW6NJcjBxQOY3chEzk9
AQIbM3TkhiLI4fUgcqL5ZLstYrk9MLpFfyG7KQwJSRpoZqFf3zq1fVPuah49RJPhgPqLKK3igoHI
ygJH6hSl3ws8y0Guoj1chLiFFky28aAdvCAjuJsRTrdzKKgry3XfoywFeepVGL7wqlN3txSAMhy0
BUSJsaPEATkS4YwQwhbtCl+w9j05ciZQ866sFxBk5Ae/qkp88YVs6xR9eKk76BoUbgJBhWialmbr
py+dDKqFPxXR1yZoLlIiIb8Yp9caBz78VasOHSRD8yNzik+uzMrX3sC/Fv3L6hnngWLFy1w89EOF
hIDjWueAj9NOxX5/aMxQQpWX/euVq9H5+MqufmWD15daVcizVPkrivYfX3nos09pXZjLtHSGuykp
NyAxAxv35Bhbp1LGV1vifR72GQMZdhusQfEfntDzPxxQR7e2tkzN+wyEZktfNPVnV/QvGrSN+T9B
bYRK55R9NSzDfIkHP1sxfOjv4zwytujfTg9Jlorz2KXT2g2n6snnEQijuWN9g5DG249h4ccwojj+
1ttIAv7xY6gp/NePkThB9duP0WJjc7axT172Iz7PjYR8BYoQxROoYKsHu8PXih45oYkLsHylr8oL
mbDbEqtQ2P2WhjSdT8Aq0bCzx3k6+rp9sdRT0RiAHnOQIvuTk6wGm7vXqLKKBxy1AEzo3Cv0BNzr
EOskDESQjmRr41ijfjXXFUiOr0AYFQ9e9DYdkmCoJyYusglOb576znm7CH2XAf7uGQPQpXrkJcOE
3EpuI3GqPSDngWqPZe5NsFSuSNfBsZBdQAlkOoENFpp65ncyQ10UUjE6inRqKKqclDrVjfmAfUu0
TOoafJhKOu1p0AwqdGHdMGB/DDLoBPSP+5sD0giINt+j1diuqy7aQa6zX9rIn+2peJdn4L4Cw0QA
MlTgrMkLzutwT4W/gk2Q4w1AL+tF0XoGDkyS80UUyWBbJVZrr0jv3dJGaCoEWxJ2J7F4uiMvA4vb
otPepgN2ppcdVNdBEnY3cfuJEUutHinPfCIKW/Lp0c2nI833yN/nQWB4jqzt1kYjGWBhkXTVOuvA
oURbwHk3SMYxqaETojeLVCqnyxztdDa6fFGav11CZai1qrH7ldzbpY5hA6SQqFcAu1Z1HmYvKmlr
tPrBTty0WRKCyaLJZ3ugNMNYEKlXbb/FW8z5ge2bxHcYci+jZmynS5cxdIvIPkG6DbabN9Zxhd9N
ADvQabHMC36JLTy4uk6i00L54+cwjOLVaBfsQNUdv7qfJiVe/oiSfqpri4ccJ/gHA/+03vZQuAgS
31kFJUeBUwuzSluMD43Cv5TKGgPDmY3Ka6Nt+A+5Y9pXsOysDTxvoJni9icjx3mNlGpYbmE7xzia
iLSODWRfSkDTuTiSt8vdgwJtxWMcc4fWIPMAadETL7AGLWkjDwY8UlYsCl5lULDq+bVWTQP6HQCV
Gjvh1wrE/SBrCZbTCPbZZWMP0DSMIn/TON6bN8OxmqaS6W/zdQQ5fTTYrV1o0qB3oPW7Wv8qYiYw
9yunOeFXETNnueny9kTeSVfGyYvqOII5+M1vXvo00ZD77OPcvwXTZw3fatlJHsvEH5elFxpPRqz+
dadG9maT73d/xBkptNxH0Y5bUWb2kY8BSHf0mxY4iEdVj+rqDp19rHuVQ9UQb84WdN82Ti8f7PRm
jn7FyxRcoNNQSc9c156PBBFITI6T4OyoWOetIAlvL8h2c/xtiFwCaxY07+a2y8lbdRwK2X84LL1+
jifuqgtsSHwZFr+jS1HlT+hf9YF4/GWiO/C6hUtwyufrivQyyVinArQpXgAKtN+jEw6we+59u5lt
FSe3Vyj86u0VfBfYLc0aFy5ZzPM1zbgFe0ZxjWWxNwywbKJ7KV00xZhuOqh8QksuYPtuMpuLqSu9
Bi/Co9kDYqArvXjSikeBnBNkFhrotuoIchTC2VvoIZsnob24XwmImylrii6QI+0WRh7WX7oa5UiX
FfxYREP9Aj2y2d4qqBRBkMhZN1nbfKmxV7Wsqnq0ywhsRYUC0ljbBz0dHVDxbXoDydVr7PWfIHJR
raC9l12liXQL3ZFNapvSNrr7v4kzKqQXShNc0+PIrWVoT6Db199o7nYaVPfZYVwdlQnMMlmzvLCW
o8Q3Ss1t6Fes+wkk2CFEeAwQ5G1akVpbErqYfPviWpX5mBVjdp8I9g+ZKSpIAnNbOo76rKPM0N/a
BfAwleFcsdcsj5aLLwHU490r2SrOVyOaHB9s13avKYSaVz5Q11uKoAmOQrpTC8BeyaYnDB7YW+c8
QMDiBCC+bA3Wbv4CuHS7j4aWrblOffmwu5370V7hWPSq4/9ml1MO9dkmWvCR95eslMEmY0O1rkpe
PIPG0N5BlzJc8qgrniVv0bTsx/7CCDFMpwhJiRr0mBRs2eDzGQp5IWdWp9NjBhKyGFsnCZ2tVRFX
7In1MnmQfid3Q+YFJtJwXneo8bDMF9KKo71jby1XiOEfchgV6K6OBRu7wxwO2T7ozUCECuipBiws
Uz1enKTqX7qVNzryxTREB8GpMV/QMK57zTBpQAZWe6FKWkNcAa0sNCxGKJjFrryiMh0+BL13JjP+
umAoigFyr7MWSwZQQSsgBLMjr2+p18hR3SbLcb67PW6RHcnVIkGGBFoAHx7D9LS9PXyjca2bej8E
kI+TAgucE2Re5mc1TWTIQScgQzo5YHfHGdKSm0FX2Yp+7B6TKdp0PY/vyNSbAfSOefsP+ch0m3Sz
/T6pG6fmaPXyH4r//52U9ECLge0BP1ovAuRJ/fEuTGNAPWoh7eabauOjkWK3eS2jrnoqs+inpXdd
jd8miwCbyTPoBO156P0+JO8tGBkrcb4NZYaOMyuPm1Vo7CNHdxaPdjDdYxRTn/Hw15Htl+VC5l7z
CEgIW7oFZw8Bs9QGstLtCURww0EKiOWEfiDukF+2VwYAE89TAyENVTXtt6Dhe2EBb7uoAOcGPwGE
Qgv7G5R3+GeP+WyZodw2LzkYmvbRL9+WlBMAS71035ZES/kpxns36YT8bFRsADUj7hR68BbQOZCf
S4HXpDupbX+Nq+wJNLEhCEuXY1fwDWmDRUirnD0fFBcNiJPXNGz7FkLhUOQkpTDSDKsL5p/f7SQt
5iGBgYdxlmIveA5KyAYvcONEeP4sINUx33x0/ZcYE4CfwzAl9ibu7X7FJz/aJ2GoPvuQs+5lVX8S
VpWeczBEL0boenymsCTJjD04gqGz6fiLmg3hLs1YtOVoVlyhMdlZJ7LG/7rOp35lVzl0P2isOqcH
rYjjrEeICkEX1JvWtulvgWX6J3JVvCfeeoCuuju6e7ffTGSfXGuOJ4p7MrkaMDLCjqdqvCc7mcj5
P+1/rI/3+Ief5/f16ecMCdHxvrZk7iZEV9vGMjwHb8hflwFEtor1d32Zgfe9kQFKF2X6rbX9KFsD
2478T9uDZERPmGPsKYXQS+pDFSbFt/S/l7pZ3pebp6eg9PXGAgrhWg3BqVz9LhL1MrSCfEM20k7o
wXx6kbm5sAcGXmw8Sm0ntvYojZozbkwGubNwRdCffbDMPyeN/fYATuu3sBlGpsPCrurPYA3xnrNf
YVM3/mu138NoehXF+Bd7ePfbEw7GUGC662oXmvR24z8kInEegPaU6B/GG70yT3kHZguKFI7d7TzP
DsCVyHAo0fHtlIDqkLfguqUYZbjeohVA0zHUWOYY/QpgX3Y/vIK5msNzGU0n0EbcUzQtO4b43rLn
4pApxsPoA7XiREaxy6GD+cmsUZKI/Cg+0xBUf9u26JKrAUW6a6HsldI9rlluM3Q9iWpBw2my7B3I
mM3Zm48cQJixLHfkpSU5BDfONNRLqhycfLRkCXqdvI+7sxtHoEUxQiQr+JJR3kRfRFsAJg45uBPl
Uvq4nqCJl8QbGloZl0dmQrNoaHj5FKNudHXyOZVCAW0DyufbdCEacxn6/drqbKgUxmn4MDZoVWNa
LbSWA2gn/A5A434A+8O/I2TQHdsRj/o/IoCcQlpclzz+soaP8/tqTGzow2PPUrA1kDhIqXi2g+uk
afeH1NgQkf5sm/0g1QfJftOCBdYtDWvrNg6qEgyspqiDNSefhiiZzENC2BCmhkt3Nt0wNe+TCK1D
Ue8mGlHo+0SGdoQTj9FKnbLqrs+zI+QH/Sugwf7VZ+wT2rjaM0hifUiWN8Ea+e1xTc7ON8KzQsqq
004ylWV+qfycgZUWs7PETddoqW83ND0whYWTaPttnq0nQUpjC3h/ck8mMxiwqQLx85Z+gnEI+iOH
HvCCvLQGQw2uNNnwQCZZG+ggkn62ox8B6trNwWWeCQDIr58IpD9Q/TIeydKZBVSfpm9Rmgx7SsAJ
EORup6av5wSeTOzuggftAznpTYZqLETfU/5AbzCedWj7+H26KOp6xT0G+uYyC/YJngPA7gb7LmyK
J5el5VOBfZI9ZuNd3Nh4j7vMWbqMix05gZCedjaIEpY04X06vq8KkLgqfx14VXqx7SuBJhgeQitA
eiew74DvPmtQVG7lmHwDDe5Xr4e+D4hGwn3Bocbo57n1ionkp4mqNoKVmwI0U64MM2V7V0PwLaNR
O5TFLQ29EA+oC7uLqG7zTQDWAgkZpM99lthgO81Rwci1kpSWctF2IGvZB/vv8agZnlnY8n6P1uUR
ENYMSAWd+fsjB1j7Sb20ExQ0bo4PycKWMoG+BKtmmeA7fBgqcGnI6AEqXtGDZ6HKgu1xuB0gY/sA
jgDk/D20fskgPFEEi1Lrfuy/Tsp102Ueck/Th/+IfOmlS1ezA7d6SYqlNWhJt2mh2adfoRkYkrc9
1LujAU1v+mSH7yUPMn5xt6dhy8wVByvsc4KTB7Yt/w6jR8XgQkE7LLq/hjV6NQIyv4fpc8y8Gtnp
RY3eEbcXpdX6AYzKQyYBnIAw2babsuwIXbD8WFiGs1VAIdxxWQHGXlnBtY+Qum6YW31hCf+ScFn/
aFLo3WX+yBf2CAh0y6sffdh8UQYvvxRNmUIaJ/OviuHDXBs8v4NAxdurNNb48VU8J0nXqIO1oD9+
bWzzjTUGStPyCMwWccR8MEMbcqaV+ZuNJmkKjiC2ILERBuscubcrRGKqg4uSDYR5XOdKtlh87qQz
PEoLj4PQhexwO4EL6xYP6StAGoWJXWprtQ/z5WXoJoiWVs69q0bvYOvNqgfsxsbKVIoy9iTuUGwf
gXb93TiLx5PR1pHp2jmMIgj+qTLzZILl5Hbje9ZsCX/d/BZTpaH6lHTNK+2RabdMG2U1QGxeROae
7DIM7rgdAPuQT1/6GLIDt/QupYG13WEQO3e8eEOdB0p+qmMoVUAqwlolqDNCci6dLnYkzCUFuOGn
rGucJS/RrN6KOF+KyYw3U+I6FwOI2/lihYyfQuGshyJCeoscFCIht7Qs8SHbkG1A/9/KdJMYwnS9
uBsk6EI6Nxs3VSnw92sqAwlIoQ7YNKrPYM/1IVHpGodeDxnbNOHov9Qgrzm6AdT7uNaOtorJX/YC
FP6Tb5Rgwqp/1Mo2XvVNkNVvNxb4cTMBQRDXQnWxtHLrUxN03Yr3wrmTFrQFsjYpDigYgNEhmsJ1
zaCKkFpRucxrkO/EWp6u1Hd9ALQ3gDwYmxaKfuloWuv/HEOBdElTsJ1wHX1bjO548bUsuxDHLftE
R86h4tM9M6YTyZBlKVP32kcnTPK1DO8WfTh99/23eeBDAcv96Ly2kGVYgPiIX7kdBRsVAGMjQWN4
ZmmYrPtGWJ8qo/9aVCPUzBPw4GFX9x10z/Zi1JMM9msSwLfjGQ09KZg1DfPTNI7zJMiqzpPaCgkt
wE2MaMiOSeMay3yS6RI5p+wYRyNI2snTRal6uyXXlJlIoLjFdLBHFNBK3VZZGWgETywIr0MLLDmF
ERg0jEK0j4aT1suqFvxVFfLOd9HrtRjk10EE3Q+0TP3kgRt88nMbPMzB6NxlvplB90nwA/6y9TlT
NlsLJ/CvLBUvSRRvJ10/oousVAhsDUffOI1zG+XizB0PFlWgPsS8u3nA1YFGnQnF+U6F05YgQdUI
nfKhRUZvRghp+BAoWf5uEx4YKEiUmoIpbnyfS6gjWo/i/uN6bos9epB1J/BvoD3F9I3VLcMyOOYT
WNKBudFJmtIBKLByPVCVaXS0vtCkCNpO65ttSsOLZbw2OHYfkiCscUo2jRF/w3g1D0dZeHdKFik6
d5MQ6QIQJyX6Qg4w2UUL2y359kM0dsurVuXD+Rbs+prYO6uvH8Ig5J6sR7dowQX+AoKY8Cyq2rUX
HfIB+9COXmrGoosSOLesAL/feDYYyOYQ9FxNizSJDHy7qGIFPBFEDW7fTyPLa5BZr+mLqSO7o3rn
UuZdsZI6mDxRjgrcwhQACKZiDv7jy49WL5htgWwRbema7dDT9IgxK9GXSbcmER/eXGSUVuoA1Qds
hp5CGngf4vhgVXxFgW5ioT3Irn17zxw52+YVbFXvWsi0OXxR1AXkJizLuU+yqdm5SZfvS9tVdxOE
IKERlzZfRsg9+kZs/Ahks/Mq5r92fjEuaVLhpc1O5haYR8Je3dlYcp5UmN6ZvhGcstshR+TNkyLg
2u7DVK0ZFPoWhe5U8HSnAl3qsVkiaRWebUdawNXooz24Njjor9B6AELGtzicmsBcIuoGeHOkfBbv
k80qkVvoo0HeGOWcO2CGx7sik82ZeVCoF6zwIL4DChQzadWhCs0HGnnaRHfgLcl3vafbE/RUWoQc
pRFnG7MG/M6P2vJtlTDPuxXrkUlNrCBK1qWDg+aYMRAS3l4KtSX8NEDQ7Gi1UaW7KE3FRYBUYR0E
MlnTJ6rSHyszKa9QcmMnGrVR2J3LpgfvH3x0CRtTrj0gLtZpFb7Z0Ln6EFVGMH8W0VVbnuvJvqN4
+iiCPF6sYy6b9W0hGYl7G7LFZ1oHyWHQbyg/RZIJlCq15r+ysuSnkKl/7w4Q7xYRWOvJLjzXX1qt
xY5tXI7PLOXbTgXWl1xaULIuW7WlsAwl9NzCwb6dBnb4T8tOzKgXngQNFy1bRLI82AQLbI3e3qFr
MFoX7tRtiIWMhily6x+GXA+Jssxsm2h980YSSQmz/BnjsfA8QFPoIDL8ljR0OLLllRegEUF7U1dz
RPIauEQ9NFNgD4Wm6achSgbJOau7bB7GSprnuDZ+zCuh4nFJ4/IrjWLhupehMz/50zQ9d6Xo7gzo
iJGPWza/b/PwQr4RyMX7VtngDMArglGjecAGaxeBYOU5MSYDmCK1IV8xMOvRA2Egzevdvr2qLlmS
r57i5MkrftZ4521lCqx7H5XDVRZlBlqufDh6mtwJsGF7lzKnhpYO+KLmEHTTNLbrPtAoLXMGDGBi
bWg4WMBwl1l4oRFNKrFBXyBBMBxpSEv6Qf/gZ+mT0rQn+dBmj4bO2pY1d7bYYAyQu+H1fkTv/oVC
UJThF2hQ7G8TukKYWzQCAEGhF6FLXyRiXiQummFvA7q8AMNEiFJ27S3SJgSauXYcY8EMl0NkS4Qr
p5+i+zqvont0S+a7BPJGC5NiGoY2u7LuL+SlCwWrQxnG3v0clLX4cmnxHpjXzUIwJZluFu9uk26v
VeqXsVJQ2IZZ6a7QcAUMSRib7Ojij/O+FyhkArQ2jT88/cdE5eveRxK87sxt2ufDzkO30DXm7j88
nYrvpRmicuBXzwXo0v4WkLX+c6iqeg7Ag3fY1QqHLr1CjsPSow8emUXiQdO+tOL67OeG/cLEZoqK
5KVuxuYyJjFw2trcl5JvMwDHNyhG2S+3SW9D7NZTZLKmqTrOT8aRhfiMJLxCex/kkT5c+giANz4o
qPzC0epnK91B5t2/4MCT2GO4IkvIGPY5WVVto7yEGp7rhJB1zcXaFSx9FgW2gkkXd/9UyFUZzHF+
CpSxal+lX9wOSY0c+GyctHscD7H9Plh1i2Y7PT2C2M08fQrM9hklj2Gd5tjttxoL4Wl8hGgdPC79
/kIj3wSbwtRlYmkpC/gO7e0D+eaNY7TLN24FxJSe+j4/DMZyY4ZgME1AYY1cABrhB92jktugVcEH
5Iq6fQCuKJwFBp+Zr718In8EbrcVs8PpSBNzPbGj5pZpfGryRB183VbRdEF5cfUdDWMvwuc0Gk7W
BK1tsHCAn7Gp5InCKGIy4mrb9SCL3QN81C8Dt2hQ8VTG3BsQ5Wm1SCxT3ltDUF+AfTGAZkXp1JN1
hfdnrcVJf82w4yx8ACEgOMxz57svAnGkh1PfJuEFMmjbjuNJv2xZPGzApNeubls9PcGTeXckkwRN
38YMbICkkR4VqTe+Rnm9B/GO8cNyrROES6cvAswCSx/9/nfgzTJ2bm8OO7SXArWpJ/ku+hZTs9lP
I6/upsgpF5kq+TnXXalZAni0hCTQPHq3u8ItxaqQxaG0waV4I5kBLBS6Pkbvg13VLA/kyPH2Wle5
gxo/i6Dk2pvq3IAh7aX/WUurf4nZGIMjF6xoYRPaLwL8X5vUkuOGgsDa+jaHeY3zYn134nwnmzJ5
6BubX1lhAxifm6CvatPkmouqPeEb5ws5J87rMyiqz+Xo5SdbZfkKyrgQWNTDsMcTcEG3dImMFF9h
2qPGDB4fwp1aqMdbk3FwvwESlz84ym8uOfCji24Izc+8HY1V1bByT8MMFQuoY8rnzNJHMOBsFxzM
MJ+jtBmBrTCDvc+D9IiuU2+J7dCiz4T4NBUxP5uGCkGgCxgAhGS7lVEF8aHSQx0mdJgZN/yMfCU0
0eIWxTCgsFagsuEHGr6HWXo1gMXAjUaggqn9hs4OMGzV1dfQQ05dZ8xTs5VAWvXBZQzL6oSOOG/1
HoGSBFoAUimXno6IOlDKUwQ0iaqvcfO2BkUYUJwDFxE4kvGFZD52KKatpwY9IGPVWI9opbcecxFu
WmQp7yiiSFIbiINwXCA7BZ5dP/WmBb5t1J6CHRs92UK1wFxhKs1o9ZpIR7Zrp5JTsaw9YzMO7hcG
Ta19BjqmRaeZYdwpqo80hEiN/ez24m0YjyrZJGhVXo2N8HZ1CcEwOqt7+K13opLJig7y5KUhndZv
wU4noyOSOumCqlqd04EqOC2HTdIGBkDKRX8Qjh0cTaC25upYFoGSa0SFlSaQnUpnrRqTrQIGaF7p
NuHPNZEpgirhKuPY9rAcQDdeDNl9mOGJNk7+QxOVMAFDcBxZ8HozDakHSQSnkMu4y/t06fNCrFKj
yzbzuI4nzVme2Pt5bEV4+DZVeaElqsLL7tXY43yoJwNvN6+fo8UWJHXjIU+ORSyzE3Y7b5cpSAH2
+XPMq3o4Fu2R7DSji0IbNKomUc3YF1+DzachgmCwj15KOzLYgmyuduDfXy1LgKLWNxoQukMaHWVU
IO14UlwnV7lPowBMRiV3vTDcJ7LYxrQHfUR/L7RpsM1mkda9f6SIEhWJVSughNYarYcdFVolRQMO
KZrKISV7QDNWuKAhWmKty/94Jd9u+vsEEJcWVfiwz110Sk9Ncez0JRltjHvFC2CGpuJId+SunH4E
ObE9grfxfU5M4eSnyHqqwefz5y35jXZo1pDSSrZOHmcr0g3fF7o7rMb7ZMVaU557APDPbp5nq9xk
9nH0qh8iyvqTJfu3S5w6/YlsXgB+PdfJj+ScdEQPtgbk0d5DyDOigw6UzuBVK4yHW5lqGnx+NFXz
Rbx3ljsoM5CJylR0MTpQVOooGlEoTZx4N0+cK1q/1rot//taZH9/xdta7Ncr0sqsLO0jerHx9Ykv
oyZD5y0heIP3IY477Dnt8LVy82I78XFIXhTEec7as+Ma8jwyEe3xaDt0LAVih2zzbQCAyj61rAPZ
6FJ6NfqZ9QVtBiApfeEdThDg7RK+ejYAvw9S46XumupbaQcvAd4I30AFPd8ATzrf/OYyo9H/BKmM
g3aXeub/WOL/PAYSYOjyAn/32u1d99SMnrMgooeC53zTQqd2ZoewfSi71LXpXjr8yp9Y8JRMzH75
26QoYO3MDvHvSWNa2y+x7SQnWaL5si+M8Z4uXeLn0Mpc3iwTEnH3XqI35BnXoq+mZrMsa2trJTij
etJSH6bm/dKImiqalxwscHWYo05K6FfQOb37JuLWNotABEs2BxXKRdv5JahBy3o9oKd+H/ki/6SM
aVs2DKBWbTftLLzZZVy92X0wtu0b4Os+uRXOkO/2W/zv9qpB/xpVr+bCl65egfISmsxqLpY1oK09
9WH7dKuf5QNrtoMbjMtb/UyihIksbBJsbkWx3om/5LEzHsk02/myitBRRjW3yYiyE7frp9tL9/jC
2TYNV8vbMm00fFyaHMrK56VpIRNUzve9x5aThQ5B4U1IDOaApFzy2vOWRisK9AGM0WX24BtK7dHX
8lxoG8W1LIKCIhAkW1phnksLvK8iwe6Dhia96PsF29N5pZvptmaTZFs8b/wjOYEDe0zdvD8NaONf
jYWPHbfeyMw7Dzz4auWgNKtNAXimd1WuQNWlh7RdccsYtTYZZUeyeQEIDgAKvyPnHKbX9VAK39xs
Jft5W9ZQwcdlaVJoIJmVSpHhHIVtEC07gNGanHTp3peNBI4KqsauauwMd1932NnRfiaIgYOgIe1n
aOgFg0QjEkoTtyF50cuGz0t2CmKcegZ0EG+jcfoadjgSxb45nEAojj0ejX1tpDu6JFEJidis3dLU
CCzreGzoKTS+rRBVIPi3h/bxD/u88ocXUXmYLPyglBukOIb96MdX5gzmqw8h1jByk+9Fnw7LdkyD
CwR/uxNoPNBOqKrwq9WcKcCFKvGy8sEp34x1fS6hI7Iih7e1oTH1DcrOzcprZHIOeVxc+ATsAUpb
yXePPQ21NX210ZS+go5tqbfN0RYlYuQeBIQ78cxVr4XpiEWS2fF9WXrOhRw4AqC3QjsMtNjNjtoA
/3LE0EcxNgff4qBWdDUEahTykWyyc4GyU4N6bJAZ3NixIe+inLM7qzUfhN7Upigl0Uh2Bt8YYMyH
IjBEHmPfZwdkVfbU1HJrdKEh1J3dA8jPZyfFk50uCqWlg5t4uz/telmwQxuHyup2H+K1nV4gmwx+
REPO7PxjOrp3UT825fzj3fptKAyQyPI41fn2tiwDpv6cBnLZGGI8ex4KOiMw+XdDhMc1Gs2SR5GF
gP1WUGwY27BcWo5Vv/iiRRufbPPXIAAKQMrye5iBPKn0+p+9U66yrPChH/qIYlCKU0oulnVoRz9R
OgOMO8++jck/6NFrnp2+V2uOr8ZTY5bV0UJ1dTMFDjaVIB9YxEXQfbdZvDSmvPgJDu5Pvaucl9AY
kdxH5v3iGaa5rxy07vs4kz2kZTAsZWdar8oZ9tKz8p+mPx16FTavAG1CoAvsh34vFlwO09VkZbqN
nCY7NL7I7pyAxysrHOQrkPRbVWf5D1Pxz32eqk+DHBVOn1Z5Cq3eOeGTXa39wa9e/B7pQB1qd9M+
8QN+bNrEXdZx2oMC2xXHJLCmayesK3g63FdoNEPNKXK6E/TD6kfQtH0jO34ZZGWGRp5L0NY9tIID
SJ0EKyNEcx0IMOOLUZTJubE4Dvu2PXxr3bWXJuV3gGsgk6UDmPDUFj2UfJ2yrLxH80t5X0Vo8ELC
oUa+3i3uLWivBYu6wE885XdkQg+Xgcq0DG2+GI1qFxtdupEa9IF/tfHAgjxZIG0sD7Z+7s2OCN0C
U1Td04h7UXUuGD/fJuUVnvqKJyDxfF+oRMF4hQ9TujEIIoIN9dvCFONzSyyKoP1OZG+T5uOss14d
u/9H2ZctyY0rS/7KtfM8tAFJLOS1ufOQ+16VtUgqvdBKqhb3neD29eMMVneW1Dp9bNraaEQggGSl
kiQQEe6eLjIxUb7NxG/zkXzo8KFd9P54rFHrqk3nAAmbhZBg8cgT+zLXLIyQxkBwINpQjYOfWfUZ
AI1P1EkmGZhny27f/WtUuCNN5oujUTliSXQUPK++5CE3HywEzU6/sbdl9tEeWc0XkdTv/iUKgJbE
XoHfzRfXi6yH3geaao5kZV5bv/O7IglyUhLcoFSTQFC1FPwLTdWAe8Lj9/hi8ucWkky7BhDuTTPY
5pcRD15fq+AbXmGgT6lj4zRoMd5BpdoBUQYAydNI5HTz534aWecIDPmymEeSg/AAAqORNioq7nQE
0XH150j6TKZQokgjReCwLzWKj8gBKz1gL/x16lf8ARXi0Qb/GO6pi0PwDUO8emfXdoG8QGBDLVwz
6FHboFe1rfg7pIs2Q6FGH5jEYA2OLvN7xIEsRMVs9EmMrFu5Vmfd5Z1vbNuxbQ6ybIYT8uwQH1d5
+VDiMQ94Xpu9YBnx5MUo7l0ED6OuwBhWqGJSFeEvtcGy5e+ubdT2367NL9iHawsNAyK7E/aLoFtB
X6fL2g6awwzOmpqomm8OBPuqLeMBOJJ6X3Rx3C0QWQWFHIXrnEqVazsEY8BslEjbrp0+MBZIY2fY
tTZq00PMbBn0Hr51MtZ5iHe0L07jpOLVT4dMM7WpfYidq6Lf2r3KDgZKQs6d1P2ZzuigoxwMZZ6U
q1tHWXrfwpp5i7RS/caOfHvvqCJ4cIYJ0jaA6heVJydAPIvP5DFw20J+034G+qdbQo/dP/R4lNi3
tP6HGP98Sk4jnCgFoKJQbLo+wLYfbHQDgrtCOcCgeMm6nMqKa7tuFmaDysAWZUFPUqBEmsfjF3Lz
GGhORVEgAtdirxGGTXNpJrfWB5ZvGv47tx53/jZDKSJkrJR+rtJ0Cyg38nq48zaWCMZtOjW7pFhG
0A35HGclO8SWhOy4MbIXJvo/hsh17pFo7u/Apg3E+uRvm65c1lohczVNm+psS/5DpN6nzRE33o0p
kO2g1gbD7sZBzdgS2cVwT1tbahYsivbzxnfqBWIj/NBELDPcRyVDJroEutShwlU/FO3CNFuxdjOX
nQRVu+Il0coN4Bn3758IdZqj3yBOk4xWcwLIBPQSKYiqTxDo9KyNXwBUnqu+21A/HQwVvkaysLZ9
ZmlgWHAIM78953WZA8qfCDDIOLJfkDHM63cfW2q9LOoa2d/Jmzq08nvwX0JpIS6QvIXWuj7rzkMx
IfSllk0OicYuRjU/Uvc4xcqr2YDxrVk4CE32CzJWUw+dOaiU2eelurvZC9MC9cfcq+2VWaDQsMfK
QOA1fqzpRsMtFJybmOOeo9PAeSzsJILCGeLmdECOKukQ0v2z3YBfKAOvP1k+jKT2GIcmNMuXNNdt
DISEEIqfDlaq7DXvE5lcQA/WbBi4wC+F6dlnpp/NqdyLDmSmszHo7KWMhmwdYqWisAfxnNPop0ty
ick2uFkF/Z6Ar28zVCF7xu4kAE2fo7OFAVWygzsd6MyPRZOBSUHCiP2cuyZrM1Yc5buTl1AcSuf1
sCMfMnGR/zmapry1yYeaeZ4Kvrz1SFPlK1NCULLqkDDqsvD9ECEaWQEvj3bSOyUIh/w/ZltCPeQu
KpVv2tT4QRHID0HKOAyh8hOAPL1BNfsJe8eP0cxfgps02BH+sxEan1AFbZ8tA/yAnR0MUIofonM5
JBm4l7RxBQjNWpZNYCHGk/gLMEZmb70fr1GkmKH2I4RwjfCCP3RUfst92XypBuTtDRmwByx4HHBP
1gz/jnm8x0urBQtOBTS/itcSL1fcDyLDdxF1w2k+NWxtHMwKa6osLoEkmnroIDtUZg2gxeuxG2xC
C6A90GG8oPDyCrHO6tEZC/cEsGC1JLuhQb6YV0F5F3v2eO+KHuuXaUAArgBkjHJx5MAXPzk55HQ7
lj37+VgtejDynegwdEZ6YtPhZqOm7nS9FIm1yUcUhHdZfa6lnz+7qIJ9qB1vyawqQF3LqpJZ8iz6
Jn9G5BXljYV+IEc/Ty6oknLuqFVF1VuflcM8CfTqQKuaBLgPpznzaUOLB1G3p2YyinGFWiC+pWbj
FEgPIsC9oeYQejV2Y5WzsqcPBVdouEd2w15SLzLxxqHMQW9BvY5sw3PTYIVKvay3qjuEDK7UiaVr
uCjEwHapYdgj2JbjCoCM6tBgcYBQUhp7Z/y2vDOdGV3xBXzZ3c4yczEurNJrEYAfwARvptgYplBm
ns7o4EMV4OCFONyav/O7DaMR5ELDbs3//6luH/nLVL9cwe0zfvGjDlV3et+aj14AkWUDKiH5gk5v
BxB/iFVuF/0CQgnJ8dahQlDSl3n65xBq37qdacZbk85+/YCkQUbSVGA5/OdpgvKvC6NPoSuZjbdP
JaOsSp4vJDevow6xd5su4jaEmrMLndKQoog+Q3mz3Bt2mN83kIYUSAWdsomxkw7FIFAFYnjFcrDs
d1tHZ1G8MSBqdB6mOwC10breVDoGVuKvsTQij1At1yvrfLOPDNjtMcGTiD711jGAXqeTXXzJnAAr
cx20ch0XobucP/GviRGlAnAbHN4dfXaiM+ySSzNazVPR4EC/JKoL7uapEm0W6yA0ytnFNdyLDRKi
LRgm9EFqpg/zmUra97Pf2Mild7hKcGNjHB2yv85uNjlNc5uVOm62Eiyhy4jjjge9m/tQtArcVAGY
1Knpidh90BYktLvYugsmjxLyarugEe2SOkvuuA854i1p2bHzPKjTUAoEiAeRL5SIZrrO7hzbvoAm
pXwrRnExJCveuFaXQOEkg8XxovqkwgTcTC7z9qrqn6kgncrQ/akWHZGA2X4zkQfZ03K8A8p8wQZs
CBIR3YNAj1+jMFIXPJDW1KKDMYLNObGbt3bwY2T6GlTkFW5ZLx3pgcVApf6xSvi0ny/lS/PXWRyZ
7zY6axMuX4JgSBYsT9XL3Otvmek+xlrHVyFEfAXvtTzVzXgkE8Qh4muDQvw7D88yqOb1/pLc2vYa
gIzpnrzo0FT1Lrbz7kytPozia5Xln3OVgUljmplMfQ3OCmlY/v5ma3O7WjoRi7fkQh2JTgG6yAHi
IRvNGZSQE/UbHq9un+orbW/jHgzUt/l8O7H2yuxRr2U6uOAoH50jl82VhtGfhLqIEkqlxYfZzRI0
vNF8Cbc/IcaOsgP71+VmyrzqvndVcLpdmVZeuDBBkwhMKr4w8q1l5S0MQ6oPf1VpeSgjtUBXRS50
cEdwgNRmbc5/FU2qWheie2mql7ePZU3m7IwSdeu3v7StWuPAnO7L7YtDgBS8/zrZ366uz4R7l/sv
NNf8b+j2xRR1He7m5ljwAxg2uglM0+2VBZEEI0/716hunqwkjZ8iSDYeFGOo0J3s0LOzjby5jFiH
o/jTqTcNqIz2TlrwZw2iO3Ji0jKXjWTVObSFsTJEni40BPge29781DVDdu6mlizccYNaETAnl675
WMm+undAetU4sflIptYEtZef+uGRbH3rF7s0zNlyHiAs/7E3N57WJpg4UaKHdXUb7WlycOLGB0RF
zAU1aYCLH4shzf5KpnZEKDHp22pLkwNtkp4iO/uDOulyjdA8IoXr382f3tgdqs1CuabJHBV3F8aL
C/nTwY2i1zxW5olaPZaHW09ZLehE8AeNRu9fUamyok4y5ZDIXPDK6w/UjMfC3qkQwTpyoUvogIxj
4yMZDAWNF7cc2Y4uALQe7ODrHltJ7Km68DML7fY6cqXvi7F78zrX/QJp92ENRcBh5/doBtpYgXQL
NZqR656KKoUCHxDUX8BTyEGJmzbHog1RumZdZ3MLBT5dluALQYxm+b7jBoXabq7Tu9Xmx0h9HNus
WHwo1LOjGmLipv1g4LIL3/tM+WufZd90rfOnAkm2na4h8YMorfs0OVBqG2vAb7z+aiDI+S0SKICM
O/4jtpO7JhmsFx01A/RArewq7bDdOqXVH7xSxohTxAysgbx/igco42YQ6Pw+DYdGKf8RYrhKEQzG
T9TbeHaCn0bCAEmYcOShY4DZwowBPkuC/hM0KsDlDPvNrZvQ54mrkEZEQG12k8DekxvQEe+zDZPb
bbYw+u4R0QEkjwfQfAPeYSzS4S1VAapLXeszZIdLFCWa6a7um/hT2fKTKszgG/A8ybJAefRFK4ud
c3NAas0ewm9/jewSiFHQyFz6KNu2bbYyoggJIj9LPtFZ5st4Put+Y/udn89MhudmkXzIsxnSHo5g
Btt9yOrNOTYxPBpilHtKr829ClmytTBKwEz+ytGRM82SlPWO7H2ULLIRid1L0RbFVoJ+4LOVFjOf
lUwccx3bTrVHFRLEeZN85rPCWhr2qAGBtuUanyZ/B3EyoNRQpiCGHDzKVtFZ66l2fhlIFzzYZRD/
m3a3jPTCC7V3dGPIjqBUJs4v6SiQcDG7FXUgT5hfQmgI2qto7FeoofKONzdvEMFm8BO17DnQnB0K
NY46bdunoLOyNVjK+s3cHEHExmWFS7JU+6Q7cwSBa3KiTjp0CoRhAHVdqUWz9bH5Phs3u/fZfNvw
N63OGkS8HCteEGcW5IdOnWNWF2rVLKl3kZtWS2rSAUFeEHP69YWXLgo2J48aBGJLPkmJkO03c8we
04Cf5/jdp9gltF+LFtyTwcCLRyM2j8TN4EGddBcDa7Xup5sCGn3hFIvu7kqIdj/ybjwyiL+u8XBU
x6D2g2XjjPxUx7n9iYEufaat01l+AAtlsfJRNfeF3Lyk5CeT+VvHyluA6uU3umPqGsIVJWIW14ax
5tj4rbNifhx+0+k5L233axuDdnVsxvDA0iR7nAZSfxXn0NCxUC5kh7HcxwnmkbUl33wEfIKg6b4h
W9otW+4G97FjmhBzHcEyaucjRJTjd18BRRYNOcZsZSJ52oKhF9wfnK16OrOxVe0y7SBcgLO5dzqz
g1fR9FBxdwATmg4gxdT+tkZB71Y0HElZjSdRg2UE+P3VuHXxnLmWCqn1iS9t/scImmFVSwRd6d8y
CdroCmW5SYPrXrhMfE3AtQsxxe6rNfZsqeOog5ae3+0a2Ro7hkznXQdI+BJ5ufGl7PsTcWi7Gdg7
w7z7ysoEcpDAXxhdlD5lgN4Duo0zvyogG4pH8pMR6XfbrZfOMsbqdZdVYAbieFACopEe6JI9mSQn
WVav8xVPf4osQPZFHmmgd1AsiJ7dtDjlueE+RSB8OuCJMt2F3fB1sicMbwsrCPhBKlCl/GwfkchY
5GZd7vD4689Y8PfnUcgO+tA838ZWES5K1kfDgnpUEI6LphTBNu8G6JoZ0EFw3CmoNTVvNhUnww61
bdW1nQ41iPWRvYCNmtRxs+W1qjelZ7VLqnKjejfsga+KS29P9W03u6GicctQO7xIiKb1pmzl2tUV
ubV6nWk8PXzDtO6yWBjrcDrz5fB+Rrbf9aKwFPQ5qJXcRvj1HBykDjb1qIrnqsrebEQZ38Ky3iAQ
1301Uy9eoX5quGjHQWTPzOtNlii5tLLRWHhOap4cYkSgQDG1BSJyWOf4BzLRQU1RZDpDmgJarsUI
IVoUr24ipYFWngB3VMRFNhAAQP/GlmcEcvKLOz1+M229WGPDdhEXeCQXRh/vOTPwlihjaKC3tc8h
pmNGbx7uCseS4rVwg2hlCpFe3Jg5x2DM63WvMw2sN/DiUPN843X6Y8jb5skJwmbreXm691MBpbRp
MvIYbSiuh7V4RWg/WnlqzFaKOcMOFIJUo04HN8vKtaeEtaZmB/Deg3x34LbYyjRFufjQPI6ZB2h/
HKZ75DQAMITCwxXKIO+2Up0NL9pngVz/TrPCs/GqnTrHKRWvsoCtULLYGY+IruFb6EK/WBH2P0bq
aodcr4VXGFSeQKRYXQMEY2YbNakD1e3Nzl4aCgQILW+tZ8DA2wO3iomb2kH4sII0xK0pQaCI79U+
R7aPCmlHust4YhiHVOsnWVf+oxJNcmqH2FsSo7f8065zOznl9iTPhAj8Gly+CUQJiwVuW/Mb+DY0
av6t5F5pOYDrBf8QiQjbR+ZUIByaHrVD8O7bBmA0ti0dPAQmyKu1h0QW9objV86gzNPr4TPkYt7t
VIgBjszZTv5jFnlr3xiBMWiaeMe7MNggyYG8njPiuYhcOdhtAAqJk2RnxmnzhTyCJuTbCOJ8Cyy2
0uVMPd8YrN/+tk3E88iXASUjHHdnSVDDBbKG+hl9pbr62KReRPy7PX3/Zdj9rfeXsTfndpqqdAy9
Hf3x0A1IukIKvTz2iABsssq0HzOUhEHmOBvfcu+u6DvvD3ssf9jCcZ51YmJn6ffeCVXg1TxGp4Wx
zgYgleh+YwOvtpER5Ig9TWsgPS14uumQuKO9ZOz1hpm+4aoLkEns0xLiPhzI606mNQSKB/2OxL75
QZMBa/M2feasZviddhW4aVJ7kwgUF4dxWZwBgs/WKHsqP1XK/E7QRkN+x2MrfruNYeEYrAxPvGiJ
f0xCraHCuNzcmm7dlxvIIwebRPn+SQyAXon+M1W/53kLabrAGy4Od7qTpbGRCUvPfK3j2cHuH1lv
LpAtKFEhglsixwoTYWFenEiGJp2aYmpSr90C20m92Ctaz9T7u7GxDJC5SDMQqBrZBcsErCshQGuV
vXMsNcNSc7J3lQRhwNC8lNrJ7R86Vs4D9GhXYLj102vgTwAGHZ7A1C349wwY4hVoNfidUUD1bzBU
/OwnebWGktR4BuQrOcgiltuxyO17OyrEshUyeGmt7CFNcv4DwH7UN7r6LSj/HK4CjfKNNrZA5I93
BfgRXIRi3PQkmtZD9UD/iW5/sls8k1tVVLP6kDtY6T2w3ccsgzDSTZAoLYJmK3QAMtwRgkS3DrPg
EPww7sFgAyaqAlX7CK4sShF2R2o2Q/7eJOgh3g4fe4efm9QbMcDD/u3YfESNTpmlK1DbnkStsr07
LbBQjQhFNqdMgzO16TC5ePmY7aNYhScTi0/iM4h094cn8uBedj1/YGN8ITIEO+vsLcpGow15Den4
B1B6/j3WtrMXma3BhlefwGtauf41F/grZq+sLuRGO7W9RoQSBcJ9xT6HNrjhcF971yyowceNh/8Z
GBnkoLw2QNCls88jSsUhjljbD01eN8vczPovkWu/tq6K/7DKBsOnPJRISmyVWPwmXQit9r5gEGTz
cU/7NbhRugFpktYMz55pvCaGx+cFZRub6SmPgldaptEGwQHKdeHYbXygxZrL8RsEGL5YE5sX8Xrp
3kvORoVXxcT8Rfam14B2THbeOcubK9kh05ngxeCWCxD2jluAZtLPCvLimekE31IPMGgFLrZLlATd
xQGAGqUGTfAtgjSAYODesFTobX8eGZvheJ+l9ucMK5szKJiyM1a92Rk7kGgneuOTY4fh0Y7CjW+l
5WOSRO29jBUKWjoog/aIuSwrj7Ed9RqtaE6+73yde9kg32qAP45YHGHXIrkByUtEyMiXDiCu24gu
M+6oFZauXP3rv/73//0/3/v/9v/I71FG6ufZf2U6vc/DrKn/51+S/eu/itm8f/uff3HXsR0hODgs
hAv2ESkd9H9/fUASHN7m/woa8I1Bjch65HVePzbWCgIE6VuUeT6waX6J0K3Ld7Y7sSoASf/QxANg
uFqrN6TOkT7PvrfGat7H+l0QH4FY2ca0wuqEaHcoNRPJRY5BunWIVw5yqXwRDGW4nVUG47D5qQ0c
8SVAIcxtmRHFIlohG5NCIATMRHTwY++jjZzLNFkx/MYPkCdG9ex0EFnan+3p0EdNtcnx0AMj05+9
SaW/gEw/3YmWYcUuUlmhHslpZxcaS840AdQU2OKfv3pu/f2rl5JL/LKEQA5a8p+/etDj5UZXK/nY
dOGwQxLYR9WUOa5TbpQvVYykybSc6EbgoEuHV/fkIYF5AlSboUzs915V5hmHNHA+zNOxiWbD7jXE
io2DEHXwkoSVtYrsuDsrSGIeywI8GQNyU59GkD7j65Vvkyv4p1HjPbkyD0ojfjKc6DYzq+FOB5F9
4NzCMxeQBvUffpeu/euXwxmivvh2OEpDpJDi5y+nc+LSQel89jgv0mUhgMvP+SdkKPIrFGXbK6D6
z/Q4DOvM2NAjj5qTF8q1sutQQKvYCtxXxID1Woo0A2saHkxBVkOsQYjmi6Wrs5rWiHgpPmQRyz8L
o4BkUNHBdcj5sVb3gZFX9yi03yBhLx7ziU2/BLct6A5i70g2UIbF26YA/yP10oAq7Ddi4uVH1Ayq
tVXIgduz0yWCU9F+VBlY+70MkMfeA2eG3cXVsvaAIgyaR2jXi8dffLl5X0tr70C545elPSnMWVq4
h6mT5OfG1gc6qUPQA8tfdjJ5+EfVuelTMx0QKSwqEYEADI00lO2iBfTwkLpF9mRps9oY5pivqZdG
d10yj85B3ns3xxt5YbG1xZv4A7l826jpqWw2G+ooLRb8h18Ed3/6RQjGHBP/CyhmK8CQlT3dTh+e
VHiyWAOoZPxHgVcU5ONYf+lM0CsTzjAsP5lubb3SIowbbX/yhddfjMDFEs2oIAUZxWdSlZ1VYkk8
dpaHpdPKLYpi0UxqbyGKAKG9U0YQl4nLIw2iDmr+W9s8mc9ib1vXDqpsBttJdqobzSPjjnmkM97H
drnIwgHVVkgUsR13ov2t+28+s4FXevsfnj0/P/anLxMEUJIz6bgWiOhc+fOXGQcVM5OUeQ+qrwek
YlN3YQK/cG+Fhoui79Rct4mbveRMrGmtSx5VFQCl1/EODLcgnkUasXCAPW6LXY08w/Scraan64cD
QEbnVkO8DQ5khsYHgk5mgHCaP2bLKjZB72qx9Gq6cbigYAt1sNR470B2JkSUALTuBtfZMioKcNl4
bnKVqHP552/FVX/7idlcMaFMC5S7jNu/fCtYUXE/axL5wCCXe7YnwQxQm8QoYZtUbokT1ZdRtOqL
ayjHZPWBejmHoAHRJZMN/HkAxjqgkidqZU8NqIPrZbOqq8gAF3daL6kUMBeg54AUsn8UU8Vg5G+V
LtTnm1ctUZ2mGKQbuyk0VHgRSDFCw99RU0+2zgFCKRjsv9nIr5hCTbPz5Ee2oXaw1ObGSzXRey+U
P/JHPIahK2L5EZi6ZLmnnrCExpZXQYaLej94u7yuIZDL3VOgreknMHzFz6nYRFY97jKBQpXJzvJe
4hmBoCJYU7DjB2G/g2J84Sza2u0frQlAUgCIjNQtdkpTa+rrBigoJQ3CcpAIC/wM9M6d6e0h7l1c
dBOCZn5svKOTqi9JppsHMuV4da0S5DA21KQOMwGEipmv//wbscTfbh0XehuuCXEBV3Dswqf+D8+h
wWV43Q12+RAE5hR1zj5HdRV+yzoUHXq9ZPfI/IQoz0MBMPj1gm8FGDGQ3/deCqSVNtBNBUuGkuHT
zyPdqmXYwAwnNzVCYFzBxSK7qEJMCnS11HTCcR0UenxsAwVWET/bhJMiXpEb+Rk0sSg1nZrYYTQ7
R00sN1MzrUA+Wjqi31ETQKP3KakJKeR1iFKztWPjV06IoNCz6nU4yuYD9BpocayMqmoGDiFQNe4T
DqjbDL0WKYgkoARmztBrqM3ld54tPkCvC7+v17pL9fwR9DkDgDmo+7Zi9WJZSl+l5fp3cQv8aw8Q
z4utLSiFM5aeUKGgnky/3HtBYb6AVaTZ4JnqbcktisB/XiDX1TUO6p1a7CDILnnzepvW9kdEgKfh
NG2hcx+h+OJUaz6ibhTSjUPZBk/gXOeoz0G0rlL1fqiREQCsQC3BfhG+YfmULdKx9J7jdrRWntEn
dxlqQ3c6b609zSQaZABvM3Us9R/cogc4GTpZrdcvLYjGITgNbLIzHcguqmZY18LWS1OO7zbqIL8e
o2zG7HkOJ9xCxKq+c3xEUDKu068ggD+QMmQTNUfRj+4LihjlMlJDAPwE5FNVU5m7PkTA3rRsG1fg
pF+dsD7UXvYMMEN8x/A4vA7YGEHzAgLXIm+fkOfyIWfn5095OtaQCSjaLTVlmeh93aJwnJoQYbbv
65ptIm3nV0TYzVXOEvVglXlyx0q1NYdePZCpD71m5VneuLEnm8XLGsods7vXJdnFKrI9BWshGgR2
w0TuKWAUUIZssjW9Qm10ywAIx2LJAXXbi5GZ17ASCOrl9d72qvJHa8WvdjQ6wLzW3hLbdH5fmna9
5UltoB5oBF0DUJybItT5w+/mSeJ9nxblFgGLdl22kMTLwuKhmNAoKIOESvIERMmMHKKNdZLhloKN
DgLCAeQrRzylnLBETr4fvjh5vhqHfHiOYgA0nFKayLVgx47VLQdAI8eLdCI3FEmxArCoP3RVUyED
17VdfK6jvFzWJnOv4CcNtrZThFCcyYdTbCE6j5JE9SgtJApkHjjfgKlaJ6nPf/jaPbYNMjI0HOUA
7pX7QbhFQdO4+ecnof3r2xKrBs5shheDNE0Tz5SfH4QIQ5WN1RstBONNhFg7D+klggyAbureDbS5
A1UYIiJka6EdFTTt09jIEoI3YMmXqjCvUZthPdCV6fccv0oUl/HPNw/U8PtIVHvhTk0UK8SzokGy
iv1P666JVEVPArZ0BglHCOMu/bpO53WEjerjpeZDfNFBY91TB0MG5P6fvwbz13Xp9DUIhnXD9J+U
tMP+8D5QfY86b4fpy3tNu3InJClueQblY5B4IQxgWyP4Mm83feLbK97b5a8PAxpRJCjyp7s/KMBn
h0xZtPznS+bmL+scZTqm4+BfzsHDg/9t5wmkqQmhwTC6zAv60VMVmND98CtiwskUlAfbTrwtXY9t
/zTTO74yUUr1d7MP3sbZzGwdfoXUxs27jhq1EmGZgaNpTWHOVLnhsyXA5ZIn6yGoQRyMlMcqi83g
wfDL9zMIIfBVpwHzyHyTr4bp7OaXQSLvP2zHaf9wi4QIvNOxDebYWNjS5Qztn3/O3TD2YTWKeDd4
gHqJpQ1RlnaE1LbCQhMBJPXQjR0EdSfASafjexS9VZ9uHp7BR+SHrH7R+R5UGy1AGcK+h5RTAILp
BO8coEDz4FGwtDx0Uy816eAjETzI3j8FnEGr6q/xWSdi4IRN8xvrjv/8G7Cm6MLPfy5uXkeBJYRb
SgGT9fOfC6hFOiCT5e9mDJddLOeIDGL77tnyMyQuwaFSTYd49GvwgMPeDhkwbSCoXsQSLI6+bkHM
xxTC1r5lbwdwOQfYLwC6+6F96ydMmFP9h18z/pHsKRrw4Y8RzMJf4rq2hQgPd5xfo1gMqr65CoN6
m+iYHzTkwpeoFEIFWyf8L2HqggIPheeOqoCU5H24IDsqgNQGXIxIQIdZ8MVleQKxIyEvJnIOzyny
ouSW5SI7+gHCLtTMBWip66hjIHUMsVrum+KAjNk3FFtFP9LigkUj3kiZbyMj5TkvE9XwEpFB/cC9
pNmkrCxPTdKqA5LI3bap+HgPbLa/wqPc+jzN0zZe+GMc3+exDDA9SiQTi+Ji+gFeIGCQbC8otD87
fpwfLNzd5hQe0mCg8vV5NJ4r8G5cyIvM1Bx0Oe6Afn4lO5mokw5DW3orE8v+5fwJZKynKWuzbxc6
y/wt2T58mKOarR6i+vjBlrZZempYuRJdCb1JGkIfJQD+2lpJlX60kY8hqnzSQGsRsPj7VUOKGntC
h7lbrLTKvc/AgpgAOQYVRxP4TCfJVkD7WeIUFRbC9bHpgSZPG+2R2rmT+8vGN0Osbod14tUSqmpj
PCxBoIw3imzSR6UDdR65dyd5gNZk0olnLuqGCWiFiBT5G58fDZ7+uHl0gv0ACbbCo53HWC9iJBJx
at8oyCzTHO40EYjTQVqgxZk8eFLGO8TGEYCeOslmx3yN0FVwP39S6g6bdBjG1TxHiBVvNEZ3qtqG
dQymuGmcVTvZ2nRNtZ5nyL3yakPf8japMsdwBaBnsaVZ+Vh4lzDxD45gIl8CDghFisIbdgmbP6fx
PX6CdMtncqd5eqT1Fw2INA/U9AKHT6gd1HVOl0CH0gefRiKtE43yHd/YVQX+TeiqyGZbgCMg130h
/5CHIOfwzGBF383Qe1/tvA5PDrjh8IxpN1bA+QOIHvmDPYIKC3oS7rqRIsiWvREvoNiSXskFNQY2
IGxQIw0tK19bEW+2bgs24Tp5Tbok2fQjD/fcsIpPyehhAaKSV1RA1ivZ5NYRqqP9g9G238zSi19R
F4WlRNaYF8d34zusTuWCOjLZ/2hLZVxDL49PY90kK/oARMaPzlTOmLfDBVR9oLHv8U9BH5J4T3nh
2mBf7ZNtUnTutuZG8QXS28uBVd7GSmpAS12kcYzm2EUlcg8awcAlni7R3owVA8YaXxkij2xR9CEr
lx4eYp7pZ1fqNWXYriR2/ltqBoaLeiYIr85TVfgNl4jRXBxXs0cIYoQbz0Igj5plVrE7QBp3s2/T
A58NqYB849X2d5pNFcrYQmRXLLELNx8to+cPqX2kvtmSAQmRouJtvlTHaLID9iyQWpmu3E6wvwKJ
CGBDNV6aiMe+X/MUE42QrNvSdeic8ZPNs/dr7qRzh3LibL7m6eewAbdBvqZPTQQq2EelkEmfPmA6
0HUj3tzN1/X/KDuPJbeRLQ0/ESLgzZYEbZEs77RBSGoJCe/t08+HpLqp0e24MbNBIC1YZJGZec5v
/ttrloPGRvmP1xwmNYL95N3u23zcDkpi7braO5Tk5uCgdSXADqVnayFvp7Srga2SEykjx9p7ssVV
CtiKeYqt27VnC6kjttwQ17YFF7LMMYCo3gaR+54YAiNpWaciLypO8vZaW/a6ugJqF+RK4ouIBcBI
nuOmgs9Ro/LGFiR9hneZPlcZjpSD9yg7ABowNipUqo0slmqiPzFYdpRDcABz/UEM+VbWNS7J4i5a
Y4U6HYo+Xf8axryNaMHldBW623qfPquh1d5Pmr279ciqqePP7Iq9nKubW+/MO5L366os72Q/ObQO
R+zY1LE5yLp8VIfTZMafczV3B9eoUp/Ibrwz29E6qkmencOxZqc++kFeHtykwN5KzbNVKsrph5i3
ae40P6d0/s4JWn9zC5ILcR3kYMIRvpsbk4Ol3oaPY4COTN7r2Rddc8kVMwjALCedVv8aWwZC/O2c
Pcknj1NhHeN4tA9IA+5K10ZeSJ+duzYWP4xBr0iTKohb2q51jlg1tmYZarDpsMyekspbqwGYB6XZ
VCbCHCkoi69uqF6Q0F7Sn0Rt3JE3OQYoICK9+Evpwu8Vzq4f9qgma3OYgucGfUofGwYV2sf869mw
+MvjH8+NutB9hA8BbU6I4Q2UMARnDUTB/3oeFt3w+Yqm3HpTiYI56ufbGg0QP0ix0Ml7jQ331Gtf
Ieatgl5vPr0Gqr1ANW6vEst480z7WGXLrLWnrd0ZoyNj7LX7PErI5ciRxCIDUU3PgaeVRwcz6Y0c
kOW7WY/dL1BLUgxyhuYATN99mT37QbbPdkxMV6uGiygJz8NuxO98eVLmhQh9mc4LX7v2MKoi2VZ6
HXwJ6u11oOH2G72bi6OmEuHC5O/j+kJAza6UnDcu4UBw1snfrItlQoBLxyLq8rfZFdNehwq+zdqu
+0zKaSU7KAb8PLz7sjvEl6onz8V8Sj6qsSBvN+waHkIwECcbBUxfNihWs/X41XzvXMPcuUiV7kQy
Ku+FySe/PBOJu8qfhZuSwgXxg0dydX27CozVV+BdwidbwaEmWEyE5Yg6BvFDIOmzne1wN85lvceF
ZHqbC3xWljc6ydBVQAAzO9uz4gHBi/XVzJL0SrLqtZpw8IjAE+yLMME27Jr4JvttoZ1APMsmdbkI
wcgGLXSelRFzzmU1rZXYeiqXi5uyt6uMWNnI5TPyehrc78Iem+uCWmbRvCvQ/VnLQbJXD3p3Yjt5
liV77DxcNwaW4aLQd2xztSMMqpUDKuY1NRXlMQnLOy3ow/fRKXhzIHteY5F1rQFzUrNxI1vtLEx9
hdTdQQYfQZL+TEtXvcjSMqMOiuI1X2ZEng5hdeKXVsVz/yaLpwK/SUghJ7Cn7qmzenanfTXq+8Hp
7vWlAa4bJLLfmpWx3POjbx/mMsbDDlyWewos/e/bSdi47MzjX6H2ZTBDxL67PiMI5hnJWjiiXbus
kbvKUM1kjR3jTu9d49LAN3maa1WcjUy9/9U5V0j4jV3mX8s68UIYmlWL080yWZPjQ6rGj2nkpU+k
xgn4C+9HZ6e06Z2bbfS24d9MPqgxi+9d2WobkOjqBryzgRKXHb+noWJvMsUrMLahWA1IsgciKU+y
OBr6Hgwau6gisJ7zudwUU568h6Imk7GYerGRTt5xS3B3tRr8ao3TMfFRbJoOsrVXna9mIep7OVQJ
N7OhwlhIq/KB4MurfE6Wm9VRvqhsmR/K+L+/KNmaEX2UL0pB4ZPNQlLtgmlWTxLlecV7LsWcBPgq
4CRzFQuQXa4yAr8hQ0MlIMC+dHKkmMBtomsnOWe0dLKybParNtxwpF8DS4qfwYHMrwZo96SFHSxL
6lCwRUONXZZczTgYs5pcS2k5nYywGB5kW9B69+h1ufeypIfqc4W05LUEqvK9Gx3tItvyMPumCSu6
qoarOMyTGzGH8/URap2u+G4EJ6kNjsBqvcq9CUDI8uKCrkCzQEvdO9mas86vtMwkTyNb8X/nO5WC
tO1C9dV2vHSdqefWrpMDqbHiZbadeJcoqubLYpiq7dmtgw9HtSP+i/EpDSfUxmSj2vKowmi8Y94o
xcuY9MU2jwnRy9YhMLJTM/GLdh3bopPipi+ya5YjVU6gno378lDRDf0Gx4eU7DsTeSgwHEH/p/XQ
XFIDa4E0yTSf/HpzsSp8fgHlcBsLMBYTjg3ba2UlPJqqRnuIs948EHqYsIRb5lABgmRG9lEP4jDO
YNQRR8yfNW/ILlUkLqqiKQVg0ZkDm2ZgJ7S0WlHT3gUTiLMgq4pnWYfR1Rcr0wFiLVWRN2AavxyE
JjnBpMFa0IuGX1/GjxrQqUBg7iiLcoRebkXSq0+yRhPs9SYrTbayTUzJ8EAY5Npd9hhGDK+7kkiS
LLqEPRHu759mZ/yCVE57ktWtAqyRf9D+KIthU5kwjaALyKK8DLX+YrRpepZP8mboFRGrF5QlXqi8
qJaP94bPP0r6MJijujHUrt/wS1Nt87ZwfDmwLzTlafhx/Wubypv9CbI5sDxmmWNDv0/SeKeLKX+W
3a2cxKyuzvqvl++GJmcg691L8JtawxeFjx+ucXZC2dsxjIfEWZDZinu8Vcm7ZHS2IPnGsyxdqzDc
IG04jjsItb+Go/NvAB2f+jVKBwdRjs4mNeE5TKBgH/rYza6XoHEXw4Xg6HUFMjNZg9zdOOa/+hle
N2w7B2M/T5SRPyShdiaf3Z5BAmZ+Mqbie3CQYeZbu2r2/7Vdjmdpzjj8pcWWLJfjV6SI7roWbr50
R78VpYjOrQh1CPmZpTM0RTqz/X69tcqxDbBMv/bU8eCSwbpvDO2nTAnbrkCira7tnUwJs2s7TxgR
PLXsQmWvIHZepwG94jAbvO3VQ0nXXvsuah8906seUyN9k0iYMg7drVOW3rZj6SQlu5psaJWQjIvd
TWcrVersJDi2JEkkSlBAf3eRGlvJKCofKZxxMw1FMq0cL39A9zA+SIDUtU7CpOyxbfyruRue3wBE
yhEFdFt1edMQUhazCWQ3hziD7p/xKluxGMPgGF+HNBnC7RgSpyuVATVNTS/Us0i8jUZ27MFYLhPq
Fw9hVn6b9Do5ypKsdzv911BZJy+qrYz+xKHt3jLQOo4Qp76bnKZ/sZKu2bSVaLbDUjQVzTnYcRit
ZWthxt59VZtH2Siryr73PUPVHmUJvxzkeaesuMOD/ffZVG0bhbX9iFN2+6Qk507Ph0dtsT8fMlLo
XtCqK9km6+xQwcYqGggILf1lnZec27rTT32cXW4D7WlUV7L4x0Ajt0iLMwg+2ECYYv71JDkgzvJg
X+ium15y9gmILmiEsEJnryi5fpcHg/0fd+zwt5oTgP5qiR4RSSNKsbAQgAcMVW+dZKkbFesOY4yv
siQvQP6ndYzT+c7IBoS6ezd86omnLoPlNEHUKsu3O/L7JkF1e5mxFZZ1GgZFPNkCkFSa4wE5v+ny
T4qRtfZNYbtIoPL2yUtc13epYShnWZoGeLTjoL3JUu0M/aku3HmXkjk7RaHAUXK5JP/cWZHX7dqk
+pQ9Uq361UMWpzRdW2YZY0totkjQQgKasaxdeahlX4Yq9e7VpSFbGgoTMCuCsND0i8G7h2z8awRs
159zqUPXsdJDv0AUDG02H03UL2e9ecoWmILDT/u+KQmjyA6ybljEgBSwsNdBTaGYj463zZ2zbY1r
O9EjwNK5eZGXwRuxYcNDd9tjqMSBngbhLkDnaWkx4S+OBiE12U+2Ai586XFl20tlrdyzsUSx3Tsp
rOVpaOyvZIMsL61KEH4H8wn/XuAllHuD/ny7C5VJ+OVSp4S0mon3e+ut31hYJ8xuvolhqD4JzpIO
4eO/kHfVnyqykbK+xoOesFlT7tUxqj4Fx6RsLO23vmPDgwQnR+6l/jY8x6Xmrgaa/dDqKNbM+Di9
c5BAAH25q5c6eSfrZKvsN/S1+LPV9YZfY4s6qNfeIPSdMhuQ5FqBSBJK/EcAKBtZdauXd4XdhufO
NZudZyXzi5kGZwWTjr+WGyCTg7zBFP5a49Q4+V6tyAM+iS7uxFGptYc04AwRyU9O3jbejFmPOw0E
SPhM7eUiG4xZF0fv7xEuf+nlSgVyMG4B42HMvl6M7W5wK+2Fj1LZDWmY+7KYNiCNLcI2K1lsxoRj
GjuFsI70bm0o+nYY4hjsEEM9EI6rim/endIa2oucuI4rAqtLUdhM7OXE2gMivOgET+4DAmObUujj
xVvIQcmIRahqhX4P64lUdtCaxjuKYUgaJlm51rzUfFfsnGitklfw3CrjvS6bz8ky0oeQ+OfLvwxS
tEn180K3zzm22ooSJ+yV/DAEdck3xo/kzTD7rFj23jZsa5sper6bwHgTH2fxlUWjMTlZLYuvLLb4
qa7nTFSP05SaRz31lDUyUNOHimjSuu+s7ETIpX8Hk5abeCbIXqI0Fehm3vjhuYj2IviUnYxekb3k
4H/rZShwQXLNFkRDkv7dVM5yhrLtfj1WFv94LL2adCi2lTJoPvnD7HK7xAZ6cKV6vtVkGuv4CkzW
uq6t8iQbcBfJL5Dfu5OKsO9HnvFdZp15xSXM3mdTZW0TMp8ffd346YJZih1MDMKydU8xSrD3Y4/l
+RXMxMigjpPXtGp/jdSC7DpSdkj/GVnpmXEdKdFOWEw+TkW7j/Cq+NrkuxHBqp81TpSrquztVwuV
jk3RD9G5rpTkrlZGfetZdvFMpIXcltOb37u5W8lRSTF9dmKO3luC8T6oMnERJqlVzSJ+Bwk2eYqb
QKzDLK2+RYOLygOZsyRgRVXK5mOOvArNlkbcIxfZH9y6+GTTn/nVaBKLwngJvafJ/cKGE0xtF/1c
jE4SWG+feaY566CwogetDfS96yb2vjA0kkTg77HpHcZP0y6wsWFt1ZTgs2NB6DTLuwSVVrz0UAjW
JR4he80riheVVBV0T29el6YoX4ZpUO9b3BL53hUvsoc1uvtwntIHWWXXXrOOXVccZP857K1dlWmp
L1sJ4rcX5NEe5aNklStGH6ud7lGWWmF48I3wMZFzR1GtbG08lZGG5cXYoVEAgi2/yL5jkdWXLLJg
fEeKgZlOlL0Qurr0aV58MSIw0iaSPsfadcHWzpA6Gq34MgUTap6dyT8FXh4fpfpNdlc0sEmjy8Ze
FtFlcIp2+CyMrtrjrNdsZTU+pn5rxhlcikw/FLqoNnLSXrGOBV/GFztvoeQZ5gEMWfKUFCa+PSbg
7sbp8acq+oClsGKtJpr8VLagjMTUQ/LKh2Rth3W3R8VLIUG6lP+Pg69TLU/71wm0EBfQuC1QX1kU
G1qY/ehZvMYaYmSdVlorWZ9r4+yX4WBcu9X5+Fu31k1/72azWTqo7JPPUyQtwUki/hUlrbdqHA2/
hHY231Wcd3P0oN9U1RP3tl2J1bz8iLI/6Hce3IyNLNqVRR6eQMFJFgPjtQ/t9k0YtXkZszAhjclk
vW1BJu6QOIz7lU3O/ztsdl/Vc4ITAJvuYs3zvpgGbnJYJ6pPiLX02zFplbvAq7o7yN3u1ohK5TGe
EHwTcLy/WH130eX4OUEGaojqv8oci4rRaQcUWvEeLgMvvzjl1B2QsZ72cdC099mkoCqMFckbCaIf
WdyLn6G6t3SD11Fp+qubuiNuNHz3lIVkFseVtoMZ0B1bMePW2ufWJkL780Vdfig4vY/fFLtBy5qY
GH6R/T4x1GA/KXXot41uvOZR6+7LiiCELE5AyvaJksTXIianxl73muRaHEK+pRnWZ75axOZrqo5k
y408Z32l2FrxSNEurp0d0tX7CiPFa6tdh+3eISJ0HSsKh31eKrAaXMaWNtmTZtKwf1xeFfSeDNs4
pb+2ZhZE0s5VUaFcWj2vjPahpkzX1tQLlF3Ya+q1dU7jYEeKHTLGMnPtkAjBEty4tloaTs+WjuC4
nEpEqrFTW3RUZZG1TdvNXYNswTI2H4d5p1sBpinLc7VeH3fYt0HVmppD45btPpjyV7yHxnEFy7I5
ywsf76+72Lh3mnk8/dlDdhNQXlck8tKdLDYlJsO5sDBNWuwjM1N3z97cgjMqg3sWX8NBHMWOtlWI
+KmslP3kJSzib04EslSWZKOtoD/ZZcM2XsbfusYpsag0Jhd2q5N3ra6+6DmWpre5G5xZ71xhHZso
YMWT3YIYzm2FVo4vJ9YyfnxWEezxDJb13e1hQYH9SKUUDwkH8t+eD4WjQeQojzey7+1hjp4cLLcp
T7f6LlSyI9rVb/LJt7mjXHfXBMa06xzOc+BoUEUXuxV5USKcVoSHS/a0sMr+rk5TYbUrWdaxyvjn
1iKVhn4LkgOGkvkqAIvT9VZ2bctUWYkWPz7Z8l+ma9NopwchqYXlkdMyjx12nIpk2ZwUF4kRT99o
scveDB1cb9C8QxXyXy6LtpU4nJtEcVYtL3yr8XCT9droGoeqVtnGAr760BqoYHYD3BmUs/maEQ2Q
9UnmjYdZjJAD5eTY8pAjAVdIDIQNrUYqQF7KNvZO9XKRxba1qq0aQBSXdUNVkaQmx1+uVF01iUzF
zjl2WuecpI3fecZ8xyJsEhtbGuzA6TcEvlhXkpx9tuwoW7QI28alt1jG3urlnRdov4bJ4nVsHVpH
s0Bz9VuVNrtp0pUTkIbUNbOzvExmhGDVcpF3si4iYeSDg67XfzQgNQ4BcRkrO8dKv5vUsjj+US97
yKGkyYNtzXb5+sR/e5gcq9XeNwKIS2SO0G86BNNWXewRp+UCruvXpZQGiim0koMdqptaFm99BiNU
16qnDDu9ceKVpVkRhtJ1eHDKLN0NIkzfoiB5lJSSuQli/i3a33t4gNH/e49AqVp/mlvkYT0URL2u
JXjVhvlJV52NaeC1e6ty0hhxhFv5NqLWk25vFNUZekx2kvXXzs6kOn6f4WhndV37gNY8zBYTx46R
2IlHuq929thSFatqstqHa2WZNzsAfYuQK3XFcmnqNNpwxlZ9Oc21QXPwj0lQ057VxcZp8XYalUld
p2nQrW91sSsc51oupHfTrUnTkFNdyZGy8rd2WW4atDD+mO5fO47LK5At8iJntDX3V92tyLeOhV32
cfMKR5htAgHN98i4jKsynMrziBsjmZ2iUu8quCmqISjKli5o9M4P2xpuJZ/yVlbatb2YgkxG7Cc1
2qfG0DxVkcpviR45B9dLCJcMdfKoux+yTdaAOI33DpHH9a3OtvDxiHLYdFpi1U8CrMBT8SS7y0tq
eGzbVde5PkPWmUKNEQ0RzV4v3GGvZSoYmCxLzwTj0nND7GMvUIGogkIb+N91ucoW2QcsZwseu0fH
eektG+BOatuiN5AMy1L9WFhJ37wEGYa/VoUVnueGz5kVjZ9aBma9trKWPHSFKV0aApDIm+k4VZDq
2TiGDwhpYtCowMBMODqvhsyc/oJov4aEMoSrtBvAGhkemCUTQYE06l6UgCReb9RIdzhIb6tpEh+U
Zd8Fd6nYGOM0vpQNYPLIRllfc5PDdSaMTgmuBAg+dnz90iy/BHOGiGpb3hmWTh7XmdKS7NDfZXkn
L03UFHuzMRB7CsOz/c+F0Brc95GftSxy9Z3qNp+y8Vb/R995rMSCbfvXOW5DReL2Rzz5NnLuW728
u9XNpRudImSzl1fwx5NudfLFJDPSyy4uhP90dXMz2lV2jtBWaDVnhGExqndCYzu6WbOp4xn8fvbo
ORA5laJ1X8pcfyixX7pXSaS+NJ02r2anTe/6IfNe5qBrfOIuDu8BrWYz2FuD7f9GX4re4qU7K0Bw
5ExxX2v4xoivstFCKugp4OvCnvtUJ1aJDVvIVx3vda7BImdLBgosgyzLW2TShyOI1oX3MXqvWYDP
dzoOF1mCyvmc5epwfy0Jk8CWOz5cS7azz+ZCfZQlLyFCYqMbkBvOO/hzaMNDO9/Liw4QdpMHhgpE
gbq8Mn811CAqsVxx3U2rWp0Nw39pQVRlFfILtb/NUKETcB+HYpenEWb0/8wMOd7b5AboSw8TTuhO
mblBe8x+aAHdPJiFE+8n04FZ1pdAS5aLQVTknGE9rwecRtiVUtcZ4c6o55HtKSXZN45MfVXbEXR1
7H0eOkyTYmU8qdE0+BmRrW+o8FSa/a1Gac9Xk0w/GUrpXKaetJpsqGCb49upfvaDBYdzbn9AyHJ3
U9MWxwyzBkQAb7cx8Owjad1mXsehXhxbzca7a1SCA5YOxJwhVNpWXb6IHhg4K3x9ILhXvmRscHY1
Vti+bM0gF57rIXsjGJ22626YV24XNU/lklRFZWZeWQ4ujn3oYQoAQwpbkS5Xj40WzNdLkg+/F78p
s50h9KuEd0SF4KUsd8FciN+KsuGPunTpV7o5FrRyiDa3G35brH0NHGgUgozHlImNI9QaVmwUP2pW
DROmaqpvTW+/eKNqvCTdaO4Txwy2adkH7wo0ghEozbdqRnI076f2EquZcR7Jdq6reszvx0iozS4M
YaLloLzQwxiCg9YkeEU2evCgLxdOTdVlWIhsMeH+DRhYNunNgGsMjbIbS/QPwtfxUc4hL8KOAIGH
W2ip4NKEOeNtjpShaUxfjLJEaZNEOq5QXbyLehDhQW+JS4yOw6WoBJqvTWATiaB4axBLMTNboE8G
Jky3BsW2qrMCcNOpcpRz88b5MMIArWVRO3c2xOL3oftmL9UBHlCHbgkOkiWoViCYw70G1xUFrEHB
HdVWTpCHzc0QZiR+lgZZJ1stjWMuYu30AQ5brdEgXCnZ7Nx7LQhx1zGjb+qUPjVVpbyUQLv2zWzq
27TKlY/cUtayw4TDtt9ViXmSI4McqI60XsFm5CnTVPK7v6wgWitltUuM+9i29HsiksM2zBQcRP6p
k3d1LKr1Es7YTt7UwyHkZNRPo8s/JmPlxapT/eIVL7JgFPxArDJAf4excP5y6qlLNuy7040Jg8+/
jaqW8aFR9qtmCpydbJAvJQD7gIVPiMj84ortQMVXuka8TXi+3/elFq5I6BNwrudp51SNs5Hd3IAU
gW16rLtL6/97lNVH1WuH+ZJi6P0D4kT9A2wEpD4MfJLJJJ1u9V2UkyieZ5fjIN1kQ5Kq6okQ60EO
kvX8vYg+tMMS4nKMe7LdRNgH135XLfVDiurE3g7dAeeHEjbI92tu+eY0iu33Hvg6IxTtocExag8y
y7i3yubXaN7RD9DDP42w+8F04fmq8ycVAJ1FmkZYuDhFAYaeN2lA2dD2432eJqqvpxpg4MY9Txqq
alKRKu71XahG7lmWZP1SJXt5swh218SvnhcA/kxbPJeTHjwq2RMgYSgvy2XGksmPqzHayiJw0cVG
uZp2VTwjbOl2p0Zrp3trzhCyJOu+hlI1H2Rj5IzTFhfmfCNb8bsd77IcHx7ZWmcoek3guGSjrIJp
AdTWnO5lyQqIMQTNKeB4k+v+4jedLnYaPYBSPwWQvpbFm1/11ehGlselT1Mp7Vp6WquOO8KN1qZn
10W2U1cwMmXLOz8rsHo4TIyv01KSVaquvyETm55l/4Z/2R028aw6Sw8XGNFjL0wC+EzmQaZAZAOk
mI6Njh5dsMdiCzjy61Omj5Nqs3s0ozN5KdXnBQ2PyNrpbGxX/G4+jnVfAq7Uk/WUTfjtKT0uAd1H
2FreQ3K0+bF5dOB2p9NEtjXNnJ1JdH3rOp69NYv0o4xLBZC+rawF6ck96dgDQsDRoxfw467BUfzi
Eug2WxSaNd000Lgwx4u8UyzgRlWJgKNu87HGypBh314uosfemvgTqzShWCJnLMmDGuB23ASm7xY6
UdxkQZLvnfFx8pYdkYe0b8jzkcCYiqOh1/P6VY9geSOfceT7P66AsX0vkNh7KlUjPIRu9un14VcR
h94uiDRvnwQKsS2Ow6ySEf9F86sVTenOXtAMbjMe4rrkb0U/x42wKTat1YSc1EMJE3ErkD1IAtDn
lfbSGdoXT9PdlQoizDe7gGin4qxqgwSROgH8GcJu3Q98e4gS5HhOtdh2oRmiPnieivw5ecKVPgsI
QCQiNoCeHYin5dj4ZDo2w9CxLqtpfDcCW1yJoj13hONDIvZ/JVaOxGxltJuw0Kpt2SrZajABmOpp
v0ZXEqBT9KnZ3fy1rbod/oWHZrbujbJW77wGbCuLU7/xojpfadH0M+i+1jnqy5x9fyCFzXvRfKIy
uIu9/L3PAJPoZQcVt3jSQauthhpzeV15D/NkbdUVy0rVYj8mzK9p/oHu19bgnck9TPNGp/mhsk3w
LfMNNkB1BHLM6QSzl5UZ94QMFGVY63OeArCyvuiRPgP4Zk/pRYVY0+ETMummzFlgpwyzqapMLpEN
snoOydtZCR4FY9HtQIt+VYY8f+mCnxUSujtIaK8K0VH2CfOlHAkgZdEiODWmLB6z46uafgGPyV8y
V6gyEV4AIjn8SOOwvmiTgRla+tL1vfZqOMceBOVaCcSLBi/EL1A28Ed+A4h4mgfsxS/mPB4LoeLE
lWSXocXzSYMis5kTPgwSvf0uAk96jMKDV7UbR8c8MShqLHLM4bHToprNZ1vtIhvRwb7vHoB++GY9
DaCQzaNWuMpKjaIMpF337MwFCcupmP0uyOujiIdD3YHNRWqJ1CzwdaVT98MAx6wwc4Cv4LqQrSfb
HzlYqJSkidoOt7geV4YosC+uA8wZ1xzRVfau7SK0MyN1bYOAFEgv7OcZHoOJBdBKC3LtyLHcXQ+d
wtY9qA/EsFdm1U6gONRj7An44VUV6ZtqqppjlyCcfi9vK3hv6eq3tllXqcgLu981ancoSgJdoCMZ
JWfRZPN1ghCPoDjQV9k4DzvIHjlsZ7NeYfU+oqMxN0fhRfrW6tR7VS+rI0DymW9Y5GKXwvnYbyZA
Jp0+/WCtsqHJzN5jIxY1eXYGK1a/8GjriCvk4TooHTyoUvevJ/ycPmOXA9zkVNEq17/ptvMsgm6l
k9M7hHBVN07cfy8bPh7hzQ+laSPgW6LdTAa+yBeR7N67r9MkQj8Y41VbvOTRXG3SDiBy3f3IHDRL
AOo6yKaW5WZWIve+r4NDNrvKc4DAbzBFd5rRveZWW2xRLvls81TZOEHDh4ewI+o//Vm1RU8Kn0S1
1hTPTdR/CWuzRckwsneJTUKlHLpt0Nf5mteb3GXZuPMi3pCsRLNFz6z+XBW8WVoqXrKBvL5ecXQJ
xC6Js+1MQHlvi+aUZQXSPknxOpTqWizeMPhUYhOFZxoZzWTbFsGpLlGVSPgyqlr/UAbaR6Q7hGqa
+k7lvLHu5r7fwFy0joquCGL2iXlIBSIXdVv9FFpRrPCkNtT6Jyo98Wo0Y6zJmxTD1PCxzQ1tj0Jv
HXaWjwJy4TTPaireKlONVp4xcvR1s0vk2OG2Ngb0hUOwqbWXHXSNTULiJh9t7c2rLnGntdOcyjZd
ufZkr4SXY/iele62IN1z6YAs1mHTXnKrI5qLHAliavCwWqGiSdl0r8T045XorQ+jCGFkEXK6F6q3
H1I0T9zmWCjTD89B/8ryPq0hw/7TGA45madVJEgXsziP68kCzlfonrsmDD3uOXmlZNdQs0mz6i4e
Wn6D3dHcYp6hr7rF6dNItTcI3SPY1fpkTq7nx2WPd0YCOVUM8Z289MKK78iO3qVZbUMdtjNgvP2z
m0CwILK0ymxl1bX1z9iw3qxh+l7rLTmwyDwBxr4rYSE6E3FE03YrHx2E9waz0Y2Tpy/IiluXkeV+
1dZpvS/DJnvIJnB4StQ9im5emV2WbjI2db4OMQtRrBiHL20AS5vZ607DWbnShYEgkJvs68wNT9jS
BKj9GNHd7GXWIWCndhRRoh3jwYChGeXzXREnwz5HBPkENNzYaUJM5z7KQjaz0FqBx1TbfsAYkVyT
tinjxHnI2jDahPW56qD1mMImmYoBJNoZbInzCp/DCPHf9YKCXLeJSt7cBBJvCWG92IaHXeAsqtem
2feKjd9AHruvLUn7de1YHWr7ERrDHTAgY8KSCYl89X2uODlpVV98KBU5US9px0NpmZYP5bVZtfxc
fowWTJ8IXssHtOIWcDLYB3CquP51wvhgAcNZEarWx2h3HR6+QsVb08I/g7jIR4ggyoqf9eGDeDoH
tqTqPzQv6FcZKKkPz0IKyZrd+iMs+IlAx7D6gEI2IqqNxFuoGEcMB/UL+pMeAQkn8GUxFrN+yRVY
RGP0MbdJuYaXZILpDtttZY4ssqZ5jGzOxEFo9pcWEddLw996N7r1FsAZZ2UWIL/0MqiWqWOd2WsT
UfIelLlWXtqEt2ww173Nq0RiKEHKexzQSEYUpguNJQqKmg/QKGC/IQ56/8PWmTW3qmNt+BdRxTzc
gmc7dmwn2WefG2pPBzGDmPn13wPp7nR1fTcqS2Di2CAtrfUO9mhqgQ1kfKeqSoNxSvPD7TNKzGiD
wPEvn9R0pl2PnsgGpJAd4IZl+L1mZLfaGhx/EqmxTUkB+4bV7/Uy9fAkT4bdXF37tJ4OXZOE15n/
RUnsC5jF9ywOxSuJ1M5Hk4olSyrqDSl0FP2K+dU2JxbsUk4BiQTQdSh3U5hiJ6v2SRdAZmh3xmKC
2hVJACM+vdlDVx69GadVpB3xYKnmv8uuxGeknPc1rnzbqfI+AAdvOjkkEF94/sMZxO9Uu4J/xQYb
guFwO4PWduxtmMaRH2YkWhuJDo7g5S5JoAyJEI0vbchebSW96svUHWUkruy8k5sO7VAFHTYWbgHx
gYQAWqyhFXRe7vhqXlKIZHlok9B+DJVHUt3Kd01nVP5QktQovcjdpBjA+Q2V5W0TV/ZmcmV/QqjD
fkmElnDTzeAWGtJlmsmEWhBC35wyuRRGDUjXuExI0217a0rOcDvqPYG/xSe7oZtWHzQUM4TShOeW
RxVxqOqX6cwdRmzCOvRI0cRxQgp5crRt24blvoxEFpjJe2Nr9Ws0jbpPRu1vZm8qzIOYToXl91Nf
+XETKTe7arrraI+KX1Cuf2nEIAI0m/nHVe8UY71RlKR50la+ku0G3NAB/CklCpSFhYG2o2ko06N5
6SNK66paeoXeuOOWGK9tQ7URG0XvFIUujqm5+4KQ+76PlMzvXfVmktDZGvY0+VqrnFqvfBfCdi5F
q/yRIz/UaGnGi1nVxbaZ0t+NAX5HIiqOc85r2cnkkvXD6CvJ5PgjLgMt6z6qECwrqp2fMPIOt1OI
e5DoYUp3YYjpGtIdwlH+mKM5nM0Q+NZYxUHcjVbQCO6TrtLzkyJ6KKAGidFpLI/u1OMM4pb1Bc2x
qyrZUhlARQwsEXUsNwDLEpGJ3D7L0cPRZSR40mTf7CHZbuNRgbJWi/mQW1kDtLJ6a5vyrqgA3hDY
bvZO03zXRKYHhtRMnrCMh88zb3M3wpKbo6Mb4Vq05ES7Pk63yEETwUfatFHZfVReLE5wlFSqV/Pf
TWOAlSMs2PBQwKHAZz2YxxH3oc77noWF6bdOT64DmaYxQxu6sW+USsfrCMgQzaJml7nRh4NYzXb0
dNxMRbadx8hmM9zzBfW92NlRqG6Fk31gCDRualJmWyRX1W0WgyYslQihFb26FCN6WE3IEpXbpuE7
SMLtlKR3gjZP2kCE8Z4cXHZKkd61Vd0+E+NfMLtskTFPXg1NU/YVD5IfTq8ZAI4hT8S9YT8bWRSa
DZe6iYBX0tYNO1ZV6kT67OwqIxr3eWVrmwSAjS9c5GSTWyRGi/Cm6YMchOTGctJ77Imzbbly2yKR
S906V3c9dLzD7KgejF9ETpjDodL0ab7rEH6fO7tEzivBiwE99V04qdvGcaUPXTnbhZ7FTBKKaIvK
03cN3Z1t3TXDU8tJC+Wwb2pdx+rL8/AsNRD+qsNk3GD++OSncsmxuD9If2Y7oeB0MRkbJwMjE5GU
A63vSBxNJIJ2epgD8xnFR0x+Bp5roIANBNTeyqAnpNjVFgrmNUoQoMPL9lFnULgMCoEeNX85gqDP
RnPyVSJps8MajPnnJzILw1kk2V0J6znoVS18EY3x3Tapw899dUq6VByLienaVIBzlVQzKufssMuE
enrGe3ej4UIX1LWGIlIZQp0LwSmlzanVC0BeY4amY1T7IQKre1Vhz9LXlvxsrBkUhFnmWCPZ1j30
0nkHRxMzjBRCajcr7NTHPAEI4NVHLC+70ziI/rS++moi2+xOeQJ0Ck4NK7VDuh18+34qMnfPj1ud
jEytTjb5rl07l9cJsd8TkkjzKcnZtHnwkoL1am5LMaDLxn1NgREZmjPZC9cn1X8VmidPaV18SDcn
gVKYgzzMcc4W2YPV7GYTssTddBqMDi1zp8EL19by3Lcs1Fn0wjz2ymKIV+3HaS5OrCIFm6Ax3Fpd
+WHHoALaPiq5PqmWBp/d3CwDJS5j9lJueFobwlfi0Di9WqTdd6GiytPcSfSyBmsvmQ5PUk3BLsaE
pX4ty7ckbX81bdF9flfrq/VrimcL7fMpnF2UXzqxDxc3ynWfsb5yl+5izcfvvZFVMfKhaewxHE52
9A6pqWKi22pI/bO7oCrrOcmHUUSFFjRqnR7bdqbgPm+0Ib1ripfgZs8/RvHNQoYSJQgi+KYJw4BJ
avkA9a0vm2uqMF0goRvE6RTmfqyG4X7O6sPQ1AgrFLgiJvFxaOElKgRrwGBH47R+AsQ8qAs78ztl
uwq/CsOdg/Vlo8UV29/Q8OMWECVSIdC/38rCY2s1mORrMKQ6AXTQTwKOeVA58Njqn+6c/STv4vLN
hmjI9brlsjumjwcWNqixOK6/VaWP5UkuzdpdGxMxD27z5af8/w6HGNH/19mD4zW7aRAkF4u9Vg0B
Zsvf2Zx0QWOiCre1FROBkSI99HXuUdThhKjC/7t0E8TSJ196EnymcGogdzQ9iL/d9FvgKUEFcNSU
9hJmXXzMlBw591uHTeCui/t7EVaXlHnghEo2DmlV/gM5uYhEeQNNq8NjdtZvDdrwpMMVd+ukUvEB
RlNOiJL5EdZ5wdw95zttiO4OVbEwf+K7/i5V19j3S5pAtaz8NEbIREqpnycNa5s9RATn2UmeYa93
wUvm5Zu30iCxHygiiJT9cFRKO+XRcaermBBksxylIWoiz+gh3lD32SlUBbrcrUJYBRnrzFdzRAtG
sfyZqrOvjIC0XEP3Uy8ynygeFVWVnrxy/s2PjT8NoNWjORR4a+pJu4kpkelD610HMRt7ksoVrLEg
YQuxsWRT3tQcUmPPNioQWZX4XRaVNyuh4oyQFaL9xR6i/byhCuNxFoLPxoiyLR43ujunf4H6l+ew
SMwAS+Ri0yhzfUkRzjC0UvmomGZ3zijdY4Yv0R3vTGrS1tz+GlOxd+YW7/nWfDqOKPc8AsUhJI/+
URYhigmJ8qMLzSpAnrYHMSqyq6Ky72m8fltlsfgRVfE7maQAB27zex+JO4Kozp9ckE9jXdALxb5l
IeFLESW1L1Vs28zG/klm3iUXwBzlqG13IFnyoDQIx6WrIVqRLdmUUZMedRTnN05uzgdUTOf9TOlg
A0rT2MxK22wJHzdlNSR7tV7yHR4ZqYJMays6+wrQH7tC0T8K+CRGUsbfQ6WyYYJTTNCfaaWWC3kl
3qqGPT+aQf3eNtpfxdDWqJNDmKTaTx0Gr5bETTx0gIZig+ZyehdJmkNuTScmqW075dm5zqvhbC3Z
uwmo72DI+uD1UnnH+norPIOUKoy9Tdhl2zFKoneQgj8FRlMvptSVN0O1FOwz1GHrdjnIRquMd5kc
3e+S/LX0XLD1TTidSXxGm8xETqmngnxAkX/jouT+o/EGI3BSR7uxAzCOsoqbfQP37BmbLax3KuF/
JPLBlpf8lhgSE09rxt0rs2rxHjEPntGLu1GHpDYUUfzKqj/ICsTUSOPKn6XtPUEbh7sodiAM1zMe
W3M630gx/J709jhPon0OTeveO4Qt4gI8M0bTco8SONPRWv/O+LCnteadUkvL/K/+5+H1zHVw7a/N
evrXu7/G/t9LrIftOVznecTKlGNE5hP2x2Jq/PmyHLA7Xvvrq3W96WOVk9b+f738Ov51+jq2Nv8z
tl5nHZu0ttgYajX67O0ytN+KomJRXV6qDiEM6dR/jxq9SUCwHM8UILtb/Nj+1f9862crJsqAiqXs
olTUp7WplmV2MEvEx9a+2Uz/7qNeTRTZJ5dy0qOHpak8Dm5uBICIosc6VuU2s3tiDvt1bG1UuOlq
PISXz6HcTl8jprGvN7U4Nx5N1Pw/x9YDRTNL6juL1vFy8c+xRGl8TevV49cYO84AMXvjVpqZto3d
KtpbFVLjpVJbV7Uy1WuYezFL39j+kK72kQNEfuqqMp7mUORbGwOieznNbJ+iyUfirfweg7jYJxhA
HiiMwFqGnYjJ3kbTvX7Ty4xcSli82GXfXMwk27ussWecPAmR5jQ7whzbp2z5zwWSrXvEXd4LmTlX
6IfqVmHbxbQS2S9DOyZE+OpLOrYnxFDyM+69AksdgNygqOat4Wk2pic5+nHl/EM4yE7yRXtPEvov
RSvV7+itFRsx2MVWnbVXys0dW8wOmcYyHYMGdcO9KUsqPSqCTJoOUY7Qe5P2vfpeOwOA0TZd2BRk
kjL8obCgioy/kuq30XQNO2UAjV1kfcyDWW1yuHOPLEakoBrLn+Typ/M6JCO9u3pZflx7awNRONo1
UL836/nrWNvp757Vy8va6+NypsI0vrTt5IFTa8WmzNPhUYiwgAYbD1slGobHOhaXBLuAo65rz8OV
8xzX+R9kaP51wjwiVU1WEgzKco21yfV/4sES9/UyXjXHRxXrQv/rhL7D7sFUZHZcx2qe20urhFev
oYY/lRv0EqNXbc5VTDzTaee40ZKeYNpexyIrvucFFdR1yCp7ULdZ+Wud19eheJinQK00fb92k6kp
HxNZ8c8rFFhg6wCVVszrCnIFDvqaVIlzSBrmVyRb/g26/TylmYnPtfDb1/j/nkeKvwAOaei79Xpf
J/Za/BypxrGzyYcABafyBclA82iMi35OHY/+OrY2famWL+3SRIkCnFOf5kXzCWrOfw58nayls3Oo
dPX1a2h9NWVh+fI15ib5H9WTRD8y9nxXNslLqVMyFpj1fr76GrOVFhCB9E7rGQoVps/TiqjODooO
GKbVUR1PKhMzFDVv3yMSQduQmGG3djVR5rghdPCuHat5F2G4gHyWXOFycjyI/JAIAah66Q6iq3AM
BmeCVBN7L2G/G14Gvq00yTAvXZOi+kFvQO63Q2e/j4UcDkIhYluPZmOTHlpZTZvIhCvft7ZzCiVB
iZ2SnVMVTSCSltlvTl+wBfPEx9qzci19LnWCtRe7of1mmBYqSW1+X4fKLiKayKv5snZBTJkBHo7f
a3QeNvpYe29W3CtIgsXK1vI8900jNDqoBUHd2i2RekF/jSBnPdlguniFwXBeD4YgOt6+6dzWfTBM
Bs9VVb2qy0XTlnC39bzisp6ILTEx3dThjIRxob+ODaw8W9GgQuWxv/fiqodEw5I3rgvbuja5uhOS
7lzKOG0PXSQwbH0+OFmzE06fgf2M4n2BWshbNNyrSuY7T8EYOhsW3cvBfpIksCj+at22BJX1rqQ9
2alM/dZFKav7VOTvljZOxPnMcpjGZMTihnOeY+jO6Ihm770yUmzxwg/koLHgGBF/9jpzv/bqapBv
jnFkdoy3Nl6WDqigk6PrHvStFCnqIhTvzUgmK6spSUGj0Q9aETmBoCawZPmcoAfpso0zs9uRxlpy
Yy7hfP6cOqMITD2PDp6+QXzUfbUXP5i10bODYSo3o5DfOl3BisetpxsfGhmOciRfnbF3UQxokQnF
4yCyK6iGOhqCqGaVP9qifw3DWn3DyXBF3PjS9MJnTl4rrYnVVaXm+5k00EVLs74SS4xhl+ZLVETZ
55A2hvFJMfpH0mS/Kts1Dg02FldhoQ83EeKe8zr/i9i7+eWa4tqPufYHm41d6jUWm6VbM80+AXlB
DbttgUtYqe8hrvwtWvDXopB+hDfGu5k0xxgg7y8tRxhOec2wMXnodnlGmbfYlRp52kJJiq07JBVF
7/gbQV+9712IDKL1BPr0aftq9qUkEWDHv6T4oUazvfcabUHnF+5mUskRFokoMc52SdqqIGPtWb/P
yVC8DV2ysAszcVq7WY3eKKCJC8x7+zXsJupQ3VDD1TDG11iaC78saXaggpNDU6MRYinFAbsnTBwy
Wx5I+smtudDK2ZkbD0J//vxMDZICxQYQ1DZRKPRT1Mr8RG9jkje2b+p3XAcf0cwMZDDV7qJQL3H7
LkB9KVr1rjstmrV5cbfYrb33s6vd20bfrceQPvXOHR7a/mj/7pic303heM+8Qp4fi4z33jImXLQx
YV6OjQjBkWvG1XTpqegtPuqezP3S6ykWPwqceNceesDVo/HSnQgr670ta8x2i3y/Hus8S707oTx8
9iqzvrfDfDTVVEXWQj+kdTZf86Vp1eE8J61OuoZe1TX9rncVGy0j3b6Ouuaw551yn4wOmgHroLEc
SSzWmGnKz7ku7as6aBwNp3bemnHcI1i79NdDa0MBE5un/rp2Pi+V141FUbUkjZoP4jD0OWnJRmCY
5lpSQBhCOWztlssfoAhg8+4F9kzVAjgR3bHVOXt21fnYients7se0WTVn2IrveZZ/5dZJuUxJ+N1
7fv6Xw0KmM4WX7k6+J8Dg+qNLzof5evc1nA0w29GrfYBkCMtslwlbkkGjXqCYIAZRjcjdced6CFT
apka3XiSIAnY/TxdFg+jdWw9z8Ua6LZ23dp8hXFHlmF5/9f4XDfIF0lbQZcxkoRyobYRUyhgnNIU
SVsAMIZiOWQVReRlLDaZPRECioBz2O1bbhXvVViL69rzvClcoJU4ki8HhzZR9spgJ2yki+5NtQv9
xcb3A8RIC+iFM2pgqWyOn2tHSGpM6NXPl7WrtUA5IONl+7VbTUVyDAcP5PDyTmQ889s8xJ9/eB2y
rSmIZRY91p6VD6RYBzRR1m6M9/vWNpdE9PJ2YVvVCS6G7a/dTHesVwkFd+2tn6+N9ENm5/J1/ez5
gvMarUTBT3P53AuwaNK1art2K8zluTUL3G7Wz2bnyCAlCEEtvfVqcdi/ZhUpXgrLlNYsrVADpW7k
yaZYQCJ5qpmrzbI5qDaVoQjzz3dnLCc/iSLnBwDis+QVnnQ8T401/0Pe4mMiE/q96qCLUJQXT3y+
WeoJDX08OqsrCI7sUJV2eGqNWZzDUIkP1CGLQ4mI503Pk48Mebbf7eQ8zAm/dsetfhd5aWO5nI4n
rcLU2E1A35D7iX8fKcQ3ZPDZGGiRm1yzsUhA4kTRmRLpPhnnN3suDB85TuAbVWa/tHNXzn5ea9ze
PKl9lt/WRrHt7EY2FIns8IeDwmPQpzDQ3aGmnhbVPYAroOdw6FQ0NjtYLF47ngHLz0fZ1D+xzVSO
lpZPb1ZXc9uNrxp+8B/4rv0qZjegQI9ydxXuhC3+1F2e3uIkRrc2c5QdNH31o7ISjaC13Wmubr8L
e09JLPtmzPOwM5Q42bpKdo4U7xfhunoyZfzHjMuf3ShMyju1c9BAjFJlczHOQmhslEmGAhPkB08Y
6d8DRaJsslygSDXFSocHO61Hb6MLyks1QIBHWe7JyCeU/DA9b4sE8xfUiakSaN/qOfIOlkflE+B7
tq0F8pimA1hpAAvfNH14sf52YX1fh0J7GGpzgohe+1Shop1akhGzkLsk8TKS71WJzaVj3Mbxbx3H
E+NetrZ7mPIO+cMRgLIMyDMqB02hrganqd7BndeRBwmN0y+gHuo1IwO2QV/J3hR2sfjIzkeWRyQ2
7eh7nbvyOess2gzpN4fCPeBuR5AxpVHMUVxGL/k1FZgujgPauVgt/jNDg6la3cMNMGoCqxftneKt
trdqS5wiqyArH1fuJipU4wPk58/BSqp/TFQwqQX9ibuuhvwtSNaXFeIQQ9v5KiJ1R5z7hodaavFr
DUpl7a1NbbXaDuI8ybHljLUJKx2ky+idQ8gqD2RUNGB/yQFsxDbBi+HWa6b6nCitbj2dWvfatRBS
vOYJWvDLwR504XMwIGOPdn9ZhwzYB3sntutN46ba0+uNFpQnAKKltw5phoXgW5ulp/UNy+pzNFiZ
iV3iQ6mFi9pn1T2nEEirGVf3tYcnVbTN3BALneXgyM6GenV7WnuernXPWMlACDhI0q9jOh4hx94r
bFg0vGFtCEp2PBrYiy5viFxl2qZ1qoJG4Ayi6uS106k+LAeVpRkHEn8KpIHjegap7uEUlqhAfV0y
crMT4qvp52fO46EMYm96TgnpjsnS9GcTYo1WSHHKcsFKV7bJP3ZroytN7PRwhP3Iht8Vnrhv5DSD
ybBGrEkK460aq18iRWhiPUaKVg0Qp/QOIEbNN1vDz1DpvWG7nlsYenSqsakJ1qODSqUH+3VrH5qv
rPcVYBg55SdPEEFARYsfa4M4Srmt07Dcpv8Z06c496PaQ7zb1uPHFI2gvEIP7W9zn4nYeLplZzzT
WWHSB9NyXLuJ4nVHbQYesp6iDbbxZAGbnDz+PL9oKCOPqLQe7OXtdSR3wN1DBNHhttVK5zzWJk0a
ZrtmGI9OlDiPFm3065go0Mx1AGilGcGOxpFmv55MRlDc0ZJjTxO2RQDqt9nyBY1bgM3/up7s/ilz
JdzC7AcYhW3KAy6djsVd031217HWlBupsZ6tPUxMy/1cA7D77Ooh75rzfQhw47YOjcZMOa9LVGw9
6ui5jk1zeNIKHoy1J1ulP7SWLDmDP7o2vT3dKsAhL59DsCBxtBo833CK+NVxecxbtLPsSTd9artU
io0heqyNp4q9Whrzde2NodtcY+nuSz2L02BuliywrB1/PVrGrPKZpZM6a9Jk9zVmeOkfT1VZ9Pqq
uWsxrLI/Dt6iY6M+1ob7CAWPnmr111hoDu8yVscLij7qo4/C5CI1+6+vE1L2KShvNM3+a8zFrqwd
Py/a9AOCFcgIBdZoTxc9Tl7b0cuvrIH5lRL6qYcEcVp7GGXaqr++9DLx0FqzPf7X2Po2qyl/yjaM
NlpV54B8Cue+Nq4kS+hACIChzlilKoB0qcXIYZPCUX3KJKyeYVqRXvOSeL+O5XFBrjIBYi6Ksgqm
OlR97v3wuJ5sGni0lqgUGybwn0rFDitjmt1GXSyfcq4eLYnCF/Re5bNMEbk1hRIGKnRQvB6Gs9OZ
PV8ABwXwqQ2FVJBSmi2f6iSTW5O4x/XgOoTPmEbyvvGO2jRU18kcz7YUPb/nYLw35lCdvFF2oIKm
KH+RUbUtqq2iDtWmaRy50axoBngUNjtTMZyXPoWikfRhutiPbfFx+9YYYQkfvr+EVf9i9RGK7YKa
FLyEn2GX7CyB4EFqsdMpiQC8SqsPY2z/nt0CBJs8qn0Ec0IRYLrVXt+0xCBBQ/RRePgL6bk/gxIO
xliBSBqymq/VPvAxsOtNMOiqMpxATLxr0on3EQsCCW4VSDog5b7Xz+qM1lyrKQbFBdhJrrLPRv2D
fReTDeiFTWWo17zLjphRK5e6q6DH9oN7zHsIcIbxnjRDwvbPZZ8M2jPvhfucc0s7TVS0yXe0JBON
0s+LqYUz5asjTrqoE1O+nXAD8Ko+9duZNZLN8Iva3zXReK+LCN8EicGeahPeY2RczCZRdwrGKH4Z
f8zz/EZFaBO3WrUr7dY99zluMCQCePnVTAMK8LZRnxEt+wbCYsSFru13lSPwcdX18NoXv7mMOCG3
YvjoPg+BYxpUbktFu+TEqrk1qncj48pDnc9nC8HZSAASyRUsF1MdTt6UHhptkCfZhXKLfeSwaRwn
umSunDdqq3+LRvwDQEx122iGoqHO1d0C/nGvdfNdSeL6kKPWeEEmEVwJa8o2a5z2UpUlWRJ9gL81
h0FUT/0FIMGhkwgytjINClntvXz0joUx1ZuMuIGtlSl8AzetQPbdwaoXRGDUaVtzsNMdAOGfSDX9
WMxEDyZV8oBvqw+Aw3UB6mxk8Lhv7EYBrpe27VmjRScBuBZaEuzYO4PV3rBh26g/61Sf4NWZ8jwA
NDgqS8LDaO5rRK0tYTUhCrdRRx0kEwizFCmSEfHQqu96/qO3lWuWwfNFHCXIkjvo5X9m16hP1N9U
VsJUormmnqay1h4mDA+T255yry2HFPyNUwdGIeJLV9TRKRqJMHKN53cS+PJkXYXc3rDcvVVOysrp
0aRw4neMegkwU3Kodi3lXtjTT9dU3cvopm1AKrAVpEI/wQ54q1Fbsp1j1AscISLINFqBaVkpl0zJ
N4gARTAk8e8mr3DJjs0Da3mfglhB3kru+EL/kRkWMSNpeKoPmHK0tfVKYkT3E9BlmzBpnp7bwDFz
G9zfVKM8Csk8mChmMA99E1QdOQFZvKJpql76ONYu7dI4JoaVDiTMrPCFHoVbswOpJzSdHYridMy9
VrON0tQNAGXt4jL6rVB5QIkhRlGIVMav3hqqjxZZcxbtQ1dgY+e4cJr0iBqIOkJP9QiPX6IGIM98
Z0fSBtQ968q8Ymue+7gBvGeJKvjzjrVAqDcT5OLb6JFgl3o3URWOHgirsHy2NQilUO3A4ZvJZQR5
6WObRVTBprBLVTg8Zkvyes6ine0t6rN1/ztywxyBMgN4o6tngBjMAuBhuBczVo06hHm/06AytX8G
SIMxsN9t4wHnk7ZD1tnxzaJVA4Smy61adiCUOwUDFk1VkI9ELyaKQgoLlfuc6ukxCru5kGrMg7mb
EEXL2xvs5QeZ5sa30JM/epMOClQPraNjuycl7L2TkobuyVpwOnXS/Whc71LFTLNmozCNZXV9mFFY
wkL17wEg6r7uur/xPjDgBNvRVqnS6WXAq+jikDwuFwJxlOnPzHHP4B8mouwx5Bsc/h7ZtZPdiIAv
JclWN7rQb0pIFHlSk6hoI5OqW2UdarcufSu12z3Q9RJQnGcBumEx2EFmPjkFRSm9RHML6dhnZXUu
WZ5S26RJsq+m1tz3svb+yrw3uEyd2oa/Zltu4LyzlnoLREb5FRt9UFh5dNLHCH/EWm027NS9Qw/w
bG+BAwV3QklKCdm8dRDuHask6aGaG2LGF2+0htdsQKPIoYeYTLptzeityBX7/NXUQ+l8dm0i/6Mt
oYhh83W1QmJHb7DAMbo5QM/a83ZhFHqB8FBf05j6ArbMvq5GPIqhaZxnmVA2Jfr4nRX6tojS6aTO
yDchFHXXkuiPtThEQdW5oFu83ozszliIl2YRzzGLUbuopmzvQ99O1zZZZm56XhW1dxkT6tYy21eR
o4ogc/gZwYQdlZb9R9dnRB5W/JFmOjqHZvlqGaO9G4uY/ffShO7L7HXw0Fot2TbdPXOa9CTYHpyy
0Ik3RgkBADZ2fLZs865HBuwNb+SOwu5xAHFFfi/ZDoq8zxhUkthjc9YtAmdaflgxYPZSkYYqDCzR
tBavKxCY/2mUjnpRj7Zp6WGXYQgktcIKpMaYey1pFvwaHGTPl0KAMutbPcTWFcMtOBKYgXpwrKMe
NNYUDRM7zpD3khq5ICh95EYtz405vapiHqF2hPZmRJUmmJYuMgVT0Jv8WGbmAjRzRAavpEN6ctZA
F3lmeQaRcRgmGCnAla6d2d2VFv+nwkzSjY6J5hysmDmxEPgt8GdbZ5gKOAWzex0zTSMU7PKbR2nu
lDT1xwzc6B2vDdCG5Q8xxNm7WuAS47W/3TLk5l6zBM6SKpCzzk4n44ZyPFd7WZuJJQyAladswvVs
NMCxV6vWVgHsGYIUmGRhntbL4Fr5FsuoOOZJxZQ9ds4Gw27gIZQUAMGVc1CimBY7pc1zYQcmU97L
oEHplQAF8F8bdmnD30NyJHxJSLAe0ll8CKTgEB/dTVjLbRxnhOC+4I0AaG9SjV8X/d9MCbJe/sO+
pj23Q76Xo2SZBBWYOlhaqykkoRYep5RHR3wvi8r4hoQ8ipzjQ08j65ANymMmCbDQW9V9bS7GA8nf
amccEm8UVOs3XjJ7RxFb14RSWpDpyCq1aoHwnwFi3D67pj5dtCx5G1V2qaKOkFEUUIYXk6Y6RNcm
bfh7QIE+PhUgolx2O5uCN1iuyv4Ujsimf7rB0Z7Adl2ksZWJjYDJPK0tuPoi65tNmdneKywA56ZO
bzMIvlcDMIJdRM2uTtJvFYEB8pUx0MqKYuranTM9J+arcgCairJPO1cQPxkZ8BdrU0SdEdRV2R9g
R5RvnSmbwwhbJFi7euo04I2lhV+o0rwQLvP/tJ290avo92Qr075MsvmM8MdrPwP2Nl07vUVIudyi
RpNUhpHCdHon21rSrvcVNHAjgp2hpEjM5Xy8hanhDkgFO4IiYxn5zjzmW3bRN4M8B7P4Js9vnQAs
9qOw3zAta4/5gpmpFlydAGFxNJ1bvOBGpTGpR4ARYkGSrs2kxx+KYoTb5D9D6/h6er48dvJURXyv
Xgudzs/LjHYFejY6yGlN1tEm3E04Qh4s8Zb8H2PntSQpsqXrJ8IMLW5DR0bKyix5g1VXd6G15unn
Y9F7k5On+9jcuLkCIsBxXPyiASngv45NkJ4C6Lx2a8AtGsZXhMpRN8TzbtXVEIyQ4IYykwmDGzso
eS+CG1LQ+SkkyfGPyW2CO3BZ1nxksMovkai80VYFl+wi0WRmBQkWFn9vqAvQvm6royBUKudpgRQy
ls3uih64ddDg9eDvEkVb1hHIDcBiHdlV+e4o+SFRAxxy/zT7ARTzcuOa5YwS2/CJtpao81GgipI5
ztmUXaRm5LTcGWQRg7+Pb5eTSC0tVKed7WTpQX5lgtY0G7AIny2ufuegUc+iMOJ4e0juwxUM569u
eX6jGTmXHDVq2QOWIJH7L9GYKTJbWhjfSTLLqnNYKjr+M8tvysF9BnhnXOSS8jNwXg6jakCcpK+O
Xln+KcelYwDHfHmM6xOWTMFL5T67LtZCGt3yxlLvzkit4MkE6GPF/kprgHbLDvU4peNR1eufggeW
YABG3dXw61hPRXIkqwYbM6LKSenj3eYom94rzitUgx89zMWj14Q8URsJ0VObNK/y7O3EfRpY9znN
tUG3bg0RensM3dneKu5Sh+lfG6LZtj00sMM6EOomOMjjkqchsRKPz2QnUWkFVqj77Ct3O6/o8zt8
HT3QZxJdAogItA3lXOH1Tt8yJDNABGDOWA1jBPouKkc7OFKARHaN/G6NzmkPGsqOLnK9sWlYo24O
cZt8nUf9Tu7cepeglu4KK50Ocq/lriRtwfy/1RBfWTAA8kzkCIlJ3tocJC2BkeIY0nQhEE1EH4fu
kzz4tWnKrdlag5TUrHzuKjDsB7kV8iP1vub+tEGh71lBZ5RrVX+0i20Icpfr/TVzp58BXhmnjNEA
re5Vq/IWpm14ymeIzq0+fdKXrkM+21lsO+c5mEECY8e3U6FzooTboCdkJXnx/1z43W+QKLZXkN31
UF9rrk8PNRkcSntDP0gXIN/3Drnxiw0ga/yUwuVdb+4Kp3j31rwDVXy8gwbbeEUEa3JuTkaYa/Mx
dsMfSpepx+0O0wne6Y4LpXvrXNT+OcPE8iS/pferp9Se1RMajf28b7Lwvh10BZjH0g8tr7UcKbF/
zfO6ckY4IEwO0hL6OD0xhGHqsjQEfUTayYRjvTWfpYJdzVQw9f2ABNtFWvDYWcNlyi2mJdUxdwaM
j9wFXPmv17WL9OqHYIW93ACusABStrY3xw+uvgAYjcKuF3kburelW5aWJMktr2D1Z+mRLH12jr5T
DWBW0mcnUOgjpb4E29v6romuUSmfK2+4eI25l5awHoKtwFn50jZsEEhfyIS9OaPQfd3e8K0tS54k
g6UVqn1/agDpnUMnOkmZKY1damzHf2yCkpanJrH1GEmv0Q/lkvyQtzbbsrLtv7sebOXY4E/NawBX
bpcCjylSQG69DcJ5+XDoHkTTQGeiOuknfCjYp2dcIE98sHWMQZ2nfG5fHMYGzA/vdVYsZrXAYzt5
yQGlDHV3sxas6jyWL/ngdifTnBlKNLp6UIOCtZsegZkdG7wn4R1M+WIXac5DfQii8snBvHh78HJV
Sa6v05aWzK2ZfDikGNL20mM/KI1RgnrpriWmJ9CXzBjOk9x9OUkBnnECs0Kz631o9Xt5S2C1kyvR
d7mDa3zLLUSUZN4y4Rp8hFT33RYuRcgN62IlvbIODjUkXvANY6J/jnrg7siYHOUeSyCPPV6GJwjl
Mkee0j/ySb/zYiM7qfN4S8wSgTKvu0gno9Frt3B2S9RzD2ERrF8Ao/0TUn52lRPKk5cYPX27sGHs
aPhzHrxnzOLcFbPsJ/arj+fZKZcWsXUGqqY6V47bfp/ejtqhnyDeb3exzBx60mT5zGRuZh18C7qQ
kErgBXwDl2wwEveQH5Uq7K1BOTHQRRk167jqmMlgC7xudZ5c5zoBzGE/9ww9Eo3iyN5nOIato6t1
FhVpQcGem66tnTBc6sfaSIyTnF9+l29H47XVn2Yjb0+qabzIU90ercTyrvsVG1O0G4sCpX8o5H9P
0LaOQ5Fvv6TXgR3T0xJHGqYPYPyPWmbnsPPbfHhAkN28AE2r7oS1M0RddUdb+F2GWbY+X3kSWx+z
PRg+0H+l0DPNyasPFgRpZDEcA4eTgpfApQc/oBB4LLll8mSkWQcqa48W8GC/wDfkv525VNh69O1J
rg166e+3m7CVSkyq/P9PxVhthL30sHX18mMkuY7Ft7TE1sw5wvaDAS3CDDLQVTr7ouKxKFXksuuQ
S6I4bPKqrVH2tf+G1a8fSvmd70YZ67Fl7u6BBdyzIYg9Bh96Gb+yOcLStbwmc4EczD6YzB9orbCe
HPbJpWjCUD1K9TXqL1/QCDBIF6TrOE5aqozotmDLm+aMLQcNpUgNmNgyCJO/swUrSlLS78ay668v
5xEmzsNYoOvWE2+Ap59sdqnmPXq9BZtQf7jyQ8z6Tnd19SrDMhnUSUyC9dTLsFCSbASheR1AANkq
S5UtKbEt2B7jlrdd48OxUf65Q6iDPow+UzrODiBAfpG0vHnc8YRp/FK+/vi51IpdpAzqu2GkPMK1
5c0/A4j2V2muEUq6gKaXZxB2HZIb0lL+OSpHr10VoJzm4pbp4SMVJIApsk3hPnBChOAhpVvBNgeU
Agm2epIc/F+DVufX9dcvLXkle2zvzDqeWRuz5Hp63rF/8t/3TmJrLYl+TMtB61nf1fp4gY9HKRob
G639ps1IzUq/so0e5Nh/ytuqSOk6zpboFsjz2JISk+P+9azvpjNSWyp+uNQ/5X0464crBUuHj9Fc
3YUw+pZXHA9n9iqqeZ2rygsvAUspkDOhETF5X5bZtmDLmzM8QaHfUadqDaJrJelu5eRb1XclEvXN
AIQQW/Bri5aXRd6T7WXZXqp/zdsOk/dO6v1T3v/1VP6cL+T+IgbtNx5cHNoY1i5jYflwbcE6k93S
79Yq/qn6h7x1PrGcdr2CnOdDnfUKQ+Lda8rwW+28cC9dg8xBJbZ9o6UP2ZIS2wZkW+UPeR+SUs/v
EQzof2k1kghJYUPk4+Vk753hrTThNSq5kp5ZymZanVXZSfeK1617B0wFbXxLK/NCI5e09PyMhQJW
lKzMctelIz+w2nkv3QOr/0iyNigD/01XWzsNW2UNQXqXopwhYSL+dvin7nZrCo5M+rc6WzPY8j40
F0lK6Rg0KUsWLkyvQZ3NQ+fo6byX+W8CwIDlomR8C9ohOq1vvNyULVi71S0tt+tfk1KwvbqSDFhI
+bv7lvSHM0jenCVgJ7SE12jr7NeB9Vouz2c7ssGrhMlbdrVYGDGWFZJ3M8etmhwrgQwMtqTEPtST
TnTLe/fHpeTDIYNXKcfZeAAV+FxDpcA1QGqwUm5oIDmWD1eJI177Kl2XnyVZdpE7UyZ9nl1m1dk1
mWNd5GXfnuj67r9bzHw3VNiqSkweb1T0rOitldZFrtxB9MSII2RSdLSyh9kr2Y5BzUWbHuUVXdcp
pQWMsx433+RF/ntVq1aDI9bZbJ00bA7meXZNkAiGJQ5pTYK6Ybdyt6V9K1DQPwutXbnoDjuzhQEZ
HfK28mHpWnA2df8mnG2LDYBIRbtG7qo8lzqDyqRXxVsZwzMRPrm+POC5RXSnXdczP9x+uanvHtE6
dV3vusxZJLq+5hGbk7NnTke5y3LZLZAfsCXlxn7IW2d1UvKRzLnVlOLtL+lhqO9trPV22BhiFRfk
/peuiMezgRDgUYcxSxLqGQKkxRWfSUotnb0zw0GmZyn1PGCeepLg3VQHr5GWnbXlHGpSZw9lULc7
qTV32XhR5tI8qH0GSG8Yil0T8apL4GWuubc9AJ4amKL7NHFPahRa+RHJIAyXmdkfWZUENTw510YP
mic4Wew1IxoL8TxzcC+K1fvUH98WRPunABnYT/Bv6gOqcSOqHCQlL0PwKEvYnqhHVCBiu0o/xZ6D
sqDZPUwxWggOsIWTzt7+2bP8+Tmtml/wHS+9qZVfxtzEVSv1f+QlQ/IaH/g7P1BBimfNW+/N1k+P
1Xp2dv2ADQetRR1nGHZBU9df6xlML1Py8rOupvYeRR3gVRGyXWqx2AKYLCXPuVWh36SqhwqJYJSh
SnDcGDFWj+NSwlISZgIDjgJhop2bwi4f5ympHiUmQVYUDrpneY6wMIvwVhEHh7JCfsifhu8mm2fn
Vl2k/DK1MrAjQYnjsCwA71yfmVtcxKheqxA+DR8jURUFw0ObFWCCvHZgPtwU7h1IDbbXPBbbW1S/
pn6KnoclgOgSPftq8gNZTeUqWWWGSTe6i6hyFQifGRa7NU7w3KCG/ayyE/qcKpq2n8YxYAZBQWx7
QKtSm3uZYymKh+xuGobuUUs672legjoDtmfTtmBXU2MrCPUs3WulgyvawO6MOWE2N446ujD+X1MS
zY9rCjQHyr8ObW47voos7wmVmWhfhe0O3VPj6GiWeZimJkfjDTB9YWjmne0AdQbWqh10W0/aHVbw
yGDgAF56YXlfQbW7b5ZgS9I+z0nBGuqAtJENN63U7/LZTI29ZhranQTFFPwns+grZT95sNy9MGWx
GVGDt94HMOraY/89GfJvBlvp4MKh+/NumfCZQSaCVigqVGL6+S+2O7+GeaJ/n5oEtAKCOG/BmAG7
RgfradbYS7amxLpVbt7f6X3cXtI0Lh55BBqU/1b91IwKjStLzQfV6N9qVIMe3Ch5Guyqgfqq1J/i
no0jB7HHoySlgK3Qz8iv58d63PUYd+ympXqspZjyxWC5luPYwSbLUaDd0mcc3h1s5T+cdDZvcqq6
MbVHxwsvkMNw6syQRTvxwakO2y9og+R3GM7Jet7amNunpmuPuYqszd7HYrkPsleMCmcW7YuGubJt
3iBaNJ/gnvePLB1fJYXRbvsJ0zrIUNmIWNNSQ/Ico/x4UOK+qS56XLgGAtSG9sOKxRJVYNDdo5/W
39cDy8plitqJFDgoWVyRwUxAs3ErdFNpz4htantJyu3JUnX5VDlgwpb7Y48jQJdqGejFZ3v8vf6d
NMn9s13UcM6W+4fqNIi8bPLwp6fNjIOJcopEJaiCGYb7lpbWNrZISL7LlGIp6SB3HIYngDMg8IJh
B64LS4WyolPS6291HYSX3h4CNN7D6kdZnqQ8HsL6lOqoNlWz4rBgrbi4hbMeeG2CKLjvlmBI0D1x
Df/8rqDvU+xkvgS+HR+hMMS3cszwMFwCiUmeySwbywYbRbVYixr8Bv+lohyy1t6O7kbMAf8vh6Tu
AL5C1c4fT9N2BSK3L+NjqbIauP/w66S2XGQqSr25T9uFR8G2o2m1MGBRpHyIliBHYOJBkpPvo1gY
+QPkdTVmcX0pLlWUy3dbJYnhoHfjw9exj8zBscuqSlhWHp4Yk6LcOV8soPgoS0nph0MlKRduUR29
OAiBr4fK1d4dkenmsSsBaHwsWH7VVMaQHV/mwv6WYk8Kcml201s7VenNHSMAJxrKm13GPqPKbsUx
KULtVS3D4d7V6z/yUFNfB7tQX/WwfuzoYB/Zm4bpguggX7/eQP/LqVv9ZgMt+eJmnIrNnPIhRc3g
S1QpX+EjB09SaJbBg1/E9rOUgRQ+phDqPuVLzbH+kgya+ab5UfFZS65ShW9O9qo2DfTLx7BOp/s+
0NKHcQkQ99OHnZnURO1m3tFng8ZbklIHoikbOb77l5oMuJe6rF3CXEq/ZF6NjrZmtHtJGn0zXAxc
Uw+laaGIv7Otrv+EjRXSRdaoHyMIlV+aHlsEFb7eeeFXfgEKVh7szDcvI5aZz6U9vgGh6b5b5c/Z
bdyvluK2d1kZIZ1k6933ZgZIoTpW/oyIDlq6Yf87cOz2O5At/TDHuIjbjf+mAT5Dw7YdwHsSi8P2
OGMNC1/4P1nQIv8u/JCnWw6o2Gy+LwevPuLXVqIw5xRvmWLZd03aTWhu98WbDmP6E9bvOylUgLG9
gcD4CpNXfZAs22/YX3CH8izJETWJq+ZNyV6SdeyazzO7dJKSM3aD+qCi9abDiL4F0wwuobBC41aj
FQMtuvZRYbPzBxbd4+4AFg9ZT6Rlj5U/OHdS0re+dzS1waLd4XYy+/Q8CMZEX3q16vdwfKI7STqR
agNTiPqbJG2MiPCB1P17Sc7K9NPlm/8oqanPnumv82cjBt/jj8EljAblJc1a9SHyoRGHPnZVQ149
A/Q5IjvRv5Re+zmJW/UGWGF40fWWVyVGVb5K3HupIPnoIp5Kpc4eJUsCE5WjyIbAUHc6hqsF7rGZ
HbxI9Rg62nNuvjRNcXI7t8KwsD4iY17e7MkpblEHWW4RCy5vikrQdJWLzKw6HWKvR3TcjpqnUHOw
Ap+sNxTC0u+qVXlHdDPLiyTh6ACp14svpTkiSWn0YAmWalo/+Ts0/UDV5CPuymoLULxKv4Oizs7Q
8Z2Tzt7Hd9sybrmrWK9mmDkPZWIBsFiqtZP61wRa8sqnTXtgWKfhRkTMXYJZS/09K3gN+N3/5G1V
JGYp7V9Vr2vnfzpebwHAdHb8VI9z8zgqFXDpwkX6DlSXyZfor1z1P5vjYH9pnBF9oFwv7rPQsFE2
rlIQccP8ta/cF6k6Gul9HRnet7rJ1YNbx9ZDWnoYsNQ1ainown6GjvRLQfzqGBd7F9jQvVryUrlj
/LPTAIhZhts8eWYX3Cm2k5yjNFRfUVWpd3J6Z/6mll7zq2PfCBiRGaPDOBkX1mxLVHdL68Wz0Rzn
dXcQttTyXZLVBcq4aFTdl/Sp93YZHnpfj+9qxMn/LljrSHG55cIjAfyMjP9BnQM1Pkh5CO7xXs4W
Oy6ZdgWdsHLM65qUYt3TkvHEqx2tNQNNf7HMxDqr9gB3ezuF5Zg3G3j5nRNayjHVCh1bqsG5WOB9
r3jdNPeaYTonO8mm5wkfl0Pfqs1n3kYV6I/r/GDs/II2j/K78d7cIWFIOhbW6eXVbgvzF5xExCJN
+nlaHy9tljiQVIL5WFdV/RjrbX0xjWq4i9zWwt3XL7El6Bz0sQCr0vHBzNRLZLH83v8eB+PnJDKV
vxSQluuFslxDKq6w/pzS4WeoKM43zW4y1I61+TW00QZniBI8QaF2z9kiKq4qfnrr09g6sxyQPrlQ
gcA4NxbrZ3Rktj+H3+mAf0A+VP7UA3yQQScxwmYQngSu+VeGMrLe9W8B1hxN+6nvwCyjU9y8eS1z
wq6vtCdwGx3wHByW4F05BxbXfP+i6wYeVKOzSBqoKW5xWpfdJOY4NVuASCA8dAmyLvjXfNKcwXvL
U++bNsXKg9l7HvcA+d46TOs7SXYGynO5E3dXPe4RptIYl127Eqhb0bje5wBC+q4aQvWhr0r/c1TP
33Ur0B8lNS8IcEe3nqSqpzm3SLP8Z0mFfXBu0zL9ZBa6/9mf2UssrOa1NBzns38e/cz5HvOpPLej
2p6ddgh+FPq5Hmr7RwkiC8ucqr4MwVB8w+Zu31uR+4l55D0mD8Vj7SuI5weQN7o+1HZr3lIQFew4
46y7MFnGM2JHEy8RwmtGZPwldocWYmqhE3SftwqNURuHyu6s04Cl4GO3BDSM6dDgjXyQpBSwYVs8
NjNuW1hW3wA7ceWgq0A3YDi6Y+2ueDSWwEaK9+YqxkPuVPMnVgG+dWU0/ZiiBejRwudABwrJvVT/
Fs/D9GOsI2s/LvnRkv+/67tILm31fdfnPMDT9k3gIvj2n/Nv+f92/v9dX66rVwPMbc88mrkV7wcm
7C/lMNUvumPqZ3vJQy6jfpGCnMnvmidVEIpsXsol78OxfDmRs1K8c6zzTZTAWtiWXtWoJ1pG9nee
in20l5unrZoUjrHn7eoavkFQPilZa0GYhPM1avUQHB3e9UOPjs0hG7XiSYLR5HkV/Rd9pzXVUQ8T
9T6oIOLRSUkChXb1vl0CSdqGAul+TWfVoWe6htbjf0olf0vKEZKHtt0tjwC0bVnrmbZ0Sqc3j+5T
ye362WP/gSKZ9z2Bz0SjKvOr58Ml1Ufn02T33k8DATpWC73hyXJdDEcT9FaKVI3YfYVNDPH42pTK
ydC9+SuKDMO546wiePoFWtZVrhFmwPn6qrUecML2Hv1OY6NrOTfmFU86d+0zuBEL1wHDOOlNO97p
dYhm92K4I446q7mOFRaQc5l8SYEEPVrdRxeQFUz03rmaqVkirtP6L5mTKC8IRHcH/eJhI5bMM5ou
BtoxiJA75o4hCLyYeKzPSpX1ZyZ/yOIbvyuz/YHEyPA1inGCT7q2f4qaXruocZtd/TE1H8NAxxND
KecvaZj+BnSY/ebgEDv4O8U0UcfC+vcFP5mzMXbBY1U0zUuxBIbK8DAskEtcKhj6QkVqgGxYbfmo
pfDikUxWj4NXdI9SX6ph8HTENHLCAA1xmmTxZAcyj5dsn7wEiHXgq9akz4gOYRBhYYxmdOp4wget
frSCLjlXUGsekgxShTGa873jgiyGHW/fnGyIrgVSxjfPjKwryx7FnTfNw11WjeNVUaPylhkFxj5+
H90njY/E0+C490k54fVas0gSdYl/ittWxYFBrU+uV4wQXRFdRgCqf2Z/ojymsdO9+Kg9oRsMdpAe
BzRQ1fevc4fVD+bO41tkIY/cmbu+C1mUCgr1c8Me9D4cVePL6LpoeaN7+hXvmX5XRdP44ONDhQR1
nh6qKYxQwkI/jm8ThA8/nf9IGvfo40f2jd3rBl2baOHaz9ErWNLfka3OfyiJ8QcLv9DLrYCF8sDV
T1nLx9kfzHO/nMGN8e8AB1Zi8TAyobInRDqBmPxRgEvUO/OnB9aAKWA23NBGHZ9rjNQXNf4Z0bX6
wbOmDilk3gBmRuUlazSEZBDvGx9j1FoYlI+X3FSiN1/xnEdHg00rRvCh2UO5s/zh0qfD9M20mTtp
WvDmFrwp2pQXyAao47cIAOAxKIf+IkfpcXKtjUG7yx1tOLCWWNzBCIqZqi7IYMvDkMNvd2uWOSGI
KFUk9i7TXkok82PJVn3MRJ+QC2znkbyqcuGhsYG3z3AMfLTKFivHVum+dBhY3o2+miFfwS3J0Ntm
3XKA6bEkUbTzjlNb4HO5JHVzgrRkWsVVkn5aazvYifEOkwdIcrbDpGAJ9DzE76k0p/I2ekmFgwUx
CbY6EpM8nMap3ehAlIYcNNb/4bgZwagSgvr/Orck313awUfgykho9y5vO0SuP0blfJel35opDN/o
c/1dETvWVffhVvS58ap6jn82hlDZzzmP2fGK+Nmuiouk5CDT8F7bLvMeLEu5IF00P3pdA6Wwzduv
/ehUO2Nwgp9toLxBKPL+NDXtlLt0B+iA7wMt1yMqIMrbZfFvFjOeUAeJ/6iiOuaz07TfFrv7fWJ1
5QPr3DcVEfcHiALVQ65V4Qk503mXmGr1sBVIKQOsv+uZWPIUrbNXuy9AZHBuXs4gh0jFLdnbo7Nz
hpo9y/9e5MOplTGBL6T7X1IwqghmLhfZTiDJdFAvbH7Fdwd3UJz7bgwwIMI6FMcXpQ+hkOjOs4mS
43NqL72vVoAwMEN3zYPpi6VS6l4clgoeHBXjklhF6n9NLnk4dQ8P0RJIHhBM7YgvGrsgS+lWIPUk
r6rV7GQOuAJIsrWN/BghC3Po4onl/ar+I4K44BVq/V0LJuhvfTl9cUom7fXU+K/5nPcHoGL9i97F
qGE6Y/bkGoiqxIi4PUxWP1wKULUoOEZg9rGtulqphybI0osPjho95qlanTLmus8qWrusGLB6nVq1
wsJ6kX3m14V71rzdr4mNAoo1m+YPPEW/+U1q/yot/05lITNACQdeU1InDKU/F2VrI9/HIgMbGt3v
cfLu/TwvfhlN/FMxWaWmtwRAD2rIsnrcsEykFiwkPbM5Gz779dCgac4EQkpHJyxvYQYVUEpzLDzv
/X5udlIap2GG5yWaclI6tXb6WCvmj2Q5Ezse+VNaV69SFpsua04ILTEmj57KVlUeY5yEiAfWHD1J
TAI1C77PulpdtyyJ4YYaHmJ8fNajtlLVyZxzzEbUTvKcJkRu0m3gnSIOut/qbddRh+yhMQv7zp91
6s4xrlQwkV7HxCvZIvLZPNFS7ea5nXZT4VHBWY+0czojFSMFEowuqkF7ZalTK8pUnbZjNF/5Vc4l
ynb/Pc27KpYTwyGTk29n67Hp2PfOVB7W80qxn8Zc4l3N2VaUPXZY5sGwPYhgy+mVoYYiCIP13YFS
sF5SfmCYqf7JM80va54hv2C7+OQlNEHf6dRrE7aHf/xPW+2/z6v9mQXoNqy/YbkLEnv3Y5cft/4m
KVkv2pXZU4ywK1Txs9W66q1YqkkF36xZ5pGolEgwye2XqOl2SDcMf3jsCD0o3XBitIGd2tg8NElU
7WsMLIIIqlnQ5D+topnQ0APT2KtXO/Tns+N1fwHLnQ4pwopq9KvXE6wjTRs/Cg99MG/ormHa/lln
vndizHRzkTCNKj06aPa0SNl6v2wFi+y42yk1HTlCsyZy+K7HGmODu5VbJ1+YZ14g4X02m97b9bx2
6HpMb7VfAS7uPmvByMmg+aGInTz2anPvxPAvK1BPLOgcU1a3ClP/GRbDvcKu51RgiTghwVAuG36F
wqZDAt/3Ao+YaaqX3CJFe6nbRHlWY6a8JX5Gz5V/MxmLYC+3ZA1jD00qTR7WPA0Tl91cDNl1Oypg
Je+Q1Ugu4ZuqPEsBHLSf7Qzjqmp7qJzza1O9Nqk5PA8MhFqnRgs9Z0o+zEBGEC+L+SHBZ6XEZAWH
HGwPqs5B2aEddyNUU9MDb2ilj7024gC2BFPqv9QDPP6suDnBYIH6JyhYLd7DMRtPeoHWmOTlKDCc
Z1zWWDD9T143M5BA0lQ/V7joFa7lP2VLgByFVzrVc2sj15S26OKMjGGe5yWIUqO8uJMz7SRJD2I8
x6hRQBhq1qwtv7HNr5HVGneS5SqVji7ZOGMX2hRHyZPA0H2dbSI0G6XKuwIU84ypWS8s2ZZesL87
FflVLix5fjjsbK81Du1Us2O9/EgpjBI1v1k2AoRLlsWy+qPjKIchCOOXojwWEIKfW02LXtgz/z1G
lX8dNOMBIfL0fsSs6lkCd0brH1kr67TlpVOfY+KGMn+iKrECpdE38Lzu7hIrsZ5Z7LfWY7vIPs6F
j/tR2Da4aLlM2vwUj6HZKt3zmsYhqTrVRWruwflSHpaWflsGz3HjPs0eo4N+rtgrqjrz2fMS5cmK
bsGSMKL472C06u8dq5Z3k5ku00L4Prj/AczY6o0JKkfpTNcrJ3LUwsa7InrG8K57LIvpsLaouYwC
sMbtDlXk5qmos+DFZJHsRY+L19IPxptUk4Ahmb7DFqi8SFLqaqisH6wK5LgcJXkwKlIoCckDc7hx
76mB95zmhveMLvd8Zxjdj8CvUQlZ8nUn63GSind+7ML8l2ooYF7ZuQ8fpAYjv2c10oxbNNP+iilq
L0rg2c+QRZ1nHMSqoxa6eBmMs/MsBVqLuKdasjkjSSlAMMV8rFIGjDhvKCjHhi1byYax7yP636S3
7re6IWunmJk1zjnVq/jkTiAmkLMMX0rYEAfsWZKj4aCMtnfayj8ZnoFyOPotL0g9Ry9m28ANNRLW
D0bWQ10jxVRo8TKRgLHLjFsWbp76PDLaKAPs8BTMQvxFqc9HePjv2JJEX+9r3uLlh7eGB/5usVbx
MYe+kxh2zRn713ftwhLqFgijxCQYBCi5BExqAU5KJtK13dnT2fEeYwRfiuktXIFXC85bZdhdf1P1
mWWWllnsQnzYAsbIUB0knQnroTezr+ZCPOoWJk29/AS8iWAe2cI/siqE3VCDZFEA3d07CfSqHWcM
jupFf+O/UT31fkWJjgZGkyP7KMV9P8MQlWiM7AyS/0nMNgfC+WzaobK33jF3woIkQWckdm22EOUu
rsWIvdyWVZkz2ifYHcAwg75gHpXJUKDYdX9Nnfmnj1pEWlTnEfuvg6W9Bvg63hVd/83htt4i7MBO
rWb+CCfTO44LqjbhNIV3o8fJjvJ/t7stMXkC7GGFRzPgXim4pN3UTj/USWBeWoza7myjKK82k4Sk
iuudonbnwbQ/p/xryxph6EPqUHnCNAGtZkzuIkg/K9YhriExL6S0fEFcO8vDkliGaMOxQhaE726v
3TUoWwSVzUaXUaLEl6Tj/bsbA0WZ+2Z7DRKKjrZXlMxnvZ8Ftyq0fplZqBwN674Y6vGuCe1hDQwz
Gu98fblz2fQj0/TqDspvdeflFaLjEs1dr9eOEhXrVYlJkDh+BdrJQw1jwc4Xix1LaVQQdBh0/GPD
Kj0nv0YZQgALR3T5mxLIH96SXWagLKPhm+kvHKZ5wSjK7SiEcyrRdmbBK8+c6bA9GWmnW1JinjZg
bwWBl867QCeQwFhgf1tgdWZ47kzrlizYe2kHEkRLcmCL4zRHzb1klb6FuUPgMhoRW4NeHA1spef5
9kXxKdWaGvdRI4cDtrDG1qjT6cM1QeQLkjz3dNGHqExsDCSQZByhQqxFyu+aIeVwwxiy3c2N0+OK
osTjzXGLg4FNV1uM0y7IsNYN8ac+qG7FLEZX/TNrP3966fimlYuwLuMRfGMLDOeg0k9snR/1rIc3
mjxkRRXu0Chjo3Quw3sbLMxD4Hd79tub3TBlj5nGJyL3KuvgobJ6U6t2T5dRsoXOymJZdVfkBpap
7ay+wL7XL/OAg5Dt4knrfG3rNj+ZbMKAYu96vFia4BS1GFGa+U7pM/ZHgAke+ODSacRPpq7Z+0mb
lKOvtNjC9PoJ7X/k6ebPhple87Jk/Q5Loqgxv1dDhWfhlJ6QX4qOFkS/ou3uw6BWd3wcYSaHRXFo
IGSE3T3Cr+BJYrZ0FZWt1yBmUQUu1R5Rtug0VItHdGuAwmWJgs3p/VzqA/7GbnMokahoXNYa+/F3
43Bj3N7DKoXj5967D6Yk3kcYbPl5rKJrikVppLFc3asI3xox6viYZlb979iHka2CpNqPs+WefbRu
lLK9tHrITUCHLjJt7rQZwhVvBhNczPDFc5elS4wgGY81fzp8upe+RdPQjnHsa56cDWWCCKyA9+8G
5cyIYt6z//iDwXN4dCf4+6ViJ2gTAdNxZ8aeJtwcF3k04Jv88SD3pkvivoxIIF3Y8VTvAdPinuHi
wKDmPOgSli6c+S5AMNgNXBWvrc5EcwrWU6j8bn28ZerxYWlBemy3D2k4/2VRuM8bPpQVk2zF8R8L
vftVZagj6byie23oMWuaBvYbQwfHHDU2DyyI3hdJgwOuDU8MBvchZTnBMCGFz4ma7u12kRRBa3k3
6u1Xn+/FAZXXHb7M+INmbOG4XMuu/oer81puFei29RNRRWgauBUo2bLlnG4op0XOoRuefn/yv/f5
q87NqmVZlmwEzewxx/xGkMGEWOcQV84C0cu9mTpjVyVDfL9AXF87/6stSdVLzORzmY3d6LMRVNYc
XQrAWTrpNV65nRukPwYc1k2jySa29PoWdAgWCJCW8esRkQjXyMmOjoWSF+TmPcQFP3SWMorT+Wmx
/B1BuNhHUqxYhjDptrJDMorvorOm3drpKVrSst0Z/ktq1PXGzat425c1+sxc71xpNKc15QXViDKY
WdY50fkImnI5TuYnO/80DBZv3k7941AQ1dqT14Wev5VB+26NM3gWAEm+Q+jxOL/gyHWAHeVpSIpn
taEatMIV/uomIDB1My662uReenCFYW5mkF0yFy+AxDqBSRLMV0l91JlRnZO+4kMMNa3pYDmJy/eW
1ySYP+Ok64E6NT/5+rbaBfC1Mv3GnFtFg/1MhOLzjF+Srgu0VHUdgEy99DZGPfkRWpteJg/JDBOw
jO1/yDcgTOR7rtzbRtO0L4OTsHlaZakbx6T6Z03PtzOpw2M7nOJ1IkC2XvbE80rSZev0sHyRnI1e
/VTU04c1EShvjsudyKn8p/WC620QAolGp9EnWKFrIJMTnmHAhgnnRNg3E0Cw/HPmIG36llBgwzGO
rabISoXVheOeY29GpYfgT6TAtdPu+sqN78k2HLe0dvJQd96z1FXk1BMLgQGGtizfyLgvIyug4T30
Y7YZhuoVvyhDjiN7aF1k5CXh3pQ9QcKXnFic0Xo7GOULMP970Gn+ZnidJQS6LiuYu1dHP7N/GqP4
qTL7e+gcwgJ7yPwmeygU7n2tpmXnVzQLMgsvu1/iI0qX5M1CBdUVsD+1NI9m3t12F6GqXi6N2F9n
8IheUPzCKVbZYRYbuHf9VhvyMu7cnuc032SNRC25GHW7RB8bi5tChUdIAu+D9cKqKZMwt459lZ09
jBibtmxuq6L5Vznesevk55Cx8dLiLvXLKhJmecCogh4Uj+S1qJi5el9djaSZJaCqow4H+nZycog8
ai4iaZBGbxvjsjHcWkexY3z7kI3SeMaInjlbQaiUPXpyv+j+iZg32tCV2KMC7N0VJTOtn2tt7gSp
3js/lfiH8axkLqeZ0bwFZpNfzWGS+heG2MPspNDGy5dlHcsI/sxT2q/fjZavdrPczzK0K9ntZKJv
VtCchYQ8N5A/aUl504Cx9psBzmBj01ETw7GIY2zacq8yI/Izsu7fl6z9CJLySbbTSUs8jaZ6Scfy
MODBKTTnRD4OO5BsoGnmUwo4EEMbYLS+dKOiZQdu9JHTc31ClXfLQzc0ChF3gRkHHxpoANkVifux
jPqDbOpq45XG8+ADshkz+32oim8FTs/p9DvzZb/YdvHFOvt1zo6TqJ4WxsjD0mwe2gl4eQaHaS5w
VHM8HgUhYvuGNgCePwftaFj3NCCBqQ3HZJruyTQiQ9BHH1ej9zuIATQFd1gytol6rwXIXwDKG0Mo
Ii/NGmxTebLH+r4AzbOxVuVuRRDstQyO79UAoA/a0LHR7ghvv8Asv2CPSMnRJI39mlCM5pa5YSx8
Hth0myuyjVF2UIVH99usxlNhqreJX4qt32uGCQPSZ/kS9MY1K98j5rJ2M00ehz65tUimb1x7P+bq
oJt4NxwGVe8GDguLBDt/eod6Q28vo/5XoIC99jZDpTqM5KmZA8FiOjgVDazPySnop9Q7lXH1Kj/+
LUsilAv8abXuX+U0nuxgvJv8MiTP4b4dkw+3Yt/ICBnRDap895iph0/azCGtGVIeBNGfK+cGHQGw
8TVlQ28pKhq99R0Tg/G0F+wzjgG75aa6JXq0pw7ITLQqLpfpVY6Iymvp6w0cnnOZ62HTeRABTYHh
yKmSp0aWv+2o+001lirqgonESIYO+9Q8zmbw4DkUkUsKObtO5mtnoMpup/hjGrnu1sneSWDe3jDf
OKh3kFOKCMSdNEq6oV0MShTvFMjdVxiEGJ0SJDQH7bCfHQ6yx2Ek8mRlQbeqaLK9gIF/39/Muaqi
6nGoYETNhWHubAdmw9BnDwTAjzFse25wVJL3wY+pp+lkASJjN+Ye/Hh8MsQCdjOYPsQIaXwxMnwv
00c/BLtkBik6ZGQUB0UQlUgEPQ2OEmN8VJsGFw9FWCfysEtQBCbTrFCsi0O1zv6RkMlXLwPewx18
mtsfa6Q2XhSXZwNfJ89OwmhImFMwFHNOly57sFh+IqaTcDWR37Nm3SnJmn+EjKYbYU20lZznePAJ
Kqm/LMh1/tozJWGRCBZnPvmc9c2UdNeSYjEZ69s5oGlIvgioqxsGiF6otV98mhahm1yyImz9vbjs
AAp/1rd+wK1GLlHhT5eEQe7mkgCpfICj2r0WdsfVoULZr+bZnStNMV4WG+FTg8kS30aS/ZvRs8dr
t7kQslwN702rZ7dRW8t2NYUVoRmZB9tBTneG0u0xM4o7J6EgJ5O2tt1676BMdd2qKGjTec+QtjPI
KkIQepZp8gXfCnZqgWcvtTquAE4a4x+i32fWFMdYOppk4JFu5W3VgjEDcS82JW7bw+omfTRAxAxU
Huare9NPAd7U6dc1rohaPmUEs9aI0AAf8d4V7ZZRxrt8FmJn1t07kIWrqV4hPjcXRPNHJwiu1oHF
sH6TPrfCoxLCA+UjEmw6M6HubDIwk1jQa3+PacklGtJTYS4Z7pELUyHuZz6BgJzVQma7tHfCWZ5s
U566nCsw5QgXglAJupK/rhfPUTlCHK62qSX3mdQfq77COfNc4kjdkAvSbSuL40SU+C2TGNhGVvbr
klmlcblI8O6rAZnv4m0LoYe82cO1Ye0kgUebwDUeRSN2M4DbyyLVbOCgMgq1YKDeX+hypH8ULGyG
cw068H1OnS9bGssutmdgyYyQQjRke1qW4O2oCN2As78xmB2gMCE2MWV+hRp/zFIYSYXzz5FjvZEa
ud+FmsS6iYToghe0zfvMN22ocl5UkHK6MQLOEs+1PxFcfslQbq/ngq61TeN+IaqosK0HgH1VhFWG
AUrHisyicS8/sM3QiCPbprHvF3vhwqW1tD541uxTB+RtCGpugJ4yvuVWB456vDYyzramF5uhbJ/z
smYcSV4BxozWhvpZjQGpvogUG1mme0XiONTO9VZiYW/Fz2IF32215hFGtpbTdLr3avXuDeobkuhh
XZZQ2tZHozMXWrIC0cvwRax7Fz6JqkP6IGYrHufCu58Gn7GMvLqZ/YkGSmfSyA7ec3ck0b5ynuLx
YRImqG4YoiSIkbhjenGk0/qmdMVJWJJLNxnJc6KP0ZveuWXXMTe1itLMvCNw5NmeScUMpnqXpMtD
GrszXkDvnoYKAS55DLN5ffODB18amETsC4uvGnU4jjkFNgUm+Lokyu0mWqDYEnO+mfuJfkO6N9r6
pi6fweYFNDvjA+dk2Leps9W5xU5stniqndVbw5ZO6F8NCcBORD+8C2SDBxOek9rbqs58M8qSVstk
72MNc0/HhOGVYNA6bwqTefxOO6z3rnOkvhjqkgJDeRuXqpLdlzqbxZFK2oU6XJJSlQWh1cyStyEP
oQyMMMabW3eOFfp+/rN46VtKn3JZpio0ZtiAeWAvR295bURWbmN7Xwoa0jVzqMygJltJDkwjprei
Ti4KNTv/OOdTC2QfckOgV9JbKK3k1Rn7nCHSRRbPWnP3dkn13rWKkmOWI23CgfZwSkh04AUwlH/a
mIyMIm1vxyTdOQSJ7IJFX7eF/VUaDOymOeT3C2+oG79xJD3TEG92Bh6VTccVvw0Mj71hwKWk1HBb
L7sACvCyILfj5+qiuEigszWMBXZMIpR0tfKB2b8yRgvJsp8mLk+mZwA1z1uShWKX1lM2HFIAGxtM
S96mb+wf5YCdKp8t6dX7pLE+PMs4eKtGPwlw8zjtT9OAOoXX/QNv5pOKWu06O71dQQ5D9i2KkDRY
KATruU+JcL3T3E25FBk4rD+xxGD9nv+Rb3kbB0QsZ6xRFkHn1ey9BJa+XnpgJHDmyJJ3+vPci8+a
Dwskyn1WBPbeuEQup+1yKl0T6ntWT7ssY59mUvu3rXrhGsUGgqn+shzKbZ8se36OLviUAL5Nj8QK
PReWbUQkYO1fGCSNN6qLcQ/9BPq1851XtO0nr5qoNjGmuiuOM6KrGZ24LouAbSpLVOxQ8HJtYrJF
6+167DXvprQ/OgsvVYVnAsH2oeHgbWrl3BtlgWQonLeZvqWVqDki/efCUwmSU+qKp2SVB6ukQBcJ
oXysTlQAkPbYw/o27NZucjAaQxJGsLoL0uS+/WXhjen8KCYrdTrfl4KdmuyZp8kVsSjCfEt7ghoW
uyEPSj0BIC13eLjucm8+0VZg0M8ob0WZjBGbwJO6kFsX59H6TGr/05uGl8HkxCzcF7IvHm1ZRyIh
p5AIYCjgBMkuV0PP1cJYFw7xw+CYb9PofhnejK6M021wyK7LTcSYnPu/t2YOExPzsZtuiw4OOAsA
NrgLvNl6jy+bV99ITiukQpDap8KWK8Ld8N12etd5xktJJPHGSx0VqobC23RxM8ScLVQxU90EjIoL
c+OK8qqJx69aMEKRTitQSuxP/fToleLaqeQQ2sZETVVjvzcBVOvcMCJxyeedAmvLKDhR9HnznVbp
AXDFVZ+lO7Nwf1K/R6fq6QKSpEqUYra3l/a2kASK9l15bGciUyez3eIK/yysAbuoTUK3m23zgsZz
PuJ/i2vAwe6WX+F6Ss9eVmMSVqfasOA7SSvdMPQYK+chHhmhiON/a2082UQJadmkT0bxATOxdlc7
NBITN5aybxfYY5EzWt/eNB7tIHtsFJ11JgB/xvhysNPyY7Hm16Jmrpq0BehXDX9zpm6XQt00Ofa8
OPmkhPgkWDXdeM28c9vlY2ovc3kmN3KjCnAErg3scRu3HbX5RanUe7p4aeQsSLNmZhMAb6MmpB+B
SyJFMdSnqiROqXEfKl8JOujG+5qok9mBkA7qG5slXHj+fmwaP6wUkLt63GYqe8vKXoT/Orf9dp3y
K25bvJZ2c19Baxy9isVF9qQtuSN4vOu1VtuY/HhcTsxqW+01c0aPtjFjTmfylymLw6LAEqZkg+a5
iag31TNnI57zVTiRSU8VBlfCLEitQjMcV52TlJgVuzXxrpmg/JSi+yjX9TzD+aKtJm+4Ql5lAa3N
mKKgbvBg+sne7vPQUxOGY4O0qHy9ZXjpCmrtuu9cZ+uCN+D+Y5FHWYa+zdU1r+Z8INMBij42cO1P
QNb5o1oneNAe4o2HnrJxqOg4i+sbp3yZRBERoHrXp+NbOtMCv5yC60LEFMYSc5dIThTmJ27XMt6j
iL/F3niLcnuOAeWzS2AOreysLSlE16WoHsfUfq+0FGz0Uspa5qn8AMqTGLkx1tnjn1UgMRFlEI/b
A7uxR0K139ox/2b3+8QU6HgEm0+m8hpHzL28ue2pb+N3ygP8GCklSoxQfzJo5PQWYSvT4hZbv7IP
uIyQ9fLFoWToEvIhjVPjtcYte81XXaHtrpO3Iy+7jhpXKvb0OthVKyiaVZTFoe5v6sagQcALbP3C
+Gbfu1mYhRBZ7B/0ajA3WYGsJCQr0X5yNWeKTSPkBHr7RtjmLrHFi7tfhsq6Mko6WB2TCHQiPDZq
fmoynmHtlyXojozHZZt+IYNJW071YCwD0HivGPZ/X/7nMTD0OdflUMaRxwgHIP7W5l41EjbuVQ1Z
Bpf0J/3miwwYNwEW0tNL2AXLsfEYSWfI6UOiI1sC/6nnTMaBv2e3WhSqk4hR+oDYs7V5Wct+2M9U
6L3iHjb3CJDZ+Ei+8Oc0lpfJLu4+q6GOwpqDvRf/88jsDJfS+sRHxr1mwO6WmyIh57h8NyaAqo1D
aS+V9RvXPhcNFXYVx19OLqYQiciPwAaIwAHibNb8TZJlye+uMnUp2VLjOvXw8MXedxrY3/OAfXth
EY6n+AiJGUA6itUY2K9BAfTb3bWLcdNd3i67dGAciX1KQb4P/Bf4eWAPa5Il1jqcl/y0mvKhas9t
LuZNXqrHOqH7XPr+sW8FkqZ3LmymyT3/p9cuEP+ku1vc8j6/tA4Co0I21P21MBMVDr3DFRGQAs9U
2RX5GHXUJZ2mhz9GFNeKy9o51rMgUMdl93ZwklQAm8DZYUqIBJbXwkQtHA9CY9Jvc7c99/n8pqtL
0KLO533sVP9Utg43I6SNBHnbdNkpO0nADXZx6A84zjZIzbds8W6C5J89OPRke/LQfDacbebXLI/5
Y6VeYieDLuSzR0sTJ9kwYr3RIywH3ejQD3L2zp6rNvRU93lmWq9FwGoNO5bdLRKLrsiHsrJrMaG+
yFncssd+kmb1OlR+uTV6kWG0SN5gjDDC7tt7ppnMEKMHy+DFdOgRO4RyiEg1hRfZczvbDKvbfMb2
pdu6GgRDukWxJ8iUn7KvHXphO9OXnyuT/JVCqoxnmisgVBhxp+OuRs0eziB3ya9LPyyktJhomp+s
EiCg6YB8mZsWWxWCldv+FHkH+6VWh3JBZ7ZKNzja4jhW47RZEhpTw4r45HnF54TIx92mMTY1poeh
bNJjks+XAtp+dxlx2aBWJuBOdH9nVhWNFdv9ai6tp/ijQ2EJrcKgdh1PA5olNtn+KmE0cKIYuY8l
Z2XdIHZOJnMn8+3MfF2IR6XdBrULJX2h7SEviTVTh+KXrZOiX8YJAxmh2PcplArKu43ui+m+IzM9
Gog3ugD5r9HlbxK3C8sJ3UZD1LAUsia1VHvM5w7iB3eEtBNx2E2ZeTMqc1dRU24Wj8npbCWxXJjn
oBXOXphTt4MQeVy73NvIot6mNoEta8LNIUnEcK3Q2wsfg3te6BdZYzI1x2e6Znz+9Yr1B0U2zob8
qmyQ1dm3wqnNJdEr8w4WAxSJrs5Oo0f/tOsR7VtHGwzFwoMsg2q7jg43YzW8gejZ1u6l/mwYjVvn
o1uwkpZZ81LL1Tl4doObWTTLlRguPaEeOw3xG3j4vKKnri3JE2d2YytSTgtDCQawB4RALjS2WdJ9
qcq+Cj2rjkOQKzVeTqZe2zwksq0GAHW5JM+l5i2KhUvYKXs3FEJc8hS6kyvy11FybGNrlIc8KzAw
cdkz5vPSS/7izuUtmSdCiUkkyxotGenPr27gYiwuqhOoT32dNPcmEgpnVL2J+VS2aTGA+x56tnu8
t9UuO4JGZrrOVFkevZ6t9NsmzJP5INi4Ey9cEbE6iXpPs9iBEbML5psmJbyFWdlPU4rxobLj7Zwv
r45i6nL25uchZtYTG1C/rwmiYYkezzpbeZLxT5AShKyTfLWOnCLPn64SeqgIh4ENGCVZkM1l+wO/
mUO05HezORmET/tMwMw+sRs1gwldi5/WRqGzCRuZSNisOZPdGNwaFxJT/+2NWEaWG13bR0AlzUpZ
4XLOidb60Yn7adr/Zr3+gJ4h3AJQuNvdrYM0IePE6NDxJ/AtflrYcmeWTFDQMoReMzBkgu5hqPlW
0WOWpPjk6bwdUuM96IW/nayewLWsaG7o/HnbcvVJxxP0dGh7haZFpcM+h+FeKlb2tXvAPiKEiVFE
3LaPuRMvVzI26W2w9RE1lhwvafTOgAWPD/lxNEpz1/t3MC4oDM3lZdbWYR1MVGHdP48zHRGpxtBO
6iHUKrAoFMuV3z65SYfxvZS0yJx/9pzd+ez22QRzV5xnjdWI7cCkaUCngUHNfuiZGz8n5JEYDWHW
hDtFajB++mZ+dxJyvcr4ppjwVorpR/kI+m2OBI+78mlEFCDvLYD7W0vED+d5jtke5tAbtgzofBqX
6bXUW661R3RBlef3hmih57sLp9zaNpsGK0pkzez5vAsTf2jrX9NRX+NsUrFIdbBYe/YX6LZqyi+8
G6RXQj+l38vO2Pb6B/6inLMqzZFf3HKfgsDFbBgVRn6oTAKd+9i564Ygv2oGzm2nixIO8mZpA+yB
NMGtLnC36ajUbetvHdyzka8FaRvT57I0Z+6wOVWwsxEt43N9U+MDaXdLfhnYHdl3ENqGQX5tf3KG
rNgq5I+2GcRh2iG9po2b8T+EkzJppnMtmcw1vtHa1YeRHOi+mqCdxO080GZbdf3teRc2i2Br1A8Y
62Y+Fctc90mwDufs8o+L+lbhpL36e0iWHVFGKA9tIflrh0sETawPFfZHPLk2aynB6r4RQPHv5yVq
O9bhuLWe8inLOQ/M1wG8RGTZthcmzsGX0o3EGrwmWSqYckPTboZKbfuYjUylmIPIN71uumOnh6fZ
a9e9nTvZdu7LW41ljN4x3TmnL7s9Fw/Bxv5UwBHW9GrpxFHCscYypQ+mAnV46/TDdDu3/kNZc0Dr
tdxUrdXfjsHYkuG987np+y1MlpH2BtSxcx8viPzIjGOqv9RkQRH3aMvnk/XiSJyF7fDRdpBcmOii
FKq2Qe+dKzpiUbuKIaRo3caMDs60WGHmXII21G/eL1Es55H4wquin/QO8DfOxfg2WJObRLJXYVu2
K+w2DZVRoMdY6soif4AiR/+y5AKP8vw7y+nvu6lAhpHJS7nQ/xTclxII0r2x/NPkB+exY91mrjNH
Y10lO6MkGaGz/H+ei0ezGl/0OMcbAQY59BYz9IaF9dlZf4T2D71DTHb+z5OcoGtVfnea2VrTG6n9
DEKM6iW5Vk773BeYKUZOLnt4Yo7jOuhx+CRxuo2zHorHZG+8QHxfJk4oxKGTDIHthLHtnWyc1yX9
l+2cyGOA5eeKQcVn6xIznrQG3faGA+CJn6Fk2JI5ogbxdadjH6hNXj4Fkj617ZFRBAvkSjbLeXbo
Hrgifk/vcKCwqoSxWreTjXV/7m+WqSj32DKOyxyfiQth9AUtorA0Vh2P10yW5bWq3d9+1TdCTGeq
VLDF6XUR8wzOTgND0LArxMTZfanO6KOcZZ4KytmhQjlxDp07Hi1NDnqlH41ltW4mvEA2PuBdkx2q
nhJ3DJxfu3CmTS2HV6MZV3SugpsBx81mMrPD9NT76fVILw3N7dMW43iyCIvNU3/ZGeMYRMPahIFI
OVuy+xIyQ5iw1jf9HqzSEc8kt/LCtJnvbz9KSZxYrB0Sp43fxJ0+C1F8jX26cvbbe9XxuYiM8ELy
1ndyHT4SBxEyzy/j9DkdNIeMJ7vxk1CAKENhoGPrcpjnft5hfGKFvcrH/JnP/8H76ts+iBL0AmRa
RP8hMDeGYlvlJr960A+D7f225fjqL8MjXYg4tHMDTr5HcFYAUaqL2Q4I6+LeoY9qkBosBZZsIg/8
zVStHVt+k66zFzvXgNK+rFj5YVfjE7t0s+qR8Xx2amVE7M5x1hL4w9XiLHuPK6hOmn3Fwh1L482Z
sn/AzWqU507vGxNbG+Pvaf9be8MrOVOo0XVz7sTOirlzsqZDVw4OlZihH9dfduHjTdfbyc+w1Jmi
JZeBudP2Ej9jLBjsYuvHs39paPrbdA1uNJa0qLZAI2C9zjoTT2+QXml3tTZ5lt60jUFqpVOdJNNq
Rd1V+3FxzS22OZfqQoVTLfeW0gm0sbYjgqV7sHlhCGtc/oW46tmUJkx0ku6YMngddCMr/H5p89+0
6S7QqfHo1AZ/N6mcQqLiUN6yCbtkoC3qxVrT4BplI9QD2eO+m1lb7dVPadvfORNBEGCq+TWySFV4
XX3Ucua93RtZsBXqaJeH2WISXOUUJ5h699i/gf7plo6VpomhCXfCObXvRqPdqvY8rqZ1XVfzTtVG
EnUFRVk7HJraom5FE87qjE9P11s/XW+yigUoTrt6a7bjVeIT3J6YxC7gOLICY9gGpcG48vxW6n7b
zwMlwJjcGRZFv6qbn4SGXpcTRhkkRhYZi/0px+4szPFQBeWyHS3q3XIsJHqQw7BQCZElVndj4ny1
4jpxWDXJCfRoh/0L8Dg0wmXMfQ5+yUj5RPwSnf9CB2WviYFjpuXaYVOaJpQROrHPDKycU2WeMzXh
9rCObVJWOwt5QFbyTtvBxcpDOdp2BCkueF3b3n4ddPaEw5JyFA6VO84MatTytl6dx9jJHwRrys73
pn3Rr/ugta5i7uQMi4ZTQ4OMaMptnqNGktiZZ/3G7rQTYaPkKz+h2GnxxQwVqjmz3FmT7pfZ2nnj
SFWC2BiQWbBpjfIkdP8T5/NPMdCryNeN1T2U3TRx0TDyFzdvdip/Mu3+TnMDr9+OHLNs98Dv6Zct
gBU6du0y/UKSpWHf1j3imXF2mvUpdb2X3NMH03aOXUqpaoz2CfwO4x4Cj87EDdEd/Glz+mcJY9uZ
LTcM0BBzIHZuxx3WVF99DTaw+BKOIIetOCLq3ksPJa4cm9c1DqJ+WcU+Ha3ngBzWrgve0+niiM/S
k6EwUmC0IwWi0ie3Ive0sRG4K//ZhOI2xc0Z4NGM82p+7Ga0mDFhGLbx5A2DYwTaxe1DxSDDJliX
Uz0FUba6pCjxFDomJwdOCm1Wf+f6/YPjVp/9QFaZYXqw9jGkmfNTIJCXnYCxAtd/VKNFweZGLLl0
oGEkYMMVzwUBnYybgBdznf6zNqfIwKXakRqqM/ssLY/MULiBOZr71MaHyy2PvsDrWhfuRqQ1s+mM
+sSde985w63baz+k18i2m9C6jdE5d+Ukh22Np0f5OB/1eG1PdIMT2im98Q3JgahHtNWN6iFI4ku1
PT5aRb+8LC32pd4RCZ61MbNa7mvrfrKml8pEAoOKdJlI3xsMdg+BpCihUFRMq1zagPCkMrATZrIg
DlD9xsNH51u7qRenyfPgobQkQxas2QAtvAZBcxpvVCvGG6vJphsEiJW2njIO2EfUZjBafawG0T7k
wige2FZf/v/3QDMw/winiNumjGFBxmlihb1rDvv//TZPNPS8JdawO/89hB2APoQr3v/7IrlKctZx
X2/ddWgf0GG6B+xij60JvOPvIYd419suMA//ecLlWSUBpjt+2zT67wshpDOlr2zj+Pc8zNb6XnfE
119e9e8fZksOKQOVtK35zf4eG+QwhjjsXDAu//dYmfmhBdTn/PcM2F0LbpccQdst1Fno+X//YW93
74taXf1/jwtqA1A6iobW/z3f6iQUC3GiT2rf/vfhkmi12wSH0d+L/j1eNgvRU6l7x15k19pdfJeT
6fnUxRinmlaNV39fyqApLhlw6zbT+fQU9El5bXdoiXWiJu4co39PBkJYMn4zhrWnb5TJ4vv3o0sf
DGGCWe/492VeBvmewQYR/eeFk1idyCpENLu8bV9CnSus/zz17638oH2l6yJu/t5JZUQ2rrGfIEjw
dDV11YHttBH+fZkxeXqjAvu56gx+D9M8O501PP69jsVPImX03envhdwaU19XB/Hu77tj7oYLnl6m
asrm/u8ft+z6XdFzaYHKStNwkg2sC1UN4d+3cTQ397xhdujJYGYVvzynytYU1xVNrf++TjEsmv1A
vUeksHfj6GRnJPZ01yhd3tGCvzgH2vYeRJ0XNUk2PxQgNaMBqsLj0ncyjJm+eaL26sNEyfJlRH3j
unPVa7rCs/NK13urtVtvSmNqPkTf/hIqy7hkX7/6c15967ZmbDB3fuoVI3vpN/9GTUVR0VOhw9GE
s9mycKzmXaypaDb9CbUKS24FhUbIHPsB0cSUOzPPXpt9Si/kl0bEtTOu3U/Ze/ceDv+vTOXvfp32
nyZ7Aqq3IXi36d1uirxcdlmbEI0SWN09YfJwNUuPJegSuPz3WFK0jFSuBsXP3HX3f9+wEstjkYjb
7d+Xf9/oM8ShPCkNyh1e6j/PaxO9lVjMor8vx8sLNJ7tb2ftQ9T7f+9B1nODfZo+mqu6Jg3X3jN3
hmNBIb485+/1A3qCe925839+1b9v1EM87euBntbfU/5eXxsmPv85pd/fdPjZmEg/rHNBXCQt0DNp
QdVh6tycSNA2veEyM7ajofNHIAZZ2Fvu+FGVxq3ttiqhR3y/+nH6r6vcTwzewauStk8E8sjYrPJK
VJWguzbqxrn2bOXv2LzOXP+VTV/cmd9UPL+5DSiX1N0yPcAHtBbrfe218l1LuwmTRK0PgZU1u0BW
4HaqYb7C3e/vSW2Oz8Sa/g9j57VcN5Kl61ep0PVBD4CEPTHVEbO9JTe9pBsERVHw3uPpz4ekSpTU
1T0nQgEhHTa4CSYy1/pNvRJlrD6CKIwQTAoupRrfZpOuX4kiRWhBWD2pCXKBbRyUVzw4JIr8PL6K
2TptBVoL5zg2km1bopKSZCS40rgfz7Epmq3IQBVkBsn/1tDSs9aO+hZlG/+subq15Q/FPsUxRICc
CZe/skMG6GRbQO3fCTMKbliNsKTTbOvFTw7oSlhfG/bhi7rxx1vZNTQnhajMX12Hrv6tq4DmfKvi
8b3tGpPZt43vQE9FJ7zPtr2Htilqy4QzZB0Bz21XFn2w7rELXRWVStbP629SvcZZOfKmtR5O/Y08
YC9rLwVyEhtZ1OZ+WgcT1xeFuS2Y2jDujohlo+rj7/WwHN7GBRFBZUf3qgNJ8K8Tbn4IVRHpB+t/
aQoX2Rt4SuwGnV2OiwoYyx4yMLyEG4Gq8ArQzrCWdX3ueDes7sHoo7hJToh+ss7uxaofkWeSpT7w
0iskynayJC8EP83dRbjnAWfmGvJgGqaHcTN/Q+914DkrUrmWvm9/9CP/sdKRtruWVYXrZEi6Vbu8
wkJ9SJJmpeo96AoCKM1GiQx+d9hBBmvYiPAxlSkmlqXX1zavBYAAcyWxyXj5Vq7LCgE+4rhvPWUR
4XxCTfPh/RKyITf95toipY7mtIMMTF9fa96o7mTgPlMSboIH899U+qal7hSNEL8cKDvKg2yAh0o6
eB48TQXw8di19v68AS2DSlx1xH+u/bQE1oJq4GeihjVJHjO/6AVCFeYEHydvSTgKO3vN9Ny9CX2I
N25JPF3Wp7Z7h9yHeufOy92yhBajBC39s/yYF6hCmSNu096YlWtZ3wbsiPq2eCKLYyNONGCvGpG6
TE0sZ7WgV461zdO0kKfNiHNpNnRImZvKUVZVUUyrLL+dytr39s6FuJakyrff6mXxtzpTd7R9Wsbr
3iGGiu/VeAz08ftBVeubsOVnnQzw4mlgmx+1CPKBWsTFZ5J2X02jsJ4VO3tsNK3ZG5Ywto4WBWs3
Fah+oAH/aOQa6TMYHpnuMJ/6GrpMVRI+4XiJqTETJqgMZV2L8eigsuWNkViBCmf+y4arsSzT17FA
1LOt9Y++WasgSHOHHXuvHPqnna51yIqqpO4Xai/8nZdmbK0bqF2Onj4XrvYJf3LlFsHs/JjpyAyG
9gQgYWg3ZVokT51KEm1UEm2jQOH6bHlLLpCu26eu8ouDVlbJRoUgts9bP310xnFPMDJ71nqRw3ry
vGMadNGtZ/jf5MdNusNvsBzyaztPuyvPJ8swzAPm+wBBSU4rAhuYWb6xRU7yS4Qk6VkeRDa059Jo
gdeaDhIHCrv0EoDkWeihMSxkH7ic8ykwbThwxvF78cclZPe0KJ7SNMl375dOBLBgQ+madVtCDRiG
aY9ui3slS1kMAc3ukL2XxagCxQI8dd879ZVNQrDZ10RAQIep4TIvlepp7MirRplRfrIn8tbhkNTP
eZI+AfPoX7BoPresR1/rzoKSlfk42OfTInegCSwUNvJzONr14bekAwgZxzdmun0KT7yBpzyLy+V2
icKcrhWLEGvprSy+N8SJkuKDDM6yI9x9HT4qHTbiAkHqk2MFpbupCyC+/WDV+0C0B1mSB9nFnPvJ
Yjmzi4zeJ17W2DfhoCr7zIHXlcJSZ5feIaKgQ75ahXOz7FMpnrpMEmKilWnSh9fqC1t65fA2RNeS
ZaX75vVbZ35PVxrOEmZl2jcQhrjIj894G997acWTxWfUQAqOQ9H0m2UDDvvWj9Ps1pu3HKFagdX5
UefUbbOKCYEB3UESDuaKfqlUxzmVelSd4LI8sSc271VoVeiNWZeitpGUjcCT2zyIJ9loomq/AgdS
7NQCnGDTiWKb2eBdk0b4D6GX2+uiQxxBjwZ4VNA7Mc/poLoNqXU/JaBs3NxXXjfk17zXrGNJKqrG
vE+51hqAbHwaTBGsiiiBQARS4I5o5nrgWhdhCvNuqjwCp7bODhOSHXtzRN2F0UQL2WoLMp1jY3sn
0vMIjIZhclXUVnVlg1gjhV6FX0o7PVRZZD5WorDhVPjIgUxp+FQoBBDmDvavI8ml1gTVneALeJG3
kRYz1rIYa/1CbomIu10m930CQwkBz/Am8jx0o7QmJ0WS2Nt+tPRjxDsCOEzaktGO8hPzW7MdU9W+
Mvh+1nYci5s8wf4uVBX7fpgli9DjXZSl4Wzr1pvGRTp7MLT2qJ1JdSYELlHdmqsyEPznYj689Wsq
I8fbQvk+QrY044hDcm94WBBCbifHvQaR2N5aog3uCgvNihCht7UsygMdDNtqb1nZzywghIfeO8g6
OmgG4UAiIP3ec1sDZ9rOP1pZUp37oE/XcZo0j3oYvchftSa+hWYffI14VgmmjxhdzGMcpIqOxjwm
sYkpVJFRP05iTh/03quRvY3J3ERb6E76fUxpgUuJk+wIpco9as3oHkl5kt/qdRISZZT5m5h3Q4Ub
Nk2ZbPr9lEWwWCltuEmGMm0xKTDg8eGqu6j56VF5xkd99BFhWJiqwzGbK94PTRJiAAzq9X6CSLtu
BxzX63AQpzzT43VoRsoTJPnrnqfwqxl2F6PuxRO8hYy0eP0vXb20vZZLVyMYLoUbfu/621WNScVj
PS9jwojPepWJB9Wrinu/+6kQds9aZ+lvLZr7U8vvYwq36Ld15QFCmcoOZ/FaHXjHwvgnIaoaa3ka
awgChPOhcCMUJp1rFd2uYxXP+zV5mqFBq+Cp+mutLKMMXx0mQcjaHZVDZvpHKCPGNiFVfCArrxxk
PcR3gqeyUksHB13kuTdJPzdbyF6tpbXmTnaoZa08lYfSMcmV2W20KFDO+N5ftoya/7l1q+A4Ms9f
fP40dslAYE5Ly+ziZVp2kWesQh8bkqmH9/rB87WdI0jcy6G/9gVt+r1vg3bvAo2DFtlhxz/Lg4nQ
J89RaqztMkW7pGnhfsvT9z71SLrj9z6y2VJNxFo6jGVCYIb+vYL4+zHLGpX49HyqKyC+5Jk81D7v
LuBJweK9rtOdsTy/l2NrijdRio6ZHAzFEaWm365DuJIkTV1bTFcOObKfrsHCyV5m46CCryngaiHX
17nhBSGD7OKrQXYpk9GGI+6JlTvq6c8Nu6ZDwO+9thDCXpFpFSs5UB6QVs4u9a6ae8qKugcfZrHk
2MLTSHGaeZpIN54xQygXsgiVKd/WAqUlWdQNKKMKXM2TLIZWuOIFqd8Xrq5f4tS4l9V9iHZrY+Ah
F43Z+FRrpHrZQth72aqY6jVOmtMNRtnGXZ1Nb5d2E6M99lFboKfEIDIe4xpdIfaj821pCWqCuamI
qx5fpSfdw5nkX+/WmO+WZViwIZM0PL3frbxkzN2mNQLNJSz9rVRCT3ldbJrcBxc9i6W/qaPPeurv
xbIOYKK5QGhkq2yYhoSZXZYTNfuUaEm2k6UxLY9MlVB8Em3tRqx1oQWG4QVtt2FVE89eD7U9AmUK
0qWHUMFVzlII6yTPJP1QIZ8le78NtEUAdrp0Zl+P8GIqdXgBb+aztehvYvwvTgjIH1tlcJ5UnY8f
3QHWketeyi5+qOfqzIVnU8Wk05s2dp6GRkRLAvHhSbY2VoQnxhg/+hro6cbAYmfoFeepgjS2yapo
2MhRut4Tjmyj6MpVEvdxik7yIx2lU08ovZIBnD/KiyISuVWmbGVxjMdPE76zaFjVxX3te2v5kW5D
bkybcL5uu0R/NGCNxaFzbhJBxkNVIRdjZHXGKds+96VJ7iXSLA9cqHE3jomB3NCP5kEBw/A+ZJqm
kUkUiX2TV6swYZ0E3Z0ftN0dRkuEDhPAoZ5PEckbDGT68fm9h9Z6D30kkrPsj+tJvRUdREtZrOYL
zlnc+VpyTF+l5hJNEXfrCnPbtGN1PWTw7VkAALWvFP5aVUQyW2H5X4ObNujyr3g4peAE/dlrwIBt
OzUORP8+ejCt+osrlOxr7OnAX6zyo9DNct2gTHgiGmmdi0kr8UBy7c+RUq5k19Ihz6f3qnM7JXjD
jWrIm8Ss+tupcLuF/DwLkmLSWeWzVwBVVMqBxZgSm8caUuU6Dy3nCeDAWXZtIv1T56hwEHVL46aI
6MifIff6cmmzj/rrZ4jZQ739DHnKmkr+DBWsoYcwK78A3+02Xhkbm0SNpx3ggHSlI+zxIItdFWcr
PVD1B6Opv7dOri9+KqqxXu5IGqUb2M7kSYQSPar4pK/UUa2uAMP3+1KL6x2yyeiIKmGystHN+ziO
3RMQaOObUx/rRJlem5JpAhHyCEI5oyfXq65q4pl5i+BCL7LnPi2DLXpZKfJ3SV+ciMxhGTWf/VZs
EXnGZtholuwD6F2W/Qg7Ahtor0mtq0QTa29QwhNpI2eZEHddy/rS0cECQXTOTsLM13nTYxnht4wQ
bojxizs4bxfo98I2cNXSZns921ZPhgEWdC6VkQ+KJ6/Gt8auCrR1VXUoEswNsotsdTs9P5JAQEU/
IkGFEtgmqXzzbBDfPFvzQRaDpLeOE+aSsiTrZQ8tJX9E0sdGmTqLoL7PY/scj6PATDcBrjdLKcAO
0/WhQOj/LvQBTNYaOAsphG5P9YPlOvEd6fTgrb5I7GWr6fVn1DZgm3dfURvnHQb85cYvDG/nIx20
dYIku4t7khyNonZfRa8uEYBun1VUm1bIOGpXSKfigNYm4WYolfqxUrUHv4p7JHUwyhoz98mM8FCJ
NDs+tUXZ4wEiRlT7R//CHgMydubfQCvvT0JvrBtzPhg6uEUzvxmj0JoVxdozEMwj/D+wlpURV3t9
Ylnx3r+t63CjNmzZZJ0c1gWg8MewTbeyKBvUsHpFtt48vHezQVLZdZ5eQ960bpLSq6+dTlm+d0BZ
hqVZNL68X6YWdrltJkh9cpBsaNtwWMVJ4EG54EKyTmuyAbPrMN3LYpd71iYLC9AQKt44rm8+OWzp
jr0LCEAW63EM1ijVqDtZtOP8oSHddYFM5d3BUN/UTWs+FaMPgc291YbIOJO6QILfV78Bw1K3UVWw
pZF18hCGWX2CcwVtmb7qlIuNN1XFvumyT2CBoZ67nr7SVCe67cfMvBj6l5bYAsQZ7Cr2yJhBeZ0b
8yqPb1UjVFcq2aG1rHtr8IpPYtS1oywhpWhe3OyL7C5rQlNT9yxaf75OlOQqqIhGWVd210EkbepP
Phyqt2uwuQCuXU6fIL84y8olMx2R+tfmCShE7/XuveR5byU5Vw2oXLy3db+UfoyTk9yPnnIcOaf+
Tu/JVc8T4I+eb583t82CO38zzh180I9+v/f7MT7DbIzPZuzdtunY7ZBjic/v9fLsra4cSJj1IBvo
/l6dVcz0C1mup+4l8QHm489w9lIzP8szeajLEU0VPWkxEPurwdPUcPipbNjhLlf99BD1+FC+Xeb9
Cl2tjGstmrX75uvLg7wWi4Ju8eGP//rnf78M/9d/zS95Mvp59gdsxUuOnlb95wdL+/BH8Va9//rn
Bxt0o2u5hqMLVYVEamoW7S/Pt2Hm01v7P5naBF40FO6LGumm9XnwBvgK89arW1Vloz6Y4LofRgho
nMvNGnExd7jWrRimONCLT968ZA7mZXQ6L6ihmd27hP4OsVxrZ3rX8YIBXiu7yIOTls4yq8D7lgsl
7F0WKpgEJBs/io2rajLF2yGdtCuDqfVAbpjvGrUk4wpUfrFVNL9dvPeTDeTcMNDMQySTi5CgqJnt
yszpz2aWDmd5Jn6czT1QTslYxoE7DdianD1d2zdhm98UIVBazxh/KrmZujcDd9z852/edH//5m1D
WJbhuKZwbF04zq/ffGiO4Pj80P5aYeN6tvQ0v+pbNbnC3WI+h71dk9+Ya8q1OeJMBmxjQDpkPnyv
jioX2cCy9s4Kyc1VaqgmgjdDfeOGdoWEAnWDZ5nASdUugNX3V7loq5cyqVrcZ4LHErj+dUg2/FHV
H5O4aR8EpKnbGCy3rHXaJjprHhRDWUw0kiqDUBDPn8eYcA/WflJXkPdb8xGsRbKc7Cw5ytYsj3+6
/lD8dH1FqPu+rSBaehqup57XINZRd2eiz//5i3bFv3zRlqbynNuGo0H5Moxfv+jWyRwWrH72SkSk
Ry+G709+w37q8qWaSFlA7EMtT37H7819jixqnWWHt35B3cIURkf0EBhTdSKsAx825oFLrbHFNHOu
7JwZPyxPPc+YT239e6/CtF67knVX6RfuHs0qse6cZnpumsVYEw+fMIjZqKne7tvUcO5NT7vI9pRd
DhFzvYDJ6VlXFfLGy7pzpmevju8HYsz3zAG/XTABfnCrugKg4XJI0C2dzOHS2XZwavviLEuIBI6X
7/XdBZ9nFPi6IvMWnUD5EZiLWHnGexeGNkb2NlRXjGo1sT7Z5REojwDpECTsw+FW9cr7cdA0DN46
YklOM/8svvLRttdja6qfVNT/d4CFrLeiNYZXGRzWO+FgEhTmZophKqP/7qrz8EqghSAfjf/6Zfqr
5XT4khdjFfpB81vxn/d5yr//nsf86PPriH+ew5cqrwEJ/Mde29f86jl9rX/v9MuV+fTvd7d6bp5/
KayzJmzGm/a1Gm9f6zZp/prG557/v41/vMqr3I/F658fntHPIsyKOWv40nz43jRP+5qq8kfy4z0x
f8D31vkn+PPD/yTPX57T538d8vpcN39+gGH5D8d10O5xHRSmNcc2P/zRv741Of8wQE8JW3PY3HBk
WsuQPwv+/CDMf6jY/dmuowrDwlXW/vBHDVNnblL/oevo37qmBeJdFa724a+f/vtL7O3X9vcvNe3X
l5ppcBkH4y5NB26nq/8ytUZaoRu1MJQd/C93o+N8tsTYEOGNPt8V/kZLi2yHBJiKefEMgUTiYDl1
Xvz2dP3ycP38bv3b27BdYRPHEKqj67/N8BNKmWM3dej0FAjSj4nuHFkif7FrlCzRGvbLSIfFWChr
Ign2skGNeRXog/hf5j+NX8ZPr3j5bbiaJoShC9e2DHOeH396xTuGFtVuJ7ydWhnFykMRbxYe1feK
txTY6uBT/TG2vIsVuh+ZORBxzptloaXQsTNiD7XoIOCwIV3/9ET9zcpDM4x5bfG+9phvzBZATExV
Y2YWtjr/Gn+6MWDzZokOg7djfU+qSW3zrRGV11oeOCfs2N3FMBjDSkZPq0kn2s78sBoiHVXUsm6J
8XVWvjYtw9p6mNl1Re6etCGpTra9jUHMn1C0mnamiy1irhun8cchKWyQm2aPt+3ojOusz00WNcFw
Tf5uPITK+OSRCj0OHjhtESr52R9BSVm5+qqUjnUwbkz/tsSDZ+kO/XacFWaUqVf2uHN8cz1ngGkG
sxdAx7pu6h35lLOnJfXaUkWwZNvenNW0/toNmDFOfbHkx87OajTdOWALNsr44vkNJN0o3wzN2iZB
3vXN1rGTfBWP2EDGe80h3NB1y8ZKxaZUyis7+opZJRqBfYBiREIMBZnmhSCqSX63v4emhfZz21rr
2j2ScFlGOhvpRDWsjeZG7cK0oaE4/SkP42hfBYQuO2Rx49ExNsDFEO/YOwFh54jbitNvY6niMFDg
eCkC97WZfyFZAPQtfEpNa9wOTZuuJr+DS4LYdIwQ/bKvjYML1GcVNs4WhV9vW47hKzkIf0F0Zg2Q
+5udTRf8ii4lOtaR4emLoStvorssKb9Ae6544WHKEOVgYJlOrgGXLdD67ukFNcA3x6UpoHzZQF0R
jt2iFAAIuSXPpCClJCqU371qZ2cxdBnXvNNYlG11LdrjSxTN3pT9ooCtbqb9g6MjTYV7Q7tWBmI2
xVB+YWWBF8JFm+zPvj0pm8KECawE3hPI0wQxILSvWcjcNENzZcfJq2aMxqJJSRZU6WQvifFCAe67
YJXZn7SCmBfyVfAJw+tI/eJ3hcCqBUYeQNAgjfkDGFSkqPrXAb6pSZQJEpmLhBmpzUVUJEBinRZe
dTac21EDKe234mKkGUIrFSIjzgiUq0J+jED5y+hrBOjI2y3zsf+WWDpOvgB3FkmLsTFCf94KKiFW
20hybDCBtVeRUZjnzKtINfbeKiyhbRQaeBc3EahJC3MVWAYeWCYHyHazIvl8it3Iz4e0CcxVGeHb
JxsUs/wyhsm0RjO14dsMri2/NjfACHCJnas6n33SQpbloWmzB9BS0EF+dJFn8dxZjnhvkHXvRXlW
mcO0jRRzJ0WS2XqEExauxhO0HOtN4FuKW8tWKfptjMkTqrXaBF4N5e8+NHKEM2YlcNlRg3EDh9q2
3vSXZR94c8EEGpLuPDIAsPlKqyUKG4As5oFvlW9H2St0Y2LRPahuWfxNcnuyWkcgSTAP/elORlUN
dt6orZtahTpfatijzB/5fm8OCElIy/IWZO0ob15eHu4vNyZPS3m7TCHo9MGfMKwE+ZLIfW1BzgM6
5vFUfO1LH8MR08n4bH2zYbOHjlsT+M4GpaYLSg/bvldR3kLNrBoqkLhDdx8a9VeyfR3QlEfL0k9Z
aiFfnXU3+AA+GqIFcNkfkM9EW9ZEt8wrsPVli5buxIRlMX8X6l5hYkedxncIRVY7T/VvDcXS12aI
UGdnR7dQNBeRJa69WHV3Y9nc6L4DqxrQDGzitd0GYmHVlbEKZjEi0y8gjzg4uGWjd8qyzwQ2zkPh
QIeLYKowf0PDc4vXprMx67KqXSagAXl6BaXJjJBxUjEOy9Rwm3fFlTJ4wWEKkr3RjdO9LvKtp9Qv
5BiwayPqVWX9sGRvHzM9lzcZgWdswtD6LQKjBaMGJx1+orlS7VFZhGPhr8aJ0Co7TK8JI6YDtYbE
ih0cIBEEqQYErMLRWdthqjP9Ttcwjl5L/n4/le21FbT5KlTEtGm+xrZvnUhwF+BssojY79Cu22Z+
acHiby0D41EHZm/dAuSBiqs2mxSNXWIIIcp6+fAwWhqvs0yvNh0LPLh/x3oAAm1P/o58s7fSYX9s
wvZr1aevxjR96dTqwVSq7Fbp7HKnK+7OjXnV+SSirtG5RafDr2ejqCg/Gt9Y77kLD3HTHImIBY6x
CYCQ7rkeSIjYVasthR3ma/hkUPcr/RjERBlc9QAMkwkAQYCu8fNFB1FImdCvSCH7LjDT7VCBWOGB
56hQqXUNUH1RBN/CvDukpXY0q/Kr5hT9BrXydVFew9T7GEKzW+k2qkt22R4QDlmj2ChQsHzOulA/
ao4JIyMphx2AizuthaDSGSCctRBSlWZ90dPyFc96Hb5hWa6JncOcwtVllRdHzRrOiWNMS+QlriaF
oMVkwjrSFUSxiEosUSNbuCpPgF6KTW2LvRaZu9HUT3Eyomib71S0g1Y82NeWHowb1We9aVh+sdPz
jaajC9p2w9ofAyQYG+xXclYz+254nXAjWMSeP21AZW6g9n4Oc3VCISkZF35wk4TpC3/i+45wZhjb
6douTNSN0hXyIw9ek0Ws5qp7CwpKd+tg9O0MkMc9Ms1KpT9XXbETAeAupSDzEzrBRxEWS0t1UBLJ
JgDcxXU0oTZQdggF67ygBm8ZuwRvOiyGTmHlX9QA3Js53XaWuB1T8GmecJa2g2UOUaWN0vn2Urcu
rPz2McaIWCHkOyUMMBv3h9tKIzNhzWwgZRLfCHrzbJGwySFtZnbqrrsC/ZhU/TyUMA0Dt3gxMsT9
ECxpFhLIXYa8xeLwDuw71gEdMAhwy/bZEsX1EKEiwusngGvtrgkXKYthj4jLQU+di2OXl9pCKG5Q
sPoZ40+D159Vw36sYqYmN+U5VA6436FS1o+XIfT5okfnxqvqtal19+B3fR4P6LrwAVDVUJAb9WBw
eEEAecEHHWojcBZhB0ZuU98VdveEOJW5dFDliQSCHF2QQKYsN02GKizaxycLFQUbtorVhYiijSer
GdBhVNRTlkBMm7r2WE23+hToa0cHQe17xedCIAsLzvgxgsoDGkbc29PRCWeFJy84q7Dox8h6dQb1
eRyWseI9KIF1iA2cI1nSBvih4GFZISE/ngzX+Zr16VNeCDT+wp17HHExJX1tI8CEXsqVjYS2uiB9
jv93aYl1mI3spuYWWffWrCUWaymL5HJe3Je8ZEAA6B9lL69Iq3XRYvU88vq/gnXabnWVx6bRCTj7
HhRIfOmyqwkN95M+4MAVpOMVBNJ1oyvpOsHrBO0qd1bxQSo9rAr+GnXY3XbpIvRFKgDpzGrpOeo3
e9fl5XgSiPitgzAD8YPOIJivs2h0kp8aK70c3fCNTTQyLBJ9aU280jy4AGdNuQ9tm59wvhNDbaY1
Ds0ps6rN19ep8dpFYg+zOzICrYlCQ/jNb6bsehA5B5Q6sULonvEq7hCHcHFozPHuip3Bm1FOaLLz
+574PycX3eh4kbmF/qq7PSE5ZfisFGKVIETDFsk7Rc3g7FOSvHWIxECWQQExkafVp/bKSeNwjXDS
N0WxrmMkbg9T41/3uhC89BpxpSHHYHtJcv6iQmFgSL5Xc2uv51176M3qbCC3g1inemMmuronqZOe
ijFdBY5SM9ZGimf+JRZpiqcKKRJE1NDyGmttXDslOp6F2e3Hyl5jvJMvFCinrVG6+6Ys0FlDdfgK
BEefefEVOu3lThvLL2HuH4SB3qUb9fHBHaZbr8XsFI41+Wq7JKwWfwss7tFF/r/u+JiUJyueTMKb
ZnzGzn1egptPZca8D6xnp+nlCm/CT47JbwXB8IK9H5wlvUL0N1Z3vJfGQ+BgMxdrHtjgqlrib+cR
qipN3v2w7jQMJdI6L4/uGOyzxumvkvng6v0r6E5jk6o86Bber+6YLswdnCk2Qw0rF8OOx6VKiBJJ
qfCL6w/9Dm2o+GRX+SpNVBC6+oTfx3Ax3S/gIXgs+oM8dPOZkgN1I7vNad1qk7aUTcJvHV5S7OiC
8lAgznCQZ1Fg5cnivSwrDemqIU8Riqedjfz3/n9bWRvuKhZIsmZt3i+bgG/bmi055FkIOPLfF2UX
lCO+d34fK4e9F3+7lGOgvjVgWM6ajA+SF2D+NvG92HuzL5AiLYGkQ9CPw7+tc7IZOfF340oYPKGV
x0Qnp+Kth+xmk66FR/vj0mmZ1gdZfLvW+0eF0kFGNhnBMfU6Y18iGKva0Ffm4T+1+8as1ydrY+nN
I0/lQV6vbVFpdkYdSb+qIeM6f2ZcAuJfy9Okq/eJrz/gXMWqwIuucUpIWHgKlN5MyM+5r12jV+8u
mnhEMpAt3j7yIcplMc4SYFC9VUmUEBgp+ZUIQvWAhGc18VS3JJeQgAdwbeRo77Y2YBKoLpsS/vYZ
ZHG1UYIaxOVc7HwtOYcKItBKYA44QPfGSavFY6SaxnbCmWWRmJ6ONiQiSiskbnZhVml7x3HEySad
PKnVHWZVfWBEuxak9ykKwuRUBNXsQ8k7TAus5dTX3d6p1OvIdglnT+ZYnUZuD4MKPdiMyHE2U37C
7umBjfh06jJlOskzp9JZJOQub9q5QZsPmUC1lcUDKOvwezd/0qaTsEaYaZqGGq2Ags6dTOanMLWy
c4QM82Ia2RPUOBcuCuGtCKxra7WBwy0s/dAlnn9q5oNG7KKOfHMflaW2CFDrXKFLqShnnZ3KwUe0
9ahDwuXFxnfEBdnO83qZ8uHEbAqz1k/vS920mZfpUflKf4qVHp0lXHUAJ2EVpaBfxzY9IcIwhI+2
XhVo7ENmBUYLp9vIXgIXYQSvxb3WrcudEwBan1TzCBZ955Vs8KYEFdbcjdKtNYTPHsD5TROFHyvX
CrfYmagnNXEwFp/P5EH0I5wLU52WekL0PkLYldiPIvgVdFOMgK7sVYxuBvIoRauedNSxTDPraAoN
6TvHXo2a/eKynT+hKgEtCVVfZS6185PC/oI4pWF1vKn+qgtsQisAeuuuvy0AOSyiKTVO8sGSZ07X
+5vIRBwU2MLIwrEh7dBaOzOdxMntG7GNo+hpctHCWeGfEZvayZ6bZLvVF+LkgLAKEhZ9Oj9K2GMF
p+bTHvrYoRhz9JNVhN9tE82fgT+Sk66mykmeJT7oPkxNUL1NC5j1J7tBZzZsTWA+wlSydZKUT2hM
HioLiQxM54GbxV18svQkPgm7IcWwdY1B28hacMfVyhIpEZ7ciU72j56yuzzYzjGy2nsCnfGmHePm
ILrUXRkjb2LA+uopmKEuzvwdNvNDLw9aG+bYl2gF79aCjaAZHaeg/35QQr9DvWkuv50iSzHOu3a0
YZXpUTa085A8attfOsomeTXZLotQFOD3xEJ7+5j3hvdPlXXvRbcpxQoYOfDhX29M9itEnR7G9klE
TpND9wrjn24dwiNbAMPdyK5v9/f+ie+3V8o7TzoiZx65gKVs6Xm4UPJWt+/95Nlvt/dbUXb57Tbe
v4KuCV+Qcz1XeI5tfSNRee8iwGEW8V2Mf4LTB2RMK6w7DLIol5yA804U4iNmhrjRVnq29In8ABsz
wiWeaebZRf6ox3r6ysM+TajDi1opxXIC57sA2d+uMjPRDnmi6yeCj2B1EdllVR+MzYTt2VNtq9uE
mMVar+IXnXXu2rFcl0mKna4B6wxbAwy1fOKxhSrUeW+J21u2DfPEhoSK+XnfD9PBCHXkmZqCJ1jX
tkZL+j0bVYBJyceAfc2W6AbbUYGVKEV9z02g71SzHDTdyNkoGmDH0T9PXvY5VUfn6f+xd17bjSNb
tv0inBEBj1eSoBdlU5mpFwylg/cIuK+/E1D1qaxqU7ff+wWDIkEShGAi9l5rrj56r7poXzWjBBa7
yZu+OWpN/1jA+dt0NMRJr6LMPbt946dF+jXSuC2TaYd7uaaQNCjjO2SD76nKzNNS6YBJBmC3GxOk
j/3XNnAfckvYe81E6gcjJ5GfmadZl2zKfLI8LZ/rOWDhUlJSdcHc1S70VxV5z4El9G2ZTFyJcpcG
wAhjGu4O434gOaS1zEHL1Mkzv+HewFguhlPBKfikl6lFBR0ZaIe26eAJOAQVfrmx4akC2RjV4HEr
TZTJs8K+prfi21C3b52w5B6C2Q5wmYF198ucWOFz3qYH6F32noPkbhiI5ivN5KFHDLd3mvEeF8it
nyjocCqb5+w4j2bKFAxUXWc3j8Lr/CYlLkb1WnHEODpcrJlwkfgevFJ7wDxwLj3Tvo7uNO9AW+PS
hRN4696SwHavQz9VL50XnzvKl6eyT0xCNIJ2S/HL2keYhrayKu17UzFdKnOz2JjtvO/7ynqSSYjO
lPyxvrTvBm2QdwHZaUmVG2eoT+RRBZF7qePhpw7x4sCCNvSUTcexG5RP7SwFWzTPhyDXNaJsAcKC
s9FODEjAYRCulzIl9kUuum0C0HsfmT340GnWHqspuinceye7yKlyKHtB4lb6sZySXwR2p/fCLAnT
4Iii0ga6Nh4O9K3V3tMAeSO9t3yVDd+Y9WF6smc/dS39BL/ilEq7+7+m7/9X05chGw22/77pu/uZ
vWNw//l71/fjPX90fR36t6ZnGPQHlhYtfPF/d315yXEd2+KaJWkL67Qg/6Pp6/3LZZBF19cwLUcY
kjf9R9OXVrGJFlTwebq7NGr/N01f06F9/Nd2orBsSY1XMIhx2Tzx13ZimhDxJGevPpLcAE+ur86z
7Os9zS3mv1FwjnOLeE5zijeA5ZY4T623/SGui6Psh3GX1w71iJa8QUvm5EARbDIlCxVHUoOdUqZq
VsLlby8cZoQVxuwL0Yi+IOaRWOZ+4YnoHWrghpRPhBZtqe218M21q3bXWYDCWgbXl9gNwy3aGbGT
dfSOIAtLlGMz352A1lT6NraXjEZ7V0TCpK7mhj5pwT/TMietqLVo4/ETKUhQHCvaL+ZIWa/iZxF4
0ajszSR8j3mROowjbKRpskkeiZzXyRChn0YBc9dG8wmlTP2GAowfNChL5gDYUGFxwlvWc5lkFxFS
JoFeTo5AEM0XewoPAFwOlRNzJ5UWbQCX8zgfT64S89ERXb032/RBD0Osopl85hQvIYhegyRvzvnM
xFdML6oMRsbG1L26CBOEASkQwpbjEDZG7WQOxddZwJ4GsL6ddet5GPTK53KaPgeh8zVGTpcR1WNX
p6FrI78x5c+5WKJNiDPCwiCJkvO25LC1GLaBsjVt/KZKH9+YDhm9YTidSxIt4w7oxEC7savgiOUk
4UGftcWvdKDMgZN93DRJ91yFFW0Fyf9+D9HiNdfDbDePLT6FObxEtr3t3fCHpaUR8CvYSzLSH5te
x3Wh2i0BxxGCrYjBH4O4PVYo/YbEdtiJMP1FMssuc85zLxiESKZtWIM2uWm/BEEBGR0HBZTh6WJV
8bz3EgrbJXUmq8aYAviW1JyESSBfRNqMIMymg0DNrFXp+iOIqc1kONegV6i0cA9FY/Hcx128jYNF
m9l123GosCWkBWzbsD2lSySym1/LKb9a4ltT5Q9VnZ5H+kuU48h7TvC80v8N3zw7OE2Vjc59i7fk
lBnGYzqlb7XVU9Qvy2eVUm8GzvuaUh8agcMS4VEZUUQghGh2uaMdlQAcjb51WwX3oaopmHG/dxKb
ija/vFdAo61O39Kz2MBfkPsc+fVGq5naK8HAY8qORghTK6ci3yg4YGubgORepnn9eCyHwaSC7BwV
KDbCdIcRDgkegxzchRwNcn0KHI1O3RAgJKZTnIQvtiRUqug64kVF/itxn7wuurSwNX0ae/eBqZ1B
q3EPZ+h3N7nPqmmHe7vJr7mwDzjgn4mi6Z40ot487nyFbKJXo8r8cYh/QRQK8rw4MZE+kttBupAF
Daa1IRBMWC0McKajpJSUui8qunMyu/GzNNiWYxMfuqyiT+wBymzz5GoHKWU2IxW0csFwOLCedjYF
7TblUpM2ZJ1V3xpm7Q/Wzcii7oyDgSptyjhuubZp8UwYekBaQiA/TwMTyFD0T3lMdriOrZUGBHlQ
E5Ej3bktDDCNDTVQuyR0AHqdP9j1I0C+8WqQ7IKZ3kOk302hHxlF4yOLNg95Cf6JFCJr7rMnl0HY
MY/FVlDC2AcprUySAnASRwCH+9nbB95mqIHqBXH0XELl9FH1P7ddVOPazn9lCWz0bg4L0iLIGIjP
GqLP8/ActAmxO5R3SbmUxOl58sGpZYY9a2DM9aiDv+4wv8FspPxQ5Uz4A/E9iXusSLr1OusFunq1
JMGYYMZUYF9ss3AuydjLE+pnhHcwIcMKpSscYHWp9DnfD2yAUXfNJVZ6c9GHJKXjOv/o0xEeIsDe
aXwFRuBybVjMZcSeGmHXHScVPzrQ/g4eETBoJWD5JU5jX3TdCnELU6XOXxdw8EWXo7oISc2yzAgq
odJIWk8ZX8iAkds0SDxwaHV6JWsRLDDVycztD0v+2oFBFUxsl+vo5MXzzitRQhQBnbHcaH/pDq2R
KphBIwDyuWAMslA06A9aYVkXGl4Vtf9C20YZQdJRpsQWNg2hybaTHIthvnWJLBjvl3fGOImLK3Nr
x64gYp5ablR71DcL47On5uSA2IrGAMSQI4Iegh1AEyb0AfwIBy26DtP+2Ipm2ZR1e+r5V+Qkznn9
I2cYe+RA+9jKIkrHS6q6+ACJDAw/BZqppi338bCO7ZPbvVpeOZ9D23gphaHjbyVvAT4HfiD9cTSI
VM4IDYyWLGqnNc7ro0KXBtoECjZwjQRD+f5XbgHiL6e63ujJl570Fg50aJi0nLbNIiISk/kQFiYJ
9958l3WTfg6NoiCvBSKjcsbDoM139SiMD831/6kO/0F1aFkeGuj/fgC6fc/iX2VTxH8RHn68648h
qJTmvyQprYi/MFlalskY8A/hIaiHf6FvFgQa2dJkwPmn8NDU/8WYUPc8KXTnY6D57zGo/i/LMEgG
cOECGI77vxMe6n/VdFtYW22pS9u1HQONIx3zvw5BO8La4Buq8UYMD+XDUuyrbjSvC2/qEFZR/6k0
x+KkzJhU4ZhcBPDvAE26uDrEgSIsBa1qLrLv3MGuCMSifWAUt9iOdnW0o6JW3OfC087I099iza0O
UZP1p5ErcOtVnwbgbvdYYMZ7r3PtfxKrm38dWy8/zBSevvgFBG6B1Ubwm1TPLKDZedj1bqFu5Ad4
g1u9M7/PZmMdoy4syNugXyhzlRwKwBCcPq17bYZR3hBF/OyiGd7h2N+XNr02yBDFEXMbaEa9t+8a
gu/E0KgHZ+mpEh2WHuVIAa1ZqteBG3AJHuKjGIun0lHyxcGmtcUO1ftBUvUMqIvuYIviV1dGw6Wx
AQlNOOC1osbz0RNdj+Q7uaQd4MzRaR2COFIytkYJzCsaHgJNA+JOgvkn+sTuBgU52cm+xZDqVEyu
9gykzDgWJmOYMGzif9in9t/mK+s+tR2bGgJCSPShf5uvmLETMZ+aSFSZ4QMhRyOUqzcV/G4nfOlD
gQYMB+Zqg0aFGAMRTd7AWP9wzbA9xF6tXwClAsFLxX1PsNixIzHcL+xeBx1wQKljPSd2lj6RmbJh
R+ufPM+tN01gfYGU3FMVJwqlr/riQk+QaZELy2KAiFnEYnhJSwKSIjt5Hrlf24wdw5jskQqW8WJN
oEQaHWoLdgUnHZKN0s3ue7BKQvVdskPSuWC+BvliOOxLb35Y8mpfp9BC/ZAPzIaAhKWQTSYak05F
yElMUC08I+sJ4+p8TKIuf9W7W22p+kqz5Jkq/8As5z8WeLdHkKJQp3672PxXgtT/fPIiaxcORznF
M9vQl3Pgt2McuU44aFVGwJn1LQ3n8uKmDbKoPtEoRwOgSwI9vvSmZd+NvUkQEUJ5GxICMWSXjnnM
WS+sm+pMcY27wjci7eB1O6+uxev/vJ1/U80KRzrIqh0DJQuzcJTWf91MS+BpqmBw3oSutWegineF
nVu+FQ3xTk229w9ft6qUf1Pprt/nCWaEpN1Lz3H/ptKtOP7nuonKG2AWGd1rqJNoWG00TYfBhojj
NnXkSMDm8p5rTqiNMNsdZtny4gnm06QIPjlPxuSFr51B+wUkEZcz51tSM/rqYu21jDJkPk1QHcpA
EGSCZumunGHBVLqDUkwE9t0/7L9lg//6gzjXdAu9Oaqk5W7y1x3oOEaMGySHYWUab0xKo4sTrXFJ
wNAr7Azb0E4FWSEWYQN9pV3xJ2RIMMiNhf37FMd6uOtF5HeSNxkTV8O2kg/rIjW9n7LAk2/EnIKT
nNPdIJg4jjMh9S3Z9bpquLJLfh2S12E/KADvRAEjNyGyIs4JD0JZJM8iBsncNk52I3WRAMc5cT4j
TIm2UXSeZBDdZKIgRkOApoTdbcOV69ZXLYPawd0E4GLuNJKQZYfKrJD6SL8dranWIstrRXTTGgp4
0G3NnYpjglxdIPIVEZ7H0M7aS4C3kAY0Ga7/8363Frn73/a7s9weDdtj4I0h56/7XdjKYlwKrXJy
t10w6gztreHRtZovQ6Rx4e0T4kEad0DaNv1IpZv8NHK505NyeK9TB+Zpatr0UBNxAtHUHxB1BE/J
pI2beFkXJA6upOmHUunNTI3TqNvJW1K6wGOQxt6n0TQBekBm21gkUfeFbb6bMlj0cU9wji1EtK3n
I9dHsVRPD1RMhytsQbWzTA9pdyGfBx0r9gQA9BhREN/OtWDwbIl6X5ijSdvUplqNeWkkOBf+dJHd
0FJu+qD5yhyius+Mqnk1nceVoeC2Fipw+Q+Ket1z/tOhbZgGVwQ6B9ThFnn9X3ex3RD900Sdcdfl
QbxlyiQvnqvkRbQjrdEwlodstt3j+sK6GF3woVtSHeSl0ZA+7/98jwy079VcNb899dsqlkOc6Wb9
8D8/rWf6uu0dxC8fn7u+HDDL00ik5Cs+1pxtbNAwNc0dR4oBl5+t1CAAnFCV7X974/rCx1euGxjl
Ith7pvn68ZyxbsGfXz55tH8RaytxwvG8+y9/059r//G58kceutP5Yxv+vYm/beyycR/btK7z8aWq
yu8TuZNNrw5W54pLuay2rhCYjat97Pn1lXUxrbt/fWhyyqb1LeIef5A9yuOgDa+aEVxiqXtHaxeX
rbrrJZe+3hsNP9GqBUql1HZgHPvaW/OvGaD3fuo+Tdrwqy8h4KvUuCbm/EuMnb2jJfHSpdF7Nnbz
jpnWtyoX1i5RsLYHB2Ef0jzliepToJxb0iLqy1qbuCPIqTrCwn1pzXeFEn7cyPCgivzCDZ9ijMz6
PZZe39ADYxMF2L6qjqpKWDNMALNw0/UBrdD4OGjczkPKR3FGFPBA3swQxJhrOmoqhBpsQpdkSCB+
JclV4/NQcBlFVYCkw3VKFJQ/GZ2RPYEe0M/jM3P2bTvo9ufW1W92/KNO+lufOsldvACjQrfbp3bz
IHv9XoUe0rOEjFbRFVgq7A6/uNLolFEbKDyXJEWjfIoMfHqh3e85fd/M7M0F77izJhA5ce/iIWjN
Q21SE4XmSPuEAJXYxcqeU0atNHR7aVoRslxjo4gjj2a+/DJjs964xplkr1sYttGFwm4O3w0pk+Wp
Y0OJp8XhdmUaWvN0+iUFGRW1uKllNv4gBuwZmIralbb+lITNHbYNF7pC/jTTcd9UbXWovTY6ZP1Z
K4IX1MvBLqSzV4rBL1T/3RnHHSS99NBJVCKEhBj3hvmWdtU2QMwHW5+yXQQ9D+zTdtTs4uCGtryU
giujJIxjiolBO2q1fWmoa565YzMp18CRRTACErfZWSlY736xRiXj97jOnnKnQCnhcpWEwIqwcdyH
UhOnySErVxs5wAoXO2fQXXNVgv3urdMYEXaBZBapaHdED8vtPaqvtTUdEG4FxGAloALSgj3doSnA
/q5v9Jbk31kljG5gxOup84nMbTrdJO3AOt/kcPC3mt6i651R0+G7GiHWI5x2NH2TD9pEAXn85SA4
y8ZX00p+2KXaU2PrfaKdnohGaK7Ix84l9aptCUZiD/jOT/T+m4HFkTZUttXip477PCnu8lrUMFQF
8Z4U8WPkpxs5TARIZMdAkxcouK8jYrf7oSKELUJUWLX9A/RiMqqY6c2ifI4MavqqtG0/bJCVW7ry
CcWkPtzK4c4JvX1fm+HZCwgFTYoXACkH4cYAG8olJYiO2a5Dq7yZxoKABPJDYURkP2aTYGkdOp6P
pHKuBGLUwsF2IfubyoEGmgPSEDKvqkbLDmKyb5Yumj1uPLQfkb7BjRCeBznti8T51mshNc+GJOQ2
fZ2UljKzq6YjmVnnCTCnb6XinIe6tTWX9EjSVh5NKvmcWlR+gvfcxgRsMNjYk4u4Z7benQXed9cO
p1v/4iTZvQERVXBBJISJNK55xrEABH/wLTrEqjVJCVRmg2ilfQF32e3Rxl01h0Cp0eFUHovqODO+
3MDh/sRgCxqo92mww2RPjgFSnjY/dXr9lWOIjkLhukcjzWscERXk+wGV3VxbXzWX/TdafepXZB3v
zZLkhVzRuh5T+Ihl4zsZcvNSmc86I1SEFkVx7IUeb3Wt1naJ5/4c2ppoLqstdlrsXJgOfbOyfFsu
e5rkqNk3Xe1Viw2ufnb4uXfA6vakblZz523N+WDFyd24tLVRQgsukNkuKSMmStNkXix4QJuMWdGc
mMlj5sZ+r0/tQyuSXdKYJwV4kn8ACnXq/zjVAgxvQed5+xlz1dgR96W69I3O7LBhR9JdSrekjURt
ehpT5RJraM5EBxGY5qnuBvEBVqV+wqcAxLUClj/MWLci+7GD0OkbE5PGLvcuzVSpjeeRCCHQlwNk
IjJOKuBfVBf7+6F39UtORd3rrOdYZAQ1pzV5Wyl5KQEoVL3Jn4uAAMmgI/iRedHS+C4O0npTXn/V
FRoogqVfaAZenYD/8NxFJzpa7nYKvHTXxvOzXqP1HIF1A5pGqdsb75xgPcKJ+FPKhXM7Na1Ohnd9
iBhVz+nSWBhMLGhpeMiJgRk9UeymBnlVk/Bn41SvYCmfNiQVfAXchNoH5n/hJdRADftLU4+3iEtn
RXdNBbraO061r0uizVROpRedOoIP7FAkxmgHJOWkwmnjBGmBvEURe6cBmPZOGcaz1EhqBxXJFQAq
2Q6N0ouCtsPIBuER8bLO3us8rJ/gkilMPJCc8Zz087EskWr3wU9VpD+laukm0dNAJZCDrBm/iKXA
LSPsP7E5kHZZRUtvHCQq2oadOdBlC6ljdlbx2SbadDtzkFOXRrndMGuKrPoU5dfWa/ZcYOLKML8P
MS6aKZBfdEvrfZwKw6UPPe1WtCUxpMsa62L9MwX3ci/saLwElPnJLudty/slO+Y7vrPFqjFrT92o
xmPVw4UM0zB5iTvxa/2MFia2huz4M8zHaG/mQj8PnqPdQ5UttvPyGYX72ENV/EaaUUwoq4xuxFS2
10wh3jO8RvvaIxpfP8uZc4Dv3MMfdW0sT0zF8oPKEYskUYFMhrwgR6uaH3ouLzZO6C+aCU3A1bXy
StlluNNENO48ofI3zQ7366rs+myj0pDySNRPzN6G9BTNc/PYmBy6H5/W3yW48r/rjjZsMwFTX8AQ
OLsRRCZJqeVTUHlfrOV7hUrv+oCM90lh6xlFGF0H0qnvILy3u8r0pjeyFf2BOKMfIyBXcmVr9cyQ
5zIya4Z60HvHvpfyUSgSqtbVhPnZMCvzGyl1S7xd0dxP4SjPFkHr+0E0i6rQfV3XtGbzlhBn8VmF
5DrEzoiYUGvDW0QumVnspNdrbwUq0bK2mh9uSG6DsI3k2Wsa7QDMWEeXaWuPZq0DQVh+i4nxqhFF
+21EmrJtZje6V07pnW0C4vaLxJUZvPuy7iCZ1Q/crurPmdUaPufBcKnTGnuBMyS7kojf95LE0XXV
yo7hTJSl9VSlQXa0S7M/FiqunzIDu9C6isdo143c4F2zYm/rSuLZPMNOL5qWodp2S+s18KLnddVQ
hU9DspQNauH6DUjQS85xd2uMXGOopsz3jlC8jx3pakQTAvZ9ksHcHt0wqo5y6MRTUPYo5ZdfPPQ5
2R00tFXIZ1gtQaRKTmCrRG3euoloXbqE5ffB/KzNmf5OR5wAsr4R1zIruxu0fxwfywoFKZcY6r4l
cUeyidYE117TIkjNNGCDySgghzK/HOS33Ca6yDSH8m4yB4wBpYx26yfk2xHX7XdBe2mXIV+9C+hs
3CGbzHfk+zjfMJh8bEqjqK52jnfn4vq/kxVd77x0uSe3RkYP+LiuxZCP2C2+61aOmnFdVxAowN4n
7WndHjvAoYwPVdzSzOyuXmuBGpnn9r0Hqf+xQSQtLAyp4DZVMiFc2/F2RWe5bw7/rHUN6hDN1gXm
cs/F07pEk45JEdL5W4ulbf0WyxvyLZNOeZ8xnb50nlP5EVe8rxFH5foZbRPGW3ZQ9BDizLrky6Vp
mdx/tXGLrWvgroPs4wXtQxoiDZ4zgr4mM4u+FpPar9+C5cja6KV9jBMNjoRRz0Q0F57PwTR9SUYy
c5Z/UYetblM7dvqIPBntPPdcEqI0+kJhAWCb/1EEOQVvTDM+tjpg8gmRwh7cvv6Z4QGYctYA6IvB
j1Pica4r86Rj2N2DwNgq3SlfSxlu8Z+O77GbejtLTPGlxgD0ZNXiO1l24zsnj6AeQAKoGzHaxzpF
oNTyBoGZirqk9SnTF5O+zcQmiPThTbaX9Y26lYx+R13jzP088w0RtaSOFp/WF6vSjSig0qUfLLe7
jRUYjfVTyS15wrepXpKmtU8WiQV+mcbTuz0wuLHDd1A6+V6JqDx5mag/6RT41s0XdjdsKWstwKpg
vJdZTHr0spnkV751lpM+q9YwzjGaWH99vogItGu74SviXEYnRdIdh9HSX2fHPK6bWBpTSFNxkrhb
YuPBAtLx8Yl26uLCcjJyVBK4wv3EtXr9SJu4Ix215BfsahigNfKg0MqkXwQJKutH9iOWbXeOKRyI
JnjspiLeeDaTNM1tvYeqkLSt21pCfI6N69wNxOgtv32sohNlnvm1BFd2bOTo7JPRm79WiGAIbJgf
aHMoojwQQYxVo5/jhFRz5WpfP7ZqYZkHcTnci9gy71yNvsD6QhvNtzTEcNfPiFQ6L2WOO6r0vUMi
ufzn1TxYPjxU60TWOkGnkLSvsV4+fewd4N1YyaqWa3ng3KyojT4+tZHq00Bh9NmRQ3YejQzM4PIj
Mu2ic6N/c8Na7Q2j4JAZS/uT28RMT3ldk5rcroeYCofgfj3sJnAZb3pyQJD/fey5dYcERJ6RYMMK
597eBa6zKStsBZ3KqlOT2G+IDKtjblj1XRkBLZeF0R9skiDuyL20SOlCtlj3PXdV9UTodXlKHANz
Hny6szTlYRBEDjSeyuAq9O590s1PU9eYd6XXopiqPBT0qucW882e8DoCdCefb0AM3LcDGYajTXq8
q705bkV7RoL4ywe3/FS6HhqOYdzkQW2cR9Jpm4I54Iq2dAxm1aGp9K0X03ib9f5Zy8w3yhiQC1zr
VelLeIkOjErZnb6PHM7R1qpGP+obhZEqrS9B7VQfizDXEbhQT1r+acXZcUlp53ji4WhZ+Vn1+qUZ
QR66cZCf/3z+7+utK68LQ9Ky/vhTmdEhLObL+rb1A9bn577hO9aHfz7JZdwDyG2h/jQTnLOtSWJG
2ocIhSHQ9xqypNltpzs+q9yOtpb5fVq8Fg5RNnHMDCjSuvlQ0k2Poy85HS4GxHmGexhlXKvM6lwv
i1QJxroViNwJ9P1ZBu1wHrqYnSu0neXO1gb1r9pn9rvTIaLRPNlBs4QGNZtl5fcqU9wExsR3+3vH
VPbHCv0ihk/LDtv+slgfpRdBcepojPpzCpUPgXN77sTPUoOlt4niqjyviwlxz2x58IDDQd/jF/Aj
cG1+XPdf4jYsL+iUiW3HvO60g29a9X3uYFUJm/aw7h7OstbX0yHZlGkTbGyNCUNS95/WH0d1tDpD
fMlFtZQckRh05jcQ2+UFSU+wL5z4k+yrhbvQvYgkGrc4SipEuA37CqbOvE1IN4sl0r71ufVVonJI
/zGqXYQDYEfO3DZy0LgVhbNjoBBWnbFdN4woFg8fMbO4knhEZNTEQfJPOzAce2kJ+d0YrfYQ4Ufy
S72/mQlaFsXUEl2lLwuMRa6rWvwPRnsuQ268ZSF6BPQqOAdpRNqy0Vofx8fHp1tNV57X781j6W2T
kXC4yCSpM0iOLS3D4yxV4YdcqmixCJBddK13tkXJIYkzDXGPo23tPkFy3DWPRFGrg1hMCQggx4Pe
Old0UA1OasjRG7rQNEQqT9vPzfAam8ijy5pQl9DzzkwWzc6Kz5HAc4bhuzk3/UgRso/treWO5EIu
bb2qwsEjE33yZWTYZ+z334e2/ZE4WDBd1aS014yb2RfVoUH1nM11uNPH4bVfzkixnJHtwkZYHzV0
zhb0wYDfBXWyT/bhjM3FeJ1jhCtBdiUi13nQiC27zDoikiKpiGPnrXftAFMlawnka2qNeXpimX7i
LKG9MlaHwGmOrbKx3wa6vdX7dDpgBvZ8o5fqhuQqOYVz/wopd750YG8vxZJzRtxkuoun0L4jWN7Y
J4aWbSd071uakM4+KAOkKwrVSjB2GJGRI0FWZ2rMrQFJo2Zgz8JeClVtjzEpwCjIyLoiYQJBZWgO
wUOKT8gnDhEGjsjmJ62gysj3YA5Q1GxTmJZnmB8O9RUyXLJBymOVZzr4Mu9u6iqH/NOAy4lj4cdW
dZkdWiO9JEyRz+siH40HrxXEAZX6FW1QcY4wUvy2SBfmxVDCGBOO9j1M40/Cc7stA7AAy6N6JU0K
R9ZIs4GCiCPq9iywpZ2d/s1yU7mfRv0hMvT67LQWU3A3OUYGEx2/ZuTPed3HmM4Q+PS6bA6Ei1zz
RZ/z56K00QjMjY6uNC+/BVHubYqSYOkIte+6/QORz9wkMlSSFQAWwH7qvC4oOalz7Lx6ZT+CgQZG
0nXJfVxk1j5bQCPrU8W/H/Vegg7DQVamcQJm4zhlm1ByGsbLQp8MzRfO+CVM6YlTrYGCGAvOxLDa
ZQoRLEOjxcq0HufEKCHHPBMO3Z+hbuNSmGHguSmyT3IbUwA3mG4DBkcOt9E689THYv1ToGHJUCjw
iqB8bpdDeRqWX7IuckOzdkFBsum4KJ3nZVGFfebnIF83UmBNL+YSCIAgxo6rPJK2/mPhCuePR8G/
H/Fhxqao6eWnSTecO5sU5vWRiVX+tz/XF0Tl7PLEro5hbZfndQGVl/tKnX8KTQx+kfSa87r405T5
53Mu7vRNEoXmVqtb4p8NfBZRAnEWA0u14XLwSYXkYAWzMW3cxZ+ZLvbVCHPr1srrcauZznial1A4
WQFp8Miw2Ix5mO/oulEadbm262KgDE0LVN/PQ/lq9jOFGlM8gkcwGEtU5WWQizR54noRLj1YMoeR
OzRLo5R9tS5sRuubUsSAFZZdovLUo4jvUaVcjor156QN51DAdF1omDxdtR/j9F0ozFrklO3qSQ5H
tVyn1ssW7CEKH9QMaYQED5TX1EJByPwwGsazZZrjGaEL3mVvIA5ghpRBRnF4SltiRLWei3bucKrp
hcj/+NsD6RAGKjuhXFzS0sE9mrlBuLJXnUGI+5kRcC+OdA52peP0J4+u2EeBesGgWp6n5VxZLwfr
o789F9ociDjD6LhyXKiu9PwKtcEdbr8EPSdW0LRMiyu9Qq+lyIyAN8KHN4twPDhYRejuMhnTS/MF
C1G9FyO0acLa9gAC53d6MPkuX8JngYsQpgTL9TTU2hXvKknSIxjuuQl5nhwj25lx6aHiOQd1S4Jh
VL95uX4X02J9yeEaXNweKC3oZMsbn8gC9W4FGoPS0Ppz4tEQNCJ6SyYtcegTsj1MgB3uh7qatnan
FbvAhQmJTcqu/VYfaNNkfUQtVreu0iJPObWjh3xIc5fRe97tojykpJws0xXHuqF4GaDTOMIf3Vrs
+mwYHh3LYholRXCMyJjUZ614yJuCKrFtPARuXWx1j9YNuaOLk7H6Ij0TrEW9XK0TxM6rAVGiE0Np
a5T7D7NhFc50Z1x91+eh95L1yY9GBNXd+he1eIaAJReVLPHSbetZ5ueR6FFiGuWbAqzjG6ZEfaET
DjOaoE2W552qp4ugR4RoG2nz2uTNoSwT68kbyq/NFOo7LzWoKdWdfdQnBDD6bL1Uwmo+E6hC4G+M
IleFRfu5lLO1G8OCptDyqptCP7PghhgVtlPw5zCxMhlpWP25Nzv91Hx2bPxPrud9q03J/8PA8ZOX
6QFVbEQpZx/nw/jU3VI7ae/XhdFWMeKJ0cO5C/adwaJ877QG8UBuvYQqUEwMGHi0VjY9KNrtzD1e
605zX42pjdG6wv5F9ulrZaQ/hMujCYYwkAh4JI0JJIVWfXpuU3N6jP4fe+ex3LqyNtknwg14M2wC
9KIoifIThLQNUPCmUDBP/y/ontsuoiO65z1hHO2zjUQChaovM1cWnRZCwp3DeZlrspxK8lbDnp+K
bN6oTMfm1izxyVtYgYph7o6w8M1DXxV/ym7QyWk1zWugcrQN0TNssxd81xamM9+31Y59g9wQBxDf
KrkFuToQN9BfJ1+c+ilPw8xN2mfPnArwBaoLcXAxT9bv+15z+CY8HiNQaPDI9Qu2v0le0qKY6IIs
AHtlALE2MKofO2pgzhRHxX+sXJbbvsdKtDX64Th2bfPaIXAMSV1Q2phh+pqsezeA8OOY5rNILflM
x0bhZRXcIgkMbhr6a8VP4XpzeZCWpIh3vdMFvMOzqHYeAVk582f41HjUVU9FVQz0c3WXn68MD9Oe
prcoNx6kXytJQ8qE0+tBmwr7zZsKuorq8nsMmLPFKkvuVTF9tFMDBoTOzI3hWN7R8x3SFevLopY7
J2OOXup46NdTX2i2XGRBVsgHvE/hgLViY3TdGInYnR8tZ6EaPUVtiy1wATVmkWpG0DZj9p6xqqx3
k2ElaQk99Boj/fZ7thIUyKFrDx/4rihi63vnREtr/RwEjC3c1v+Ev6NxtvYbkLHtEIKpcXdN7uhI
H/P8i9z31l/S5SMIAKCKIi2JX1tD1Oh1TwhyljdZrqmNdhG/pkREfuO5f+idn3JQOWMCe6PwT3Uj
tyxk6QcGyGRX+ml5Ggc9eBxmkjIOpR0rY7t1dIGAyIPAXCsAnLj958uf/4vCiUjqsFWs+7i9uROL
8zTb73AJl30bJ1hW1i/bbnpXnYHjzhz/9mTI72n43CQqKK4zZoCzD8yXZYMJsOOW+ZWpZRm6XYJW
KmbmJox3dfcXHBn2xEWWPtsxQgAqyXxIdN97Wgx9lWFodLatZXyu9o6T2H91qb5rxOQ3IvQqwrxT
XouEXZKg+HFTAnDdl3OeITZAqWpU9mKL6UPP62zD/eF/mb3/SBlA+2d0a6QZuqk2S31g+AParKdt
2WkcluW6YEQK5nvNsPSn2XOJmiwjoGR2BHvNW8woIby4tdaOYez3H4VIlqO99PJiL15kuFnzSrGI
V2b2i3Ld8VZyz1eWLa9CS+BBzb5x5CICVOP49bajhiIa+kGeZtt1zo2St5oGLaO15Dazls/CrAGV
wd92T70UT71GwWZHKBRuf6Pe+DPveUeHnWy5MYi4uGHrLXE4S+Zbc9BwRKPc4g34gL+hQhwitPtu
ofCTM5la3aDqt98XSarvWpteSujaB4tR0oExkwgdd7QPlar09flabzWZO9uf0sifxkdUYQ6MyoRW
mcdyS9+Td+tmO9j0deWeitxC03Nq7yTpqDgyPVr2tJFdslxPP1JA3Zul0L5TQ0OjyybOrhAyo5kV
+Vc//banEQ12tJqLpdl1WHXKgAozvE7aSrmpS+cuG/rPrjO6W5E0DTXvzDddv6MQ9mOqm2TfS8d4
Hg2zOAeyNOhnhbHFalqw86Utalm8r6wxKJOs5cYFPrddYjM5GiaZ0z7LKFpeGMz5dSuhYlk+KKaA
05n0iz2yCA8xCrvvsMowVxC1t0f9qml3COikt7VLhkl7i17cPDWd1e2IuZvhP5+gNAuASOazW4J6
o5Cw/6LGaYcbWdtTBwYks17fFd26tbmwjnpeNCQh0HENg85Z5UxP6TJp94ZU+5+vHFfFCKxZf+lB
wdbuQgoMcStyPGH9zpf6d+cYEGn49LcJjVwcI7yvf/e35GzFKBKln1ZKhIy2XV76CeOF4Qv7I1Av
VQrWyR39GUNlr10s3S7P89yvViKdfOLyn5eu3nva8Acl42HMAN5x4mRrIZbprNXzHZ3U1JBos3fW
sM9t0ioLrnM+BFfuyhnzt1H3AJHKP5NDsD4DeX1ApspuRXnsut4/dbPrnRJdu/VWwlXYE5vPXXO5
r6scohFHsR5sKOlD0uekx5edmbZUwK6H6b4c5DkuTLi0fXArDA0DDFU9Q4ntYXKD/p4lyquBBo4c
q5r1J8T/pF3amA1WO26z8YVo+3BheOHf99IrOVco+vHSdA8Ob4HUZzRHROMmWtqelGDFn5VOG5z4
615yfXwTHKpezWklzo/Vdorb5mNVHr9E2laRnY3Qq/uZHVqJgMBPU1zsZlQbyXzhpNGTtnea6hcT
3ivVaubjmENRBARFxW4P3WDwHcheI0w86fYnKiP7V6iwJ5GU1Givt4nqq3rzU6Gbz8633kBV/Onb
xWJfnm229rS/GyJK6n4vVbf+5PFLYk24i/Cx/orXHaU2HQi5gaARdlj7j5bVeptOKfXt82BxhyAl
C5oX2IMM8UCHM/p9rFFmuwwvGsRa8EiCRx1sOmepiaqy/u3SKs/unN662R4qiyu05WqubTEjJuxD
EkzxrkD7QMLvv8oREWjoyr/MaFDVDK+8G312S6Yrnlq/EVFhZ/XBARESVhYL9uI6xdku63kzWIl3
1HR6OnvfMHjvB+xiizYuUOdBItupHTVeXbzRR8CIZQ2tSkjoDHODbwpDdvDdy1sDXK+DrhzZyg1A
2tNL2NBZdJ5rkVAOmkCIJD51NQe0LFd9lHWbIN6WBS1Bxr4PJM8wkbw7iTfyDce4vrWoNpr+QifA
ttBJnIBrU9WDmTlDyLeA/mRwFOLH/ilJgAgm8Tckj02WG1u+9WLLAMt4KttMf+IG7qZNLlFGbZuD
n93BVsEqXlIgvtVET5fXogzWlTTep42u9jw/sEWtWbSfVFojeMrX3XxMMODv2XHE8BPNYqvTOAhE
tu7OnT91Z87K95qLJyuW48tEbLbNB+vI3qSKKttkzJel1pltFk+3/iOVbfYwDU571nPtUqRmfu/n
heQJZxNQFDyV80JP4RcWe7uU/dkQ8dHQS+0BGqEBfJdbuWAa9tYBKMuq4VUmOwGP8F76VnFPiJNK
BSelrYpfKnMDOy0t3mZTzPeNmT8nQveelU7HU2sEb0p08AvbNzXtJ0YnTzB9GAC7rbmHE9JvGzJa
fs2cxDMOMq25YZolUhb98onGVqd0VqAv3bsuim9WO5+OO7RPGe04G/je7rfewp+sk+SWz54ZWpIY
TSI+s0EFu9Zxq4NM5PQm8SVl1RSEZWkXR02z+1vucMEifxz8IOlp1HbodDdLi+xyXN14NxhKAT4/
44SBEPgth/W4a31OCfCMbIrjw7gE00mIHPYR+5wa2A45ybr7ktiKCapWWOw88zykE5FfxTuRzcP0
RvCEji78FAhM3vTGngUjZdw9DSD5zSbJHzlDVNFYdcHWrQGZOgww1tlBQmEeL5Q38vdWhooCgM0d
BXHPPy85o93ZpFpSlNPbWGKGovko2wuY1EniAiIZNf0Up0Nx6WMex3aFA8aYZH4oZKqfcupXo7Ls
m08mVQ/Sit81RztwFldsrVgKsoHjqz/4QAE/zZnlLhvotLVdv971yDkYUgoN25Yq9jNsVD7ZOX+W
C0JNwElAtdqGp5RxHzdaycTe5qwuymctyOuzzrQ2S7BuSw40Qa6B5x76MfQBop1NDWSkSHQ85BAQ
jxLTHp1hxmXuOWbCTWnZm1BPi8nW4Zrk3DaNxSOgVAqGVXCXuDTamUONyaxEcNYwtXge/XayacsT
LakUXHKj5YpQIS0PFw/055YhZvDkg+gKiuSTgqHgdai95lSwHcEjWsevy+RUu1cO+RXplqK6YjDZ
Kors79K9odfJNUnb/MVJRaQMfby05qoGlr1x7RKbgli/eidRbFzxsZzB/LdHC47Gi1cZp2pqMwSZ
duUBTDDc/Ux8T/NJZvuRhvVnSEbjs7nkHEPy3+hY8qKB23zkBFyi7wUxLSCUBJVlXRP2ydqLNyK8
6nR54s0akCB0SUFiTylNXs/dhsWjOEgZdGwweHF70u7Sms4kg0iM5112YA+EK3qaGJ/VxNS9UXee
UymvhCnLrwDWA+YvDCldcmuspQjVkNcflLgg4HjOHwuZ3a2CBjSRwy7eCfb0s2QngLrGhTGVfimR
Wi7Y8eRp7DSgSe22Yiz14SmMta1MxblO4jfJTPiAgse4j+M7M+cH0RFjaq3yOZbm8GgBunbKCpWe
fWipd/oX6Gv8dhqa8WBQNDihmh4dwOrYsUvrVYfstxOzxvg/d8xX08UuMM1ecRtLg1G93/8WS/Hi
Ndh01CAWjq99s0PUtnfM9TrDjGnrUv6t9JpLSiyeoZVzmmqGZHM3H4TDSrdh6EE3mJ5YO5OpznVS
esKZoH9z+9q+/vxSmgL6qUAQH5ymZmbIU7MQoJd5rOahbEammtgs72bT+WUz0gppYHujoH06xUM7
Pgg7mR6oXkt2ARFAlJsBExFqcub4+P4nvXjlxHdPVKmNOjEQswt0eJQYLw+o7xaTD/jCmdlePSwQ
0jeTy0hc60kyzyDRqL0Q7N4tvWPToKJnO2utDXQHccbg3Dy5DjdTpdUR5SAOo60CUWRmOFkxVD34
Rgq3Oa7J8Rb1i7kU3HxL+dCSTNnadsAa6xsvrhDtIUlyNgzGCoCcmwOqGGbETsTbOl6SS2EH/7yI
oAtOebWUJetU80Upt3v+edFIloeCXCAjFzCc2LEZI9TtDbO/8egNdX7QRQFdMSncctNxDsUAIdi1
T75NGRjaQScfs/WlLTetBs9H81rg36iqkWGc01HPPwzQhOE8G2rrzmTVJbsVRt1WhotTy/DcDMnG
KrPqgBZtbAu/dcJuasyr6KwiJO0nD0pjbDiP2rjv58nbdkxSCfBUPvjs1N8Zor0NruefGWn75yBJ
s6jPlnaruXW5WfK+vhNatdz67Nle193EEP5elWP3jDWEg3wPTEGToLlBvF/tOV3gH03NySkwa7h+
Xx5wqZ+CZnXBVF8QTpPLrH7MoPNwHQU3Zqy/WGqQl5hi8W3emtqRtqUnCD/ePVF593mW3O+CoNi/
z9WAnhd4JKxiCx442X0GrVo+phVr7MRWtvv5EoPInVsveMQZEWxAOacnczLsa2PNLfbSxQ4rp3m3
emk9jOPvcTSGh6VPiDLUuIEGRrAXzpKw/zywj+NccDoN2sjHXeLYgPgze1K7fNT1oymGB240lHyT
6jbgRYpxReztjfVSTWngQNNZTqNq+22sVgFbxPZ5+nmZ7pn6gLxEWq3BznnUhMTDyc1N/b4chYy6
sYIFQnsjRmPrw22XQ7lY7mPrEhyo62NdW+5vO0nwFQ/Z9ASj+I7dQXAYBViTrM6zF+TA4F6sdnIo
LCenY2/t24H9VAFIAL8VMmlNTyXjqA6gnhdneCGtBp7xPKHxm9Vv0a6cdNHfF9kItThJ1dFgoHLy
BrWxbDN4wjcNFSpP7cPPl5i9VASoJnlYfONuaio8a6qjb8DnXrE0/YKbud4yKYVoMhf6pdaVfimA
yW7KjEeiAdv7Ng0fpWaKJygD/a1mi6wl5kfl6vqLcHkrEq36579+fk1TPrjI0tp7UsM+SejqZhXB
hTGK+lhmRlzNrDA2GeALJnCGm4TO352BB4kw6oCEmMyfDEZv1thNN/oHRsboOQEAF8PyMJbd1elp
ocyKxQqXXjkvto9Zc65d+c6PhDAmsvprkP5Ll0DK5Fbfp87CfFGXD8NC/ASZhWO7jN0ldNLJ/15T
smbm4dBOk+JY6HieqMVtjkzj4me7xzttQkz20mK6t3TCZqno1+RAXRwJ2XYnUzfiU74rLHu8ywpV
QZwc4i/pZHjjG/ddZY63q6X7e/SY/Brg0S61iQELaJr2xAgZWvgCTg3j4luCOHmmcJwtHafxoyux
J9SBljyyfmK3p9MRA6pwmFEiFQAuT28/L9oMET1ZAu9kjmUbLVC7ohFIDxxGXsSAwNGm1tfPBDfF
Z2loSRI1w/DHZIk8tsmDZPU65No0HDLmr+jpyt/GLjKzpQEJQmnDXm2QghRthpvdKGn2IO/VxiWi
rpIKPSsHk2LYDLalJ/d6pjF/sjVn76J9HaBXt2HeIeO1acARCGXy4H+TQQseJQOusC8oC0YO6Lcs
aVZYOwyUDevsrOPh1h7N/09c+L9CftFnQkLw/0xc+G9d/lUxqPqfkV///jP/KXoK/uXaDmFNM7AD
E+8EQIN/eAuB/S/XcAPmazZalu8ExKX/w/xy/+Xo/lrqAy3MoQCJP9X/U/RkgWIw+N3+2ovk+6SN
/x+KnkzSo/9rqNQw+Ot0i8O3wXpH9vp/C223ooXkYQ72kWecH1oAKOH/9NSQOq8FNYvHwRTJdnTt
X3QoeH3oQjc7ukGHo6/VtwNa7CFx55vvlh99UKScwlnFarJU6x3zEhjWpeYBcLSWYdqalnDxKBUR
RemAjSZyQ6WKsjhYt4TeWzJncGA0ojEEoDmo+aCErM3seMsFyDbVz1rJnrQwZmdnoghtRWyFTW58
UxgUZ3p/p1dChWQcGQZ7mbMpDYvhXu395Qji3nraKkYCu+aQpVfYPwccl0TbcOuFTYC+lk26sy9N
E4q4PYUuYKutN6cPdhWYrG6gCMtP4l7pS9Ms7tlv/TlixwjdDwt56dfLQybIM8K/16P+MXVHecdm
mVoar+TRXufBgRrmee0HEuSXHhZHC+ltbMLazKarU18DVN+dzIgFBXpphKZNGYRdxlNIVOBP5Xh/
Ys8q9m1Xv69V6rj5quo8Lud5WZwwxckU4huMN/cG9r9jjU2DvtNz2jEaBbLkmhnPlGx+HUvzxk7P
iqoyfQuWNiMAtSZyS63iY5Ud4v7fuJiusosfkMOgJ+u5vrdVSguH4jnXUeycD8I+A3+FrKUHVw8l
jadJA8jSbDbKNt5iHJQgP3WA8nm8ixOxg95DqNRRu7LV6p0dKH1fj87FMfyd3yZ7IkInVUNCblaX
B/NcQJ4dMoOR+yX4InaPTE/nMHGC54b086btum5PDRm0/yY7LGP1SRTtqe67o8fhuvOhFrVlAGNU
8+gtlzQ9LOyAjzNzTzNpTwEVmaHrpkDJ9Oqz1Q5B2yQvfbYnTh4RkfuVtTJkoPAk5abyGc8R4aQ8
yJk+U3i0YeEa4ViiKpdoByOD/dltmKi4/rsOwZSmY4JSMjB+a614walJ5PC5K/z65BUlP5fhfdlT
9mH7swgxnk2IvPWXpwjaJCM75NjHySE0zTsQGbsw08sB7FMfTp4pb3DUmjnapUf/+WZq7Q+9EX8W
AkORSZkVSrG9G7WGlFtYFkUTZYtUG7LdhFbL5EuZIJvz+EHLEkopSlzdlnkwS3c/mzJiKA5ytE+o
YSjVwdL+OEuqP/WT80uJwt4zkDtkVf+beoaR6t855Q01HyF+3YpUWdvXOvMbTi6atxl8N93oOBOn
wX3ocgtvU2j0HE84BFS0mWSwH0aqubK6juL0V46mumE8z/rRwCA1rU87c7KtikfmrsiCRtOFnpED
6XZQp1qAuSMIE3fERrsod88h8jUdsogcOrklbujULF4b3f5gcEGkSp4TQatFQ+GKvh05R/Iz1cjY
7PefMu446ft3jjDv487LKL5VVVgFa6WFGiKMwt3ezC0S0NqRcM6jrQVbOxlDiq2yA+L/AL3ZQMzv
xGrk/2UqZNC55EDmSX87F+I50VIVJeZ4SYKs3pSc04AjBtPGUDk55Gr8SyENYmnRfjgYyIEZby0N
/oWv2Z89OIV7u+uO8UfrTmO6mdhG2dnA1A0vh5gAjBrS+UuYjRBjMeFqe/IbTgV53Go32zx5pve7
qGDVlllmb0VZcOtI8naJTZIwafMw0NWxjAtgGx2h1yBh+2dRnWQ3XOY2thN2uU4oFu9jrOYnJhRs
ydkyHxvioxntJJfMx+xRth2iDBeopaZLYkq6spqA0N9S00WX1viNFwzlrgK0aqJAIj5NnyMdQhH2
BqqvvG9bXCD3/M6dMQmTnBOk11RR3RflrksB8/KpYSsvdvBwrjR1FDs0zQrbSQ8VLwYn4q9dZL2O
m6HCy7SOvxEKBHE9us9JwobM3+NDXgDkK37Xk4ezeaw3deLjlHbJwpJIwpph+mFbeCpsBsXxMPDP
w5g8mbLWoj4npwStJCT5rRp4CzpubUuIIhTkh5PGYGdbNhSPun2xn/CpzMDNy7i/pD4g84X9aeQX
8G4mK9MQCrBlkrrngk610EhRFosxTXayLV9jBt88zKZQpr1g0jRaWDtdl3FkZka14F/AHLozS1P7
miA1Hqaq5hGr+/o2kNVVTc2HEJ6/QsHvp7Zut5DU3kEME1Ee3jVZ9SGwc/JLK8KMQhpCtmQFHSN3
MZ4yMkvsM4sBizJI/VCY4x4iDV1xaNWbgNquKd8zfAm2qoO/XVjOq18nr60LNrxVTPYzp0wiw8EC
lpGXZvTjQyUc7ulKs/YjwJtoxFC9MZP8i6q5l6zuwG/7h56+FDJ/AjN5jkw/HiqQzQfT5/2RFeKO
qw4+U9yNPbXXiqDZ1gmAivVtRJj94tYaT0RXnGLfwrvOS94IDomAWyYjeFVu+iICf5fgshJusNdt
C+W4UXddRijYGBI+WdoxNqYFNCpl2fVinqqAd/hXyejyBFLbsX0lblpHJCjiqFn4jQ1n91DlxFxj
81Tl841i36sr+R41FhJQnUI7CAWzV5PdxW0lsJ94fpxL9zNpmVd103gkZxGcnWSMCIZhrtWxa3Tc
yDUJUAJIKW4P907MpbzrHWoJdQ7PVSwiyKpf9IuUmXmuYo+ZeGP/DSyUYcLHVH/1L2nbYVKsWXOZ
cU8jGalBBHo0aOnVBC54Mc59lXDzOZN1wf93wIcLG45dk1/zhoohoFKJobB8K/HqYpaBD6lDjwJ/
EcYTQqRBdnOrefODcx3o9o1yo/10dYpzNLwWBllxBpfVSNi2WQi/os4MOaAALrgxHjrWFvu7W4Ww
Qh/elVb30CibPaRtN1re4Z5+koIv73QY1zW7t3NRAkCE1pycnTz4NLKWKKlJTwmPxudM04LQW5/a
QxK3R58m7lPGG+jFOA69pCfzWPbvkF/0fWo3F48gPL/zmQKttRL4j9nmTBFmh26y/hiPxZeNWSrq
Vyt5lTNz0DwWqx63ETjW5chY4dE0gyl0CnaCwp7fZiy55MMk4MulZQDT9tqm0icyRRX1D4k0j1mn
cXkMRoy8SGUajrAkDFp8laMjtplMMR/U8dH3FugDpMRCDInBkV3gsFH+cbL41HPgSRGsnXSjSisK
lBjumn4REUp+GXWQUKMkDg4D3JKwtBq1MSwQFTmjL/SQXbH49zyXpq1HVAhzhiu5IrlAaTR4M8l/
L8OzmlQQEk1gSAG5Ns28HXAv7FmJ+e54bQP2ipzCauH52XPlmmDE5vNWZwwSphiDeNZE6CSGUwyH
0nfvGkAex9HlETiv6tCSsrPoUqaFBg1emWMJYFa5HcXNVovTazDS+URckW+p1Z+WojlIFJlUYJJw
FgOLQU8ahg+h6+VxMKw37CAz/V9NAzQjRqSzXLYSoxdpqvUgxAYKVcXZO3RBRC4fZlgibG9ni0kE
FDYg2+9I3tzZWSY5mHfq4lE/aZTt94B3J+qq5Fssw9ZUdB8ZGZD4Ka94uhXUUwPCYDjpeGFpqr9G
n3gb/Hn11kPHJYMPzt5u03XbZrPdZKsZ29OHqkfrfvzLiO1rTl3yz9alBJ0DwYNxeTpY78gShyGX
NuI3LY7MoFjcYMm3wj+1AHuluem7rNn1TB6OpjFScDUMejSmy5PXgqgoyo5psVeTYJ2ec9VQSQ5u
duNIu9p2k29x6miDsNPx/bpe/tTXLO+Olt0WT8EtkcwuApSdHZGcL0EQt2Kzsj4Nk9wLQvHjwHVp
fqmO3m/fS3DCD8YG5Dr3SRfl/qgf3UKd6/L3kgbEGlTjbVzfh3UZ6M/zeHQEHiU04R3YlV/slT7Z
6VWYODn0AGIDz4xEByq5Ay68lRPhajPBBmwmMQJ+jXSuOe7GxDKqXFXvuKzjktownWNL5In5Lpn1
Y2YM7mWAmBKOY/xrccd6N/PMGUBrbitc4WHfMwHztYiG9Xpj7fJUeTuqoCjDTplFEpK+2jZYg4VJ
Y+dAwMhr7ZxzAx47y7ymtFGFSSbf/JSGl1xln2UPghWrx8WiUwVHqas2jlMp+j7HMwaVHx/ZRUuD
4Th5ksvDHz/0Afec1S2HrrH+FgDXVMtS6hoXPy04IgbKXbtXodXq16Tf6Tjv9nbc3zEu4xjTWVQT
mO4RV+ddjECs5ZQo+q31mniAVdphrPduAXCBZ+jCKWzjqbNrXlXCXiIhF25VkwswRhdbehKixNF+
0baIKkxMv1c2+YESYioX8s6O46jT+n0utO9sNGjccjBPxzVPOMdiT8Jhx9gOXoqmh6xibyWHeTmn
J7+oIee2rcKVzCVmGinFL2zEwpw8hd+vg/4qhwdOACHkcfrX9737tCcXuIoWdd7AcpiDD2Gbb3h5
5Y0Y+5OOQhORjkOQsMMsQaDjk8tFPO4SjuwVwWqzfbIbTvMBpkUW/tiNkmbGedR8GbmZhq7Ig53b
s8vKlorq1cEOocM8B566I73WHQicon6mQI67eYf5xh705yyz8MBNFW9pV+OpT5FGBZV85UINsd++
QhguNjO5jm0inG+td16aLONjN98Dp6RXOiOTtG6jLCNyUiLyIylqnKz1vGvhjQMDPOU5YIGhB7ub
IvJYKPahqj9kD86xFrrakUgdRVqfa5YCAW9jTzb2RtUf80m7eaZFcQVnbAUGZ7YIDzq+00gtkmde
Hk3Ya7do6CmlDr+qJH3LEEbuMOpdFux0G56Xk/E30LpPrLwnX+o7u1tayv9GEMSkvNDcTXhlA0U3
+HI1h3uY7h6eIbkBAptGKAqHV+N5fEz6hyr/HOVc3JkQ2cJlzO49ffw9VH/NMSB/RXfFRoemBCNN
hc5ILhPuNTEs8vJLPKpokd6ugg+5LZNM4YW799wxfozxFaTetIYPrG4D1gFCun/RBbY1O9O2TMm5
Q33/qSCueaCNNSwlp0q/1TmezsMIJtiFuCPvpO0Qnh6YUfUp9llff0ZT8LDXLW8lA2MNHnSZsbjU
mN/zUpoHyY7HzciEq1HjOZrQE9L5zT0hYjDXMecmq6guhqPZewkimPVUf21U8NJZ3GmufMWyuuws
1/w11gm/wCR3tlscOewcBubA6HfT1kHoK5sSLwZLlACSoauBe7OE/Zi2BKSAzakwK5JbsVQnzmLz
BdsIG6ZmHrmcdBN7nnhHKOmfjJTZdVaNX4sDVSFrjp5lvQMsDy9gpG9iSZ8Xyweo2LOACbsJpUrI
qBHHAWOx/ufPS1b+zge/PmpCZgdIUNtmjcz8vBjQ8l3uuf3PVz8hhRba3t634wcTot1cevoxTqvg
ZBZUNccDXExcJtwkw7EvAWXFa4rJmX1qgX/+cyz8vWT2tv/xVHX5cPg5TPodLTZFMhHud3v1mI4g
eNrxb2XBVkkNoE6JmT70nvk6EF+PGl+BM+V4ZyhSKJIVmbj3g5s6w/dIlpYYD2UcvVOdKZRyQ31w
8asUhFgtGuT4ziYWprbg/Uy6Xy5RFlejjxWDESuaQWiYBWJrlHBzDDO/rrfrJg1yelFutBDYG10f
H6zYA/ZHozPn2SHCGXPU5cAQyBAc6fQDstr8FGs1ePt+q/RCYvZuf7EUIR9Y7sX2yxMaw6c7jvd1
oo1RDXUCoMu96Z07Yb+Mlp/vF4GxHW4NnbFc2o2Pcz4wl1DXP4kA6PwQCgtg4dOX4JtPRUBCQXrN
B4+Hs6HLE4AegNcZrSI+2nUMTxKPR27vu8YIIsLf97l0P4LGfG9AX7VN0zMNUr/w+rcbMB+iLvXQ
do1hn7VrLZECLGYVLCtLE2MWiXIuWv1hCLqLMaNDeuhUzGexeVZGs2na/t6bdevgFNVt0bZsyR4V
9P59LaXGmFW9l/hfPCvGrlqW+Wkch2MBJh6f167Dn/jvcJzfLvE+KXIcD8QQLfNunjXQAMpuwJqQ
ep4GmoQITzUn87+/wJFuaIPit/z8GnmsPtSsqQpxw9WncSrV1vTh662BPGoorz2X0ur/Ngm3lC99
6X8LxdSk7Ys+WoqKYPZ6h7hrStbWfZNFpg/9YnBPtLZbJ8BLVNCeqoDqhmL0IxyB7xa9hCccSNQK
sYds4L0uc9TbmGR+vnNtWsY9qPgDsxJjYRDCtyqRAgsORam/F4kFSTz/rO3lscvY8vuO35x+Xsqc
/AB0+/98bfBB6ZmbHv/HTTwTgy3+/S1n5sFmnH6sORlJIrA7wpudOREyDICRb9Tkersu7i5Jb2aA
wtZhDqfN9ij9t5+b0fKYaJn0Etnrz/7zT9AZ/Z+/ff23/4u989pxXNnS9BOxQW9uaWVTSleZlTdE
GhW993z6/qjd51R3A4PB3A+wNyslpZFIRsSKf/1GgZ6zJwIY2QNuWsdcKIvg/ok1Yyi3GZLzcH9c
xtjhGPLypCnDlzVuzCvgk6nj6mpDG4RxkxSstfN0mFeVcor9GAJ+3hGbsWg6qFa/n5KsD7C24U1u
7/Q+i9wfVq2yIgxg39RuF+r+1mn5vzesViwxaMQseXAGfVR39Fv6XRlWnmkw/cYD7FHMhx77LlT9
Wdt03nOxCYTnhQlXsJDQNKX1RKcC6RhsiriuxoAajDmhsCy43ukKLIUIdilmIVD0DipwkopHcWts
S+3AjmyOJ+8u+xOjvkDgQKA5yRy4McWb2vP+d9aoZS+TIxofJKTbhoDMapMoVuind1CydNEBXISU
sVUY9/k328RkVtnhk3K/hMReEwhKNbrlWYbYNv2TZ3l/eL/jxET4s4pz4S0luhWQFQBmUyTh4T5U
/n2Q9YUJsyYc5K5FG2ozye10U6lZ/LBtRp3xj5izSpQQ1hL2xOlA8xz/LOTx+3rBK3uutVsREfRW
5NqDCVLgQwlGOLkdFEI7Pa1nyN91lUrdkIpgoCtzUmglLL0dXfWc2QauQNJRqrO5wmsrD4NsTpMj
idW1K/Xseu6D8X6ot/v5/lWcCO1GJ8TYG2owcjKEkNG/dZHrdmt8D5BwC+wmKuUQ1bNyGPRXEdOM
/f06yLmJU8B25VfQHFMWvoVRYyuoJ1/NREAuW7311Kk9ydNR2gaRuL7Osma4WlJgr2QqZ3E7NEns
D4K8+NB/fuHOoJzJmfqv16SNsJ7qZI/OlXaCwImMVhA9s2bDVIBIoJAG6cpJn71/A1nn3VHWYY9t
r0m4onZ6+GdSe+aMRgjUdloCMRt7m2jiEYNHaMyBwkCz27osHkaMAsfc6nYdaKg0tni7CaEWnxsN
DEKbB8ubyE87zcRPgF49gy2A4LYUSfL2psWWHlctYERDXoJ8jrcwcWHkoaCuX9YysDwqw6k31CO8
6V22Eqpi5cAXOGedw+VPNUgx2X4dGBKAG6l6S7ZPYK+ZkS76ac/ueZoWFSfjTpaIQGjk89gOhovL
B9TFLD/FGTyPoREIChtzHwYhWj28QJqIiO6BDBOhKo5mWCJ4HNqwcetZexStjkCwufggDwsuv5i/
I/bB767mZpAm8ztpi2uxmZAt3ZgGQ0ONjRWIWa9erCcoDeUad07sUeSl1lxd6uDgNnFEX3NpE0eU
leL492DgcGsTpSO5JSGIo6H7sWk9AtyK2HMtTQ7jGY/DYe2pQaLRGTaqJ4IGHC9lGcM/QaYU4is1
lT0B8cQOG4DiqKxm/s8BNwtAII3ibDBuMOESN9YKL7Hg/VdoA7H5wKj4/lWzPbx/9feFuCPXYQ5L
2cnomDr3F8RYpfqrtQL+879+wf233L9ZlZJfHfi634iCfhhVWT/IVdoRJr99iRWusIOX7OLROB1a
0bk/+/fQTmhV7g/LdkvQ1ApMNkeFEm02DmWPE4u5bisJOPkhIhfnMIsy7m6FuGvDxc2pCJeOm3Nq
MHMY2/4LcEXlF0iZU0yBNYXxsV4YMVateCwFXBemx0gRDiIL575mVp02x4tCUMm9zyfdQZs1HSWk
4igGZrdDTO9ISFtVmXmtF7LKh6JsQYCUvrVYZHh3b0mf30BXnI3SolQNwwsfoKHqXpKMPW5mWm9T
ZoYOtCCMHJQdcOvwUIbxT77RnDHRQVw34dgStZ68+VhtGOZByfIPaeMgTuAYIGmjTkKUIOffMDEa
T+GU4Xr8bRn0vM3es2blJbXe1QVgPMEu0+nV5ZUlWyYTDl7ZMoF0VcTBmjS+TFRSdtuzzy6QJVY4
p8bJS4wNASaEpkaKn4kjafGWdykZBigTSwWn3IEZT8PGruuwL4EbXmK/cDW7+BDiMk+HLX4Ziw9c
sE3mtYuyoGg1RXjTsiC6hLwQZ78N9gpHSRJ3srLeS8jYbBzW9/1K4E+KPr41yvoBmg46QJ1RH44H
U8774wbLblW/Qno2xl80v4ydDvldWVQiTwyWUkx1v1gZJjIJLrmANY4ANb4iAiSN3wlhSm0rf+lp
nHJjMWJ0G0LYS2ugPwsT3A/XijuAmTKwNrIzWweIYuT9rvyyEXQRwhPnaAs8qSsQY7TmrSd26tFg
UoxIeZK10l7rBZa8TGP/BZ1YC9FTvq5MgIzg0GvZ4KJ27AFvVxGpS/i7x5UxxWi6aor9jP1XXSSf
NZ0Ao4hRpTQPeUU3R7gKMvIq+iS6lT82oYu7D67hYfmA0bstJcY+nq2f0SgfmjClpTAmnxA3vHnw
hloZWdEeQxPLYFRnHrkzqOmh6Aj4PQgLwS1x5UyDCxrhDmTVSEB+VSrYqkUqtyqfAAJJCDXF8xSO
wTBRfioi7jTFCfhcleeH/I8gj7uk46pq7fdcr2dypNxsio6dHP1qdelZ0k+4Lvy0ygO2ngBhMhvS
CXCNBvK+ma30uAj67Gq6gkxkVKQjo12CNfmvA3oS+biYzKVFnH7AYCrtxaBky9SVTGK5eJO1sLIJ
SEDjY2GrjsuDjfhlsuk5NIzxQQzMLn0cmh1m0B1LMiYG4ubDorfWtBVnPO46Y8Wwmap7IinJzmaM
LlIQxmFSG/ZwzLxTlCm/Y8oO+x4vw3bOVbZ9JlgFF7MHLT2020GOJ2CpekkZnR3Oh5HxMAhYjyj4
YyDX3bxT2McmemkCKFAc3A+GYTyi58Ipvwc6tpOtmFtMpYZeNX/pq5g6OfISBz1hdRjhFJuhsSAu
CTc6QWXnakj9fX9xviDbzA8grjVO8RzQZlGhFeLYo2IGYELCAvUEt800ZayUsbzYCLdZDkvGcCa1
8wHRCReeBp0Ny4GcyhUt/eaRMMbahCfTmmDnMWPvf49xiDbTl4Itz0H8ULZ6u1+FZ7Pkk5TCtuTd
v6ktaBjEaPrizfCh2xLJ2ax1+NVsX85pHe7n1pMQP3udGb3JU8/HKZKWalHbPvG8eRoMnBpHHWBl
CLmhoIuOKPbkoQCK3ypU4q8bVo2K/czfx6WkkVIQ9cQ3THR7//75dHsjNPbodG9EWW6AIlNNR29C
3bYErCnuz92/uh/wPDhhPQzRLUMHQqlioJiIvTBffytq17NzLX9po5QcWQskIDhApqo0aNJVSmiX
w/Au4uuEKG5rFlL+6oM4HIACh0Nk4O+7JBpNoM2a437AfuagR8JMWh9uEfeDFhueGQrprr9/wm6t
ShdrggUkAKf9PiKrAZcvWO+18poLTIvenM8TRhlV69btJg8dRkwVN+MU9l5sNxI92vTk8naeeTLv
dCj6vfV8p6D9/3ik/0s8Enw5kciE/zNbb5/nSVkl/5Ot988P/YuuZ/yHaumKYmzxl1sI57+4ehKE
PF0jakaEYy6R0Plvrh7ZSLzE86qkG/yyLVHpX1w9/T8s3TBMfkTH1pvf+P/C1UNUsKUP/LcACPiA
sqEQRi5aUAah//2v5JJET1Tyx1jv1eG1w2AdmdrItNytqfOOIg7NTaHSEUsWA6fGVkVbDTcdFNX0
keD86HP9Z216YafFbcMalADEheKGWV6ppguQ/s4KBohPo2AdlprmrAl4zK0KnJlHxxr/8V9kQJvS
d6RMxvMMAr0Ks+nMMPSeQAEobgAJ6RBgyKINi2PNMprRJu+JGExxRm2XaZev/egrHato/j5VdbOf
qEDqUT7NdEe8sqUhPqVv5FHKNJ8iCssc62YM3FhRxPxTaBk6UozIXaiBwro0/2Uu0XoUlb1RlrI/
R7upR0BJRl30PmGENSDhX8qyvcoF1iGaYp1w34T+0tPjmaj4UkXJ7IgJdMoH+dSLnXLtSzMkxYTt
TjhikbOMaOSSyc6stH0DJCIvGMUu5RhVJ6QrdJf0OvewJb3VwMMNu4CH+6HX5b3ZNLjqYzlLXwHF
kzz5yyBVuwzTA8zn0EQWqSIEZtlKDg7JT+RRpA8wkYKOhjruWNOxbrFxSJbJa6Q1pJum0YmsI/qH
VolJzwBvpRahHpUbE1ldbmwl96KlTF7eCYDjOZ2jar6oc7+gwca6xcjmK4lXWKRgwjCPFayrEYii
S9VgzQTFnlPFOqzkOcH4bGGtemCJLwU+09Ccy6NKfWaz/ct9FhVK76nCJ8m6IN+Q201VLuIpX1Q5
KIKm79KqgHzZryZXEF8CLS3eyIy5mHDG3Cqqj7NgvIuhdMymTn0UJuq3WKUEHLH0uupySBfIMD/Y
6E4++mJHhqZ5TCwj8RrQzH8mT8Ui10/X69yVF6E7bxYHPUg9lE7F7eeEmnvoixPdsfyfAx9NY0/5
TGP4lIGR5h3hBaSVXiK5/B2GnVvNuKVpMlZfCLbR+YVsBhoz2cHvwKE3lkksRe12rcYewVYn0tmE
PNcRQjpnWXOOROnJAJqW47W/mDCaJEVOzlmm+F1Efrw8KNBShemlMZbooaDoFLJMs3OlMr8y9Ot6
mZ6KWu+eyLRf3NgqEKoZrtLIe+rf9Kab8bkMpS81rjQvDOneCeU4XppWugrIP1n2oKCvIlhVL9YW
MFmCR/r8EE26dSCo55EGIGzPAexy7KVvc7N3EjCwFTMtPFdzvgMla13o8wvm0UnhrOppC93pnEqt
IDyGpKTVyBqcZFwzb+0HSoK09bNF1zA2y6gQc3hFdMX9BUcNKLjOZI3oRBJvXeVvrc1e4DYLPt7i
/DQiPHupzbd0NDsuZ5g5sWrCM4hX4K/1rUopNNWSTtpSV1dxQgJTwr6YK4yNKxjzUoXVUbQYWGYX
1Fmy17A3k5LCD2Fm6WrBdc+ES6yvUIiX6XWE+2SvbU0sAV7eTI047soTbWj8Bg2JwGyl+iXnbGgw
6dlpBJDQ0id7QRfoqsYz6HcktA9K8Tg3+QFZMfe2imdbRvIXff6CkPivNv5tqPrs33TYw1CMf0ph
Y4wutnrt4Wjlcw1Ho2veUaVi9mSOsL9Wtq+JCrweksxuA72oPkxGTyvj9Yoe+U8TTc+NbjfE9cC0
q0hqX7eETqSwFHtHbKLTPYDdVz6rPScvI8u02YOEjbbcT3+A3eFeZBj25tAq6zYUmXnnw8Cs6UI2
Bxps1MxZkzIYKImdskiv0ZYunMYkBUThM8jpn5HNht2qC2kqEpzOtWqvJe0HYWquufUSmz0ex9r6
ZqmwXuo8xDFe3jXcb0s3POh194pX0Ec5J1eMEglX0gW8pxCjwqTqLJCk4aMIl+RQw9HGl2YBOs8B
KXS0DEgxncSIYNmRXKLGkKnLkdp2cYqoASOqf8pbPEXXHFUJxnHig95rDORZOaKWOUMW2scF3WF1
UWitajIcPOypZRIeAkOMcUkylTeMLz/yPEzAF5afOhFxMlh+LzXyqGZU8KCrsfFvcHgSpYeYTlQg
vddQorymxcypQw9GNSdijZsYoq1tmEOVHsMhhFoerandwMnFhXJ9xjP7z0CnmRhW9rHhoyaRRi3I
tI/lP9XKxq+fLHNXk0FwseCYeHq+HqQpNuzKfJdzPSUNMOIUV5rlz3Gl2FaMZa71YPaoEnU5GS8C
2RIj/turCUWpJG/YA41jAhy8RKYvOybmZ4LmdpRQREnhDDBZ669C2z3TxCVmN+1vqtYezTYVHhRD
8KGBXiKsepqZdmHJzJ0mWniMhXWHTBqvSNnEomBE0SJsrGLGR50V4x53GLz1/ySd9qkOVPQx7a5G
BujIUJwX9AdoGo6tY72novq0RI16pl9AdbGwyxKSZ6Ye/FkJ69AxeZxYN3oIOKTdvS4GpiFoarxu
0WEOmZ84tv3SxcoLFfVmsgL5cp55k4bBSgFULy+/m0kR3DpbWnZ/0j7X8afvFOmDMqLaD+kbUnyu
Gd44XtkYmYuG/Tc2oTVOGRvZBMaUZbBwGBp5rcSh7EnDgki9zeHTsLyqDAw40pT7xQ9Ddd0LMaw4
Sx18nUu8FJi/542BC+lU7uauglYnHDWLTRhtzduk5HurWQZ7SEasj3XxvQu1JxHjBVxm1O9mfgyx
a3RX0q5sbP1VO6GKijotPg6GhBpMN071sGJ5QWRjfFlWVaTPiXVBrjB1pdINn8ojEjS6+BZeabGH
xomJZ4AA3RRfqEgvvbahwOUXFN2PqPs1j+FRJsSKXRIoA7fsYL7gZdrH2uuYL7o3kEtZ6kaAN4TD
je5n1B9rVpyNtjykU/u5kt7SNfMV1fmThPmDbFY/cqPvu2Y5YGlygETiDFr9JrGN9nRuMbGBJQjN
nrvRr8U1huOADzLoeIn/lflVEqgWd0NQdTIONdih2FFefcM3W7JvZViDODMrV4qM964Mz12k/eiG
LMNHM25J/lBPI9Yj9ATsKqWxkWvW79Tc8g9IjLPjjLmv1naThkvsYpbXJUejLYTGR1LWx1IhWYkC
4RzVmuyZmWU6nKXKIdvwgjWi01H6ccOCW3+tVu6v+vqIGPsrGvtXPRUO5lZXio1yKH9UJbpqErd1
0hU+GN4FLzKa2F3rR1inQOMFBe2EfcUMXgmajas95mzvQp1d13XAvQKCJVav4+JKqLTDDgY6ug6t
y5+RsIDCReJrL0Gbs+gc09YSXzbDtMbUSXBLYQ3PbwT9DVtxGu7MGSAdIdJuxqSIt6xJTtJbgWSl
uMNggwg+iLFdwk7Aris4JqspOlJZEjgUS2+YtllBOOIeaqnfc0Y4nCp/4CiIoY/wZcTmkyatW143
zl8Tyl/E2TCC1T1evy0kD3O3Zs9yxv5b0bUXqSVCaoJ6F47dWe5S6Nw5lx/sdFeq5b7NmOjUpFww
u+iwrmMdLOp08joxR5/YRQG3DMy6cltkNtfbQdCbA0wKoIT7l5o5WK4605ZNt5fNiPb/P6/cHycN
/Stz2GxLtx+8H+4vyJx70fn75N9X/j5nyFiVSpgs33/i7/P/7c/fn7y/sf/1PRkCB0UeyiAbcFHw
7t/HCtv915fM+2Avf39lo0k7c8v3ybvwoFUDAtGs9u+/+H64m/3+fXj/Skfn8o8V8P3h0NK2g7un
heHiWYP5Wdz/xv271P/5rf88px5E6lS2yfTI7t7Gw2aIvRZQ/qgYY1cLRbqn9yfv33M/aJsT8qyT
r9jpLxW5Mc7/+vm/D4l8WhzCFaBI3i2a/74iVXoWbBKQ6t8u4DG2bdiik+R7f84Y8TWecuCmDEmx
3y0dQdU0kJx/nK2LrSF+/3IQomvZw4segmaKT8K5Ux9YrVbtzH4iTV9NL9UditLQY6U+wEqbf0+P
yjM9nUvlNHCyjlQukd29FgGZSvXb+kZFil85KRQ2W0dmC5fGJQZkUOSKZxOn5iCF788uyEns5JZe
LLz67PVtOM+18Zi/mFdlXu1vBalD5bfLCev8wsldbBlHKLOTP9wYv+xV4AzhS1x8AEnjwED3y9gl
nxMTT+GJRaAHBWJ4uNxF0H+DABIQWiwOqGE1fsyhI0B7Ymlxla/uHJJy73SB8sZUAmju4zpPdKMd
/qpfsiOGVkRiYHQA0xHDLeGZoHjMHaVzHtAOkV5UFbPVYJZmV0XQPj4UkXPNL+aVxnXS2GShDb6I
TjViMxtfikP1FPV+9SSARecnjtqphFS5rvFelt+J75zFxCYhchbOHCXyxAS7u2E0teoD9C288OY9
+x79kARFANOlQ3Dl0ISE+sSSXLbZgXm0N9lg7ohlZGt9kGHKZKzqjvoSjhxm5L6vwue1Qx+HnetO
6xzlmD8XH0zQ+RV7zx0uks/lc/MYO3REfShdbM2inWHLFLm2YeOn4b8beG85c43J0gJmFx42ZYlr
6dinOwnm/Ji5gMOOpCfTpasLN/1U7XLXess7Invvm41pdLLO/eQu76XpCB/IbU6RbGuPb7NDu8NG
dNLa86H2TPYuisv20MZC7wr7q92Z7jVzRp62CUznWAFRO+o1/DH3o226/U79Hb6Ye6QPgX5NztDV
fsov/p2419o3fZ9/4aneBOGPMPj9m5qS52mH18hb7dWm/OIEKDur476KHTk8SBul5yZeyzesBq+s
igDy+l7wZrtiM+omH+Hvb+vVvJpXkUQ3mnPerO5DItQqN0PQrV0BkbAkN3wkLLkdwOUmizjyqtfm
ln30guOLmau4H9XDJXp612wisNrcwVXIli4GkHjVuNoOlRoN2orYJ9SUsis5MBztNZCeMGBMXsOT
9nBTnp6ScS84N8gQ7VeNtQe+6ZfEE/jrMCheX+Dvay7tCBuXk60WeZzJ8fvdKi4yA5Yy0BxMbCwv
G9kcCbfoEbsYrz/VF9wS1132OpHMfEyYcYL1mMycqeqcu/iyJf6eKDTApA8JYeB/PQug4UeHwvRo
wi/l01AxAvwGR4qO0xsdVqjpr/ze9NIEzY2ENO5lB4K95qB9gN36qzuxQ5GtX2oAzgLW46zf3Gzf
5/Q0+/ShfBnDh4fh3F6wr1SYQpaLeZ5V7vFfyW7eQ4L2b+q+3SGZzS0XrwTD++dOuWVOYDk5e1Tb
WNz27Rtzsh3umS9gPqzfZW+jW4T7TlPaXVQ3OwsPoasKNu4woHbbcOZicpcdUQFGh+1kdrc9piz2
9Jp5Gb4J5aWmzx/tDTCOQ0Rr/KB9YyA0O9l+faxJ69oNOiN5Nzf75IGEGdqYhlOdZzv6ACRJnfUt
8SI797OPxMsODejQgX1O9UjBxJmrgtpEzPDoQ/8zvlKqFE88r3vSgv1K91skcQ8fVX2VH4c/5UAC
y6UV/AEf/Z0OwRcDGNy7HqDHN5/dQ4KBBhFDTuhO7Yf8k0FBlX5R6QJlNaOXBOCTK1xcyWEg13ow
rycSPCz1c/zROkJ3zk3vq6RY2R8wfWAZ/UnEC2zgL4kwS/RprvCgNX72isvPWzO4uACiM9j6MPvV
sEGieju+oOCoHMZEcatwiEND5Shf063U9qvs4XvFFAZz127O3CxVwFnxIqie9vIavw+PUzAaF84O
mRVO5WSq3X6ZLiFA7I3kki419HWAhO1Oj5eTOv6uzhKXqHPS92x0Sy1YMXeyiwOjMHKgIebriTGS
4Fz2pOy6YHiVYBMfVPPUw0N4SsFrJJ82Epb4fH8RrJU3c+mnG90wO91WjGfli8WSJRDe7hELFCaH
KdpXiGftTOMh56AJokfYC6TJfi1UqiKEIBf4hwna2a49UE31WRwwA9wRfSX+oEGgA6yfY3/cqdu9
V0PWG37BaA63y55Q4qXyE8Bl/vLRsQp+Ro/5MyZdlyfeonhrn/nA24c+M/XM4T6Jd4y3fWra4R5N
EHGWD/0Oi8D7/xFyqi80UMfI87vXWXQTXPBccNYHuJBO+FheCTp5jSKQkV042ZwJtB1buCqRNHpA
QhSeOOZtVS8axW6ABWHkZCutKpsCvCNDFYMsoisdhHu44eKFeGNlYBp5GxoU7aTl8X6c+sJ9zvIW
HmDuebgmIaRy0h/zj975GunxLWuUzy3UMVaagAXKZyXlA6LFepS+sHRWOSvSl3wr0GviqWR9G+RX
QdEGnyNTIX3uyQHSLslhr7IQ+f7GhOoOHA96E7hFb0O1X1F7PKSR10O4CB/XfXLDicpJO+j+xkNN
K38Uf8UvyAS3e+Ahe2Hj/dW/ia8M1FvsCszqB+XYfBA37zB5Mmc0dOoc7ctAWG4jr/Sj4/CpH+o9
w+A9+gw/hKOyb46Rj6cfZ9AZfZbYQ9Vd8RIHlc+v8md03JqUICBOaHj3icllcnIJCcLiPP91xeGM
NrSNUWVrjQ9cnO4VYyVOobN420Wka8fnTd2X7TZtghHUyK6PMI+S1GN27GD3YTK/zz9LSjTmuohz
0wUm3pDk9VzrI702h02DIAFWUA6t1QfO1BQ8HMUCwsdVHTFLZP2CkZTlSPxO9GdlxZeKnTFAywjq
6TkG+k1ikt7EfcSl1dO9ph7p8UlPmWM4t8DUHWF3dMVAs6k9nwm5XVq/KlB925K/cskVPyJ79KO9
xH5KktLO8ILQB81yQx+3VYe7/ElxEzwSvOlxvoTTJWq+UCwX343wQhCIM/8o7CaxXzoLR1xnDhA7
sDd0jegqDfVhbQpP+JUSRaA73MvFzvyMUuIsSRURdr3xSfTZVu/Vbi91eP6/qDXqqT3tf5YrYKrZ
eAbi1MITSnrVywTiFL/ll3bBdwnJri83+L7qMtj3OdxZ44fqgiTE3ClMO+QA+eUFmyYMcr6Y21hP
KKQlyCtMbQz/gStXPJYEZ0JRDcLmNWP5nQHG9hSqDLwLM09sT/FhuDVO84qDAJZvNROHSwlKQV1j
7r176lRXe2pgLjBvawekFNHofa9HzA1WLGgQomRIToMRJ1+gZPlVYWizXGHkR8Xdl49yRGncPq/1
rvbVm3oTMMFy9NsUKCZlxO/6wjg33tDo70WEOXsQE0TAC+9ntUFX7OJJgroGLb/3AInbHiZtkLUg
0Cju8Wd3EU9kq4MXNRouGiopZDxHf0YNQb0jT0eNXgRIUIUN4l5mtMrzYVYvQCprfkYNTHRc+hCR
iXPOPoz3UHVN9QHrJU7f+COgKrmfD+a+nCWFBA/ec8CaUGOyhqb0IrDxOHbpvn6mdAF+FKd9AyGp
5MQ5ynYtPYb/kP3KSDogG8SGOkXjibX3RZ12WnTS0Is7+nk5QCMZvHol6+o6H4lm3XKm/B5yQH6M
xZugnohNLUr3IxEdTJ4JCRxlD09NhFP01J31PS2c4aG9Lq/VhHDJF6unsfGaLECmAqgivuIIglce
6sMFbda0hyOvdM+L8Cucf5uws8i7pmZI7eIDThkV4RsxezYleGyjEJWf1stMEplvICBoPAqMJYiG
CwXqeiwCNGC5dgFoNA4DqwCU+iAlvM9pzuF29riVqtf8WcheaOoclsY20ad9dawE0xUFeUX/gPsH
9gKablfaQehoi0c9Psz1TglfcmJxmQ2wW3Znmm52hUO7jSwFKXpXfbXkrIv50WC3pVwH6UI5w/rY
Q1HvnOlGyi0cNSDZ1k0X3zKCRvWzYUuyfonRzceCX2tOEzpQPFROzYUmbTQGqcHchkkChhd+mR2y
dmcUR9jdqI3m4Q/7hIl59hksBH4aUKOMUFWB8UaQOeC3W6auWAckrIYoH4VTSXgmci/DLaPgst1+
O+tS0g2zAtoxOGxr33X8lO5LYyf5mI/VKSR8eyvCWEc0l07P8oiteR6fgKNLi33rKYMIEnainS9P
MNbdgQ0JSh+d1CRqRP5L88eeZuYrF2D9ohpMcKVEA8W63GRwNINlcCFqQYCYsmPMPKh+msa1FaEn
Eh6DHMOp1a/pA+tu66sm3p69zI1VCR32DRKXUnnLsBOvmqfT/DqpEWs5RexcH0C+lxuTjTi4IMET
XoAdnoAeUmo12S3Uy8Kr5veFH1s7vbbLtxYpUvwTCja1u1PAL6r2yfzCm2bOwQGLtB9MBJlYXimY
mOvW/HEW3PGF5YH1ye4vjBvzoNDC9i8QdqhfG/Bwn7qjfy524FcOpk4P0SdhdaePel/ZH/WPspvf
viHwoMoQnP6HdGuBfRqb0uQzYWJazlyEN4Oahlv0F7BAZ7dX9rK75Fw8wgoUwNhBZtnefQrPaeTO
GNDb1qfijsR+eOk3ZRdBOCxjxuml9mvBzTMmVHPffo1vzKWl2zzCw6fFDmLYBt3I1ohuEl1kqlSO
5aU4Zwc+kN0/a7sNPAig7W0LL6j7Vyr4TDfs9LJDeSFAenqaf4bWoaRJIDpH4i5BXQoYwV3deEX3
MXNX1l5Y+ZYM7gH3baW94DK7ckJBJXg0YUqyT8xTRj/3GrvNdN4Wkvl5k3yBATyzq3plGqseh4AB
l/H+GrzdmLNO5TODlxGZk/yEitpmTocIOdgy5dO0i52WJvheOpG6yl223BKv/sFuJ3apPozQJVkO
hbgPFvVHfJUeGe78lYJNw7VHUveTQYm7JY/Fo3HEx9ujvCNlans/0XhJv0VvPVk+y16F2/a+Rqt4
CYdLmf5ejUMn+3woLGr5dQUSRHQ/rJEf69YwHV4VCirrLX1nT27A2La1nXwDYBK+Mi8svo3aHR5l
nB62CbL00YpzHUpcJ9nmXtipSm+Ul7rT/1YwYQYu8C8oYL9XI2gvYCUZSeq47hFn5YlUtJwc5ESJ
I30DHCX4vGELkft09POQjQv2oKaPdpNpNvnQf+O2yaiJmP8EOztTNOGoczNGP/Lk13ny2bTj5gLB
yfxdBSiAAqPas80QM0/BKkK/JMUfybbe+OP95CPbxKrGbDZaSNp74ujGkSe+CD4WOZTwq3bqr0in
h6fpIUdPug/b2KaaVZUr/iDibx3sQ7+SyNrduIH2YcBnIIE7cZiyBkxE9qObfbanVrbrFy0OhO+w
hqnhFBAXCBjyretIE0d1QpCXxo1Oeum/Nd9I5k7TS3wM39rXiQWTTSe0ws6JTDt+dKLeeW6Nt0p0
pcr5hEzW2sCJduFDpXZHSgi3dGC+s9g3cIU/wz/jc2VBPttL2NtC0UueJxIMdZeRWOkvCbqrHtT+
VI/v0yfrGX/mowg0aqH+91v9p8AoXANvYs+mCn/qjqaqk33kzy+Vo0Sn7pFqZPjQWa4rIhWPPcAr
7NdqB+MCmLGnjgUd6G4LGU4OY3Yi4Xy0xZtyDKwnavMjLHL2l8h9BzBM+bf8O/W5kGL2ED0gyR5k
6JnHjI4uQgcwGJ/NBMtz+UwtUHzIS/Bi0A3jTm0cEBAADJAe5mkiDMFBNrDjhi4i93O3Oy9ZwLOi
TEgo0Wp7gYZGdxZXsGYvPXWYKmi7wnitQ29SrxVYzRssSkTs1AozdajZHYtfZn+Z2yeu+hnL8Xo4
ZiMf9WLBxq9ygizYwIPBkRpg13y3cRKXdxA6AhRE4xSWvrZ+8R+IjAUFZ/vnAYM9QjXtqX61jEeU
FfpWh+rJFQukXV3tXvBjN+F0Y/QqHPkbA4h/EP4pL9z132AjiB/nXTdixeC1ocuEdmKPv+Ejm/FI
6Cc6EyuSCZxxn4zwCBFbYXeFk/1vcDpKeNK336h42S0BWNYHlL17TnQf2w3kauBzp3/r3/hnQ9x2
2tt/sncevY1zaZv+K4NvPWwwHYbFLMYSRWVblvOGsMtVzDnz189Fuvr12zUfujH7AQxBoihZJA/P
ecId7PsSySIqzp5YGa+ttCXxOjPuG4IVZJVXZG/PkOvdqXAIw5g1bsk0rOxdhtLEUmVlHMB6SNAH
WfNvKF+TtXEzB8zqhL9oa22jDWyaUKzt/okv+yC5ROcWCE9765OvU9BVDyJapWSbN8OzdGYZAvPI
DAPihMYPQVThqP42pWqD4tE5jNdVtxm28wl54xdBHTY9GmE3rJVk0ayIoMOwyoyROpxnwPTEdItd
x01xTclqjOg8fHC2umdiLaY1DBlQQJhHH5Mecan32j4GP0hdiIup5TJB4jhUbMytijHiejr8RLjK
gyp+JcSMKPrRE4K+MH0wuw0vqeLCLj4YLXUUNBLqE4Tw6EpRg1vrTNSeYEV3QmoHtrDCKv2MXsrw
geastNIKSjOesondHan9zRCCFUEbZt09yz132gVIhWnfRA/YjoUxWvK3aAhLZ05yWK4iaoXIhdLD
OfWPujPuy/KGuHrDTaZ9NFewZEcKHiXVGgJQ65XoHnolT6n+kwoRUijUrIgRDK7Bk0+uCKrDIRhR
UGOJbltQUzfpTf0rsRG3u4mNFSV3HRalI1BfcwlLQEZAo+6oKv3sxTMKGSCt/H20e5Gu1ESZMtw4
AJKNicV8gXS363/6lHN+zVbk5ejSkcinFWFVH7mcUYApMSkSTk2rynsd+5P2nN3GDmvbK6dNjp49
4izyb4sKTbym3CXJH8ON9Rq+xf6OqYFfkz4OH3wT04ogYUccCtnM9jYBPfVgkNQiLbOx8qP2oauQ
nlbtW3Dtz+Ewj8D4yYOxw9FjgnJrCpcvS+ors5bKmSG3uMJ0uqZPdJLFeCxX/RPC6m/sX/jHgkH9
AU3Avg6Ilt9QrAYJdrZODHAqTVj1OggQVSqMiS1zV0qIhdy9gcYaQBgHTwsbhRGblhJA4idRPaej
S6uNZij5a/zAvhR2kJtBI18VG647V6MTNJecgZIQaXUJFusuIOIrHT4HaJ8AfZuzd7vuOU2Vy1fZ
2c6nOCpQwKPmmtmvufSrAR0zQkYH0LKn1j4YbxmyBf4W62si51rDrvtZYurnN0toEVbu6G+Tyh3k
cR484Zx5MGWTWgN+ASLBqMzo/TpcB30lN7dTR9rmBNJaYiVgqFwJTHRkVihW5Ft+Pb+Vb+aJpjCe
qadzdUsKpOV8bjjeRnvkHzKTcT4KppThgXdTBKDEOlMdqok8J+XKH2U8bpSHSCQrrOdprOfc3sFn
MXxyUtv+lY/zf+Z0Zc2JRpeFOEs7cFo5Io6rINzpuCJraZZrIiTy4b3M5ThY7srczzG7O9ZCzjjn
S8f6z95EMt7UcxhU3PBjTNRzWoo95MUFV5ES5Rujk+80hgvrnidtc/mFo04oNpbxE2V/XvDzqaw3
czgieEulbs1MycpHSq0ULLjzYZKi5PMo4ZpxrGSDqOwROXJRWec5qyo/moKGAtd8w/njWzgArnqD
aJjqMLYqQmZvza/nN3KJmBUYSp5ghrtI9RXpBrfEY2/FEf0INuATunwrS790yvYny98q1NCQXo5d
SpXwfeZBazmG8sJYmek/xVqFw8ZNtPxn/gP8WX6CTloN0g3xI/rja9KTAr0IBmrv8EM51hFEUEMy
7A6o8Xpr/j0Lf3Ydpz2nlc/TGZ8vKETb0uHYUbHgMnI4DHrN4VdxE/EOu3A5encIaA3Ph83RolPG
T4NQzanjFPAbsTbn+KcCHaEVR86H+L0MgvkiFcA213gk0kLiApKDIiAyt2/ksT56e5INP2HtIUqi
0LKy2vV46t/4x92VLoFExrTh/3I4/E31lS/E1dQQZy4PdeGYrFnXr6a45a4Q+o5bPtUOjdi1dAWE
fIPpDwcL/o2LyJfNN0aIKKBbCmQ7adY9mAc0YRprw4XlBuF/sCOXnSPkMCHEFGskBsuLr24l5obJ
mdJLCUxy7h8AAyX6XeN9YXDQ9haL3snbDHR17bXyYEAbzCgwUky4Mub55x6oZwkopzOad1GD2Mc6
N+84np6hRDy4Nacjl4F9USCexyLAFMrP6jykZugrFXfCHcYqsM7H/qeoMC/BtWnFr2A/LoNi7bkM
iykX9K1TAGJSe+QDgXzs7SP9OsYHl3LA7Th1S8XlP9FzDxIC7n0kcavTBLQP/Xz3maR9/Cp+9nSk
scFtEaMy0R4YZMhA39Mg9SvYIGsfaht+enuqHnjiBCVhCygdlxYb+qz2xs/WqFPJGRY70PXRi3aI
HId2U0eObK8KBE7NbHc/2WumE7u9dM1rBEysRqEv2aX6CUibrG4sTC/U0+wyNSH44+byjtY4Xs4g
xnCH8cVGFs9cY35m5z1w75n1lZcc7ozgKlZgOIjLPWVrdrgZr5HgSGraXPOJ9Q82EB3VIXkC4TgV
u+X032D1lznQlRmTVvmoD7uvM8xcisA/mErODyKd5MJxBfHEsZ6GHVg3jmxE6J1qML6VOqbcLjdc
NnedVtWd/kQNj7NRTzjPb1GBZBSCKTBVZP4dTlhWb4N0w6XjRNG11gIHrE4C4JMTywzE60o4cyKV
OQW/OwImvoqzPedUQfEGM5jlhqxvEAraUJP75Pi4rgxLj74d0jokQFiAfZQXj2MicWIwhntOLGke
P4njnwFBJuAihDocDCVrRMXn3BR8ZKjvqxSrsAP/fh4EHaXMFQbPiO1SPReei7kzdCZak0AsZwqY
a1aU1G7abrzp7XLlMnuivkC9HyzQfWi8cDPah+AHKNX0fh6vSKSQpFooqKLx9Ub2wCAjwSUH1sna
8v4B8pM+YDTmOaX0LIPxXG47S98Y3XymNc4A6sAskBfWTEILrQYKty4YY9kuFG5dgqhw5hMOYY6O
lL0STwG5A3M58C46jKCn1iM3xXjotAuQ/hIDPsKZG4QgFRRx8Wb2oosJbZ3bYL5/9FU5cz/XBfC7
O3yD8xaT1TWXuiwPVUlSsbZpnINhOXtPnFFZPYHsiqjcqwgGOTlziHoDkdsQ8B+2lfUxj2vtwrWk
0CrTEKXtWYarhkI9oBcpgZTmtPUGwCWVXGagjDIpcK7Uns/bOFqwhyhEIX6vkeKXZzTBqSqiDufR
I++2QndxWUU7nek51/cMQ46iQ24XqUsCdW7QyolISt5Id8toZwfnxgcAvvFlbh4HWxSoFNxpIDKt
aJf379IPECtMY/rPEkmF7WDdp7lTc04Jb+wXs7oU9RoM4jyS0IqRVxr9U4KUk43kIqdnOmj+mc6e
Xx5Qa8d+R3QvXfMwd70oJQROgPgld2i1Z65SKTk180IzSwcgXfJOGcGmTeMW5ZaByaVgyIL4pySV
he545g4U1PoIsswbbpHMf2QxsnAAl+YmXm8deIupfY45gl19kT54bQU7vsoPHgwOAZ2deMVKjtGf
ZO2lGBfOVTrOR8GeCHnNL4110TK7ullwCABbY1tsb+dImvteAvv5SkWEf2/Wa+48vpmOE+t2wnKK
xDOjkab/OE8g85qNiKi6m72L1DX6flm2Ydi04sJtCTjdq58Qc+O6F90edro3OU3o1M0PBjw9EE+7
cOs2IZPdmgEVRPcDBwTYgbtCQuekRBvUVTDI5r6cOi4YGJj2oImt32+lcYMydoDejnTh6mCuVXQH
XOco5HC6peziEXExsSyTETdrcZe8Mma4pfhlzEQTck/8gmU6ZzJi5uAS+bIrJzsuGjNPCmgFfR5u
ZA4yXNfvAEKYoFjvJLFj99btyZuJlxPUCLB/W+XKLdNYixKsBc6Y2Hzty4irMnbm2Ie1j2IZLzmH
BGfcLfJAjnpHB0fYlO3nJgOXlU+lPsQcMOMnW2Gxg5ITDcgu6U8SWDLxMcd7fBUhCHKmRD9TDb8D
gHAUUx3uGP0I+8rtjnuGelqivd+DCaAlQyTG0Zs/mOTvqI2SrJOvzss3yBPKnyCLkpWYYQb4emnq
DqQFxWQW54oKk0dEXsFSnyWuBzsFTqrr2Y0tM3l8C1rgSjZwMmeBiy+ti06gL5VkTLA4EtaYTpcq
KOGICMnoz6gKRDCFGnMvkNz2NZTJ0hgk59ijFlcY+iWclTAWTQy7VICRRYCoMBNCK1N/ixpoFIvz
eywxpuQyhp8Z0OiWILWEBu7Wi0X34l+OgJgPGV9VuZN6DZkA1C4Z7BTO4BT3+7GKb4vQkDYKNq1I
FuqPvYHDgu/VJsSKgZmr0TWnCx5K3SKRmlVHFsEec4KJjBJ177HIFBqrczClbms6EXGN71vZLgY0
fQMZMnFiU7mia4hr80xDXT7uGca48WLrdtlUxVpKkCNfl/fQHRq3A5WbbOZULr7z6UKsLENOWdsd
w5l2Gv/1oPoTQMzldTMzYVu1sFbKzEGt9OLvoiu+VuO5mrOU9CO220K+/94hMqIf1mi0zrf4SrWI
/3y/Xp51NcMvzdLdosUSmgIU4/I0kXOeSnkRuVk2HRbvdimuxvWgDxXsJ5zQgO82AMQ8/fevxVMC
tnMZQ3xeni6H8PXB2fkdZCfvfG8sYm/XVeRgTU2tpzJBQi7/eXlY9GC+1JmWp8tGUZTPNlZ2zqDB
VvJTuSSvZKUr5hO7PPTzyz+2LW8s29QW+9TICF3N7I+pmSibrENv05zQF+0jErnAl5gByqdKVhFk
LQNz3dDfQMimX8sdQozoVETErG1kGY5IzNytpeKxpzIzARYT1lzejqgMZMOvOpErMj/vwxdxQkRQ
7nPPblDvFTRGJjBtESW0yOwAEHSZfwst2m01TEkUrKcdG72MdVJg6TOaNcwmExx/iQddPLbWjTT2
d0XDgtzJYoX+UQGmeSQlSs7VMLMJLT1e1501bW1cUNL6WgkKgqJSsgfEjqSQdB2Te5QMrTJykSOh
EUKRRK+My6gqd6U85q6mA3wteyQwB8KTEcyhKypkqW0IWqQE1OcQFdTQJ3ZCnSUt79r7GlxlQdUK
e0HvVCDHJrqdHCpILyeYUXlDS9fQIteyRbetk546VKE7NuQ+Jx040/64wSQVF542A7BnHmNfqcjI
y8+hlVigfcIgg2qbX9BMRz+Jbv2sKFpBwqGrgO9bRFYo0ZVBuLXelBa2oV0Hkb6jPmrL2qboQYSk
ChlGmodPudzswNNjcUODNiJ/zk1sJJQJDFJOlRn9YQqJuAt4UfvW5Zy0qux1Kq9Pmk3ukA1EmzKS
b5AV8WmH0Ta8wQ9Eo9HsQPyjrajNghKeRGIZ+CuManQ3yaMPmwqQUGKxHTSJxSsheAwyGjAtxSrD
ox81UduRw6kH04Y+2ZS32Skt1as6Z11QIXYWJUSgXjBoTZBH9u1g99w1nWS6ctC/5i2/WJJiQIGS
hfPkIM4ya5fZBljLYSuvh4A9iyB+NRuiUVl82JEtjn7LApcKiKZF6D8rBpkhOOZ2h7IQ2lndgMMC
Rg621kGUkNF9NWGkJ8oc3mM/joZClpygg6Fe3x3rqtNOmVpcpr4FIUWjFwrKdFBM8YJ0PlCCTnKL
NkQWDPmy0nITFR+fPrutUWx5xiCgm4RjI0Z3SIdshzskOruFQDUejTkhVSfTFP02Lps3wxfKpu9L
sCrcvKtSMi8o4bHuhWO4TnwrnAcReU5odlRzzM+smPqbqYfbFun6J55fVBtTbdMYxCNSl6HXFpqA
GdI627WhfAhMxAF6kLTRNKYglXrIe1H7iigpXaCpiTcRLqOrUf80fbPf9hXEPmgfZw0/eMRYpj3K
aUT/o/cuNAM6R9xjceH77viQliga64p9rIryCJ+mwX4nPSSe8ksbawg0qFQ5LAH0GgAkNeIghBK5
UoSLEdKpmCSXe3m6bwzIs8gqzDrfdwM0v53VmaDY1JEkqYiSVZVgOwtDCr8lT3zKaZ66aW64npKw
ElT1Y19lb72RQGlrFXfCxXMe6TB1bdkRUqIezWD8sNAsRwsicKwAylsPRaXEbGgg/tbtraQp6JkX
UJoNqDZYEkzraurDQ8Q6YjddiMgmZO+erHgGLQIDQbs5WZcC69eWeEuoubxRfXOf4jIMywdpnrgN
yhWkYZxHpWnXa9l40YNgGxXiwBBJPxCwQjoE8HqTD49KSh7XQnMzejprfU3ZMKhe9XrY6lYjHaYQ
mAaW1BDAhsnfaFb9OCI+vtNk7VhyaSg5gv72AzSUW+2n6MlvYFz11ASIihRlPA/0d3s/IhEKxXQr
dO25srF3tqcp3FWhRkyYU4iqxoacEBKWUcTgzapu2OUKOsF5QBcZG0xP0da5Bk1HLo3rCP91P/o6
YnyeHaxGNUP6y0TLIcmPbVhoKJBED/jMlhsm43inRo+Gn8vnxiuOtj9pB5V+lhGH6kMzdjR1gGLV
iHkfevMNiZLPYWzDLTKqv8YgvQGiHjwi2QvldJdbb1I4oTdb5CevHNE7g3QMe0B+T2aIhOzRz8Jk
8ygXRXiMleApMxB5RFlqGBPlpGA1uimsrt9IMYoWSlo8MUpXRSkVJyNtSM+7nrjZFokT1hJdQF9c
dalykkkYDpTSn9HgHaNa1YDTYvEwFYSdOT5rx4RsN4lpu5QIjK2tWDEOrdc9NJFa73wYOjQe5hIJ
3GEfUfxTGJcb3Ux/1aYCP0D5gW00fR2v73e1FsaOMNTnJvV7J9AFUj7ID29Ss9uVYmSp1VVjI3rS
I7PCZxtzRARkwGjU40UyfZpiWjc5qZWu7TyfNUjs5ogPMbEtU0urd+qml9X2qBbpXd/jeJc3t1Va
UyOIB207yd0RuULfbcKgowbdX3WqhrcRknaJkruSmuLA0iAjZhoio9Q5AnGRNJjRqrdThw65LEWq
9o2AkFSjFUyPUU0eoP/c9uNwlLr4LEXohZtTCguCgL4skEBCSARRuYgKSiRln2ijO0kkHOJ3/d2T
4T4z2O8zXaFUblq7kAgdqShgHUbQHqXRvlegIft4ytIysTIA3GsE76Nt0dWPtqEwtUtUFRWDZGvy
UTGbiDZzqwUqY1CnqnBfN2RKmnFmil3TO6O9iQeSQ6UDaoJ6PHLaDbU5dDRvhYySp27moMyj7gTr
ESGnXxD3b1rOxXsxvZQVQtd+6KEN1XH8BoyXabLD0xjcWiIF29C+jmiwYCKwjyUUfqbo0JTVcMT3
WgY3/OkLg8Dcr5qnQLpHvp4qgl3j4BN1n+Goe1ebzpKchy1yApZ18v3uh1+bnivtNFFsy4LWrdoM
lAGmfIcRT4S6TYoVUapfRFz/UHBvr1TCjdKiCF5Z00voAcTAcwd955Hb+A2rPLxWpsYRSke7GUV9
NGzjszKcRi0Mjm1BC9WKtE2voF7emyQ5pOFNjuPDFAe4Z+Q5SlaB+VqF9q5X21cWnHvDUlE0mxUl
CvSomsEpPE8cCxvfamVqYJvPNSY5vw52mO8icHBjMnCQKgRfQYFew9oLYpoG/xml8qqcfWOmWzNs
yxPCBJT1RwIWKgRW0NWOMhS3mtIYx9im9TpAxIkDZMP7aPKYm+IPhIuiY+W1oIOi2DUMQcl1ECg8
9Ng+oHAfqCiP5eKgDFK9MUflWTPi26ntjZOSVE/Q1lknLdCbEYR0VWXKGUaKe2Nm38UGlxKhCFBN
qnaD1gF9TrkvUMG7UDFrkrQmoShTZAKyU6bXERVwtOF7oxBO4tf7qOvKpxrY4qagv466w71hVJQv
9IJLhiYtmSBdevSCKQ1XegZ5L782UUs6LGbBSCF2mG2rO9227+pSDrctkkhz8E3lzKy7B1LTwq2h
YQMH5mVqJQ2C6OJttGdxbb069JCMKVoqb5Ve3qa5hvv5NDWoqFekDKND8sjJFYY+Y3IJSaV0lpke
N3pTYQoVEkZIzEwJalp9Th3Ei/S3nNjX0VL5Z1pl9OzlPgUSUmE3XW5xVptLqj7TmMYA92jXJn2L
wHGXohWYp/DdmCazHqaFZsGV9eoHTU6sU9lR2c3VfJuHMw0BwCdiRzj5etNZljtlqyIOgTGJo/XT
HBUAXcdfYjPoE3BGAGEk1HslruILPh2RG7Q01+OZFpnnZgh+ftQQN4tdJe0Mqmahh3ogesY99COU
Tkn6UEPYJ0kXsF7F1KTQH8X8UyM8cS0tGaF+j/6TJTrwpnEGdyxXXvyXxISCHxHUrw1zio+1TTml
7DPWPFX2zqMZz3wB2ieeSB5lmbqIoSvKXWFBhsVW3rjR/XTCVsaCKa+hBaGbeJRLpDaFN2U4heQH
eIw/EXgL9/aUh1RO6rfWKHaTlNWUHJJ+M+XK3qtAbttmne0rymgZTj2TbPm3jcbFrXFdLuWJxFDI
1KstGRjZCDZDimSBElv9IknhyNLb2cQsUbWrRuDoZBGUnEJQ/3jG7yf4L3VzRhDNP1lydKvqvfRA
uquxdv6Yqhq/8fqAAigVG4teYyvdIxO18zISBbOlq4minBslDV30zDyTDK0RtP/RxwF+NnEoY4uU
4rTgT+C3mpfOG54oOwjSJ4tZTtTb3KxKCBR2cfRarachkexikvu9WVTMLWWwr+n0S5WM/imGJDcJ
NmcWlGZXmtLspumxvBpNuduPiMSVsU/PsCV0zhKQoYoG+0Tp052ZNtqd3ne7jvJI53vhKcDaCxmY
sjwzPplOI23CkEdm7rRQitcN6VOFWYBNQ/gyhCyrcsDdyGjhhiaEhT40ZJtKyTc1sNdaYRodDQTO
C1+32KF6zbVec5qxepP72R8gRLtSLwo6OdOLEsqPQUSrcOpoy1tIOwL/p9XvjeNEg7p8C8JScbTB
p0kJ1rwugP9j2r1VggCh1DyNz0OoXSUTHy/ZHk36HtON9dH7wK/HoACqIRlI7GpVgp3IBcnlp2ka
oZDZFIDbPD1ndf04BdlWSrCjT8Rz3XU/hgg5NgR5ZPT+TXRZQkwpVGq3ai3v6yGFHQKCRMkH8AqY
zVnxKaiOmiK/VROSDKlmH0zUBm5sgVsFZqv3tZ12l1juf2o9NBJLwArpQhs1LzOOryJMXoz+qchz
8Tnp1yyML+lQlbs2Qx47joa56UwnqLYpt8b6aWBBcqhG/epKTEsam14eujUdK/1kuygoxVQWQTSi
3/IuIchNiNA73Qj3TALD5yjxMxNWt0F/DWRixvxedOGPME8+C9PH7Rk9jkrx2mMGlrJjVTUn69Ou
ZcUxZmmQsJme3ltLGc5yK2H7xklCtyJ3S80DB+BUSajeKVW3NeOUnKZvNhkz+KpVhmPX+dpO9TUC
/uA0pXlHLcGkdVFM2wF1jdUwjtAOWoQjQmOXqnPNZSYm9hVFDPSNKYi35TrocbsJ1OIWji+ti5J7
Nyj1l8y2f2opVoBRW39ggQEAKfQKd5yMWy1RqEhjTVNLREUmuV1hQaXREfJr26yEog9gfNBRArHh
bXHVuX1QNEWhFKxHLCgVdAHi5tyeN1I8eufOLj5D2pRNk/4SXu+DkIeDWgFgZqbxbPldSoETKf40
4tpGHzmkGYdSM12a6iNTYEF51masy3xX6TnTq04q53XBc1vXL0M3TdhI3tkpTOO4lRIXzY9sNkCj
li4RMdfU0m2+Q0rqSxNXwSboUf38/0JvWRM2438SepN1+d/pvP3v5L2O3//Fk3X5xG+RN0W1/2Gb
qoVULXoeOnY1//Vb500x1X/ouqzItipUW7UN+y+ZN1P5h6Zb7G7qltAEkcZfMm+CtwSSbJaGcJwu
q5r+/yLzppkcy99U3ubfg0urQE5OoTgvWxr/qfjxfh9mfv2//kv5n8znmAm2sv5zqptf1TD6x2AS
4blrk2RtV8r0HkasTEoTfZZZi4x2oGhIzEMNUUyzc/OKpk3QDxc/IAFr2xTHR6rY16rqauIOFQGe
pLguD36LcV+bpMIN/LG4+mWhn1ph3ZkmOv+0fGm11DFL09fOqGJR+qWcOE0+VuxFUoCeYMWd0DGq
E7Lgvx7MosvxvmkCOCAhzl11T9j5/fbybNlnedZ1pgTf5+tLls2Z6j1VZtqCZsJQoQ5KhTBGod5R
tT+VeDiMSksSUw0ZyF1hnBNEp/axrKWuj78PqWI3IX+n4gw2oW2eyXmFIZNXnnRy/q2Xe4/fm5bt
y8P3NuTMnbrEdm7ZLoVGfezbi6TlhrdKygKNmvmhjn3Ik/MzRlqytav0/9pO1kFgkBdAkZe9l4ev
1/msGXazfFEIS6Ui+Nyay/7i61NZBv5AaGBnqhoAQ17XF39ejfSRakCa6OlB6loEQgLwtAeEeCgf
//nUC9P0oBcSCjQrjRpclVn9ycjS4bQ8m/ocjQGrJhGY313eaMocUIIAF4MdNbyguCpfyVVRDGJF
2Ou2b72w5vupXbzaHun5QERo2u1wDgaA9f2IaYWihPYqqwi4rKjVnxQgLmZflK9obWdbU6v8zbJb
H8oXLKK0ezOiu/X98RINdHwe/IA0u0WWPZMUEAtWeff1ErFg/Wx4El1/z8AINKOnBtjnFpNlpvu2
oDY4lNK6xGTw1lRyG5InD2Tgh4BSLPYG/9zeBpkH99K/LJuWB9IN+1ZP4NxSv//9HQElIvB7A1XI
LOqP7fxAX6A7TmmXOKjiAVL51zeWXb631SEEGy3AQqww4fvUmh64Sl0+L6/aiewFwDRv/Pk6kBLe
atGsORAwmrAedG39vWdWIXRFE139/cnlHSZWxyuBUnbMsffLA3YlboUXwTnN2ua+LZTmUGXhZU7M
PzulPo9ykL5rRYiGUWH7j2ON91yYm+qtWgSTi41PevCivjiYoT+4Irfbgy8XUv8Y4NZeUW5JwcnW
coYDy6hsh24M774ekiw+Zomy/9um+U3JKgVtY992vt8IOzu8+1SHIfj92XnHNKo98CXgHCM1n1H1
VG8jxX5Y/FeWB13lOrdGoH95sizbQg/SRiThv9YODc26pD3KlvT1IS+MILqHhNxjrupHu52yY5y6
y4swmqiQ/+1pMNb6cbQLy8Ge6/c7/fyxSMUE60YPvAG3OeQuKjLaMxKUiBIibxW1zHttUgKmmLcL
X2G7Z+nwVEf8Wr72ayfv9/tpDXMa1Y+xC/DEaHRMdyvIVkjrzs+/Hnq1cCmpmdTNYuVr22QyO8Ze
dcznTYOfZoh6xy/fH2oCHFz/+FLKKPPeOeSW0keF2peD7G7OwSeqcJhD8uprUwz2IOpJKZaXiI1m
d7Pl9Pe+39vFOOd4kgT/kHt6v1i+TnrnnfpItVfBINIfqDdJUjJ9yI1RrqU2hXgy0sHqxe9V4T/v
IKJ1XiCO8bd44O5LMvV/ZG16l4dZM6+a8p+LrI0QpqpQ+VHo7lC4/WORzdH8zRvcQH8attluG874
cdAq5agK7No2ZiKA/6XNI3piMr0tvYAzGk5IGsxnscVtbsQ14tZvuVBKJ/KdPOLKQ29WuV+2Bb4C
0XTIgj3Fe3FChg1gWxUDDI6iD4q4aJXIlVtM8MZwsQFKhxJYMWab5dXyQLKXGG368PWCGrIcTOFd
E5DZiga0kmzb7XF5s6BAu0LjtNotL2VMb2sjt29MnA1vk0RIe20ColYk4LunpLzzgzT6VGQ8p+JW
ecyNUCPwj83NqFjHNOiMVdFH8l0Y6ZCOEg2v1bpTTnoKU4A+WvaoZKDNghpzWJyOgY+2arxX+1kk
oev0e6nlwbTgPTFrebtxiOaXXXJOJ/+4vFp2s+qkpAPLvx5rE3G4ZTecH6nVBqrGZbVqiBpIbUHM
D81HYcq3FKO6D8+PFXhq9nQ3lYCKWttHGDEd8g/v3JtKSyGdxhhdSsKfJjbO/37QgJ76IzKzTdNW
hKkLSxiaZSt/DBozUocUXSX/szdlZZ10VXzf+cp00XxSPxXVgLKz0XloyjvDGtPN6NWNo6FN9iAX
aXM0sxYgvh8NB62kJShNOmJsUoBcnAqN3EvhAJc5Am3fbyzPlm3LfsvLP7Z9f/aPN/67nb+3EWGq
N91g4tYEeq8IdXEq9FjaKcKiTtHp3V0qlRYaCpL+MprtFVVZ/VfV40Fba/6PNkgVlOF8TRz7INb2
wqy1fV/JdIaX1wEhAsW2eevX02XrrNboqkF4/Np9/uCy3VYBBsVhmxx7YBWkpjJNeS+FrB1pCTAX
zX6xaA+M9ER/hlLmKl1Z7NDQTUHf9vI5UdsJeAGccESMedmkAO2Wp0MCMrUwYsTf2W/ZNHoG5jXo
7q4Z8rNnm/gY0EU7Nhr3GtWJAA0Iaht4msUXP+ZBBgvANqICksD4onVSfLEwN8JH0SxXy7ZlP11C
5S61ugaK3T8/21ultG+jEV3Jf27Shw41vUnbaZzytVr16pb3AGoWsfYYVwUMVcOgR8uDroFM9hJK
ZNkcIXy/sTxbttVhW/33b7cVcj6DCjngj881oC2oqNba+4TN+dGw/Z96MijnwWrFk0nb3Nd8xK8m
v0cKIXdwBpbuC1nKKZdrwJ2bQPlABnvr+Zb6TAMFvkSH62rvB/KVxeXHsgNF5J+FEPXVFmG500dd
hqWqSc9Va7l60SsftgdQT0OU7tagJn9k9aGDPr+RgJaNXX9SwdDqGtwDb/JPMX5Hp9FQ8xogpbrr
MTg4ExoH19Jr7sI8wNBBN4KrkgNMjMwuWC1vLg+dBFG9UuTT8up7j5JewnX51F/fsexB89D7+g6A
KTowqBQagVfCALRiz9p/PaWwau0lygxwc76fDncTDud0T4GvlaKF794F8DJkXWy1wJKeZA2xAt1i
NVjeNaphLeGGcw3ijD4LYmZi3gvh/9L9T9PWv85apsxCJ6i7W7JQECK31X/NJ70gHkIpTrKfsWp3
d7kKSrePvPqjiINDB+QI8v0ZBV04mp3fHaPGVB8tYBX7JpKOQWJNSAlpg4yVb5JvltUNFIq2rxFT
3oddlkNuaPpxM5koHhhx1jv//ufP2fjf02F+PrK0OrLsQrGYdK15Jf9bOjwmaWlPxoAAVh+dSjvL
n4YxI221tJdaK9pd1vvWGk13/SWSyVhpY5BQkDA/oBW9m7xCf9EsDXJ1jtHq8tJr889Eq6s7zZKk
iyn869enC/AiehME7vLdpZ1favmkh2DK+rdwAJLnpzR1ZfpXBeAonn69bszfz2JRFulGFGN9aHIq
bvmIbWye51F3i10sfRIKylGLULint7uYQj2aYV1sHcLENL8eoqGG2ra87iOrBJuuYsabShjaz6uf
7qEKDSbsBesIxFBU6KnAXqor99DnskPF3X1jypJ1P00JFe68ijf1YNevibDAjtvxO3CemN4iUxzu
Gurj/yHsvJrbVpYt/ItQhTgAXhUoRlGkgi2/oJw2cs749febobfprXPuPlWuKXRPoCxQwEz36rWQ
OtBXRYsojz6IP02bePAN7OTPuWuHh8QgDqiuVBNVHDc9z+tBa/yjI17CfPvvt1/Y/3n7OfNaOm8e
y4VIX/b/cfsNCxFgf0oE5KteI6j06+EEEc0BMsxjSwrgbPkINFqub99FMfSNjjRVR6Z194kp5ssw
QGbBJgqpdwewSEWfvgF+15neidxIcCJC5yMIm78NpRec7AXN0tmo0gcn9I3bISvd5FYHD3mbiiR+
UDPUwCUMP/GsdghbMkP5CR/KVZWjIJ6uVlWWmqFWzQ2odq6rwDlj3SZOHT+ocTGcjDVCwZZVO6SL
uhSwu7qUjbpSzehFznYU7P/JmnDZJ1SnNJaD1nRarP79Lhjmf94GAl/gZyybeIZF+OyftwHtkgzc
imP+AAIGF0BQp8e8yc4+4nJkOkIq+mQzzEZKMQhciGWFgKvyqbHqqulc657ELYFqOfjaMdVjtxmi
+fMH/zw1KaCv5w/uVH66GSb7rpxJ50lLjVBNK8HPZmbBgP/7x7pcASK6byEiv3z6tbfVimVtgnO4
ufrUVdGG6SHkfHP1Xz9MMyoAuYa2U53KH9tdvo08RAzyoh7Y+kc0Xeoj96Hsj5dqQICUEPR4cuwf
l39MixCzAn38cTFpdxrsD6LSfMpSJvcgZIpSXcmiDIQYD07SP8dT+GyFjbevS8oJvZEyaicC7HLB
06geRNO9vYLXzMSnqPCXlcNSqcaH7Pi1NY1Pi9+GZyJQ0yMCoaCOtEV/z3I4Dgw4PyGL94qXKjN3
ys9hGmIOBHzXeRQb76Y4z+bQfBZEqTaVQTGOGvVfVjWKern79y+uKf7z9eEblolsh2PyDuF59s8v
blKWRjoOZv6DoAd3WASUePS96R3SsYFSskl3yioTk9x0ZOZIY82wBSjnHz1jsp6CrD4oVzfrMfwM
aH6wBbVHshOspxpgUf7lqoUjez8jnNNFQf+gjzy3zBSKC2PqHo1l9E6Io7P/Qc7Mdwv/pFxFV7Rb
20lJ7aEPfTJlUy2iWeUJ6sXKp8alnQcCTQiQIHLICA1Dzvt44zWFsyNj6EDtzdW1UT4RoZnMIzq8
UR2uWUPe+2HM1fyj20nHGYkADrNSEvPD+h9MtcAHXw2Z624W5Mr/8yfzOzDtGb+jHdKWGsTnhbZX
V3Hcvg2poz188E9y2NVnNeyAfXQK2JoQR77O/zButCklaEa4bj50lGWN3IRasA0L6P/4aYGh/Xaq
FQUhsrVPHA1OeHsXpKO9I0SV7BZ/F7Zp0660Dr/q9KYUdq/cip3LuOsMom+nINCRkPq9yHWaWjOy
AbE9E93V9x4/y72udeNbZzrvlgx9p5NAkb2wv4ohGW4JIkiaLdt/miikbIRXf/HQGLjL5oYTRl+7
+6h1nTvNDqChIVCjjv0ii+CXQWbueTLHdO3WSbcugFOMWR0czWBZV55bvWltGx6rrIMlvazfkjCt
9n1NXZcy+zhyNzmYpdvL2Lw3H5oe/GcqB4/NRnP3eVySBy16xJUn0n6zLpaHyoHzfSwJaRdu5v7Q
JVk3hClZbZCSAEp3Bt0EWWXiUWeTWvKN3i/nynbRKk8aba18TtIuT3MML6CcoFwE+/tVEdUUJYbJ
glAzHUFoncDlRQc1YphK/oOEuFC7AQwlfGonhrlBYeLyxJsc8rFuQBRoNmqO8jwpVaN6r0/Ga0fK
u8UxiUtfXaNaRM1QzusnXX2qw/i9fLA2Nuq9HS4L7/HOT6malm/4iy3f6LPhkNMwgsPVdX39G/9l
N6DGXTcHH5a7zuVXQPW9sm10B/7HZsEyPm7ZAN96juFYrqG77N0/PHI1I9TcMnOt76Gl7URTUhlT
xemA8I3EdCrbjyMkwGub2pKEWviL06u96jAtzb3bga6AjcmK4J5cxB160cadmtKlIMKakuJGzs4w
sto5aA125JQLCYAf0qcagVb4QxvroPdlhyMbF5zdA8j9YB7/RzjRkrufqzCT7eoUHzhC/kPclMyi
fAn9sUkFrdA2fgLAzW7CjYmS7T6rAnMF9PTn1PiLvnLqttpfLkP/U1dp7pZ3g/491IKXkvfWmxGh
7xdMDhxvAGUObOntu7wBtNakdbRze4l/bcVwWCbLf0FqZBVHuvcZodZiPaA/cj+5kf+5s/uvVdCK
p6wMs1Poh++E9U///kaVOdCP/1fDQYDKYzuoG+Jj5NTwUwp9TL34LsjF3zbJJM4BmXHgd+JJWTr6
2lBrZwZcXHMti+fKU2hwa1VvPopmm5l5QwbehSatTqLbNFiC3TTXwU5dVdZ4HHRUpZVFxhNmCXWp
Gmdu78Qy69sxpAzVIS23rTUQ9F3aIQSKMPkxiqHwcolCvHgRVQu9X0nMAEp+EXUUfK4Th/tQ0BBJ
1XbqSvkW20RZBTDj1XUdpsb26QCLqXJqjVwrjgcQQzEEIFrioLkUF6slqbW3bqZ+B4XAdqtM2zI+
acB5j8rSzbt6Wro3f9KtJ/RtT+xAk/W/3ybjYxqZ76TPF5INkc5u3jQ+BisDzdCnqnG0b7HmVA99
oX2xsqE4qSZwJmSRsuSJH9MnrBPn+iHWi3U/i+IUO0lxavowP6ZU6flaDcAQuWfYqQEBxgOoq77/
6oxaAGCDBQ3ZeHZPKsFuHq+f4cTcUw/ItlpP+bW4eQ0NKhhTczn1Vdhz+wMfhDIYujLpqH0OhHnO
kjwC2zmMX8fOWOdZaf/lZeNDkQnvqzkK/yZ0/PB5TpZuBXgm2Omp290PDcqstigfVSZINfaC/FZv
GemfKaJGnH3fsfYqRTT7RX/IjPq/Tor7TqdWkwmunKCW1LypP8hP6aLMyG6rGWTi9RMcrX6KnXEE
x1125zyvIX2OG1h19O6sXPxRwMUWWZCayBHG4COZFCF3Wt4BoRN7O2h+Fim6R6MV+6fJ8p4lCu1z
I9pl1U+874ugF5/rqD8Mg4+cZx5lx2b04ICU/iEHDmrPXrYpAGNR4JghBKSV5c6eKZHqRu1wbSJd
/DKbbnoN0oEY+3NkDrLM+u/GDGxrl/WOD/9P2NqbTPJbSp8aMncwLkQtZPKpTqygQRbmk/m9cQfr
k97VM8U1OolraaKMCBG2RaG3AOP/qWFLcDNSlfX4a06J0sbZCCEJjcYIWherprSb/8b3VhwWvdJR
tKUiXmjDfmj68lnMhDd0asbr2ZkBe2n21h27+RXwA2xUU/HFIvtClXOab8o+jj8nwBDU+DwyXP46
K9TO5HQQXXLye0Gh3ppAbn/7P/4CDVP/+Cbkr8511DvQ90zvkoX6473ghGPV5H1TfvNaznBW5Ymj
IZt6ieDXyPVkpXxjD3Dthqq4dePxnriOi1AV3wVZsEfhpkOBF/ql3p2Mh3Du/U8DMCMKWJaviZ+3
dyOIyr1dBvPWmuGi0Uw0mxzBC6kQGzeK2yfl6uzEfxicllLk3z7V4SyCP+BsOAQBM+sGioQmL42V
o5scBnML2AXpAiSZIw+K1gEciTLDsEpgzmvmcXe5VF4hWpSc/higLquKnE+STBtldXK1y2g5228a
CKGDVOwGWyNQqgXVsz1F8bpNPXYOc6Gfw0aAgltcisMTd14lbRlRA0ETMHA/VyDESGQUd1efuvJk
7//rs1LoKQPxch2lhpIjmxFPHnxYkFpqKypKVTWtRhLWzlzoeERgbhx59grk4U1U3aoNDCAq0jW7
WXnUgB1a0lKudiiyLYkJpALMIHky3ZHXPgdRq2xRL4L2d22HVr3qKzG/R3FEZU5QvwRZapP2s9BC
lsO4MQ68QGn8OBaBdR4a+6z8oGGgfpldiHblMJMzXbLk7w40KehU3vhJme4SB3bAYY4iqlxoBpRK
Qfc8XzwRpAghRSXbSDTOMS3QFIqcbmdOfcMtoNFs7k0WgT5eDNE8t1Gob5sEgmHVGy0D6AZ9hm3G
M+ApScL4EZgKkrMTCoRdkfZnc9H9G47owTcKy8Al2sFPIepPpKSbT2MLV4kuJ9UR9P/AUJNVFsaS
8LRJORqqS1dWPl8ajTw8/CHYlh4ED0CCpxti2LUFW47tkYXy16HdpfpDFRbtjafla5XbKQYyjg44
pweV+NHzghqedEbHPQ0/sYnI4Kr0YVqLvOWZEO4jKmrGexgUDhBjjTKRxUu2zrTAA2V3PkLz2kZZ
dQWZi7ryYGT09VI8ellMVsKbVqk+S5Zu+eD14hn0pxm/q+euUwT+rw5l58t0t8yVufvwfI4d6zz2
QKfzJK54R+XBfeSX48ktE6qQGjN+zXwSvV2aR+92KX64qV59n8oZjGsehABNT1pK2T6li9DbdUPw
qBqvFvk+CcS97g6UTSifpjnBY1kYn+PFIpmtOrTeNx+renjwC1/fB/NC4+XGXplely092AbsphXt
unarp8s46br0Kps/D/0yRY3jK/aklppaGKGbDHWnKLGpZdGHZ9UYbPSBfZ1FSQYqoMoB+rS0eVB9
YRmVh8oYXpXVB8XwjBbeN+orUTKyCHpWnhMcVePXMG94wFDur75eoAw4BvDTUB++v/rd1JWn1uEn
n6QdTb3mzMmzHGKXSdZCSqcarBdDsmmS4jF1KZ8ECJJ9ni1/3Tk5uS+Cyk99n3xT7gSs6EOKwPxK
mQNfdEgJEIcSReDByQ5ll5zdeS5SaFkM75DhZZ/TKTLgxYrRUDdCDrqiNL6UGsQlZcWDAIVH6MQL
9CeIoDZfg5Q0PPCd8AT2CdiCNVJfMlFQZs9UCU6Bhmi7bFJTWNCk/rYnbSluAQ6Hd4P05ao7TCQz
ozC7nQFz/KbPoKepKYN6cn3YNaiHi390y607ddN3cryQRwVxfyyTVpBZ7XmHpZn7NuXTSY2MTf2N
Km7v1THmeQWOOdv6kf5hrZAyaoLp1ZM7LhTbZYZbr9QltdFWTZ0GXqqjH6qqDzc6wrg7MXzvXe5M
64th44aifq1zAxrDbIzXA4fGVz2IKefgDbJi29q8lrPHLzJCfkn1+vnIez9w9DvV63pNumkFlazK
bHMeaTY1NyggMDca9GLfD+xTlFlww1wq687hUkeE5oboJ3qZN+j+UVmqBwRrPM/9kgRoB6EdVzwv
bavB4GcE/G0M5VaDoG49GtBh3RpZ6j7WcxXdj35pvtgIRd10bjV/bTt9h5yT9iU17Q0psfBFtBGq
PNZ8z+kzgRBHS98D0eYHE6Htl1KPkW/pIToppaQWKdh5Vzq8YeZ8rxpkvYEF/TZ7eNr3o2yuPi0Q
073hFAS/OgrEjQLmHOCdO9UQ+e52kAiS6uo8QUIr9yCLb+x+bREwoMKJpvTzeDMU3derS10tWmPA
t1Uaay2HhCa2rflLbvpHgDjIELhxvVP+UPoTXTuC1X6ehsbajUB27powDW6jOSofCSiXj+pKd5vy
MRvmX72zNJVP9VI23u/HoFk+220E69isUzAspvbQkPK61aq2/jag2bFUIn+fw75ZtSbqhVQEm8+V
FX41F3bAwEXXkd81j+WcNI/qyiTeB4kWXHnEyrhPmke36vFEQjovdBoex/iuHWryTEHUjeXCWaU6
lO+ygmPGzy5btAfbbPc+rzEQuvERfB0569qzLiZ1oOPFDAjVQzRa7ccGRbxyaeZdV41IcxgumhzV
MBKB1vnROS7fiH7qn9rOhSjUgG4GTgbrtfCcmphk7kBY+Q9Ta8S4CmbCevnXwCv5Ete59aKbZfw+
QE6Aug6IYrvLxGqqO3tXZnq78/s5fsg8vToB17CQaREEwOMIrmC3zo6Db78VcaFvLGkpF3Dm7Ji5
fQLBHmKxhUMqnF8L3XmUQkFoyF9sUx+8SkRnYxyWh064sIOj2/5OTStwMtG/GPGAAqKewZOb18N7
5yImPPVQvcSmWJ470z74ude/m0WZU4tgAh6R08HvQKJdJKdagwFEJu4JUHhblaxXjRsV/sVUHaXK
8F/H2BlaaIVTwwvZ28+mnayGbOjQyCOclQO3ug3sqPuUWDC4jZHmXXq5lQZ8jSO8tbJXL1oIjHLv
xe7q4KmowfUls34o9SABilUGT6Rlk0MpyF9LS7lUUxTv8ySsI9X9wdOi+dUmzfwnPS3iu9rMy01Q
t+2bKbUiu7xxd8rMzOlrN4/Oo7KKwFzrep2cleVp96E79c96Dp9eUtd3ViXEvp1HsZc5OlSa5aWy
VROPU3BTN212fx2oOj6YlJtbYMMg6vm93nWRD77/tmZXkwPVxz5iHwKrf2+G8dpqYvhlCazAScq+
GRKyBHG09NMsevGjG/izsq2YYv66PdZxpr23PsKYi2WF51F+W4dRn6ndpLI9KBHBMWY9XQeU8a8n
o8h3TkU6vuEp8iV0kmMTatWL8sdR/MtfGNnRYZ90NoevXR5HT/VE2K2qpuZb50CxlUzhmxO0bNYL
zmDt7M1vDfEHNUATaHfEhj0d4zkx9mLpIUWMQ0pc4KadwKZ9yTWKF5vEK7dGlI1nMUHyrqZ6SfIj
NPPqmZopa4N6Z7Zq+Y6/LyU0k/LDrQai4albKpKRNuIuFqDqQnaMmb2OSqiRSW0iCZ2ABVcocNUo
/LeCiqura8eHcR9MNbiOofn0BJIX16XU1Yf1rp9hsqEHmbfARkzp5Mop52mNKmj37iGPMvTpl1ZY
QGAzblNieJBhw/E7BO5MLNRawHDU9b0alpfdHnKA8SUQWbxF/BvmaQrRdtPoNrtYT9vd1RykL/W0
ng2OvFT2ZeDvKVdfVUILVaaUFv63wVHXxOvGiQGVwb8XpxbfAtM3XvoW6s7KKQ62tJoZyhPqPpd1
p8FjosW8shCu6HIEXCTmmF+Pc+egpfhHyMmb4l0di+gSZPJ8Im9JG3+6RJCuEy52ooW7Vg7Wl0q/
40862mrwBpDhgwmFsuNfV9Kn2Un9l21Vt4Ag/D10GBxLZKPMa1OGAN874+fV82HUYk/O7UKpJjA3
iB2asj2nEhs3gyUCztf1iDpgGp1ms7lMfbimi+JFNF4B7kp7T0bC+7W1UI5dwmygGSnEBaVfvGc1
WpVpIH7Mk/tmiXB8K0Lh3NtNa6LX7OqHPq71uzabAUVWubY13RyEdmBIjmOhHQWMJpdmsm1I0Dm1
PFBQGD6pDqTUu6OOBq8cNSc2hPfujIwBQbttK0Vsu7C5sUI9/QkdWhX5aFrH0c9Y98huobx+D7x9
OUQk47bNMiKQ5I3VGWhidLvwgv6WTbCjyUnskZ66yhef9ZYCN79w5qOkj9lYaG0YcbOKAr+9i7Sl
+1YPK4V4jmvPvZ3yOn4UEtVnUJYzl0t5sjWEnUy7ML91C/rkXRq8Gl1sPzg6shXk0JtX2wvOLQVx
XybXeV3gFjm76VCcdddjo1Bb2YMyVQdKzmsUjIdH5dLcnOw9icDO+sRpGdyDUf0w0vZTkwcUu7ht
t7L8cILgJF2OHA3h+EFg+7td7rwFDqB8qElSw512ygKt3vCjw2FJwvwl6hLEHeWQdhYPVmeM75Ry
CPgv3GC/+Ka3H3nd3fXD0r07AxpK8nMJiPNFZY96riA1glIzGB8nsfxqSuBduzwcKKf42+97E3wg
QwLCv+bYBNvZ34OvY+aRdEE5GxDlpc4pho/hgUrL6I2tHiyvU5SvL6bXerdZxH9CmYshGSoDtLWV
6aTQVQ+t7u8IpkVvDgrPlLOnzUH1xl3wmYC0K6lmEOZbrEcKV/uny0Ik2sM8TM9qomHBoUZR9qmH
affy3s5JYY2pBn2xfGkrXz8mZE0bcbi6lB+Q3FgTTe5ECHV8lHRnu+mjB+CaXyFHAD4Kl0i9KbMF
QdFpWfd6mx/Lmj8U9Obrt342YFRIW//HTJLZnEtAK7XVPvZEkhE2hgxDX+r+HATyIKgBtRXBCMEQ
wYuHyii6E1F1SEgAnN5liwdxcTCD5anBWle+k5xV4/fZRgcJ9Xix4pY4rdA2aGqnlwGe5iwPEND1
ty5ltWFvbjUnnQ6qCcwum2/U5ex/HpYE7t4weCsDN9qNLUVldrr4bxSq+yuzcJGGkCYlxOiZdIa/
Ub2NRXlrYXuPaqqDlFevEy4j8FGdrcy5DBJeZe4rGIGg9WOJMhTZusgLVCi68D6w2ZoscJXtx3L2
jdVcuTXc4CiiWEnrGZwK43YPpwdVaaqr9EvjRo231C3I5wq1lixHk4KN0NHovWGbWPlJWaUTdsd/
+nVznCkPlmPNLBvVWCsy28swMKt/rKH8yjXF87gnVPVaogCrDkNksWCz7cmhuzCcfJqW7OLP9clE
4qpsNr70/3O88g9NWb40IUcOgUBCP/SgyOWVmQMvNzNqdbSUYPk0I+le1jA2Xb63cufp2CQ3lrHe
KZfnev6T+so2wbYjw7epIaVpSK+Mn/7f7Z3qMDvnZ9UaEfuif+wnr1vBPh3h8HdgMmjFZ4Im4zsR
cFQXnAQuFmlG8XgkPspGKEvMQ9iS6lF+K/X5YjcL7zZdFC8D+/yG80ZoWq9alMcUudlUl+S69p6a
2pcmGJyT5VvIGfhIGiq/8NjIcTSvCGj5w71ZDmI76n6w5atHoPt33Qal8Bk6IHO3DmVpB/sN7Smg
uFpZqvajSiCeW0ZzulO+3EU/fKGU+d5AiRIwivnUTI3znGSQVzp+Uz/w63WeCZrru1pY6U1Yafaz
GvJ7wgSck6NyAkTT1/OXyWyhinXjkymttOGZWObJS6Khy9e27nYQC2G7opuCx9zNA8qM8qfJgWgR
nMO2yLJuN1DKz/6hQw4BOJ5qTHnwSh1kx8ah3ShXIg9okWwEQa1bEJ8pCRpSeNqCQMGihbMP10Vv
bK1ggpFbmipWaKfVIa6EuVUWNfQ8UD0oasgTPrAJCp5VA6TzkzWJmrICP3heUmO5Z/OO6oY0+4Ad
i11pX+y0cxu4XyCd9o35SY0tY9+/TZZeu6xmxTLujBo6taS19gwRhPm8fJ9GXTS32lzqEFbEw3bq
RmflUxe+sZO3AnzOX3pArYrvdJ/DqILathA/RIy6nJnkHK/jFLWOwRaPupG0p6awm5MR9RdXUQyc
x+WIburcR9WphkmXFxhbajuqNWc8IHSUA3t7V5RRcxcb8bPeQOLChmYBXCeBHqr7MhJiluUOXsX2
9o+ZapAThlCJ9NrtRFjt3LTWKbft+fOic9QnfDSslEm9wJeMh9dTGy+XUUZHTM3rgJ3HHBRlw56G
L+MyABz+7SvCItqQIa0pY+wQQNEzhEeRjEymhG3p2Ma7YBLRTpmqWcqwIK2UwcpTwnJwGWhkWoSe
oZyTgsFBZ1JeqpndivxmtYZksl5nMOCcwzqi/tZ2hx9Ao7gwh296pgMGaKz22AX9uA0NXk8BxKGv
7aB9ITUx/DATk0O6ccozXd/mYd6HD/3gkEKPyfZ7RRMdiNWxoRr65cka9fHebFDCGKhgyDNHf3IK
3ULFqNmn0lJ9IxU3qk+XI2Vf1aTGpe8/56k+Q2Kgf8+z/Qw0eZRGty20ZrcwZpBRm4N+A8p8fOA1
UD3DUtNCbwicSaCxYRMTTASszXmMshm4qJu5z80nuGDL3ZjWJYzfBPhq9mbVYn3rQ3nLdWIZwxAj
3aMN5q3qMCzo1wxOTM3IH03TRhb87h1f0Boqc7V2lozHCfKpt8ggbGKOUJQbXartATGlbHptZ5vU
ubNts+HX1STKdaCNsHOWuQT+yCHXXnV1nQbTh049mdQqFCg815b4HLrIBlVpOj1MfhZ8nnIDATA7
/8prCqVEI0+3gsfzC7+mJ8GD7yaMkOGuk2V4QfkJcFra6yt/1oYXLUmREYpaOLdk76C31CMSjrCg
quuIgSGm11vp2aG89oU6eQLBuo1s7u+VWhe8eilNxiNJbjW7Jkj7fe771m04JAi0KrN1ufmyGTxh
QSgjLy8D5VWqJZCV9cuD8l+beglPoO0ota+aNx777V+NjDlQ2fCDLS8cirGfvVQCChwn6qt9O8X6
zo6T5LbSpse0cacTbIHzaYLHWnMACiiXahx4QcwIVR5lEcGeTpdeNSFq2CEMOqINv9dofB7fWT2h
Csiyqoltb975UfOmrJxHyaNRjYCEZCkwAHV3N8hy4U42VzPXwk+x3sUPoaooVh3g+nUUkWX1sLJV
06ZBCoa8vlULfFz1DzuJw3Nt2h4F6U6+NiDluzNcTX+zTWAYojOGhyDsjLfBqBGZ8idnWy9Gtpll
cD00QSpFRVyusiLKXyPXXx6yXhh3kSiy16SozY2IoFKeRz17HZw0QtvLgvRDmRFVSqZfviqr1kDv
+jWk3oufQjCeWPVOXV0bLfZIkSg7IZflXUa2YV+jWdYhRV71EKVo/Uvgo8GSh934GrdJu20mD6Uc
aSbCyXaFCdtWrefTaxlBxRDYaKKrXneCCXSYMrRvhTO+jrHnHKCU+F5IqyDc8Zgk85vq6+rMOvpx
9aQmpmFgPc1htFN9mR07pxrqddVXVpULfhGmAbmKX/DG64qfqmuyo/TV4GkUJjHsTum6cHP7RY0r
5v4maYiIqs92R/uONDsaDz3qSlYvitdgnCFYJlVJtUAJfw7xydJvH1WfB4fsjZlM6V518meOTqLf
JFvVq7lxeWezo14rs0Sf+L6YoIqzE4O8f+XtiqCKD9U/G9jOB3009sq99E1FhNpefg1LDOqnoHC4
68PYbOHTZ76eaIxZumVB/rQ5/TLVRNWvZid9oq+CyM5viMj420qM+pbtADEnXtlAepzM2lu9VCgg
mQ5xsuVzq6RzrGFcgw9PDvJikNT6QnBxNJfDtVmmUD+YiZ1tQfhtDGmpTuVPZ+LfVIj7zcO42MhA
yu4Cxtv55jqI+Dlc7Q0KEWzy/hoq0G2kfEHqjvCSl5PI9qqJQoDhwwX7qFqv7/JLV45cWDyjjfTH
GHWpaUm+d/lll+48HVMXrh8zDqttbSftW1zzdp98JyQeg9mY9XlJ9eRJWXaf3S3WMD+ze+GoUcL9
W0PV0NTlXWCSII8XzZJPLPsESdO8muM8RA8miZJbtjrIBAxluUptvnO3uUumPdTJm11so/GPUe4t
+9w24R+X63gVL/DCelrkemUSd4/OjKia7FIuCq6W7Zx2fynXxb9kcJZEkJqrH0L5Bkjy7rwh7O+j
AY4qwx9tdk08I9MlbI/hQrWoHVgHaAvbYyMb5degoIgM3TqooXY9jvDbur9812Fq1u+xyp97c703
TL73fRXPXwK4EzUDTaEpRuUP8lbYSKntU/4wEMtnr1m6taPX/cq3oYRmoxLt7ToZb7u6th/6fBjO
s5uP58hYR15nn5SHHYq5Js6p3biLH2S3SSH5oj2n3WihO5xtQHxPBuf/Sy+AIIqPYphU1eQoT38O
QIkRiJnTt36qN1ORmyerz1IKCyFL5pD2bOSx9xp9Vc429vrnZnBJvjChmAhXlKLbqT7Bfv/oa/Mn
1RcSrj2YJkJrfRebZ29w3sKl+WEG5fCS1KF4hvSz1TofPZPBfdX8QDvYsk9kkvI9Lbu1Gjp41vIA
WUnLw4LefAn8/e91zLlV6yQp+9UxpnS4NcyjJU9GtTwtVYX1bCSjdVBWqHfEgrppvNdKDkt+HDSP
crzqLOV4vXU+jid+O96rzsBamkd3to9uHgFaytCuW7zJ20J0iALhWNlnXlL2GboCWBRnv9x0TeSc
C8MMj3MVr1WnGhYZkw05NuH46yxnfC4pVjupOWZl9Q9LOqOjIVdUoyajOXuBmRyUFWilt/XkB9ty
xIcPVmaYJPu0iV+FGIxj4zQtkgZR8AZdyl9+Yy0/I+ul1KyMymsqjw3PXN67OOxBq1iAj3jNrOrG
WXZpGRBY0zgElSAkT7E7d7ej6zlvQZWvwwKGuHrKn1vZNOFIzYkGQqYos/zZ99hImDFqq9JSI9y6
he/Yt7uNmuUPOZSVs//NtV2nZFnUrkEl9yC13HFDNTBsa2mUPg7eZG5ydziCiEAWtlEtpLzhwdDf
1YiLi9LLFNE3ZtRkmUDG6TtDupRfLBxOiqSe7vSyH46lhSxQkqX1+9JaDXzZ0Ja2rRXAi/bioS3z
vox6sB6Hroe+K4XYscooikmXlkeopt/WflWdS9nYATqo0RJVG+WzDIOAL8eg3gvPFACW54AgLOgO
KMpVnxpVQfRAYUZ9cMbBOlqycQpnuB2dLlkpX2uk1hEyCevoRu6Jg4sJ3d/frtrq7cfYOJkt+wIo
NZleARXnDx7mwDylpObHAm8ZdNU0mucT6lKX5VBzWdrhfJdzOrq9Dmqn/tdw8r0OO9C/zSjsN3Dk
jRs7SL7z3Pg5QdZD3BMhJyOACbTVyuGZgl/kRT09+FoI98EwLe0vBxkrLdTrb7MQ1k3e5c7zHKX+
/aK5Yp9YrbGN4VOSsOrwBOXCNnFCcFrOnTW17nuU5d7KSKAGNqSpkbyDJcn55FkBHOqDgSxfSpK9
jKCkyJbAWjuZZn3yw+KVEkPnyZyK5GUhu6rcLTypOy0qkDSSo0Ir8O/yIbf/dZJVQYTpLP/H2Xks
Oa4r6/qJGEFvpvK2VCpfPUG0pfeeT38+Qr1aa/fd9wzOoBlEAoSkaokEMn9Tgd4iOV1owTc7wFel
aBqDX8PoX/zMx7PSKD7YV36aKqiazrRwmC/FSYYrDV7CWFX1ug2T8iOLsV0qht6mwDyEb1RiblcP
uk4a0Unbx8RFHJRizCepGBQ8wAltkmL0P40xeBQ9mDyF2+iFNH6JpA5x1G5w0x30ObnpB5/ltMEJ
ofgIMs1moTGhfZoPWGx2prYGb4n+JwmUjh3judPwZ1Lm6nbVkwIaOyM6g5yNX3i8HGWZu0IceTO5
GO7J4jj8tmVPleetAfV+HAvse+QwA/YPvLcqu5goeVzH0fqQ05Z5nK6RQALKNL9Ku3ZbUX7WCXpU
jt1ECAYS7SbBv7An91nX3FEn3K7nEvtUKOHKAh2wr8dvVqdGI8rS43OEBu+uoDaZbwPdDXYZnKfT
ZFFHiFvMi9QmwEU1bbrmoUEBOhyi/khyVdP45slYHp4bPGTzuWWZXbdhPRzvFXtUjlWBpWjdp95L
WI7KxfKSk2zF2Dq8zJonc5fb9e0xz9NmTlvAJoKid8or6vRhC39RaCbGM0kefKSu973oLOWHEPWS
YsUsUMhCx+2r8TtMa6wgwt56QzsmnAFGJdDcoVv34VA9T8qAGC1ExVuzg5n86KnBatS0hvS2AVoz
g7CwDgwhHgrd7Z59oFXcyJ/CoafRp+UqNhA5kH1KUAznwCwhadIZ1DEjYu1H7I3xKYZSgOcNqRKq
kVgadOwvpjI1L0Wr4sw3g8D0ofyVqWOKfgBFNYcF7krGtW7ASMHO37WqLnaGaYF5Gwz7s8pJudb1
V37FwzoJoJNza/2li2CEF1NiiNyhd7SqDfwnI8xlFG1wDvIAfQNApjxlIKf5aDuHcj783f+voffr
jabFFPLelpffmhUmj36Z6Ve3JW80FHH31VGBhaBUOQsTuCXaEgC1g0voKcFX3c/0RdmZ3ktVwvgG
CaNeSI9rWw/GLApsVX1UZq18Q7UTDMwscUVyqtsGHjri+tCIq4z1bYbw51Qamy5TSQwnHd/DBP0d
3AzKbQvk+WOs7K9ujpN9BYXhOUuNbcANgt1qOy3jyQaJzH3PXrcDSSJQDO1J6HXvnscCGIMX9Ctr
pACZgf14agBJ7NQA0WBwN8oTspi4lrJuejVizeVXU6fU1kT1PhXDgGypFZ+tual4WNa7efiK5A8Q
0855kuEmG7x9XKS4nLNWeOcZLwDlGzh+zRe5nvULWq73IDtlSDabvD+aMP5fh6HHuaTHwNfsW+2T
jNi57YT1rGeaf3aC+iUeXGeRq100gxx4cV2LNm0+eGt9boKxq3aVyGLIqDQhJiiYIFMJR+AqfDWQ
bH/QAvL6ivWZ5cG7ao3WCx6++gasGDqo/AFeDDEjaZ0qWHa1Yr24FCcezCJ6TfraW+hNP2yUyji1
ltM+dzPCM0OgBoBvFB/HGSSKmpS/nxI1Bj1ArxwXNeGyYgF4la1+1NGDSIFcuqV3BSRcHMDZ2Y8B
UAC+t/XwXUOd1O2y9Iswo9lyr2d5o7vqQ1tY+ITOIwpU5ZQ8+t6QtVrWLvV4bBe0k1Nh5jZ5yDbV
rbPolenBLsOTqOrsw4m0ALRY3B4sQ6QfPUK6PY+hV2TZu4e+CKgh8If46BJLrFmJ6lujGivsuMiP
IPqFIYkGxCVH2zkp+ZqHOjQ3xzSUhwhk52EoeMzw+7dedB9fY6MsiquZBNEuNRTl7PXa74OalE8W
mhz7e7wBeZmYQ7Mfs16HgTAMn8qUX1owzr9Eii2arSbfs5CMnl0BdoJ1GW+6ln2iimD20Z54YVVP
7aem0MVCR7jlm1Pom0i3xl+GLw4j2ZgvtZ5XS3X0vZNl4a2ixFW7UKFXv4VGFh2Q5kEgfW5WgW1v
waxQpZubeowiR5CipQw+rXqjcJuvHM1xd+Pca+skjGxzNtebe1kMwVtu+J9QSE68TbqG/lkRX+VM
BQ65dl73L8B0xpfRyGfE26yWrmc7HE7sSzsMXwF0tb+EuzfVpv5JMRhJ8FgrXm3oNOt6NLGD0Uju
W0GabUfyvFcVuORyDKz8a+xWOzh6za+0xLyERAve2BhhZmE1XWM9hNStpM0hK4LxbKpxjsBHq78a
c6nWhaz608bTfr6aW8CP1I7VtyZJsG/JvJxvHJz4BPLtdkC54dHyQADrCOBaNX9HYPzdQcleAI1q
4b50muqIWk1NTmt0IkokZlwd5UF23Zv2bC6iuuiW/euaLIFVoZWesuPxkT9U86EGc7LSqr5boVSZ
P5BfAsImu7Xajf/VE7KnY8XOGNkLq+XVYyfR4Mvh8iy+HazcZ3WEjHDZJ+BV546+FAAzslr/RDBL
7FvZrKLIRYUQwOo8RLUmE3lM0VF80cIjFXFEhOXp6Gvz6ZTV21x0D7eeshPhsetEGWzk6b/GB+5l
JMFy9cx6E5IdeZ9UIztTUwRSNjfDxq93hsHNQROd/6622OaQNJl2spcndTm7AvVn2UtRHeUuRX22
xrJ8nqccGk15k1OGLaYBsimn7Kl+rWTTZ3lzm1I2UYfYWmbp7PgNqoe6IVvlQ8dCpEzFf/RPTJ71
jpgOVl8NaF/PPfeDvO7elGf3GAuWXe01Zyo8JmICr02RQgg3Ovex9R330YXLldj5dLrHzWHQF2kC
ZkKOYH/rPiYzKrEhE0uF6p9LdRTPd7rd9Qs5bjiYBkVZ7s/xtg9a91zNZ5ob/T6TMbZKv3v/Gvff
egEluLf58sQ/C9Rc41h3Ds0AnxAlIhiyrmea+B7Op6Y5seqQp7cBcizFPH0RuIjyy6Y8VPJ6efqv
iyiXOIdCs1CKD5wUooBS7cIOoG6aVP7jlPo+nA2NZWUFTKfMPIqPfzrG2PEfoM8v5bB73IvRmOV+
AdyeVLW7kN2NqZ9BFffH+zgl0sNDHY4fg4VPT4Pw9Map1eGgx95w6CwTcwLZxuMPTz41F+b63m8W
Gf1yqAzext/auunr4AIBgaL6tIjUS+Zm01c/t6u1ipfVIQjD/lnXmg8ZF1WBK8Q41DrUfJZ50iEq
rTXlMXNRUOPLjkFYbSssOwIcSik9qqjVDYjOTmVjH0FZXuVoeWBx6V3i4kU2qP1xVW8pG48S1/k+
ykjAFgPh5a6iBmLRufWcPJ1Zsou+zkySPHiLbIZMOXR9DDXVH1+FkTbXQtXLa1LEb4jOjx9oJqBO
uCmDQn1tXivhdK+16AzO9bjrXiXW+fe5bSA8mfrTBZq2u4zsHJsZY7bO7RCKArL0szJa56SHyfAS
ViA0A5XdUxiJ4YWlrr9rWYGvZK9S58m5nrxvsjMpDY0l0hFcQtIuw6naaIZ/McYORKNZemd5SFuK
3Jhfjs22UzA+ubXv/fLMKdudaib6oW1jtd02SohBekZ21Yuw47Q6chULIZT2KNvOHJRnf8XcRIdK
T2aShZiBhAiOBxv0qcNT0zn+pXX73wfLQS54iKZy81cHhAF0rkpXXdw7yO/5l9TMojPfl+VfcTmn
CPLnEa2OvWwNtt5TVSORPHODJNtn0vp8b5k5XK1/aD8ybrFJg4p2JxIxZm8w7h66nbmwh+7TyZic
889YGfprdj3wj5pd1jtzmGIFNjNiHZZod16cRgVMhHakTNfn+R7t//mUtjzLUEpdGEl40oOCu48j
jAckvMwHU598NITGldYpxYM9CoSItRDrvEiJMkD3c6/J+qHvPOwr+KKAVebTVWP4Pup8jTKzw1J7
bmYCRzfEW8o9uOHo3dCin/oMbZKdsfXET8V5ZYx4pMD4WGpK+A6W0TvYHXKGcpA/lBW3q1IH3cCE
/KyTJXjIGqcXBg+BOFeUo6+ubVNP4zshw3VqVcjS2uHtTekmeznlyw36UGSfZWzHjxLSwBqlvhKB
wYOn8QyDkGEw6H9Fcu0zirv4EbBwfcNL/P/nub1ObX3c5+gHyGLQlQ9tNoIpINEcHHHEGO0lAHqg
YfMBZmOzyqaE+0RWtNAVlTY6pRBWT/KskcFpsmePyyZg5zYPkv1hrTe/x99GyQvilIo6UmdAc/+a
RHbfLoqcID7h5cyO6Bh7bb3tWu+FBK9yDMzBqs7yNOwzH4YVwZEfJDcNSA2g/bAGMhWIjnwPQkE2
JBIK3jLSzeFh8H40rohWcxqxWMiio6xE/veipOwCEFAe5UjFCDYNVnIH08M/t4SgWuozmhQrCP8m
w3Zr/+mu1V7pH/40hxBN6oXUZtPQP6pxBBuWfWnF+B1Fjb+9K7k1xnh7gciiyvLwp3mbAQWjAbmc
tIfUOfVX7dO2LOMqD5Wtt+fIxMs5Cbh7dUGt7EOnSvm/a41rVifmNS59GCOKwEP2T8zjHryqY4fC
6zyV7MidSixGnQrjPaaq9ocXT81RziTj3FdXNfhxaERcaWh59Kg4GGvNc8tQ5ZoZ5dn2SV4TORBu
uwbzZfZYkPeL4WQ03K864XWsUMsIc70obnnhPuKoVhbFrnkAdkorpYiGgz9fWMhB8lT4FB61yK3X
99VY9Z9rtb8WZ/dx9wXb/z6kjmvsjYG/bIZuts0G3+DjxXURwJlRG54Pdv/oj9ZwaHnMWwDTiJW5
80YG1tzLlhNX1SUztPLieDh8WiWo6j8hOWLUjQQkyVTsRgsp4rgrlDMqq+FCBN34nkzQKYdWNE+4
V+E2VyjijPWgtjO1Gs8pBJxPtTv5WyNvqkfFtPByTMPZKr5k09xZ7lvSDt1RaVXwURRIXGCaHPx0
SE9FecQMxDvpwqcTqeDfnXKEro/RycSRWGVjrCZW9JjPhcUojJwH1+7WsiUPCneBQ2I0P7rRj6Ol
04T9tvDKGsaCwDnJTsxD7UM298NA2Zrj5L50SsWmNdOPjQWmkJL2oxc+OJYVI//IIeZpfG2Q7k1d
p7nI1i3uewf2gsqJAsRsnZPVX4QdWgc5Qk2S5OoivrygdG3tcEZS/SUEDSAJdRVs77OrKUKgeHn2
63ssrxNlPRlJupLTyAnbsh23lNX5RPObsubDkMXNvgiCfHF7C55qsDawtReznvCrtlGmOAdNt72/
59Y2ssec9Ol/froehxu9TgHNz29bDkeH/fbp7qE/n/D+DiLTpSQS+fbu9pIZ2w2AKiwf7q8ZOQ4K
PBkVuPurdlh6rqHC/f6EcsIqzH5/wttfKwxcpH7nT3ebW7d81jt8Ojlazi8/YY1w2v1N9vMnTJvb
/9/tz9IXkMDj4fenk1erjnVQfBdU1PyHkFfnafYl0ivrcJ/eoey4GCocZoDhlc/gjma+q1qcC7t1
nyiVPde6431CvkFjLxMALDVRvudatixsJX3IdQ+f3QkrgcbJL9yYrOcMH7NVMAnuMmFM1TMxdWzC
ja+yUx5KwBgGrnG38VUHab4hAbqR9dA+wlDQLeIf9/GeRv6QZz4LTlddtYbCWq+cZdrTYVjVkas9
BX6uP6F8dXKHRjlHc2ssnf4QRPxpZaccZgsk61ltB+hgMkQ0AXIULpLH8xzyoDfFsE47p/hXTMT1
xrOd+nJ7lTGqyfkLHVdh5pBXNWaIK4hdpAfZHLSxfgDcfGvJq4YGOaPSLpEj/fN+A6wmw0lzH2Uo
QvBhh5hEvry/XzTDf+VqUh/liKSJgrOj17fXlCG03cmDDnFAte+fN2N8xj6OybeA6hVbNUqB8Rtf
Bu9siCx7qBUNAuvohxd5ZiUp1Km+Knay6VgJSu6lDgIhNJvZ7vc/RnuxOuwr2I73CeQIeeAVRDb+
foV72I6LCDL+P69w70jK9ver5JBQ0I9nPaR2aCSrQboGykxqm0XHRrcUA0q9H+9ZziNmPXkD5raj
S7m9Kh88D6uEQQ2aqwG6YEU9x35RAlzeOiMbPqy6x4B8MMZvUd6cK7cTv7yJWk0WDKwJO6rKLM38
2TIQ+JQafHdM7Wfj+MpHkHouCmFt9qrD61ml6KteoS6xNTUM9YG3q23toHOOjtK5ey9zq/2g8M01
ckfasLDy0sR3flzjCahW0S5qedRY8mMMmu5lz2B4M+Moo5a80Lt0PN2iDt5/Aw+CNYiKjP+Chv/l
DCfqhny/oiUbHKpCAITZXKzWrllcm08l+kPbsC72YaWF5Ew9/4Il4wg5oFEQoMQRNNbT5jzVtvoU
qfWrjLt+bOBDXDUH7u4anEpjlRWO8gmeVdt4urApJHP50J9zvUV0F6+pPT8NbS3D7BCPfTmoL9HV
mgIXGpidNIi/4gQZblgmkoSk4psc+8FMjnVdNHCU59NJR7XCtbRDr/k5+cVgFbpdsZ7GLMUqlPJZ
O2CO4Dp28loo2CrYOfgO2exaKFdRrv6SrUlp3Asu02d5JZov1hMq6Uu0kXkWzwcXkzTfaV5ko49x
XzT85iqvTaPp1fRD9UG2+CQoEYsgOsmhSQ8IsCVVvyd9oLyk7D/3/BQKdWEWdUiunoMxaOFSdTJc
4MLwd2xK4XOhcF0DFLZI+8mB0aD/0z0PtNupOIgxB2/8J15Yc6KhU2NupNNbjNsKsOoyee+UUUf+
nye/bBoFOU8jMv2DD0jrnTXAm2qV0SN09emtxVx+vkbLvORiFB3fY1quHsFnsjVWAvMliWtRzlcE
KIG5d9S4OfZYpp1l70T9GxyS/zqCrrpaRvNQ4Zn5bmpueJyasCIdz0V5N+UbG4zFRl5kFaoCyjdk
84DDyhH1frHxY2iY8hBJXx4vxIcnmS17ZNAAS0h2FCmYya+qZxw0F2Pc6tc2NirUlnHdzfkLb2Rn
P7riQtnx1pKhqu39ZZaM/ITmyz1K2ketwfvMGAoKkAihviqtH7FNYCYSwd4+glwAgvmXZtXfUHYA
9hPONHHTKR5js7S2tphmztyA7KHCI9tr7fq50bE8Rdq7+Fo70Ke0uYyutZhFAV36bouyWMRprr4W
AZZ5tqnrJLIxr+5RiNp7yjTjSYpwjZZs/lonbM34UvbY1rGBljOVWbwv+s78GpswFWyI4c9tQ9ar
ScL0bKg5lbt48Heh6ohL4Bj5ytXi9D3E1DB1HOtnMlxv82B6dVWwWvlsrb4BfNUpVw/Vh5WYJlya
huR1wtbqJcQP4qWrcYKKnexJhqLanBawNkBWz51lm5abnHT6WvZyb4xPndkDEZ17C/SUX7AT/zMX
9bg5qxU3J9nveGm6bh2+ZMpn5rXdy9ilqxIB53e8tDTgF6GxkE2jsJwNfsEl0t1N/c5ODCuneIA+
MQ82UoGnZN89ayKtnqBW3cKDnQbHLJ/R0fOoJOc3B31k2I5qax17pUkWJj7H51mfYqXWQb807Wk4
y5g8AEUYzsl8mKLGXmHpxJD5ih7p3hHsKj2yratItN67ZUz2IgcHeiqzjypukcu2n8RDbfvOucmd
YTkak/uVFNzBxwT1rZgwcMhFXW7hZIYfvjnhLZG4XxUIzatMn8xT2GnRY0b5Blqv7nzNovFdw3zC
p7KxCETWg2vsw8f7wWnEuWahc4TMWLqL2PXi/aTYwUIOSULn92A/RHXZVLNzjPG3WNik6hal1dT8
/mWb3cWmTPnzhFY2PtYImh2mHiiPZAd0Y/K9mlBWksyBhhaQngA1J1gFoxd+V+02fJDsgLmvmUf+
H66Ts5hYurpaFV7UCaqAUlOIF1bsPQVW7z25NfAR177KyKiS9EEmp1nJPhmz3WYzeM10ka3EiuNd
3aNcFmACly1tUT8i0zuco3myXOjuZsJFKtQt+ynAYwUJzZSNidHYT3o+udfEAeZCn4zUWBGvBXz2
VZLXqDZGcbQ2IICcNVDZblVFuMjG1ZuW4xUvz2QMmlX7PA7FEgxF+MXrfxl2Xn04hZ3tHQhuaxkW
fnj0nNak2MvdCusYpAzSPvwSTep3KPvdNYjb/GE0Rmchx9eZgVRE7vQPnqGmV6GbP2Xc8grBOqC0
ka3hd+a55UnGubc2aGem7T6yUv8jMinOz29H6fFlTJBg28om78768+763h3W+fwuUJg5lq3z+911
LKWWvS42NVIqUdnnP0tHu5CRzT+mKLdWdjyoZ9F45bHEe2jT92H8OmF5vyBPk/+EDb6Mm8G8tIae
rlrTEEhd+piAzGf3Q9oq49bu4pNnt/+Oy7Gmar75phu8dp151BJb/xBDiQ5ZFgfnUmuhx6siX+up
cN4HPbmI0NV+REb+BCoufTd8PlZf5coRR9j+jDoFzFEzqD/Byu991t4/NFF8wZrLfFUrJdu4Bcl3
I2zUh97HcBzRTPElVvy1HIryEU69XlG/5LC/N53Z+gcVKvsF9ahhqWsjP+LR7BAfHwWotsl09kbk
7dhgxFIs6H3KsMDtpzH5YhXhtyKtxTcyCQ85Ah0/S31aq9z2g4XXnRE9yaNFayN/A2NkAfVjY+Zp
9dML1EfM1NpvRhf+nLrA2im2129UnEeeBeC9vHhGLiJ/7qqSDegoNFxFiXWTWV0gju2yvM9vI5Ar
9JdeYpLGwGFuzMOnIIu8SxFaoJjnM5j49apN8nDdYH6crgMUxvgf8I6VTlGaxyv7RquMn269jYCX
FLlNuI4dxIsod7fM888ltxh/1dslcv5Ay7V1NITNJnE7ZREpiXIRbq8fkxGgXOzn1dcuegN/7HxL
qlYsERvXzvyH2WcToeVlNXe04/cUHvLXyO6jtV+xD7BHICqF2iOvFkfOt8ksYGS0wUfRx90mdCN1
rxSW+uRGAZZR84ihs18MOJivYWb6O/RBXcB7dvXaptqzHIAkEb7dUQnkrK6rra6EOn8C6kVAMYHX
1R8OmGzsd/GMrjCCcdo4eEPxX98nptev3UG1vthjuwqdbHwX1WDuXB3fEBmv1G/NECafLXZu2xb4
0VbzQvtLkqbWF8MlozAkqrMt2z75HJNvsi+G47xhW23ssGyZ3kejXsm4ZrFRxWFcJ+c1BG8klHfy
JcjvOKtQCbeGnSjLygqwOmMvcZRnxdy8x2SHGVT/z5De9Ez4FK25+uvaAaT9AR17HC2R+JOHKgKn
XIaF8a9Ylvb5hTcRbakU4EX0Z3Ayd+BP4KKzbf34K643UG4Dvzn/FRd+np1bEP9dbI/LGtbysu/7
98yqq2s5p+xdNHyOf0Kw3usr5jS3EFW2iiQSrFiFbW1gjtqqwFHv6ucWBs/mgOBJ53lYvpvF2WOn
t4MVOxzVhv9PyuJi79tecUzzoNvVqHyeLYGiThMXVDAUXPxitJAfg6hGE0BU/nOqdSjERixGI119
AAaQXyrbUDe21olFllmCjfXtb6GOOzQS2JnadnaRMXkmEs86wAx6kC3Di7BLBupUnmsKUmHSZ5db
LKpSLARTNVkF46g+Qwb3D81UAWAV5liy1wuWAKD7q+y1kqZcOSH2oLJpxG5/Ksb8W16l6nNtVu0D
YounxBeo9upRSEXXineyaZpav8iKSNx6w37aml4snqie+i+N3q7kKHdi/VKZrONV2IoAv9CaGa2J
OmEvolNQmc1baFbLeDSQY3bIFE5m165ls23iH3Djx0c37eJrxt7TahJAop5prAu7bNC95KIUtyr8
5oOdmuPv6thW/VS5ZIHNJDy3atI8xY0Vnjse/rJPHvy+qdatHlRr29amBCB0+2hatrr1QZDss1Ck
F3nQzDJeqaWNoZ2RZ7cYvtEpbCU/wAXUBs44D5YxeQaDs9qpLQXOe0wogVih9qItQB4W07pLBmoj
swZP6rXpIYLUtE1oP3IdcnZd23KD8l493RC/wuTAA8P9GZXil94O6ltaKROwpDq4NHnt7lCED9Fa
tM2HXoO/WxhF+aZFRUh9o+x+guW1DMP7ZVTRS/SSVarJE2q0b4cmdVCo69JrGedYmv5nvJs7/4qR
28BxpV0kVvCrtPxaf/DAM0PJUKe1CbDgnE+GBjYy+onA+Yiqyzge5dn94FhautXiFhY19m7efAhY
h8B6nE8jo3rpdCrEd6M3GdcVePoydhv8Z5zsvQ8eKq1cJ6opdgpstC1mqyNoIzt81zVFQTtQtfZR
7YfvQZx+DW2vvvDgDt/NuQqe1G++cAZSw+mzvGQqa/1AybBfykEJO1iQX7A9yMLyTBl5bEw9zCJr
cIxXOzK1VRqP9SXR9GSnqWUKfsGwT2WUJJugGrQnB5LYsodO8tlPzhNJ9hnIz/KLotVCwGQPBcuQ
wDSqJXTH5smseYKkpaaeNLRqD5mr+LupVKdLEWTjasTI9K3v2SUXH9xz0pNpFZQAorpfkOBS4xXw
1uTkz1Qqr4UKuZBteQCSF4FwaLF9R0vwd4+cQw6XY27XyLauoNjad59jbabXYJa+1oY+Pw1ZeZGh
aA6BQLDOUd9sZUgeelNvL+QKFvKae1ye6bMm9i3GiNvQP/MjDba9Taim5OnSuL64QZaf5Hh1CpWN
sKYaIJbhbS0SW8epjMpDk/ceKfg2OLu1YWzAt8WP6OK7KzYu43M+Wg0FY6Ocn7kF5kyGv3JbeGdm
bGpHFFsQMUhntRCtauKNDEZa5pa3U9dHoVmQTRuP6qgDQdPYT+d+Wz93fQIS3BQkq1M13aptjzDi
UJj7McX0PpszkxGKjJvJq5LHQpGpbN1/MdU8XdpqXX7gIxygE0pqsUOYFDZnxlJ53Ip5E7UAWLju
+hKpMZE7W8cdF9YM+OhKJTywAcfvbW46QSsW8CWUU5Sk3dufYa0DutAdYMzkgfF7mKhtgWkZwzxm
k3E5mz0PA9fy72GsQmxwAlNyipum2iqJS3E/HvXn0Lara8Ad3G4Cq1wKHVJAhyLBofIS/dmxM32X
+xZM/nmwi7nNcwa1Zx5qFmm+1MC67eRQTW2SQ6sA15ZN02kwvPRKfdc7lISQDVKf0wBlTcuz4rfC
Z9fTTrr90UQshvnv177GE1ISQaP9ULKONVeC0Da5ioVLmita+NWWbUaGRk+Yres4La+KUpvLuoVq
XkUdGk1tSuqQIsBXSOTnPGjJW0Tuzq9y9xf1uVcxROVnkVrF0lFK88kAJbdp0FE921Fs7NsxNXZY
MHQPckakfjJEuQSq2d0QfK1yVqc8u+bc8W3GMgW9M89odl6xHGeRQhNY1F7ucf7bLuivGBWx8hCk
pLYnaxdAUoxyc8hw2BnTdYr+ECrdilGk17Ap8teyLV/z3tAfRtFlr7zLHHCjRUZm7pyUHKk716gO
stdp6wj9TqvbyV6qHiXqTsLGn5NrScNam5pc91C3D2BoSvDvRvLphurJml1XbIftiS+8j8y0Z7nR
sH3wohpgZqcJtucNhLC47Ba14TQ/p43wleJnlSQDABEksdSi/4Ta4Z2EUv0+NG09rpM8MRZ/dfzV
tKua3RbkSBmfwhztEA8LwXQyvVPQkIZGfJ1Na2Sxwy/D4QcrMgSZh/4XyodvGIoHH16KTjC8ov4S
JYO1q+HlwHVxi0tKQXiFzLa9tc3RW/J4488+H1oIBkdbc9GRGwzsxWUwxxUVY+kxpjJtCZ5fU7gI
Td889XUtXoTfzz8UvcGYkWbaedW6ai0sL+bBuATY28kwkduYm0HroeOMGfJtKqfw2odAaV/lpRO7
4icEj5bOPNRu2n7J0ifcJOwn4EX6U7wqEjaeuaEMxnubcvupV+wbhmABJHnA+SFEdMBaFfHY/1QL
7TmjyvhVdHa90B3be8PBbFziuZs+q60arhGePnqpg05gMKLZGk35fgCJg/KJpuTLpuoOLDVc8Oz0
ao6ZbBXLTVZ5LLLndD6MVBaoNFxlRBX+yXOmvUrXOQhs76xruTXh2w19WrVFugIi1Ksr2V+NZITz
Dr3iuhXniLz8sjQHd5EF6kvswL6ykWTYjpSfNrbIqqVUFpLCQdFMgG3yYraOB9aqTjX+Kon+5ph8
PDfWL7KlkkIHef2Cp2r9qKE5fKjyrFr5mWN9jl3+w0mt9Fp4tfKAPDRFb6vnd4TPw5yNvFJNrr+l
QfvD4m/2ycOlxfsSWEBktOESxeZH3Ob7hxwS0zp0XZDEnoNlptbX+8qHbi3QmxxxC8JgSJ1O/Fq+
aBM3SHxAcLxrOn9jeyAs0XsLf3j8xxiVou1iLVJ2JAC/jRXC5qmJAHmJHvpvLgsKkZleOO/maIot
VifZ1i6L9hrYxTkRo44NmcHWv0q/qw3KLiSdg0cnKq+9EkT7YQjtIyLeKELOByu5+MXXvAwaf+H3
8EXzsPvV6xvVULdDWHofQS76dWOo1dFlA3HxeYvLqGWRZaDgsMF127xUU+sve3KRsIXKCKVoL4gX
TRs70D7Vi6G101dttlhFPCVbCKco+EaNm1x13wO0dr+5boiySg/hjAdKtLUrlFGEavXvng1cqzKD
7rtvjdvKLynctcZLl5keLD3l6tvZrjERWxgdREfGWF82DSbTfRq42/9h7bya3NaVLfyLWMUcXpXj
SJNtv7DsvW3mnPnr70fIHs6esk+oc19QQKMBajSSSHSvXiuCk/yY9VW/M23p4I5ZulYG5zjGVbuQ
CXoQiGn6TRto5iZzm0++ldYovNvBokqH4Bu8TFfbKKzvOV8eqJzRgIUGfeNIdX2A+vXgUN98h8Mk
Zk6Fwl06gEuPgIH0nh/eiwaCMuUoRbDST6ZIkqAVS2xjTW5HOXfWoJzlLv/U2/m1MFOi8Vn5RPl4
fIHYWX7OJAUCL8W6U8O8Og9Gee1CoDx5EobHwPkeyk16kiGdcMJ+2HsW7CrA+zP9JN25DZWKvpl8
7kBlbMGmQ800DaXBvEyRrQdTbbu7xqwpXJcAtelSGKxKufGPqtOclbqx4ayfEIcTMNF36PGI8HeU
+2CkBugLhF00FGOBpxcuYuz41Rce+lNYtIfnHjWlSxGHz7WSVXcEWvkmjR0Zvq5qX2Q7DRcUWSTb
Mmj/tsmE3CMTrJ373qK0UfeDJU8b2YnevZiENL67b3sLuPIYfSOsj0enGMPeCaJ8cRsHqtUvhkqN
AdWl7Trv7eKl0MJmjQxmvhVDUzO5/TgK/LLeSP2bkw/LrqYMlCiblh5vXYtT69HVqfRbTqCKY+Tp
D6SCpaXfIbvoO4e0Gq7FEBoXOwHV2tVr3dH+5lxXLOSw/tbpRnsd64S0UwbNZxl8Hku+h6GkLocm
rH50+mNnW7D8RL5zKkgzLWChald9RPFMEyJFHkiNu0Maj4ATX+drApPnNZ16pKGviRoXFHFiEpNt
RqFU1/FbKYayqid3klJ+i0D1ZCidPZWR3HIPghZKDK3AG8+DTbCM+9wTmM/uIWmyJWUQ5lOeycki
ACZA4rx/ryY3TsM40rjr+ubX34nJCQ8x4XB72GsDV3/TrLNgyh6C+Efh5vahL+B+tBv0bai6SXaB
ToUV9ZlUJpdwk3HkHjZarhWX0S4tii3lhhiOd3XqIttlPKofU5u8nM/Xf8c9hORcBpUChIfjBVLm
bO0GgfzQjJGFylAnP+XxfVnyADrJ9d63bRjuWh1F+NBz6ssQTMkXJy4/q256lgu+6VHco7YOnIko
l7Y0LSTXtcbQd407yjuw0iiZZ2q8Vgyr2CsmuwHunm4ZXUFmmudSCpbXqlya3+08eVQGZIKqTJaR
rZHWnRHmPzjl3fn8Fn72Wl5h50cZFE1BsyuH+s7mq7SNVLvb9oY9XGXL9lZwQKuvMglK1UzCH6l5
JpMFdJwv89Xsa+uz5cNzWrRK9UCCqdkUcZ2BdSnBRhPG4pmrumaV3izTyoq+FVm/9LMy/i77JSII
aRA/m0ADNy3UJ8dx1GBpMcDy+k6nkNMfzmqt20+24yj8ZG+IchVfA9+gvNOWi4OrdxZ4wu674kX8
UNoWUHyjMgHCN+ERKuJwTeRmuEscM1+0hvEtVHLviVLEYadAnLqF9NR55owOVWTq/QWNBQDCNBke
hkTvKPsp5U2Zts0rvKgH4RGY9UjVGvE5tauybdNXO9ny4j2cEOZeIf9w4n8ZkfqrzQvUE84qgMh/
3fQE3Qc1GE4pYd9FHzjuk6HrhIPK/jBhTzoNhuCiBy3Y1/E5AKhHRU1Zr0sDmWqP93Jlovi55+Yi
vTTh6C/s1ib9Pc1WjY3ijKE/yfLERepmPBTV3EhLIBWa3nb7piF6PdpK+tmJre8dSNNr4YT6NdP8
vxFrTymAdhY5OOoldXwwLDiyuUdEatj2bZQ+eOoUuc6a6i8T8qwkaJTvnHK+F3JgPRdQP60VJfps
D2W+Iu/pXJOpAbMMkyq5o51rSqoE50elrMYSzJLvls5VODqOCTQ/JIk923KpN4n+8sMy7SLcYuJK
V/u2922z2ERcp7n0bUewWfL8tZ3l6VnyKgQIxhjip1aLT6AuvlgAJs+BZqwzv3qEgjpYqqN6Givn
qCfEcS3HVs45ou7LcfCVlVHX/c6JK3WPDslwyacm2KUDIRdQBsEu95xgpZuN+moO8OmXff+DYrjR
7zixQ2v1XBJvX1S1k607CJL4uYy98UAGYenrkoFQVK7t5AEQW1yYCrEaz9q5kZQu+cjzfVXiT76j
QgNjIwKjyflwGilWXSYa6ejQ1PpVZ0RE6OXBoqSuadpFVDePkAUlO2GbG6rCfrlUttqtO6vTFjyN
nHVSBa921RFssfTgZWKjXLWJoV0jx3c2PsXZbmJsyUiNJwqM0p1noHjTqQWMP0F97koteYRRgedq
VPbAXun9XtiUBOgL7LLAQSX7ylHA+q6ohKHGSY7MfvA0npJRm/gqS9Jw8PVsPIDH5t1xyWAEFPWf
GrBHPAhGn6SKtENHEe66hYB5lxS9fS8jaCpbasuhB6V56l6JlQaccfygWcZeEpzADKf7YCRgYQPz
WBXWqK4033Ehd+kePKLhjmGSwh9DyTzXIBRd6tXupczL7nmWnqqdkY0YTZ6aPNC7zyZCAIgb+jzk
xXX5jMoXQfRIf+LzY4LRWcLwnl7tZlJSbp4tipGvRD6TW1OQl14VMISth8lLTIRF5d7V+V9igLSr
vCZhGq0sqxyvMEw5C02pe7Is2ni92WTD3KqxrYN/xUVMcFrQLwYQycmSd2G0lA0E3GupKU+9YxWn
pol/9mKoFmDohoYR0mtAysLn1uWXiM9VLLebmDvhuTTQM5ZkI98miuNSVUnDx8DZN7VF/D4dz0Zp
cgNIwvu6kCK+/vws8gRroYELQzfCJpSQlIZ1L2y1nRForKAtDW2VY1LlkqQjqgvqbzvKabrKiuGu
gQ7oKsNssNRc37v3edVbQnMx2cIO1nxvvNqAiU586apOWcErqHObdvWjk6vJtg71z63fRme//Zsg
eHkXN0O+cWwXtpgABaLKhXRT9OBUhiZHdOemtu76oh8InSI/0puyidCEBV+1FH924Tj5YiBvsTB0
qX7h915Z1qHrPRZ2iVJbWLoXU+ZDEUSQ9gTR0WxQI1Ybg1vLNBRNB6kHVZBO1mcLMaX2xK3TbiV1
sXrVqodAkDPJZow8D2/wjbtJJhy3pyqM9MVInQinXnUK9SHgJgiWRFP4Co8FvtlsFE/WbgROZd0g
v9qr8AtNFE7Cr0PXCr5o8xRl8AjkoRevGkvRD3VAvb4DmOtJ8c3qgeP0Qu6T7AnmxzUwSel+elB3
m0p51WKnOJVJ4N6GRp4ky3Dowg0ELmispG0vrZFrlbYxMN2HSs/+onQCjFjadQe+a8GiI1N1b2QR
eDknHreG4wK4KqUXH22rh25IlnpTVk/eMJRPWWJfc8iE73JPKp8crTOW7TA0/MIytG3F3ZKiCFdu
7d4ZWd6d23xw71Lk5eHnDF+9JCz3geznFG540asZEZskDhnsxGxEHTUYeVJlYtaVEK5KI+lRtnX5
gfvHTph7q01PsZ+BbOKgCUBy9CFvIINpaFW8oh7CfDbiCAJvFe5wKqrM56Qi9g3QTF7Z09AYZGWb
Z9zepcgynhOqlICEKvFarFWd1tvCtN2sb2sbkMPc7TUYfnHmCa/aZKPrwZPGVlHbB5C2U/8lhioi
lWuY+eWNcE47MOk6tKO3WdmLUkI3fr69re17dwXhj7wVzhrFFKvSt93bbGxWzcqizH4nnOWgA/TU
TmlYcd3Rl5Z6XUdbcKM7w3LaS+sN1iYJxvxkR8eMCN0Tal+tIndPUyXNU1L2L+TnnHMGs8AOhgfY
9bW+uzR1vKek3TlamgQbi7DVytdipDLrZmq1LrrTQSq4cq4GUJem+pHsyMHu7O4i/NMyiFecnwME
21E3sdKOR7yAPLEcxsjWkbtIlP6vNDfar3nuqwija8aFuvRwF8AbVZMOuzZG9NzISIWZTqoeiKm3
y9DpvdeS0PFGg+dgI2aVCtmPuohRF5lmMx1IX5W1Vy+wtZfma1Uk3k71M0jLO8J2YWKWq0oqyi1o
Zu5btjcOBweZCmMdGtavbjx1dSUp1OU7h3ddPVHyTTRVe3nGA+K23ovJn0fR8rCSoAF60fi03bsx
QkTTSDI6/RJ6w4MYhWOa3RWg88QIjJVx0lDoWQQTvfpYQvJk9z1859OuCHRqm4ldaxWaknYZXPln
o0t7S6LkcDbzwJ8fYhcw5eQ022MdzkV/CMzlh4nMC+VF4SbDdnYWLsQjOOuYcM2/Xc5tOTAapaI8
I0ywob57+GyPprsaa6c7DUoqn2WVcFejAhwMOSP7A2QTwaQoJJpikhUSvVgzJh4MhGFHC0UhYVPe
enE2JZlb5Gk/TAhnMQtrL6If085iGZq/HjwKEFmsR0DUt10rYsvAnkhKNQuQzKtoGNNDVgU/G2oD
0wOR7/QgevPE7DdPfPD7D1zm7YGbQXgv9p/XieHsM1/pP3D5sNW89o+v8o9Xm1/B7PJh+8qTfr38
P15p3mZ2+bDN7PLfvR9/3OZfX0ksE++H0g7oO/rBgzDNL2Me/vESf3SZJz685f/9VvOf8WGr373S
Dy6/u9oH2//jK/3jVv/6ldqeX/J0qGWI9g482gXT11A0/2L8biqqfFal5Ahvq27jRo+y9+PbgnfL
fnsFYRRb3Xb5d/7zVedXLXeo0Kznmfc7/bv9/t31Ocxw9O70kKfz+Yq3XT++D++t/+t1b1d8/5eI
q9fDeDWKrt3Mf+38qj7Y5uHHF/rHJWLi3UuftxAz8fQv/2ATE/+B7T9w+e+3sp0S6txS+zpIRnBs
pHZiSARsdozfGjETDUNxULWrMAuL6FViwexrumV4FNMlCaS9EyPLpnXeQ6Y1+tKrDGqrakO6z4IY
ArW6f+IUDJHtNIpzKglb8C3TvFgzBrp5IPv+Q8wLuwtP1GYsYcQSNtFUPWwZpg4IrIZs/wRd9AVS
j/hS2FK872wHweeOOl/bjG4NDJXxOU9hIJ28tChCSU7MBpYEnM2TTzebmFYj/XsLgIrIWQO1jNgq
93vqnHNVXt8cXVglV5UR2PAkG9SXZCMSO5zswWEiprrxI7RcbfhuDOrnu+KiEzQgbx9S3TMNh8Aq
LoUSFxdFabStpxdA18XqVquGnVuAbHi32uodgMlp8xlyQXYUCyszR5bIqO/nvcTWfqdVBDW9422/
ICmaU5jG0PL+uqRwS/uuP6s8WNzc9JEjmqXuHLnsKWJGL8ib1O1vYvXQI1Oi/k64vpGpvxqHbmvw
fzsCyvVOfjVp2bsGi4RRLJ+nC3AijuToh6RrQFXYeUHRaQrTR2bt88LybwNHCRzQMJM9B44LwRXB
q9sKYZyXSdYYLUl61Ot3a26e1VCuuzhJjx8Xjsrg75tQuv+wlxgamXkm0m3slcpAqz5GaG2UO+8u
aBLvTvQAe3notpbe1gUyS16b2XlC+HXOGJ1HKksn13nlbSOtfbDtKCZuGugH0YyEzg4oI+sH0UMw
bdgnUrIQk8mbmxi6uu6lFJywIqM4GrFZadE6MvAy1MZ8iMeaQr1rJUm5E9YWMbk1mFptKSZus5O7
6HWjTMhb9U7Cd/Yg42RupBxKD/AaP33n2UjxHxEZUgnY/mNSGzN9p6v219lugidU4dNKM7I8rrwV
M/PFHDQMQdV1UJhMr/rtdd2GKaV6lBraa/EiDMtTeUfKBIYt2z2IxsgyFOtv7WztIhNrRk0I0cLJ
NwHZgvD1gPLdGHfSuw30IidgEHexdNvwtujdhmUP16sEQ8NKhRn9qE9NGObNUQxFb24+2KjTgzaW
g9hynvivNpiX3a6h9s4mg9ou5eBT9qeEIyIKyGpy9WU/vYZGyukqRFBCTBBvi9CgRqQ2gyMdXlr7
QCnAmC7EGOzpT6Nl+E8ILcgbYQc95hzmFbNvKYQtxTZi7ezzYZh7PdUYTr0f5eiz1KRkMnIDJjc9
jB4DAGp72yJoIPMJey1abSc8KOByOHM7/tWaYOxpRnVdbsYlkCoLCv8JTtJOcJJmANSTj7lJ6nHq
CmM9zYje7COWVP3G6pFvml2F+XfDQEBU5p1iebxz23q4Hx3jqtdJ91Rw4D7kulquhzJOv3q6QUoJ
gBWhswGStykFJUfup8IAuBoV0K+Fde0upHrYC7CxQCGLpq5sd2kYTrKebQK2nFJVt07Aby3FxA2e
7DpuuNVsPvrvQM9e3UZ7mBe/3RwbqrirAMZcBK7cg1M4zoGTq54uRFc0cLEbQAgqNO1v1pIy7b5Q
jY02e0J26iLDOfmQN0ImdmrEcruoAwCWhAVys+phDE0hVJdHr0Y2J6juyhzeZ9ETTT4kVNumOqgO
t/o5Eb31Yg+QA0zO+lY4y5qGHHTkw4laW9WlT+OX0HUsyIdjIKdSjBrWmy0klXURE/7U+5M96dOX
+G2PqH0ibJmfaiePznD/R+emtFaVQ+gTUq+fJjE5Ft0InqRS8j0ktCd5tIduIXyqDgQ1eU+U4VMn
oj5w2itp6yrYim7cGN/tQM2272ziUuGPHF7wk+hLhEz7XksgutOdQzI1vanASDmPRQ+dYHRJzGr3
0S61zuF3tt7w3YOE6BOa7pPPbVdhFWOxRjTtQOnJUswUxSDvyCq3hqlcdd3PX2rizb4MkN2Mff2Z
qEdtNvmL56UyCuoduH45e1GQkL8YnfkoVoS5HZ/LnIfGXCdaazb80OiUXB/91HePopd0+ZfBs82N
GHVD4R69CkgyN/dfLuFbb7Z1wExRw3FRn5hm54nbYrGP2PHD5WqqdVZpnUyc+P9YNzv/XBvIqFBY
wUb2g2xbjLp3L8klLPSFE38ievfZ6HXlB+LajqGT+rW98DG2ovqz00akdMLWf/BDm99MI5SOZm3G
xw/7NJB+Hf2uhO+GD/FJkStr30k58SdoBxY14jmnAHmJ4dzACrhpQ6CXYBHM8jWMJGcdw9a1sAiU
kzBNojW8Y82pmRqSde+b2SZcFFlZR6Ut7We7WDAPhZuwpblm7sbIQavtH1sa+fj+CvN6LSQdUSfJ
1TUMCqFixB0sWMm3YhjLeXLnJPEdANsoXzYpahaej9qWr9XwfPUocCla0C8g1epInP+jydDrRe/V
gNt7IabCToHHWnRzL0EFtiCs9s7oFpm51roQlJtTNZtAiZSp5MB/FE2jQyCB1v29GHkFBDizRze5
dXgE1vjLg6cm8I8K8t5KkVYr0o7euRQkSUUd89juZv1aGKHO9M+DIESKJydh/LPPvGb2qSbaJTER
hpq3k8HqwSCUa89whUSukj+3FUp0vwa/ZgqpkDYp1VEUw0y/e5qXrUOoHJbiZ3D+VcwGmHH9aWK2
3X5Hpwl9cAmkTz+ropm3mifmZfNWs3OGYBPx2iTld70eH6n17xc2GffDGKEXoyaWR66VkqLYcpti
WcFV4jfqQz9NQoxhLxsFZLbw7SXTOAbVpHebaW1BWiU42qUaXMRskPMfSRNozMXQIjN/p3v9EeEg
+bEc1i31MRVIOiALk9y5nWkrtzH9fYrQxSmxYOHiTJRHK9GFWHyoFnYGspMy1HJTD2lfLQpN/ul6
m5+Xil4XTBwMA2cVMSTKTjVTDwgvkrIHm2rjO7fWlKeBpOdSiyx9D2pKefJLy4bt3nNRnM6hCpP1
bmlO2VcDyde9oRV/FaNsc1ydbGAaPUBgTbkfpzysaHRP0fdBXf8lRs2UsxW+AaU7v/Wd9pyXi57Y
V8mkcg9LV3zso66gfp3nKYX34aKXAGaErVWo1qwd19mORSbd5dTproe6RW2u9/JlXyXKYRRNXAFw
yiY5wYUwvJua5jO4Pg5e0v7sCZd33loUfEozudyB3ikPqgyx5JvaoJAcFMMsyI6kRfyjMNVClbBK
SJ2ZcjpR8P/SJxTOpUnlnNSrQI+RLHy3olfyo2Fa3vG2gZiZdxlT6K5Xby9jaCsS5aMXL40g/04q
NX8kA1U8SlL8hVx/e9KnkSIb/Q7IJFJWk0deqMVjFjQrqM/Hq/BXihEh4p4SKTEpGWZ1r9aE7qfl
YpHrxgqAI7S+bxew4+ScpAa1/VqeLztCJQszcrKjcAZFMO7VgUohcX0UIuT9YJOWhLjaarXXpiq1
syUBjxVDy4NUeaypyhHDwrGqhaxH1jn1JPn155q2VbSzlMAz7haO9jqv4SE2vKoqan8+nJaBFX9L
wOBcsqkhhalcfDUx1v2kXjrbxESiZ+gkRKj8iKFohIuvB4896MTDbBI9akZ7k+DMvA+5Q/vgplD+
vl3u5qlSa+72DljX6SWIprd0GNRTf9u5Un00OHvmsA2o9VHty53ZecPOVuoaelpMsWpqVK2IsegK
622NWG5WJBGB4hbV2h/BPzd19psFmUzNZxRIO6XhCCGauPVcUFfTuJIl9Wak3OXn9Oz4wTZOKxqz
cX4uFtO6FqtbBVz+x62N2LETtD3/sW1O6ctOG+BvhBckXkUoznxSGqfjTqsj0ml62SfFfoYU2XqB
6Kw8VyGSgVYfp59Sd8jXtkd5OUdsiJ5LeWFlsrJyJmQ+UtDp0ZiQm6InbCNAdGDF04xosreeGEKT
xrRjxNDydNONN+v2Ms/MJ3ipm6viJ+1VVQx31XUo3sw2Uy68c5W7W2HqKLqEZXaidNUGu98Lo2hC
iCG2JoCOiee6uc6N+RjWbnYFnWlxVDQo4syq0gFwzwWL0JTPiQGajRLTVQi95i4nW/3SVLxDVWgg
OTwpMVP/S3W129RHfRp2NQhWKoTdk5g1bf9rNzjDnVgKAvaSlGpxFXO2nm8b3YwfxFwg1QsQOPGT
4ijOc4f8MAwvjik9BTDlXQFsVsfMBZE6jRKoDW69xokRIVDaai8mesMrr05pNzuYtHgemZznicaX
9rKiNwhe4CZ8wbF5m8YDmDL7it0RkSsi37+tvs35JXAMSVPWkue5G6fz4SGIvewiGtlAGmqsEdAV
QwSNf05UeQU1jSx7m9k5nWaRnOhWfpRDPfe2S9Qr2cXzVWfdNTkCQW8TYoXREbULJQsyJl3amDBt
77mOuU8VVGMmckp5ktpDlgutYEFrOY/naYQLIbwU46Gui12lU7zsR+M2I/8Py5PXXl1N5fM29bTo
HKIBeCGn/NMSulk3RX34BwmHaaLN65IKBsCkRIvXrhRTpx868ARCQLvvnNq6DlNDVS4qwCXRsVgJ
rKufGNbVUFxrW/eRtZhtuiIpJyqcjsIklgpfaGwWdar6YBTZTUwqnhfcLjPb5ss4LRXHLdw0R8e3
2j2F2RSnx/n4avLIvUr0hnjkNLRho6JsX7/vW6l6jHRr68nqCNak9Y4xCNNlIIa6Fa3jxqt2YjYo
+q+hO6XqQec8F3x6hRfcKhDfcyBEtIKti0pJN9ByBFsxHMMCFKXiO2cxVEoQn1L6mmp+c8edKr4t
Qp8F5mGYGtbCK9cMaVGW4PnFMLUg7FQR3NYLPrZmnqG0AB3QvsqtdMuPrvZIsoFfcogE/g5M6Lch
xP8GR2C/tJD6vnzw1eEJQIsF3zRG5Z3HxxXFu86qlkft2E6N6IkmQIrqaBW+W8CBzowE3GrRalEN
4SbDqKweNKcOX7uodsKnPG3q11xuvitNsLGtorjPO1l9oiwdeGRZ8aQY+NpTD9pj5RmduxWzgc55
H9USDQAGzgPK38fIBSYVTc4lMcQrJeAHMSnWh8Vfsc1pSFj8PPzslRIM15O3lEPsP0IsLxuGvIr5
qj2IhuIr2fAfOqPNHyjmHIklyZBdjm4UL+2Y42qq6xCjvvnXbbbVfMO4Uy31u5sgSNZ3SnzpMn4p
eZyEHR804qWZGjHRp6m59/rkuTaLX6ZpQZra+bk0w+XNvzG9Q+iP50ZQlE7k86I3N/VvbENi/Du/
eVkY8vnPpLpf6bEXgZV2YdwZdCqGp5pTtfJVGINoRK/NyZMsxPjDNFjQYOcH7knYbzuIJR/8Zts7
nxyujg3fh++KXKg8ZHDhd1eal4jex1eT6sSGeh7rFn90FDvOews/zZeMdcGvCkzdaAQsOxtWaT61
Ub4xJm5pMYbaJAA8DKBxtnW9hobRu/G0sBFGsWZuStsKD3neSfcAB43Htkr/kjKjO4kRIVd1w9nM
WLV8bh4RDtkFUdaf0sZWUMmhUmMwQxV901S9CJto2tSA5NJWs7UY5tIIdrdoxz0xWz7/Tem/gIYO
qFBTGrQCs3SjO0NzjqLKoU4l8A7SxPzKpgSuAQj5Y+mBQff8i+gZKnebTGlgR/7nBCpjRI9d41XY
zTEJoaGYXJT4R9WRSBJ7JJntQw7Rq/zMSSYKstSG3jYWvuVAwsD9K0aY5JjUcXa0+vA+0I1kG76Z
hL0wSz9ffOz2VLRj5Y2+rRbz75zedhO2P2+Zu86v3evc2wJystdK56TnKg5aiBaoNMipMVkEZut/
T4F5UkT0g//MJw1urNdRyeqVq9jxJctgEoTcT90NZqFcTJ7RVmbb5EtK9x2SD/V48nXg2ZvSp5TI
qqx+9c4ouqLRPADqba25wLXAbIPtVsfTPD1Acd8sGpe3Cd3kr/NEAD0sGmtoXspJ9sDdlp9j6EjF
iEoJ/Vhl42cxEk2X69OHpivXajVkD8ImBxDBlKPNlxuTi2g2qdpgLeb0yQT9ibodJa1ZzrYkqe3F
0AJWnzfqo2+ugnb5bVfKwQ6UyYULsYewpQ7csm7chxth4+EoWBZqUO/gGblk+YDEBzJLD61j9md4
M8/hNKJMvngYYOHfQJo2rsRQNMTwvwOUD4lO4hZXhnNxyXiLRcJUU229hdmgXZYQQ1Mn3A8gyVyk
GftcvcSg4/V8DO7qaSTsqm/qR54dDmJky6MOSlEdiq2F5NZCGG9NJasXV0UqTGtgmhM2v5O1O30I
F1VShmvTkYq7IDfIzkLNu4stRbvj77YBPFvKc2uSQJFb3f97yJVlAhkKxdytfkj1IPvqFxSu2rBS
QXYkSetoLKyTDkPJwalkfWsRFLm21EOuoGCRX40s+EaGq/xhhVsUNbwNvzPl1qJ67to4qrnMCg+b
2TTOIuPZ/NTUzkHMmlIE43088BFHa9TcyWAh9zESNytNLc0TZfPfoVTwKaBQkPSeTHMz20w42neZ
3FBvjoewS/2Qt3BZ/1pG7eb/st3vrips0yvk3KWuPZDy5ZS+rKemmTKvoqHYaBUC+D3NJuHhqYOy
aVSZf+jkK2xivRhSCPoA3t3Yi9G8L1UyKVwg24xyqUMDrHySWU6eijamWNT6ApW9c6nIsA1VWuwy
VQ7u0q6m+tfQzHuiQShPOS7kSuiQLpDFML70RvPYRXyCpb5aGh05Tk75xxu/6juqVdEdnERdl4VO
qczErKpqBo3oTY1wGSd21maKWgdj8mNU8+HCLxo0173ffqNY5VBQVvnqQW60pb683RWBGyJjI38z
+IztUtuCfiezspeeAqStY4/DWgyrvm7XCDWlWzF0xy5cyYYW7sXQUSfyK4QujgM/lS8eTFaUG0G9
VciydEb/GVxzCv1aIdvqc6+kP4flFG8VQydyXKjI2p+zYphcc309ePL3dhwdmF9NGdWhWAfrW6cR
6OiOE4ypoFjCH7NKpFY+i5FoEj+ZiCzU72Gnpcm6t/aqSaCfsIFGOYys3XrTwzqFMUVHEohCMzGh
I+Vwm+WrplOiNHnHpaGuc7WDe/Zt2ikMLV+JHW/bUlm7GFJXWtdIxSzbuM0ORpSgE4hc7GoEf/5N
NiBhUJ0v0tgZ61Hxg0NT2umjFmnfEPFMtrnngdNpvOwsGtvt61NnX8RgqIqiWc2TmuQpS6NEYqlv
im4HoeGLmxYUEzqlunBUS7qrJ8EQsgHeJY1hWzIU7Z09L1JPX3Q25JNB3RA3wE2sgoG23Y8tSpek
L8LPjQpHpWnYX+vO40YX5fDEt9RlNF3dwhmROV+hCfqq5G35qGtDdOBRSVlD8dx9jXg8jjXnq06k
jkxtLoOFVZUHfbS/i3WcA7h9U3Zy31PxSD6i0bnvBsaNkkzuH3XFVL5QUYp2JxCRvTg6iibhKORb
Obep6TQpmqCg7FOuCwTCU8uGaTgfrXPumCtxCLXDSa4t9ZaKW8uXKgrlS1a5n8vAU/ZiJBoxGUbu
oqM27jzbNVXVT02ujQVSlXLlvJijNp5NNxgWrYyo4AjJ3NpRe3srholkPLdqtkSNFU2MibZGV0Kf
d031T6IXjX5SLUTX8+yoWsxTsl1zaCkVkOEseef4s4vs30KvTQc2x7E/hVPjEYVJV6XWfbIys9mK
CdS3XKRPguzV1FMqDvPSr/hfd6CHRNefaHfCSdRiuuGcbs3E5HMb35waUm4KWl8QYk2YaYGKruBz
Uzh++hYao/BSS4SK0XMd1V09afdUwOW5q4fark5U9Vlu3Z+zUN+Fh6FDGY7nBHtBLZ33bbSibRnq
+g8Y9vdV2BDkg6SB46O7Nysru4pAfqwW40L2Uv8ohp7i++tChprMjqznqh/RR4rGL6Zr55u47gk+
Olb5abJnhTp8oWQWWlY+wqR3lgUIqUMm98En3Y4gM3aqp2aABTIJ2u/CbCedv821fmEkO5Mz2gHm
bpiap57+z+Eg9d0kX8j0rXtz94FbIR0Oee7bmg/73LwV5AXSxbyn51j3FnUQ2zK1upPkZR2C90hZ
GZ1yadAy1xHzxSZmI7nvTqLJyvRJ6j1rG1Wh6Z6FDWoQMDRqXi7ECkAmAeHpadciHaOdQv4nR/wV
rW9qkvK420RvxVz8A61xIWaNIPycVXKzG2tFpaphWhH4NZmg3Ayo0ntzFFVgUPqYAMy+coyNIqgt
Wx5och5CypokxlYqI3OTw2cG27WqyCvPq3/kOaF8KS7QCaTuhcqKX2Lv/K3IvjfdzwkhAH+zTQwZ
Hybs1KL4dd5GeAuV+Jtw/D/3/902s+0mH/+2IjVgVuG7y6sJplcTTPLQwnt+rf9H2HlsN45kYfpV
+tR6cAbezJmeBUnRiaK8UsoNTioNvA0gYJ5+PgSzUlnVNT21QCEslTSBiHt/48TmQ2SX1srQRLMh
xlDd4TBW3nnLHfgCCEzurapRlznGRa4dXO+3rkHeTZyH9pchv2YYm6lgGQv7KzVSTW37ujxPxLJU
lV3IGMcLxyaMnMTpdk6dKFgZPFdvan+4MlRRjSvqvCKdqdtbPYI2Ds1P9qcEROjHX6ZeHb6vx4I/
y91HQ9D18loQdLz8Gba+mIBpG4ycvfuCsFMfECg1nca/z0Vg34B7Oao2famqBg+hDmtid7QUVUNX
98NVawTBxkzZh685wYUrQfviBu1d+vCh3rqI95zULKwK/T1uNh/tYP+6A6ouN56f7f2kd86dU+U8
XwtSoIbQgeigbHBOZ9s5qzs/aq1D1HWPl35qSDTk38qwnPcF/1kEvhnh8ZPYd8JKVu4yq+r3MdWC
C528ujpeXtJAKyOBlbUZlmzjIPsICl5d71URr3OMgB2oSKroF0h9tP0jhgH+Nf4S3uXyt6JqUHUy
SJNtPcUpyoNg/6x0yFf427T3eMy190lKzsuuTRhfw9TyNnOBZ/J7nerMU7Db5ANqHaqo+qmxXcre
wybAfBn7t/mEiLtdLeBiG7ieX9uV/HkJeu96YNMABR6lJchUfzYsluUNRgjIcTqpqNot2uVoTiAz
2BhNtFEz/HarplW9VUuIggg/NKyRZh3zKMw3scSsCzzhuzQ4QZkmyDY4uKXXQ6FvLmVYqP7p0msK
IhQs3Pj9txZHDaqW8aiec/yGJ8g2PGe/Yrehdj3DKmR/xcXJag0bZrJ+CPqYxjEb6+SUwHNFfd46
pkW+jYhx7lMPWtVcN86RnK27j+zhQbMGWNaoIq+sWXZbDlDT54woAvzT6dWM0ETgG9Jt21xe6ku3
nS/1Q2H+Vq/6z8BJLv3tvNducFVEkmVEPmlomnO7uOvmGcfjrp6S47x47w4e1gIGBnpbsZjtWhxc
9vyi4o1qjZBmPYVuxgNqGduUk3una8m+X/pifeAf/Sh8QcJ0vheutFaiRbUHLbgVit3WF8vosceI
ZIKcuQ3F1RTmKk+D7CyTOn/Ecem2QU38DZhVuXUjoSGwFtRvAUxm4kc1ZD882kn445pY3EDRbG+Q
rsZAqMEEaPDbS1XkxggUkclvb4xWI5ZWAM9WnVUf1aCK6lJ78NjDCEeeKF40Xz46qjttkXSuhq8f
06tqNclH3RAnn3vvLR+redtaIjK2zexCWtQ4rm0wIm3WrKOCbdTS5KRZcxp7i1W8CNJ8SwCpWP3H
KLBU6dEKrM1lEjXfpZOdyU+GZrX71EqT88fFrUBRD9P6owZ5pOSMjiVeCXPiPBGSjA6q7qOLuhO1
P69Dw9A2Hw3G5DOMqGm0c2QB73B5sUuluq1akB2oN22s3P79r7A8QnF93X/x22w4RuEkj4Hu/byo
OlVUDR/F37qkjZavfiv/mkabQ3sdYqu1Vq0fg/+fc3nLC2tdHe/xbD4g7THvktGLV+0iodWh7I8U
gF9vai2wrss4QHpLSW1liEbdZOR31pOTEOwN20nH5ZIxesWHMs3mteqC/ECCshIGTFFUO/sx9zx2
j632NgzGAeYcatx6PJL8WrTLl/pmbr5bGUodSRqb57qzjyLut4Mmj6lwqve48AVPSUt7TlK72YxC
G+5c3Ul2Htoa1z7WE+s+n2qs7UzE77vuSyG89NmqNe+ugkhcIvf2HJKPeaqio2pSF6QfgDTrAt9A
erOvuBfCXuG5+7XBK/gpw9wW5wptrUoOZkZP3siPzM/6zcRee+NZK1dLssco7uVjNhbpxi/CbpcX
rnzUqyq9YQV8UY3qMkbhZ5/d4kmVkOPwdsKGu5nqhIXWTOYvkwVe/HOyWeT9jkDwzdR3JPzmij3M
IuIjUcgGc7IUUT658jpz1+SoASWJNvAQ/tOJRxnjGLlA2NkBX/rR0Ij6CzYvHhLLRAG0IibLNGZ3
CmkFyvC26YrsToGwljaxlFRblKa3Qs/11dSx6/CcriZdmOkrsPr1g1fZ1QN7acgS5VzuVFE1WBU8
4TT1zqpKOLI9mZ33dOm/DIq0xS414tCTTzLN14PdvadB1F+rLmQy/NtudtcfAwy9W+sskidh2KvM
YxOc1Yl0kArOw0NQaLdpG2kclgB+nrEsk+diEOT/9RzSSoiU587y4CzgUdTuwtCweBNDsW6cmBTZ
8jDNzQxt4xTbn6WkLqqxWnp8dPvvdZPEhW8UkHsz7apyfdQJOVP7yI1cTWnhX49j3NziUdKscWkt
vv7/exTMMf51jt5o8CSxqmjfZHn3KCbtNeRvPFVLqS37eD8Po7HWNFs8WtXYPWb5q2nn2YOqcfAY
wcnQGbaqLZkC72yP6CRForvPUxNYc2OfOZvizF1I+T7wyI4dLX3tvMDaisBKDlWmu+eexcAd/PC6
5THXQtfldpwD7cqvAUDi+u4jhzljtjR35vOE9NKlaErXfO5l6P1W/GhVnf9pbEnsb4/mbTGb3Uld
Ah3lAx66FVKOf9apO71H8YJQcEgWpFwAnlOBra6OsuTmUtkvaNK09/aFa83HuUYdW4my9zgg8Uzy
nqQxa/tJ9kD1SzN50xtrjehn/A5wEjhY4j+bXopFYg0GJ5MIu1rJ2Rk085yhIAO5iZ/JqYjqq0uj
m3bewY30TzGUBlI94UslWCICd+53EgObTRXM1lMT2+Ka9IdcqaKJOPhdIjJMelqtX1vWJ8Os+0fV
1iKwkGlNfFYlo57qtX+eE5byOzRw/Osp07I1AADsRSZ3upHNbK2xW4rfPcvbslNyPsmuRlXERCHL
nbT4pV4MwZYOamS2GJO0I4pOaiRb6+R9bpxtOXnOp2EY6p3MruII6e8ZxHD7LWnwOZw6Q3tx5fDe
Om12q0q6+SL6Tn8GUtffk1y7yfMK5+8+JJNp5tFaFc1yKHZAgd0rcHqvBfz4Q9O65QzKXpv3Nahr
Myc0pC8XJx7RnPp1NxYoZXAYGLaqQV2MOncv/TwEP64RDVt/jM8FSRTsj3qBAkQYb70SF63R7zkZ
t1N2DnrdZMXMjQeUmod1VgufN32OVsJrbeS4rHFd+1F17fZN419ui7Curg3fIQTt1Sgyal97C3Vu
Am4VVkMjMPCJp1RlDdji9N3waIaLZ3hhp1/zMFwTeux/FKm8sxGjepsnfjC21dR3XZDVezm4xAiN
wjxbaaNvYoOEPZrdX9SgyT/UqBB995yhWMV62T6XEqP11gvlqo1wACc/KFEU5TcnJrvdd5nbPxGT
WLzGwLar1raKI5I89lfV6FVR8Mgbo5rUBbvzF/y7gxtVslzhry1/AHG2TI108T/OpRobbfb/OleC
4YltGcGNvQxWc6XmU5QX9kaF3aTT57gbJd3PeN1vZTlq/rroURwSy966M9H+mNGD2aMV4TzlRupt
G1lmV92y15Zpi/Stxgosl6I+WvOZqDV5X0qaUZuPY3avBqrJPKc+4OAx8MyjHYOgBrZWEVyruXRr
/OdXip7rKOHRY0Xh5RKZnQN0NM6SbS9Fv1ItgWx+NqvipY9eCOMAzuPwMTitOVlE6AetjMliGW3B
uF2bLt5mwFjJBeasr0tVuMie67ExJdgycXvpXSSAazUjPc5I5Om+8eboMTDjrg+3Q1RNn60Z7ak/
q/sGpV1VrXv/WP2X3mqSconp/aW3qo7T9FtQoW086r7cc3Jydhlq9E/2FH2Vbjt9RSTkQUOA6MU2
UwdylaPD3Gw5/vTzvFI9kFncDjKAzRnGNYD2/pOVGuPaIgN/w24S5VVd66obVe7BjQ+LLlQwfGVr
jW1XZf8oo/qMr4z/NpgtbkcNUW2PeOquRWfn6IleO0kZmFdzNYgnhM0HdOXE+LVqrWXhsX8QGNqh
Orzqy2B+kgBb0CfRwXgt75rTAvf4h3o81G46u9afIh8t2MFxfvZPMIr66P9Rv/SXS//Qo7+aX72h
f+3/8boR8/ytv/p7/tr/H+ZXf3+7/P3eVF2NJFCerMD5Hlv98LVHBXrOcvxh/BVMugTBf6fcEzIw
v+Kf/m1Mbe+IyK1kw+k4e9SD0m3oh9Nn9NqQYmu1T56J5nGz1GNePH1GkWdt/6ovIdpd6pf+s2/L
PdGTblVguHIt7KxtV3mhudfNYHkYeEhzo1rURTV8FNVdKyyG/K25SvtjH4/j/qN+MgaHSFmsP2Lr
jC5TkZlvtRTPPlnVH+jtFpqH3lg/D/sRj5r1iAzLNq+DFmk/LvhptSdVVHfqog2kyyO7Eyih8EjS
oGjVc3ejLlkddDfJclHF0BmdNRIv3eajrrV74tiqHGlzurXsaF6pcWqIaphqVGXhdLbI+3v6m5wt
rN7a6LnyneQkB8+41E8pEidj7mKnqeNIwtnAPssB+ZcsL46N1+OinoPm2gUlxt1ot2snAr3w5jyo
yLO16N+V8+OYcLwJKo5b3vSIO8j86ONdAKVUYr641EG7mTB2ZcORuND8XPMOctv02I0BErjAMlA+
DtpmHY0+jILcPKtWN1l4VqDErgwrnh97hLiW0zCbyW5t6VbwmsbTJwNdwh95duehZBitXBd8xLzw
BJHVv+pz9i1mBexA6v1nE4bbsMN5Lj4jAbUcMa0BK1+UuMa97sUgAwyE3fSmPqrSSGjkVt01t0I2
4+Ve4xm7ccyc92wECASHH9ZQEUE9b2Am3rRlPVa7Vk5smRHUW5OcHG8caFslWlAo/VjyPRTVeqwn
G73bWruK9CI5ZsYwPwgnRXIWYbn9qDvBld/FYuuPOMYaWjS+dNki+NiV8cFM+/Fl8lNjxQGwxIeB
1rnJeKJggGcXyYhLScMT49cFE8ifRc5H6VELGvTo0QI6Q4OSz8Lr1+xFyJqkBstGFuGJsxTh2SN6
J8tNOlr8kyxvUdeswBITgr9ya2G+1triIS6y4JaEW3ttgy7BG0qT8CXjeMvk3arpYEeUvm/eqwub
+1tLN5AyjNAuu9QjO2Br9Z0AuX1f5RBTEnNGdvvPIXbSDMQN49ePqhmRzr1uEdD+mIY8KcY2PBkv
QwXClOt87suNEWKE3ALGuclm0/qEFH8T6d2nyjGjs4+Y50pV65mJg4btvhqoWpLv97dYsIObyggo
bjRzgSvr5aHN2kDb9GnLGakq7e0sjeLWz6LycimwOsEYGglsFyjKuQJZudMtfNgc0U+3RSRd2DeG
9xmJ5m1tR9X3auheq9YYX2xPH640MxUnHN6GU9VVzWYw++5JNkW4IUWe7IWRzC/EF4DRRC3ki8GY
XmK//6yBNYEmSEmPHPY3xfBol539pIOd4uOdX0qcee7iOXhQnZrlKwPnwVh5CUrLZtnvNH3Mto2N
fh/cl/HZksFJ47n7xfXRwbRGwDlJgusklEx06cah+9JMUOgqL/fvR5TFrgcDHMAEUvtLQ/DNCrz6
E8r7+T7yomQnOqd7W1JGqgMuvWjgTqU8ttI0H82keemJu+4iYgH7dhF+7QLDeFoQR9us9ZIjNr6Q
IBGzWmP2Zb6P2o/G1KZvAEpZ/eCLP8SBl+ytOrH2vgj1+y5C2xvhsfkb+CEEtLSvbeTn4G6EeRd5
2FYL6WE5C9ShrER6HSwK0uoSTrN+AvtTbKcFWvFRd7nzEZn2O75QlxZn6RgbvMWeZVPp/ZqH98bF
CBV7taYux2M0e4QW/36ryupi2vZ41KGR/GcnvdN00s7RMB6dtGEWAIwxGCGkEnRAZlZiyHPUJs59
3Y7yLg2+pLaFrXpexOUpmsIH1eYFnXMf11LftyWY1AFKQbrOnNi+kpVrkMNayhEqs2uW5grZN7oH
NhqPtb8rGlT+pto09nNLShoyu8c+2CDjI2bw3xhYyv5OiATYvz6cVQnB2/6udn0izGVmXqk6dVn0
FPAqMM4YmTCVqutC87UwtO546eG8mkV0JEIxoyUq4W5VYC3wjlnwj43p3ZO9T29zPcBkJvbvC6vx
7svC6Y54aicrVYy80bzFTZEQnvTnL8IYjqMJ0kULsnnfaba9ZdOhvwFARP5UO4hRuyfyJO9Hr8mO
vmMGqyiMfth1tmz5Fg9r59Ft2Jt05M1WIwrKz2aW5hsRNoLXzzECACV44wk2LJ4HZV0vWv+6j3VB
xraSt+FiV4BE7PTY96AEJ1srXqMI22bPQ6jOdVEXgOd9X4cie8fFL1rJwsbYY0BSLfOFiRlECjTD
k8UTcrF4YfWpd98T+LuaRuCH0MaNbdcI2BgAD/ZuaVrXkk3vIZK8jb6+rBG62+3techuoH+zFLlj
dovVIo9FTgH302Jm0kT1/Ii9mU54BEO20fMdtFdG4xX/hAzGIT9qDyHbLvaab7Y+HepyEeEPHRjD
/YzFQRFPK1ca3vPsYo+b9C2H6qiFIW1mm0BE7SsIJJwhrArxYctrX+t8xVkoep10tzohJZKvVa/c
g/Nt5T62I8sgJF82fl4ii2oKeXZE2PKbdlusUBvtxY8DSJEB0YnKlI9OpK316RQ7Z5nXCZ41Y3k0
sVD6atXlN0d30jfdAL6YpD6+soZL3jXPZ4CyLlIXRdSelV2PiWi/5/pNba30Qchbf6GRKSatYtyC
xZTI4csHf6Hjqqohi1BnyaV5DPy8fpzhLh4xmZarps3kfgQTt8UeSb/NuiRBv8I4qxJIWYApywXl
wm6XoU/MEzKy06vGGsyVVhfuA3Is5moa3fCz7JtbXCD8aMWj1l0EbXnVm6TMYI40ZbItrYon5WBl
GuCoHE9XM/UgZnTeDWEqa95EEK7YJ/anS7GRobntHASZfNLSfAxpuvUzQ9ePeibw2UJmdJWbYXOj
LsWSvGl558dLZVbuUa+xT6pRL2zUR4iRXTUOZh65Dyqks6P0nFvF1tWQvp/AgfEzruy7VAbWXVzJ
5gzBEFXXP6vEctehMBmOk3f9UT9mmr12hay3RpJF6ERj2Lm/TMeKCHZnci5TqYmxHO1Poh1+GGJG
W3+Mq+/FWQx+913LnH5l+8306LdzwL/UHo6cbIPN0FXv7ABcXDRIIUu9jMmEQbFTxY+GS5HkVRaI
8uZv9aPd65sUXe2N6vZxqSpCGHZ5p2psv6j9zTgZ/dq0g/JqDI+6GckHdYl93trQlPpBFVEqN1D8
RYlnFPJB41v4gMxluYt8H3f5ZZSqQ00T9rqRBkfVb+ggvmRzuL0MWLpVZlxuxRxOGzVqaG350Lb6
C5ak1UlVjT5es1KkZzUI7F6F20i8r8lQnI2BQNxk4FxptQPBWGT5WT3NNy0qoq3tWtGRsLLxYMzI
u6oeoyfeiW7pj0L320PriGEbdngF61V6EFXtWJi8mOG56eD794FzQpUECVe8BDaOvYhUYU24QQa2
PRC39F9dHi5J7dkvcWKkpwEM2roOXf/VigVLod6mnLIr58UJsT8p/HjdVSDmDcPPDqKwjBP4tGSX
pulwW3VdfYXaqP5AtN5d20KkL02TGOjLFOjSu9NnDUOIr0KmhzqzLJ5t/rRLwjmEV8Klj1mcg3Iy
Od0QjXdDhPXz6S10cn/dzcF83WTSe05y9yquZ+rRX9kZM7qpTmmNb6VJVFoi6xoSicCF3CIFsgyf
KmBhcT3Wt309t/dhPHxRw2vfdDeFgyy7SfY6S4obgs3WIQiAmvf1KM+W55VXMW67T05jOFBYy+SL
cHGPVkeedjgkcnB/IHLw7LhZ9ZZUVbPWhWE+lOMUbdWMA0ePy4weuq1nrRgwnxrd6qkZRwdov5F8
cWJ5Y2YmhyhmLEFVfDPIeE1fF+8Zy4z9Nzex+DwG1zpZRWw/xgMwjCH33gYLKIuG+sDBRkX6UY9y
TpEIFMy1XmLoVV5QdFFp99esHP1aoehAtfbrqXwP/SbBgCr0163RmvsooDjIHLGkYcA1mXgNGOrO
3iUaFuGqdcw4ocVAsteq1WogtXtQC/H2c661wPQ3aBZH73l8xcPfeG96o8O0q9BPTiLy20mzy4Wq
Nj4tCLO6Mg+tcKdnzvr1MTLT+EoBy/5anyz1Coj21/qa/cI/1av+2li3ZCQLZ6/nabQtAiPGgt5K
n2Npabs+Q//AC9PseTC1+uiamF+q1srINc4dE0+kpTUITNzUx/xmNpYkTifeFdzD1mR+HAZkCj7Q
H6qOfCfp+F/oD22086OqUwAR1SAc8gICcKhnIXQc4NB2488WaWQtNd8an5VdmC6WJ/Vbh+P1S7sI
6BMEROFs6Zp/d7JtX4FqVJECe+rts7ozlzsE/W9Hbc6Pquqjvirdbjf8GqUaSIj/HBp2zm+jzHj+
1s7C3puGkd72ReZtKug+G6dGZV3VqUsEtWFv1gGuVpB4bkUreza4cP/gedlrOWeSf+GvIbiD7YKm
968v/dRcYQhpsluIK79VanrobrwZvEPviETbSLtq9y1Ct6s8EDGGm8srZLyCmlvNcxm9vIJdS29T
hAZxJ6sP7t3ZgGlnjO23wPpeV+n47tSlteZtKG5JLTvHGIOwrYnd7m1sZA4eacK70oqAk6UhyxdX
l7BzGrPfj0uxdFqklzO/PapWxBwkUKZ4OE16Ur44ffE5SAf3DKe7fLFTjvL8qo5dzNdGz3lVMev1
Gxg+5I1iOz2nWlA8why6VfWOX1UgNCANzzgqvXlDvZkCt3zB9t2+rofk5/CwQGIsQUX9bLn5Pw6P
ALW8uXN1GY4Iu30deYG59goLNIaVhOssINqTWRNnAb9PP4n+NUDU6LlrhXYX5STSCz/91FuxfyTE
0+FpU2efRk6tW90ToKX4TFaB5oqdOYU4zFltfB473NlH9KH3YsIiSYsmueni2nmZE/dHneNO0eT3
UJPZYi8kDPgaq9Stzr5ljyfltKv8eJcqvu/YcTh/WvT+qmobPAuHIg2BsLb9oc2bhxR1an0HJ6D7
rYh3TH/AKuqh6fXqHGctDMMwKDaWbaOAuFyKov+cI5dymGSDceDUpcWtgeL4OvW8fquKqp++NBST
SRKxtcrLBO3YbgIrB4UnrelpDIkipJZ4xYGwIUM+ORvQSEtAAcFtNLnzm5GH2ovT5avMybpX23L1
Yzj62lqNiiKzXxcONtGqVX+dkPd7JdCSnIocJzU43h2797TYTCKsjyLR3Q1hzXgrc57gaAxIFx4j
JzDPvtxWCHULALkn8ENESSTZ/ywWxcFaZHI27L39VTe0PN/RKFsTfUyf/S4DmYVX6vdCgNQL3W8p
MATCxt78aJXY0I6jHV3bDnw2pCKSK82Dc++0FX5FM+FmsunoIzrvA6swqcEIaUtsE3ZjWHsHuNvu
WSRBswmm3HxtTedWvZCdxPsMLiTWcDxIa30GalCF6a26c0XzTdNij0TgX+qbtgswsMddvCD0uR81
DpxSd+RJumI4qbu+TH/eeYOjXesJUHE6fFT/rSvu6MOltZeLropbE5jMSJtlfVzsA6ysLmmzgQ/o
pjHTV9VYL3CRKllNuZ8/qeSXp9lf2CqVN6oJ/4ByY+JvsVONbEHyy1xNEmjHYiSdHGdmdIeJnbPB
qAloUwKbXdWFyx1x9ytNN0kX41J4qW9CU+wl2duV6vExIE+Qlgq8sQGl+eckScGf4ieI/Cwvo+rV
qEz69ibIsCNXDb/Nzgvat0mq1/ccJfpnUfo3ySRBgiwl3yieNT0JzqrkiepbWCyaHFMhnz0c3fGa
rOeTsxRr8MyrxvYHoBOM1BGtWZtRII+9mOVzJuNpXeCTd1BjiXhjLZna816NHXUW7GmI7d3lbzBQ
GAklrglqrE+Sa9tber5VrUMWOkAfF3+9BgvOtnCxUJRD/RK66X7WTe+za2vuJgf8AHkorp/gD95d
6lHl2GSc50/6WHYPvm1+UfVqnmQSqHMG3XznlnCvZTf7n8feNlhtu/Y2TrLg7JqOSxjCQEOwK8aN
GLGVbPx4uIOFOdxpCz2/5TE56wGQs1/1junEGxKXDjs0eqiGyDEwqyhRYFmqolrXAoRdp9sSs5Jr
VVfYWbpixXQ2zaFLAX8b7OKvmsCcDhmJzaehmu+7dsAnqCMWOHlCPrkeZEQcAk7DUrpUxaiZtGjO
qlIKXw0v83y4VsUpTMurKI+nbZiBQfT73t2Wirmjx2G/qpdbzOO3divjZQtDXb+wewxwvfWmS2NA
OAsO15izXRHMx7L2tLeOJdUp2JFztN4jMsq3C0TkW1cEe0zUqmceEuIahdjFYZd6NIK+Trje6Maj
M5RVvJnu4qYxrhO22dcWPBm/J0JusmivnGFsH0qtDPbxlI67Mc2np8IcvxL6d7+mLusIegmfqtrO
tz7IiyPB9OQOCVzkZNzM/eqXD64+9u+dicWvF7r5OTAABQgB6lXzCvsabQSxCtn3sMxRVJcwG+zr
JTAD3H+p/O02ULVW3xRb8sNoPi7tnWNk62A5arK9X2NIEJ6IX9v+ZvD0ZJNomrfpi8474+Ddc+ZJ
+bXEdbOXluWBr6EhcgSAUemMkBRZrPeqkoyWf2l24hiySeDK1YhS16Y30DvRLXd+wDvX2S3GUlh4
TV3Bajx+x9ylxaYhnR+igAMnIitnVVIDyB7qm3E5qupa3RdsbPt1k4v2TnUJeYYd5spwVxZqwA/O
colMxDeiMgsOqmjJKD/H+h7G8x2Ue8L67YuD+kK0gjj/oPMnv8VRlmGXlFSPOtyVK73AYqBGleXg
hXN84LQUnfMgwQ+J2MtjHDXaih9+91k2+c8ZTXIgf84o0M3aBXOpX2EVau5tI0PTom3DV4SYv7eu
1d7FMAmwewxeVPVk6YRXijnY+Uuv2rN2jpkYT5y2Z0zfTYfPmnqJPu5mBMt9xJlKvJbFRv0/yU/D
6FoceaHTeVUNFzsffy/ibqmtSEK562KaMVoa7PaUahBOt9NyKxcrIHURRuPhHUKfGgGUbqUqP/pY
KPfunLrQ10lJ2FE5AxvmtC87ElUpv8mVA0bzefJykzzQDA84qqKroe38l85dvkHVJ4zFgnM0JD8u
JUCbe8FubxPbffVpaoqOpTUsD1GoJRs/DOVWa8BdmwFOXYXkSRUOcsdXtnotET3pl8CtDQVmk9UZ
9p8I0d47kZetsDabv/QgSXmCFfm9mWU56dMItuIvqUZ1pwQXL6qMlxYO2uxyw+1HP5kOxTpxC2td
4s039OVwNy2XvPGJo0f1975AA0SVVL0VJbBIm4m9KPrLl25B3ja3tfOqen1UdxMbHMesiv1HQ1MT
wEo9AIxqNvV6QpcGeFerzL7UQ3RlszScczHic9VPyUMJlmdtuqBQpxYAwxBXzWfD6F4wvUy+lxbZ
ULNn1Q2MXdkbNUdAOzqavsBUSnO+W1NsvQbNFBPBKcYnc8jGTVk39p1EAmZrilTc9CaMEnOwF0Ln
IDcfeHkZj/3arwMoeiTMyLAMsbhRzQI+KM4ww3fBAXHXEA5GiqfKsImr7ufexUfHAMZVajWx98zE
/A2jST7tpDv24PFeYeap7ilxlkMmRbxuxVDtWaWQXRSpvYmXBVddui6t40s5c9qyXVkCJvkf//qf
/+d/fx3/V/S9uiOUElXlv8q+uKuSshP//sP1//hXfak+fPv3H7ZnsNskPxxYemB6jmHrtH/98pAA
Ovz3H8b/8NkZDyGOtu+5we5mLFmf1MXxkVY0NXGIqna80RzLHjZGZYw3RpWeRVB2h4++ql6vzWe+
qMTu/ZDPxWl0iGej94QnSr4ngZxvVLE3HPO6xXyHt5xWkAnhrRWmJ1UaROg9QXsHb3RptdhZInl5
qxoqc4Ra1VTomvkIddkyv+o7q36N/MQ/+HPebVQRrcFy3fpFehrtun7tNyCqi9fMIhmUz0a+Vp30
TMpNQCj0YJfJc+mX57kb2zvDDut9EFVyZVgV9HFVWTY+dLU4PKkSIdX2rjW06aoUQbbxm6K9qzz5
5b9/Lup9//vn4iPz6fu2YfqeZ/71c5lq1FAIzXbvHco5YOqq+3pq5f2gVc/KFN4qwRSVs+NulcV8
KvUX1YvTRM5hmhNBZJTf64Uzoy6ONHo8fbLvQPPaez5y6tOsP/7q5SyRkl9VeuTaqPLq/bqO0vEl
R7diDkkXqBLYYMgoyUvc5f1DOfuQeekTaaE4p45NVOTuv78ZrvcfX1LP8E0zsHzDNHxLX77Ev31J
TUCPs+So+D63otsadl9sbfaGB8KY+XM6VLe+nepfSr8gwdI7CfHsOL2Ng1xbqYbat5/R1g0foRun
R1kE01U2Ntjstd0j5qNYVs55/CC7ND9civGSOlD5A52A7K7XUoxn4ryHg/mrReUYJvTcswGrso+M
g7ozNcu7+RirRn1M+ltnxqvXVT0+6sMROCvSgXzfgXJc1+X/5ew8duRGsjX8RATogmab3md5ow0h
tdT03vPp78dIzZRUPVADtxeBsMxWZpGMOOc3o3+0YZrnt3ZgYGPJt7WVo9Y85WMeAnnBbYUrV3wM
J1GaWUtM5/1/eYro+vyY+P3P1TVszRC6PR+eHcP6/ReqVa1Gzxxyd6eE5aZPVRf3IPR/HBdCJWEG
zqVYo10ir+pOReNC0u/y5s2u9fBoJF12H4oou9cS3D+T3jX3su9WdDA//KDAkHSeJ/sQt02JXXTt
Vjbb0cru+0J3CKImzWaUH+55BUndvOzWUEI8ZDCgKcemkTWLoVLQZTZiqiWIekKkTr2Mba04uUkB
D+aXaoPg8C6avDtPrUG7RxnfeJ+IHfemdZqGMt4OvRFe8yjR18BG+/uIO2KFEWP85HeEqDiley9K
0UMxGyblPQmCb4oK+FzRnRN609MTXKyHytSa3QQwijBnG9/pxDrvZA2uzHcugDLjf7vyBpHDqElf
THcanNuCovRhZqbgQj/WNx20Qo8wXKhwN+az4Ntk5WX8lbAKxGQbkSVfLe2lKXp8fnUB7XeuxfaE
VLus1lPo3jplE6C5eWj+FjG5X38JVjuew4HJ2m0CIMyy8OOd6YzKnuRmjIK1UhtLzQmwAIBEf0IC
3zslStMdiTdDgKcl+y2/Yg/9SxVQ8xo19unwMSd32bStZNvSrW+R6ddbL2/2oVoEz4HaFitB7P2U
T6ZzcckPL4052N2ms6FkIt54xeQbsofmHkNu8qNeS76yssYbTF8i8wfPx6LPgco5A/nHziXOWgM3
koOAb6NrX8H3F95ULM0qHRejGmF/NU82Gpc0axZ+AePdnCa3Vy+gJX8WWYYBDWdde8s5ddIXdZeq
l0gDlods+0bOs7Qf6tgEV7uJnfOYYc0+eFbwxe1hfcSj4LjR1eLOHtBxc3Mj/FJ1OcQjz0nAx5jK
I2mmi9l53jMxmW7hRgdyRONF8SrVX3d4R5LWBEbmlsXVUOANIEmLdXY6lUfZl4HlROtSK65EKp77
Au2IihOov+aIR2AHbOduRKTYXxeCTZuSgYuQ6+QSWXODCCJNwr/m41qTgyB8ws2yToKELzYCW7Y2
Jy9Y2WyX11qj8+ZGNf4CyyE/Cq+yrrWtW9cxAk335zeHaXx+LhmGrmqmq6mGqcHgNn9/Lg2VlzZ+
b4uvg+etjdlHQZsLIm8tx35qAnE7D2zafzpLZwhWFenxX/rk7BZ02DHOFRO1kXm1bMtaMCArr04p
yafJQFqwaTdEvxOOkFZ8qQIee7LohizCL0PWkVVQVYR4mCXbfuXCKvK7o1wj+29TgBA9o2flo6hT
a+oiFxl8NgOj6z9/T3I78dvz27Bsw3WE5biabjpym/jLG1aUEe7GilV8VcwoW9pEhbZ5WeAtCpDp
vRMo2KFr95I7Tnsknox+wdzvRCglqoWYrsmkeHe+ML/3hTXiU8v5he1EfRD6oL5GZbGQ/YFnhDui
ocVGNrUMi1AQHE9E7YyTGQzV7bKlVrAhb9T0Mokg3SS61mO8kIQb3fEdnr2x/dojbxTPoNhP/am/
NIs2/+KPsbPuMQbaJ+guvoZqfgMYR2iV3vpxM29fE+LJEuj7aX5GvwQMu6ESoeNwDCsnf5zzkqsi
C82NbCpjk19hpe5i4l0Fwss6DO+gy/dRmxePGGSTYWnqH+OoaOs//1rOP/ZDvGttEmGC30vopDF+
/6uuytpwyGIGX7ugxQlay18nq/buo7S0L31e9YtGtP370AbgB3zXgq3saM9o5GywxO7fRTckW6fV
w60w02ZdByBdDPAlR20uHDJrR9mUNdkXCJ1cjW0fIj3O7tjvIOmictuUeCHfIRaIXezAw6Uv1eLk
aWN/KjDLeG5GcQ2qaLoiSpQ/u7r4Qb6jOctWMAcpmyKoj7KZtmG/rFy731fzytLnqOZPhr2VoyG4
8bWRVvXGd/X0EMyQMzCQ7amb+UTWrB3fLpu6r0+g9oBayh459jGr7HVkxB1OC1mN0lQb9d956Ftz
fi/VLfJjxDYfeI8VuziqCaYkKiGMWGWqEXfz1Lrxd7YHObN2R/tsI+U2LYSZ2+e8Mi9VLsZ9OQ/I
UdmvNZb9Lz+8/GF/vU11YpRCU21DNTmsaZ83wj1S1F3v+saXUferVW4VIGqF0t+KmD941Ejcl7yK
rA1HiuhslY51n04I79oILMoWefDkKjoTOChH4NlUqlvnnhkushpczdgjZSYLtKKyi2Pz7PcbU2Ez
iue4g+oUoZbh0rEl3v/5j/ofj2pdGCp/zoYKE9YwDO3TFjI2RekYWqR9sTXvtYbUfG54yvxSDD3q
fPAdNTZyk71IEZc+gxrpV2bmuXdlquebmOM9RkpokIos9w6lE1oHFQjNrkum6ex1Q7UpsGa+g37W
L3pjbI5FqBGLN4t6B+galFAyrR0v9fYm+L2DrBVq1N1q2X9r/2v0o+9jHom1+F9eaf+4+XXhWrqj
mY4h3Pnw/umVxgZu4sw+Vl+iNP2RZVfC8955iCLrEs5YHonPEXoar1A8EquPPlmLW0c/aRhs3RaU
aNQsZDWaZhCxUY4beQE5WQ6gZDNHP7zjSNJ6/An17lAYKIMxQGvF6c83+LesqkM9SzWNybonBgru
AMKoDqAHbpheX22pYzL32WGrnW9TQH3dmsY8xUdzZYHW7IgMbJ3dVXX6pDvCPEizIZyIsztfFc1O
IKILAYumLOTcPI1vc1Pw/s5ClEG785Vh00d6Dd3XabVFO5RnkPLOl0BNsKd3AOMRIbE5xIo3s/Hd
L1ZvN0uYC6iLaL1zVyWIserzAGJDhIPzILuCrPGvxeQhujkPZCN7vMYbMQMXQX5uB3UODzEQTcWr
CSDyz7eJLe+D354BFnsaF2CrbTuAEI3PkQEkKxMNLdsv1gByvKxDgl+4C6wjpbdfStPrV6KurV0w
N5UeDLdqNNlZjvLqxr2XqPBYCPGUscWU3aMFdoqX2zfUQO2XVgP/4eSmupSDro4Ni8etQjGPOvl9
0PdPuBOVF1EK+yz8UF+2KCt/A+YOo8oY36a6APWHa8o+C/3iqVKqVzmhU7J6YbVjc4/cY3wM/ClZ
J96gfG3ChZyQ65m7KtxgPHpF5uIT7/Hqny+Nn94T5wDriV2MsRsMBTcySbx0Uouwn9/z+yJztFW1
qL4f5wL6z8++KjOre1kglfJrn5z8sVaJuvo276NPj1BKYk/x27U+X7+0QQVxnNTJnj/atnoJ4IS8
Jwb2QnE5ZPu8Vuy3PkI3vrbfuwYOXdKpFWpNnvVul9iBQ1lkA9+BK8FgBJEz+qFXQk2oM+uuywY0
rxOooa5b7ruCxB9CIQm3ieFjFw3dP4I+V439kY1HH7y4efPo6GBf9Lx+cSEInCezcR6Bsxnr3kXc
LcSN+HH0qw6bO3yPIqQrlmxcQJgP7VXOHSYcvJJK8WCtMtfXSIZV+ZQs5OityJul6UbTfcLB8SQG
zdjq/xVKkXonn+RPPkRWMNKetlgx3310yQWf1n9qfrpcC6NvVQrdWsi1Umbl43oplmMHtcDSKLeb
ddfnxp0otIYEBx9rzLVh7pOjauHqt9qf5+Vohm9clRybN2PcLQl3l1U/956N1jJvA8SmtZMrEfJy
1Jlny1ox+IBTmBeTI5oMSBATezFQ1Gp0L4vcaxAz8MJ0OaNpbn2NMKe9nc1w4XleOxdq08JvifXr
x9LIbpWLPrXLPhr1NepGz6bjjve2OtVLre/qrWzKYsi0dtF3TrrvmmK6l31aCjxYgfQkW7K/GN19
7hTj+aOrFRH6+W10lxmiuRPZD08jVVwnOBoRah3fsPX6Qb7Rv3MVzXwYtODSjPbwJkrLAE2DehMO
Kb/O6mOeNFArL2NagMuHMbiMRiMtl4l/8ZA2e3BVZXis/YhoAynDrd9Nw6NejsZp5h86bpeVxCfx
gALnAlKQuV2uOJBReDlp8aPOOwJd/vGe43LxqA5pu7a0Xl/L5ujG4X02lkvZus0YS21p+rqyhbFM
iNEnloCwl11tDM80jqHesfvrsx02kfZOmFZf7+WALJIe2OfGFcasZdVXCzlbjjS2eg6SonzQXMSz
y0b059h2tIvXAkgCRFp+SxAgS5F1fM3TNNtm6CnuhJoXz1h/3csJX0Ldtw+BXSshanTwOtzGPA+O
MxB7GocrFNj0AhlgcZuhsZM5KrF5+pghp/lFhoua1YBMNlWHzXLlEEUIsCYfxDB/Z0l11HxE5IOU
ZmI13j7LemONWkOJsiYBHXvw0m8GAjplbA3fMSoCWIyl5kM3+cjjpI218yJ15Nnr2LcpCfeca9l/
WSSVJbviLsvScc/7OEWx4rWF6YVJ34AAYJ3/LNy5+dFXpCY/40y03IBwcxcBudw3rPqWUjkgrWx0
91SAmFGZ29dA5bUsFQOmMXmw01I/FT3f8lT0KD6j2vhlcmbKkqYMl1QlpGdiJqKbHFJBfi+LRiu/
wBsCfRS4OVyatn2HmmslWfllAuS/9eqp2Mpmoh+KwQMeNozlbhrNeiMXIwm5zOG5vfaKgryTF49r
2R/U4a6JNPFcTGp3SHpTrORltMq+qAnhQi/rkQ5o0Z1MhGXCFvSGdxMb40VpS4OiabzHyP2L7Nd8
sNvgu6WxwfAWD8dgnq43irpzMexby1mFKq5mbZHyBQF9NqxCQbGzH95H0SABUC5i/NaWfeyIZ0tt
7cXQ1NNb49cxbk/h+FVEPrz1Sv9uRNmONIkPCFP5O4cbGRHQuZac2IMFae5Nn6fVj9hP75WhM+4n
P8xgTIvhLgM2v4Qw4W3iWJ+1fZXW2416k7PXG4J67UXJokI/8eoKJfMWhgZDsOIr3cSZj0p+9K4H
qssJq6yUs9drynmw0QGL9fIouz76ZU3tvZ5/FBvOTwNmYCjriQ/bVoOFQ9cUX50kRLbHVLznMTMS
EM2ucufmhX/PCcdZGFA4yMTSZ/l9dhF6cE+K8hSpRn80Bs28qo0vrviFxLMs21p2ySIFaINNy9Ae
SEUSwW7ZMriqFjz3MYBboC8xKJI2fEapw77GXcnzikHLi4dH3/iRl2H4XKh6tXLGFM8jd2jOw1wU
eoS8Q1btVC9rzqpjU8w1OSinlaZRLAUkvrXs+zSvTAZsL60nSDvaqdLV6di7aYmBTh09TQNpcB/w
xY8Q34zG9H50IggXHtJT5Fv9ae2DGLstgsBXbqJEWwig0kdbRzhWg5HWIVhpdDvFbO5uTVTlzdNY
ow6zsNcmfLvnJsPAoCq4TSKRVs8lRME1xmDB1vGt8jkzkLPkqW7jFkNTL02MRJ0c0cu5Gdq2vQvQ
kl7KptN25YENZnRroqjoHuElgj+aJ6eTpZ71wv+e6E9ePKlfgYL/FQHRfB/q0lv4lbCfkkqvV7lj
Bfew//JN1A/qeVDKgSD/qB6SkR8psQokVvDzWVqq3t7BsI13Kv/tLW1sLpDyxMqvRo1Ddvdd04L+
b24NpUqSvyN2dosYa4SXMhyDdVUAEf7byfR0FVsJd4AaWe6pL/UdNovcAIVpvWRlZhwKbxzv5lbZ
FHxTfpA9gwJOFopmTIiYqumz7ZtAon2lOshRV8vQXETXHkg8o3o39KjcudNGNskaR9uegN56GrP0
GT0qc5G2Snxy8zq46rr2Nw/D7jUM0nxXwLNZWwhTvvq5qxH2K1RUWRh1u+CkB03+0GQ8QYSPsM3c
bZdmdYTNLB+o3WuD3u26GGp1K0f5Y0HlPqkS8Flcsu9XFTClFxMZvavdm798LqTAdC3XGO2w0bFn
tNSufsBxLAeaXGLZFVvhxUdqceVUaf2KXPorzCT+PqN+Scbb/eZMHkCteZGAe7IdAoFV+LwocEBq
Gdgav05BcltkOf3SqQrnm9+nCFTYUf3gz5+U6sGvnwQIrn7NKv/VUnzlR1p2v3wSrN7dpFgLnqUC
lOicjJcpellUabP5l0PeHOvIZbL+lpUnjaabqkXgDADSP+M8beYVgaLCp7CjwED4s42PepXpL6ke
vU9+VF8R/tNfAiMGwVpXT0PJ1qcfvZWcBBcbW2Og1rclQTMeIhNUkWzOgMktKnQGPxyXcAalX6FN
YuzkFZGIBGVRxCTp5tExjK4xFjR3GqfyA9Gf8JLnXrYLEnwW2K0h/CGm8OS7Sb4IIo6UeTjALk0H
nLES60nO8IdXNN+6RzkeYDvCZzcX2Qo1XkXpqCaH0Q1enNq1EEwxOI2r1tarDGUGEjonuKXQg+Zm
rWTRLo6jCLwRTTcpB+Q1XXsnm2ZjwQwtGv0YOOMjD+IX3bGyBzvusoeYIwdITDIZXcG9sPQjbt4w
S49yFMRIe/7zL6gZnzMPcybUdVVBrMaCJSQ+hbMim6dJWTs9J7xh3BIgnAyytxMPRi9FHKvBTDs6
t0I1j1aV8UfFvxWinUei2RrFnZd901UneiiqPH4oMbHeO7FoSCNGEMtdtERVhIm3tRoq6zEvuje1
48XcpkZz9WsHtZVi2ieK3r1NXT/tJgGMM0Ac7q00UN6YCIFdLBOHHPDht+XQQ5q9U3Pr9PPVihaG
rOtY5bnHnuRlBJ4tl9fFlB8KsugYcDGtnOEUmZlWpxT06avz8zNdt46PjpuZSznLFwj6aTwdj/Ia
aCKR1BxXihMNy4FI4J2OwtxdgfmCz+Pt8tHlCjAxxoBom+yThYcVz8ZEXfe2FDln7WSW1quKie7J
x19xlxspem9z7aPvf9X+PM+O3J/Xc/9b+3SVOHTFFug0uVb1vu4UbxsFYbjkgDbNp7TpXkuDZCPa
Ll999PlaO626VjPWcpkc6Ey9XJqp3W0/+mzhIJg26uVG9NN3cODIY9aa4M7z1b0wCGNNokepug6d
B/Tf86WVBe273okn8GMBIBxlTQcEJtUpL0bZ1V/+/Pf9j4S/YXBGIK1mwUInbCvHf0kYZRaHnFBv
gneEasL4YNm72sieIHg1Pyyn3Yqx1r6oviOWgW4b1xJN/X0VTNYWsn9+ylG/X+QABxcgrPgjnwsF
Wf+VFYMElU29bi5//l82PmdNDNsVtkFw0zIc0zHFp8CZpal+GJCV+jKNwypypxqICIWZFHg+23az
45gcL3rV+9mnDjYW3/jZLfTU7N7trD5C7QNurkGxIo0AeSpN+3cfvP4iFal67tEMe1TG9Gqlav9e
VPxAOpYyuzRYQZsu/Ew/j01FaHMw8dfOE17yluto2CYyImuykBNBKvT4VoX5v0A1DOfTg4l/uGNb
iChbtklWlDzj78kjWPQgMbLZfsDigSmSMj+Rn/FnI2+q9lykup+fvALOOQHs/ad+2ZQzPubKvkTk
aLUmJl5/80U+zftofqzNXYg7sJoiNGHN/sFA3PwYCPcd4gAxkNocMWiwfbFxzJrReQpM0OUAc/5O
doHWGvY8SSe0aRmUF+lVbJxqJzR3yNEND2pR9ohp3Iko55JKx9+mX7WotswL5EUUrwwWwCf8o7wI
DLPxEmMdJwdF3cZrr+hNmSg5JsQI2XICY4jnQtaa2swXyCy3608DWYpW+0JOtLhVlrqGkGzVFjZy
evG0DIywe7ITa7zwhTy0aYe611yUwzuMqfjxNm4RGmWTXJ/kGCAWPcuaU57geWOVDVqufqDh2WCo
p0Qrf9ZknyziefTTZNknR+vGtPfCR52mn/ziqLotwYcxuRdaURAX/08hBycHwftNbo7FUbY/htUI
SWOSBgNJWhe/XWVSNsb85tXmQgW/EmltenHm9zAwmvg8Ndm1v72GAclvMGttwSnMo7ObDxKcGZlE
UBXyIl2Zqvei3cgxOStMp2qP6urIRmV+l/+vT9W6cR965s9PjdJBXTqDALKRThMKuhg0Jkjuvdcg
fmClFe4V4qZzlc1eH5V3vSeKbyDAcOoGPbumWfMVf2Hjgqq8eZE1yzM5AeKSYZWFyTFxAoQjByLO
+dhI1OVaNj8KuaJC1/WjSyX5sGi1GJmUplfOAIEQY9MzZxOolnKWfR9FYPnB0i/C5ED0OD6i4YUD
4FyTRa14Y76QVbJWyQZt1GvUBskp8jMUsJwiWzv8DKsqKqp1iswGqhLoQRPkGiC+tX/7ZY5+Rt9l
j3VD3LofdXV9a9Zte+9iG6QbppcvRVYReimLDj86Jgdu316yaDoR/EnOPjk8ZE+Fs/Aa03gdBt1a
t6KetrKZYw64MKcxvpZB7b9U7Fg0NzFfk2nsICz/tsrq7lJIMmw3m4i4gF5/424+jID7Xj0rr7Z5
z/Enz4MCRcvwQU5A6W1c2IFn3Q2h2x1FkSMhPLjFN9Cg8wWcQnFWGcCpI8JC+l07mtNCDgAVuydS
0jx3nl+gLoOgbJyBXg8d/SAniBJNaoWgS+fgp1os49Qzu6fe5dDqodHGybnazCScr8MK4URAVjEE
NrbMxs4LdfPFrIFmzcORE4PmtjivpH1lrZ1ADIcZXAzvC+k5JVCOpVScG9RVZiOeJYkZfhHvg7pI
4eW6zXHI/Z+EDX3ovpNPKO7xQBsvVVmSngKC+V6b01oLG+WK3sL4MLrElQowpLs404cHHZXF+9Y8
yTHZU2l2ATopsJaySezi3jRN64CnYrCvQ8PYxKqWv41ZvZHfhTW03TJopvqSJiUpvFGI29eLEPMq
y/LsXTO4qXHlUfdDMJSPAsMnuTLTYiTQCgEnoQaopJi+u3aHMfgCV+P2Q+geInu9g0angVfHVU3K
bGlVCCMoHZKXmYm2aV3Ck4PcWrq3yigrOAndKv8dGtX/z5x/fgTXyeq2mrcFHx+h+Lr4l9ey/s+3
Ms5UhgrI1bQNy/38VhbCb9zUaodn05yca5y0V+w7ynetxR+zQ6NlK5sZsh1WpRMwq8gMLvuWEOTY
r7zcV7qYr8culhmCeJAElQhI/H9qimm77DLGaCtrt9HS+pfUJDIlvx9b550VaUnLxiAXCJHx+czD
2aEuCzDUT2bVI7yJ6q5aGdrONhHjlLWPPvd/9Ml5bn7FNXQxKilZKTRjkn1IcPrQTSWRx8T1Dp1e
7MdsioytNnj2Zmx589zauNNs0DNGE2VI3ru2SVZGXdmH0kVQVNSPka0k7MqsbB8GYcrjmWY0dt9x
X9TuoDIZkP7C73IWEYB0bTg4mclm5T3ZQFpeC2CVm652KuuSDFmJ1lxYvOot+486aPB/nJthka98
w6ue/HQy77n/2PPNAJ3Rxnkpd3HcDDjpObGXbAOUnK49Wd6T7Q0b2Rrj1r3KWtU6Kipj+OnFNvLT
C9mpWOk7Clre/mOyXE+UaqPOS29z5dqk5W0sO7sB1/HQN2DJGpq39UO1ZK/SF6+EgG2QAEVykP+S
yHUfyFyaBG/D7rlrMiK8/Iss/AqWcMoHFLcyW7wXafg1iKb0r3CK3s0qN9n2Dx5/oA4IUMwhn+YJ
Ie+J51CUPOp6F8jcvF26VeUeSh9jflltbOulafA/8bGxqrS28JYfWykUSvFcgB23nVoz3TjhVO7Z
jztPpInvDSM0vhbCi1FM9I2LYQTFxS9rXkLzQBtMl4Ib69lVM39vh1W3KXseOHX0lxwn9RyspwRL
erNRZ28Gr18bbP8vScK+otfc4qvuRq+wvDpk/XRxIJGrrGQ/3/oywh74bdZS3fatXW/twlXeAsRr
5IQE/6i13hvVAX316CkLCdDMF1R9s1o64+ScYQ8b17roSMnMA61HwhclK+Ve92rvOKVpubJS4d5F
PQwXdElf6iqvkS8r/GfB2aDwtfG1s+3iNFYm+kljNr5C8wg3TWhkIPIZDQuEVRWsny5ytILzZJvZ
KypLw6XCNoEjCbPicJq2o68ghtSG02sTtfFSxf7mKBfZrr9ukW57UupeubMznGTlB8N72dtu0K3k
IkwXk1XjOdYeSbP6XEVos0zjBLCjnk9NYWQ8fzTxifrZLAuvOhJa+rUpR8OKkINc28zuSmHpE9JN
yT26Jol/EXiH0O/Ezyqvvm72py69gwaNW1n/Y0yuUDyxNmJLBROyjzPPE2/lUFdIdiA4B1CVkH1M
gqbTrX2Sz9J0XqHiK2VHx2L0xGM8OQ+3/sS1iLqBJHaawbtnN/1D9tdsSZZpjSAApKXkLm2KZhHM
UBNlxK4lDRzzak1lfwEnix9EhKxu1wKsQZx3bWeNfbhV8auxD7LtkYzZYruJRg4vWcRwzHM2ImNZ
l1j13PrK0jqH6qQcfgHXzH2+dj8Cafd4WLB9BeXWReG3qvcf7MgLf3R9ucWpOA8WRfotxSA8WhTt
lZOxCBZ5HKFo4U8/6tG7WpXTf8N95/tU5dq7PpkDqmAI3A2EvReoxCOz69k2koIJJwgIbC7vIdVD
T7NzCHLNVTlJ1mqjwSvKcdKl7FMqKDMLJeAaqbwGGYRwi37n33L4Y53TYz0WBFO+7rx0WLjInMM1
jf21YpXmhTOuCptV0/aZG7VncFvIxImgflQC9srOVHVfUIq7ej5oxYWy8rOuu7GbwpnUJJlNksXk
+6l2DCaQPzP/qRmxprCMNF901WADQKMg2AdNpMCzzvUjNiKQWXUuf4eCWnfwg/pNm/3ZZOHOTOLW
T88YxCtH2SWnWgGikB46p6uPuXaA86Amgl0SVWKl66N/1dNmwr3KGnGmS8xzE6ndWnfz7AlfLB3u
reF/MwYgMDV76EUXF6sYWZ+/8iGeFfg089kNET+UV6p87eeV8tmg1bAUfWsplTgT2spFGJyduZGw
DT2n/ZQg7NaX4aa2ldkXgRE7MSN4iPhzLkFCEjWJmh2V9DTMtUgr05NfVM0ux4HwVgv+2/dpNPfr
fq1C5QcdoB5cYqOwb+ZqYKnqQREUsikLYTiZtb5NQtlQ6BhtMNWJLW2Za0V41yG9mThG8grkRz84
ZluvdAuqM3oZKIMFRAegq6V3TmLgwzoPoIdWrHq3dQ6lH7gvVdIuE8sc8EiBIpH13biRTXBfe5zk
xBPePhHpYghgCerbLX6ufNXsvvOw9r5g2h4u03wWKFOMapMlYXZClhcsM7K723Lyu3vNncZlEMBe
VxOSD8YcYfLnWFPTh+beyarXjy5Zc8reXIWzm6GK4Y8Wp84JR3KHQz+8OZTmxFKfm7JPFlPBzmUB
5xCLSAdxPhSD7isCYEuNfBhCugVSCrI9ze2h9kExyTZv8f+0/bR6NdUMza9MfVPBD6eVmv3NARHR
zkxwXgJoEMSm9QBW2NoEThEeLTv1z60zJ5yUpnpu8wz1C5R9f7TfkiTO/850MKRVpTvPCo89gANJ
c/b7Sj/kdhpvk7ItHzh1IvGRlsm3DsNNuUrriqs/8rQCuOctebRu/xz508Xv9CSyhKZr6yphYVcI
Q+XP6feYFzHKoHPUwvtL5LP8wWT4x5RYHxyYv/Xar7+l8bR+Ey0y1xEG68s4PI861nhaDa1YEVp4
bfVhjxMSln+lZ7Ajyy9hVNX71l0ZdhFu0yIPHoLsIYmba2745kFVhHEgWoChS14ky7BrQcCYkDI4
NZmrXB1R/RoSlUcHl4NBi8bnpn3VTMVcNSP6bcTtmi30E8LJRgWlpgmwtdAO1gy+sVXYUwhKv+ka
4lqZ8Rb9ADlr3E35M2Z0LkgfFIx18ps4RznZSdU8bZtW7bPiThgV+SQw4dqLHdnUdAmxUjna0SNB
D1S99b6+ihEnLq+DjhSiIn1UVJuUOwqpiwyf1k0KMnXVe/hTOUGy9ISWb6C6qZveS4zNJP5qTT3b
d4Ra1jbx8aVAyHRDBHxY2lXB3lu0e28Kkx1cXLAyE7ihWOQLJHohdOKhpoT8L9c5OZ5YoOGclotB
DafHHtHoSMG9cQx450PvRVNEj+01OCZlDfCu2IyGoy/ioCd1HzflSkWQDecHtGSUXv8a50j2dVZW
rjPfyxaKUqar1NeLhwg0IJAC/YyItX5u4ILFWtjiyBAsUbgZDgCO3SMOhgif1xDJyBkGjzGkyWUy
6IQc8XUDhFhWe3T4VuhhksyPmv2Ejj1iDcXCGogYRFP7V6qWxgn4zDc/MLZ2wJ7JKvMoW3jdWB6I
hvuNn55Sw3wZIss4+I1qr2KBfC+7Fn8ZaW6Dd6RVk2N54lSXniDzp6eSh/QYIPrawsioIq94DMzi
SYgmPYiQVLVnHglfX5HFst549u4DB3N3fMedIDvnhhW9Vkqy1ey+x9QqrJc56ch7EzBdV5mLJLBB
PxQBBnA46MGUjRZd1zXn1jpMwCDWs5rnBlPfc5s40znIAagoNllxKGynwsNlVoW5trEHUxyKMnrJ
U68/eyNB2RjNDEervF076vcO59EFj2Rnj2wpotD68KhFVXuRhW6jnDiUGRZ8QQXoqlSNozHWQOUM
+1SQjb32IFFWoxUg329jQwvYdtl706JRz37piBdomgsnCI7/x9559datbHn+qzTuO8+wmAnMbWAY
dpRkJVu2XwhZlphz5qefHyn3ka1zr0/3PA8gEAyb3BR3sWrVWv9Qk8U+Sbk0HWd7+JLDH7/UlAls
tMrPqAJwdRUVY2Fm9IAbwU96Q4NAQrBYyn4ikvVyxXRjSX2Sx9pXYoXhZZ6mS7nIrzu4i7jTg6+F
JI88xqx2Xlr0GKHnkU/Cwt5noVl6iCh7xhQ+Goo6/E23Jn7NGdCrQQVQdaEDBoei8BfSJZk1u0zh
o33Pkdc6oQBonMGPeLiaJ1gEZagzYR0SOAUsVYfkYYAPd4bBtmLBF9Qt9/edrC1+mfxvd4NLOIKt
ti0ofb5nkk9AzpWB5v3dJiZGhaNvsJMunwcrWik0c+ctmp06RoJuiDVZL6qUPvVdN130o70cS83a
17JJBE0S60CkMp0CKQL+1MXmTkQ1KucL2ob9EH0GkSRftUt0lbamAGowxJd5r2T7Hl8I3d8m4xgn
PkhlHDhKldzHfX1Hn2r7YTXm+Gtl+r6R1Yc4w3Yw0dAQ04wUDbM13Z30ds/jQhKnrw3ZF+FwzPNW
cSNdHtw5FA3OUSaklnWzMYzMb0fzHEJEwoUgd/IJb0JkI1/sLo72etx9UYoFob+qvC0tzT4poTiN
sXSHUlXyKaUNOcKyv+Ul0nXq3MtnUCLaoQjpzkopS/Z6oDTnJPSbFWXb9y/6rH2gdcLJajJ/HlEz
bYK0v1DkrgPhaWMhIFfnru67yyzHHNgIy95FPTd1UtmKyVqIa6T8JaoJMb6Z7by8/P73F38ZY2mJ
a3sEna4ppmm9G2NLdDvNWg+L74UpT9dDY1eYPQXa6FJluGsjhSC9IserrK2zqsvoRreSv+HHiF8T
UFsb1E0dojh5NEyR3mPj0eYrTLuxi+8A8ZSHcgZhiJuSOUhQ1DpTIg0BjR9VNb8KeLLaoFcvOMmY
+4gYD+eg9ELIaXpKwZ308TDDo2e0+/1jUv7ymqzFUkAdvCsqNcj3hVMhme0ET3b5LsrsCRu07gK4
Q4YcWx4C60RaZavmKmlzCTJiz5QlPEazmHxywOCFx9LaxbryDSX//nLCXRYtlVk6Z5Dwk7mQvXEc
lItlxEfz97ct3uX2eLRIdcswKS1F2Gvx8B2eQaTMvwACmd/jhvdDTvVHux8VD6c+VDWCsD4WpgGm
ZOk+6ZFPtvuI2rj6tbSmI2MdLFiM+xi1q/FKGiqHdKV9as05cxILMX/U/11BsyJ2tMR9XAvZn6Py
gKCS7HVteBYWYg0Bnn9Gm3sYjhjHKVxaj1SjtR8tkmNjlyFMkmOwiZvRqoudPQTSVOzMEfniiOLu
uQZv6ddBgHRJGA8XpjFTAKHuCscXD8++TFqnTuZvhUYxMIJC6KbS3PtzOJm7UrciJm7l4LXJUEMf
nO1d2Ku7qNSbG3Xsckj5melPGF3tAk1LGMJtwjs9HEmHLR0EMbX2Gi3s3KAi0rOTR5h0UVt/kzRN
v6wzAjJJwu9WWDht1vDfHTOJZ5JHwT3cMvs4avFLT6AEzWcLNqf5iGZtdajaDvgtaYo9Q6w4ITob
o7L7JKv44KKooTYDRlRlFx2NtTilMT/FLjLGkjHSju0YTv6I5pdrG3pxZyNjfrCH/llHezAnClDE
QcAgu65aQrsPIHaYEMkATU/BfGErVXqI6lE486DFC+mFwtXrzJ3xCr9WTQkf1hrxx1G2o8Ih1S/d
xMXnQqPij3WDyM8YVBJMFcILxxfUufO7ttSMgza0i9uRs5V1cY0i/OoLBP2uXLr2b0aqdwya16as
oSdhkq+20al7x6Dq5cDmvTSD70YTR4QfQ+GkpmTvUiA7OyHHPVXaYbgyDH240kKBIWYSnssMzjx9
y27ShrthdeiD6nef86P8/k1TfsV+bXdHAh2Gj1Ao3pvaO3KnkJWsyesqeZ4wU8QFA5veUS5vaCcl
Nu/zeFBMjMcqSiduRbp1l4nWUUfAyZvyfrUgZJXM+HCo2U4VRrsDo0CmL+7ym1IubF9eImW3rNOT
Ih1jfv5M9bVcxzavjB46upy/+Xf+0t+ZFBd0G8CBMBTzLwIzqjIuSzqN6fMY9x+ADYs7YQN3b0AY
uwEjpTf3TXbdoYYGTmJwhTLDSBOWcDudDltScfVuW1F+naweBG1qqoAgk+HOHO/t0vo2h3N1H1Lz
/zuwiP0+muHBqwqVGFW1bI2O5NcZoyHiNm+xLHiWQoRvFiQVx9L82GUJoQLypTtjUiYnkoLyCGeH
8hCw2DvUhq/NzD4VwtCP22RqkNVLqZ3A6xVHZcQtq+yZ7wj8KZwQdKXZje2lKqpjQuJwL6xwFSyB
WINimn1qxkV21KDdYw30NIMU+6KmFsCVrrlM8qDZkxtO7/OhIW1GZ9r108Pvf7l3CLatIVoakzdL
1hWwrvY7vMyS9ygnTGnybOVK69upETKCB9C+W+tGjav0bEzC8OFKPc8SRlH9dJLmVj/nU+PDXkKA
eIwu1UluLvQ8qtC3Fp9NjOuvVUs64lg4SJ32CbIvbpCQNTzQi7FTt9ngklRB+yQJ66ulCL72ck8f
HTCpguf6MYDXc256tMh//7/Sfv7ye4P/IWhRLBqpIYx3fUIz5nprhUXxnOm67IGkHa9gA9sYbQ+h
eYwJMz/kceqBkyku7SW807roJagXxU1lRd9lmh1ebovSJrWLcg9iDzrISuhWSd+nN/S8wbGy2i9Y
ME8XEuleq8v9WGquMFSeEKogPQq78Urj3q41BIdi2tbB1kI87TNJu54o912lxZfYPDJOZ7hZ4uOA
qkFhq45eWdBdZfVjbfR+QI1eTTVxxpQcLH83yCjt4hLWg5spoMdXJkMjea9DECaR22Ma4rRhsRY/
mGItt3peOLNmSJia5EilQND5gOxDcdGtqkdhbtdY2CMIDpaGG9N76ZM0Z7VHieID+MXySpnuu26J
D0w5Q/L0BqTuvKhwGR4yFyC44i7qR0JCIJ7t+Nwb/dmuG7x8GHwQA3coKqYfMsJoZwHQ6ic4njj5
qsNv6A1WxXVxRcxuny2jjM8UsUqnSzX9IKJgOs3W/DLFvULVoRCnYHV0DZTiOeprpC7IYzqYBkwX
FS4dQY0vZYe230TPvtOJuqDIkfCQEfdZU6GavmbghsF0sJ45T0ODqFiSfTK0Bk/L1YFXsci5gRmC
GyPObTS3l9rwQoG++5ARDDnIiBzRehv3WtCknwD6n4KGHHE5f7MyKbygB693U4iqdwO0zklmtCPI
jctnfV3AkHZwaK0uwqD6hkbRcwMP/CBK/QphZ+1W6/vpYKKmOqJL+0GJgVROev5U9M2lZqBK31nh
9YjP1jViqW4r8lucI8oXM2RoN67I7ZsPhVgMZ6b0cC5k5WrShXI3i2g/W1V6PTLHRPNs7g50S+S3
x2jEQiiCSQte72DEpP6RJyW2qHLbT4hMziDe58uwJ1W1WHZ7HeJ/9jcRvfmXWYVpCF3VGQxNW4A3
fNcPDzhT0uq0/tnAPsZNo5koLoeXZdk9fSgR0AfLqmmQ7U7By71ykhDBE0OEXoQx496Il6d8ivV9
liI4n+gIj38l62E6yGTZxzRZM1TMnBjOL3CIhAyCFB5dXHgJN8NJjWLE/SUwHEWFJh2Os+WJcEa+
Px/nC7n9mmbFQQX0eYtEQImBYNFfokGi75JSvGyqObBG9niXqEd9ogaEfFn6JW+HzIM6xijSR0xD
+K4xj/UdnBhlD3kAbmgYl+cRUa109fss2qa/6xNFuMtwn1P5QndtSny5QEIpWornyQJpZExDtw8D
Ckrp2oSDJr4akmG+jA39uluq5nUO879+UY1rNxW5pxJZMcBg3bvN/7wvc/7+93rOn5/59Yz/vIyf
qEiWL91vP7V/Lq8e8+f2/Yd+uTLf/uPuvMfu8ZcNv+jibr7pn5v59rnts+6/1O/WT/53D/7H83aV
+7l6/uc/Hr/nceHFbdfET90/fhxacfmmadP8/pTXW7/gx9H1P/jnP6B2Fc9PXUze4q+nPT+23T//
IZniD0D9xEImwQV21oJRFa3A7ZD6h6nopiyrJqJvpm0QkxRl00Xo9Cl/yAg/qKahrnNrdK//8R8t
zqXrIfkP2yJIB26hm0jFkZf5ryfwQ//v9af713qAANN/GQh1zQJybTND1Zg3kSh/Pz9lOmnYdLDD
ocnkA6iG0O3D+kKLzXhtb7wwXfe5k14AZ91aoM6digjdL/oJnAJZSqewcNSMJcomg1U8VOVKmLLu
KV7gqEv0cB7ql6nPLlBBxkJPQrOgzEZHjo+ZDKXbxMnERTyfQl9oszngbkFSBFCiBfQAfVGnWD7G
dp84s1iuRCTdUHPHhFA1H9sp/Wjayk0mVBlS0nipSQ3mRteyrwdj5ykoraP/SQWTkNhp8vxiXFnt
4jERBYZEZerJ0xpdJK4Sazf2fDtk9n0zMjNbivtmiV4iMB+GnnwjW/WhNaLLsUHUqitOqcwQLpYB
kFW+OD0CkG41NJ8X5I6joLwdAOi0WbOf5clvoe16lDs/aWp03Zvpy9Bw84Zefc7K+IXIgjGp5DGj
/HJjVBja6+IColXrpCH3HJrNZ630cfbZqblCagXGPwS1zm58pu17S8er0E4+ZwMAD0iuyOO0MhXP
7ypMoKaxUMvisWG4lzgqpySBjrSyHfhhl6vgdWGyGTOeFxKjMOViR0sPlobXN9hyV665h2xVigB9
e5C1wguV0ZkijIMq2Tpqk/E1MLunoOE8/MYqJ0uACI75GYIF+G9kRlamDi1FaiGqL18pi3iIz1a7
NFpFriaKrbURo+ev3RBwL/ycymG9cKIFSE+sv3bQSt+16oEaUetUmdr59WQ9JL2Cd08yWdj7ZDfw
0056PQ1unqBoOq4WkIV+1MfaG4fJabU2d+J2vAISVQMWLvyeMrqnVgY//BJ+TFsivcDsLY9K60ur
ki1EwOpQAp3A8A2fqircd1arOwA9mJmU5gO6r8PZzsKnIMP5vGvs+8REcjwOL0N4Hi0mRGbUj04r
J4kb5QnizQQG5Krna2kQT0rzBBpOulXawBOZHTkhEaenRl5t47CiBycNH5VdY+LoZk8nYi/VUVvu
ddTNIw7ex4gp9/ayBLY9uTKAzaUWmrvIL5U5yJ6Y1Zt84J1pZBs8cfgQL9kVRS0lFTwgWb8Z4kYB
jxze1ORYdin5Ek9bB8i64N+sdpS4I3dewdVK9jQNgVtVBVWLQrm1u65xwlt57HGEt00cJXPIVXWG
A5T9jCEXwKrbSlF9VLb2IMFfjMCYnEVZX7w6PWZIZQGV16+mOX2Z7FR10DaynEYpH/QRbkPpgKrl
TZAfhFGeaKOTMwip8NDx1UaaiDmUCC3l/FZh0ZTOMoa4FLaW15XGQDNtUddqG5QWDNxtjjlmsc6Q
8YpJvHSuJe8RtEIUj+YQq/ekCSlrkMigSH5a0m9pHe5S4AlKzbPuuQtZYIDWCK8fd9oS32MFuxMY
E1FUQEICVV+c1QhZoxzbxDI/1tqEQVMenDvVTIGTcBzvt2+qMKkPTPBKxzr4XDTRfOj5CZky3ytQ
mFxq1z5HCngQUJuRWE69zKA/VYuAonsEaRlpO0rh7Wcz5XsNE5Qnfe0+aoGf0Humhpm4Y3WNYDA/
bGuJHZEnAsdp/k2iIwOiVB/zio6lMHPbLSM3U1odRZ9adhQZQyI5MnYNxts91XSXKRdcBYIolzQd
YLtmHlxbWd/ZvqqdOTavpoTOsmyaR6W0X5QpS12J+nQbwcMK6hn0CK4ZpSadrVaa9l2oXqfRcmoi
VfEB55BriD61Ld0R5VPFnUf1Ih4pgxV92Xo1muEOpPYd0KGCwSC9VHkQjp5blyH2yzEoeDtW74CJ
+FNHWdQCW4TyNHrlSfqikv9yI6nAtwP3M7TVgcJqeusWodFTni4oY8/WR7knRW6JyIWzU1/KOTJZ
ZY+ippxTorHNku4tH3XHDHs/xNp7PwJadifErQdBYhW3kdIdNfuaPOVOUz9IOT8FzkkXClVlQDvI
rYrUI/XyvS+yO3Xk10r1z2OHT/hipsuurBp7X8/Vt4rMP5hSqHMMvq6hRrx6mTU7khK6IOHarS8J
W+VmbtLEC+3u1syiO7npv0+gQxscYR2r6+gsjPDaTL9vrXyyIc6h+JGgDNIZ+1Gj2p+3M/5YZvkh
BhNGxEp3iw7KsVatydkGLGLJ2F0kbrSU2sAd2pqSpI2wWqLH31RK8tOM5V1fvERavqeO+QXUd+0I
kX2XJd5FuGa2Gyr5PtcU3Y8H7RhAlCYul3Qnk6m8JTbTpzbY65O+r+nt56A/SiFwnkAxrpbRvBxH
mTwlhmmIkituHQV+HwPRMqkPYCP1jGXfJwtCuRNl882iorq4FPWXuEf6qQoZjCSR0pVPqOKZBu/y
MjSQpLXsSmpt/q/CIr5I8kd5TB+aSj4JhC3jiXEy5WWT5WdgyaAwg+kr3ouYsGhZ6BrhI9DnwR2q
C338Avs185pGR4pe1CDFsdh0R8zYMW8wjnbP2WbXFTtEig5hTp66QbxCInZ3zRB5kb6i8xlN6b4d
0A1qLBKwQa/cDH3j1v004WpDB2lMq3ZNy0gsY6rgZsO5ngKnRiie2jD/xNiT2kuiMdzPmulkAvcr
ftdM7na5mTEhWYdDXh7VKYk4sjX6gu7sTJLYDzEdIiDW+wUblCld0tNU9pSx0T5odO1GllIvFpg5
kMJfnEi91Ltyjd8IGyS9upNG/pfIvlTBwtO7ZTIi1HJx0Qo/LKXoag1d4kq5NBG/c0xFXGEY+nlr
ObZalrQAAI4SxRP0BH1zkkqnZ4hDsBeTPMzgcFqX2g/IPj/ECeLgMAac8Mo2VawLNPyoEIXuEDcI
rpVljPA2MPn9SQMnqHv7JQD/Ji6erVHUqHEa1a6Wg8eu18k4D5Ef9UHiYMdYm59yJtF+KhFmGemO
xLkDvxFH4WpIdh3KJDzy4qAYRnfumJS9Luq57M44vbWOPjcFIZPPrMo+qaLdW10lDkTgX6KaWXaK
SMNqVrAGx+OpaWwBTDd7yOTJi6R2vdqtHpmPoakje19VyqozTHk2bFm8buMBnnnFkDCxREfqFJXZ
hyTRcBFQ5Ttk7dpTNavtSRR5C25mx6Q+8ZHLQvRHa/qTTkbsVMVJf9o2t0W/Hgh2c9j2J0P7Noq0
O5kUmk5QhKAGzuPiojQbncEVfdCgl+5S6A74NTY2qW0BxEVFekhprB12vLCllQPIDH9qtSsojGIv
M40ECIR+p6bVkFtAQNiQp4t9q3VqRj2Re6F8352mPPuoNzb2INsBnEE0t4sb3ATqsDstncAzD5YU
9ov8nmHImwQ5KCadZIGwP0fF1Zx2sl8oSJAYmEtRpOlI2US922RBTdDehhdBl11IpSLv1Ug1Thay
/ydbU/0INNfBQCm7KQpsKZ8N/NDu2kUlALOHpxKu/kVkIuOAXFFkXFW1mjp4bOonvuUjaqsVAgIn
FekQkKNoQCME7dcNDcZq5enUDYEk3G01NRVCHCN72bbiKkuJ+M3FEUtyl+TGiNVFM522tQyRlgJd
ZtDy1JWp1gGzMr/gvNN79epzg1T8ZxNpul2pCPU0Rql6MmQVtbG3bWUKsZcuou95NysnOYaO6Lyu
ahSsZzMldgz4HqmplJOQgHsC3bBBWbexR5iT0t9ZC7Uh5QJaiQRKRMPXTS8w8GNLQegP05rQKNzJ
GipvIDt13hYIUf1YW71c8KkKMGvrTJ+JCl7HeTeeO7sTlKeQJJJNA1i3PDA3hOYM/iEeL4wgMh1V
0cHwNyCPF1mnfmfr5xrx6de1QGtMT+uAsGz7to/0oHeLdgEzlWj+toe8vH42CrgOYIcmZITlSwSo
EQNJhueKm4Wh3nzBlbrwLF02rsYgoHAFUek81qNxOUvSRbIQhcPzu8NNTLrqcv1cjGTtcRjNzrXZ
CzDNyI0ppRHut02dBCx+fpVvjsRm1Sgr91mciAsMNQF+DJTVZnSWdxny1R4o6/FrtYR7czLTm1RX
UrdJpy95b+afqt7WfURjMBYpdMJzAweCnqcdmcb9T/mFH9P3n+X73xXd9XW2vtJZVcOgsVjUvX8t
U2S2pCxa2fToPrbFHmOada6KZ57lqYV13zdENSpmoxSzS0eLGb3+X75fE+TNDQvZRvld0d+eNWW2
u6o/4JLwUV9gKZsEk0z21Dj9TrCvYDfp9AZ1Q7H8TWVpzfy9aST8+NfJDhqKRsWImvSv/zrBv0T1
segP2cw8cZ0wtr19D3sTc3ltdkHbHWQwsq/Fwx/ZpV8yJn/mtf5/7gsrCFsjU/Tvc1//p4mXsnj8
Oe/1esqPvBfQyz/kFUAA+1gD/7BmsH7kvYTQ/gDCZKATu+avZING/CPvpZp/yNSfaFsWVhWGaQP4
+JH3UsUfpM8sJpm4AqCEaf1P0l7CUN/lvWhAKznctkBncEPaewX7HOAhOSRjxJpvpfLW3XLaFhPh
00nEKJIry1S6RRUyK5Lk5hTULQuMxn6srZvMsx+KjiBh7OC3oKaKrF5gz8NpWwNgn+MTfeqkujj1
MxJ129q2GNfNbZ+Zj+Cktp0SQ+jeVqKjjBTnLizne+yDw8W1RY68XSHC5rOsLKtSS7BLLLU4vS0E
wRn1n3Un1jusDlr+oCmL6WMSXpya9RYis7NAZIUSS702CpJjEj6vdlydtoWCms/iLlPD9tuqktlP
0BRaP8TZHNTcengYFmKMbRWPgXlxszSZvYRw1zGUpJZfn5hFreiAlpSfWMaQ4V3IU3w9PNb5uS1O
E0BS6kUnfQ7KU2cM1eltM4OjQbAhRQkgbqLSrjsVS6rL7rYajgsIvm11W0i26E7WVKNiGRS97C4l
Y265/udvC2Gs/z71AhOM1Pr49YUhjR4ebygxlaeI6uQJCatK9pHGiDNHDw2B+Mm6e/vA26eAOH8C
mo/UFEnb3VzXt/NMw1DXEG5b24K5bS3u1UZ23x1mcA+Er6pJvpMmcR+sQWDaIQ/ubB/ctpVhfZA/
HXq7+k/XLNT10SI9UjuA7IX37tur18PrzW23tF3j9Zu21bf73E7Mq30109ZSKVVOQ2aJ1zWm4QoM
0Yxqyba6Hd4W9ZJ9tTQ5IPjmjLdF/uemXkuYKpVkAdZdb/vfPqtTuTqV1T6XRHmaCosnjxU6y9f1
bffbwlzbyuvxbee/3P7pUttqXI8JiBrEaNbv2E7Z1l6v8/4SP33vX1YT+7uKa/zx/Tf8dCUo/gZl
ZHIEP5390/Hf3PxPJ/y0+nbTP536L49vn3x/a+8/GVO5dTTw2yZ8AogGvP5vzXtb+7f7Xt+L94dj
dNUP73ZKJW/N9urgoNUzH1nfsLdFBeVC9qUFcLijIdW2V+jS3s55++C7y24HjOUmiisdDyCaQhYq
5WlbEwVdydvmu30lGhzob6yn/GV1++h2aFvbFtuFtku+beqwbjNEfbhGvl1uW9VHJhDO7799++C2
2L6GbMS91I8Y5q3XUlLUyT5vq4j+DbKfMHfcy6Db1UzGIVm3qhOA1hz0HOTI07ZzW1iZoi3gsNZD
26e2vV086guBcN06ZN+Qy+5WFYvt0IIo2XK3rcp6mJcffrqMYoSyM1VktfKUDDsTJr6boB1t/nPT
4CO2UmW8ORP4uzSkmozpW9xoOIBDfMsFpZooV9yp6b+l1N/dppsmf8i+zyR9UH+L/HzlUGFzpLij
FZ+rDO0QOLUwHVcdo5Nqhk/qMgw7FM9RpAI25gYN/m0/3eXrvzFrcH7muIn8fh3ShrUfH9Z+ftv8
t/vabQj+c7GdsZ37esZ6gXebWB4jzvTu0v+Ny8Ai7insWoftyvY22G6Xfl3d9m6XIUfHuP/7O8nl
+BQlMyppP91NO5W7Splvq20ko46Yn+x8yk/bWrf+K2/73n/m7fDbZ972VbUBS/Rt+19dVhmQ4HS2
s98u8T/7mu2yb9/ydpltn51QNU+tApEw4oVpHbqUdVzd1rZ92yYj+LVAfHT3tn+IWoCw20deV7dD
yTaubue8u+K2mW8j5Hb49ZPbScv6tdva6/G37ddrRhp+2BLuQYtAQ9AsJSRBKOEJ+SuY6xxuYY7s
iIytWD6HztSP076VR+ZmRKS7VKyahKnsLYEKt0QzKjeJgH8M1MmsmTwg43PnG9FaRNFTe79WL1sb
gdKhE3u7IumaptZXVUMZoopPafvVkKyjgD5zHK0a29EAQ3XNvEXtcobxJIHNb+sn/HM1byDC8GP1
yjLC5Tqsg31bTbgAURFwsri+l/HU3Udl+zmLpacNojaL3vbLRcflUIYArSxuqD/gBmfvqV/Yvj6a
rp5Ge/wO3R4HBcovBc7c3ey3dfSUBqggzqNxUFupo8g1+pGW7nIEBH0cKcZdYWqHKq2vsUd8SYsx
cJhxoFBuGBdMESInQEgWDgnyGhnaWDqJ3DNFmdKzDPOUKfJDrkJrzuPqQp5bvyR2hx5i3qHpnBx1
ULfwSMh81LafYxjqa92cusMY3xpikcDKk8l5HIoy96J+9T6VZLHTyjihQrF8LrP40USv2hfjF7nF
RKy6rjXdDWuYj3LuV+baz+nw0xsVs1Yse500Jquto8PikJKkpLDmIW40IzuA0KL1KhTf1K4sXMTU
v5bjNJLRDyW6xWAl9ag3ivo9G2z1lAfR8DEzYbKAe7nNO+OiQBJC1wNShVaA3M5NmId4cpBgqqaX
KhfFSaqbAEBY3fNbVIBZO8wuMJYloYyd9RFTRhK6cwOTOD2NHZ1qjcvDTmtbFyJw6wP0612ztp8S
AT1YabGpQo7Zs4069HS7jI+RqXwZohsMO3O3imOcSrXG8qqq24tARttLN33VBWlN7K/H1a6P+beM
ZTxOyDUXkZJ8GPoKMsNn6w4552FvxvPo6K30LEWHoAYolkXyp9Jeyn1DuiRDChOvdgS7sw7oxS7U
K3Rq7cp2cTnXXDH0pOqjxdGKpnA7i2JZoYHKLrL2WCdZhE1PTEHVItcU1atxRGx6QRCCes7rg2p3
X8K0f8FZbfLUGiB1nn4YZDB5MxjGDzp04JKKtB1cVWpnnC3MTmY7g5NUfZeMEK9MspxZjv1NXeKR
1/XiZLfVS4G5pN4HYldVNAcf8luL8VFc7W3gwskw4IygZK7RgszTI+BMal7ZIALi2GvRB+TBMbOB
sCoQNB14eRZxWy1jS6HL4DoBSNhk/NIt043RGY3fIr/g9EoPf4Uz5irCK1KeLwtEAsDjV18sLK9j
sZw704S2Jz+0ad541FepmSc3PdG+U7WZdTbQMPUCK4cm0ufXtqKd6nIWZyXB4p3/B5ZEKJ4mHc5J
MGqZqwO4vZ4K4zhP9gxGxJa9ylLdacr6m4q3ikRzDjmmo9YIbzK/nuHZOCtdCKFH6+MyDozhmFO5
VY9pO15iYl/r2r2CMcNFnXR3jRpZh2VhzoooIAnEanZBvzEhI4Su07C9lK1THkX6flKz62lk+gds
YPbLUv8YST3yWst8GMa0PE6o+wz9WqwPG8RWrW63JMMjahUoLCEu47S8+BS+GvSnErKqSuPrKPj1
eogeaVpQOO6rjxIeT47eqdpFUA+Ja89fUSN0DBXlN82E1YleOr1bwwXiodFR4h8AGtQ7YZ1TWuNR
bwCEwOObdboEvalIkvbZA9xPVx370qm4M0/V2ssaxztA9F3tyBE89aUQhSOL6XPXQdDUk/FQ8eM6
yhA9L0PwjLzfJSiLg5FMd0FRA2gE3ml1NtpktbmrhFR7BGkSUJLuvkRUyAOGgi2uhIBGp6p3A8wU
D283nBmswqcrnK/HBHCEGkvAzeh0oyhLd+RKSamVq+ysWe0okfU7pLP2IXLedT1dBarxObcpBWgp
Huz5mrXGDsqbAQjUZvWJty9xiPywfUJ5w8vY6uxgV44a89E0Rgh8Cc+JUu+nBrtreS4Gd8rDjzGv
KSyuR4HNKAmUqXZB7ICrgwEKlTL1zCHC4g8+w5B0poOL2kUainvRE5Z19nAh61/tLED6QokOVJJ7
QJoZiAv4BWoANCds0tCVirR2IznbG3an32WVOwyWcu5xxqmlMwB1hzdN3WOGNTuWjVb7XIE+B3us
zAgWotZq+aFxg1yx8OKKd3IMWhBPtaQcJ/0aT+ErCviNV5u0vTHtLfCJ6THtHqCKISdiunJAd9d1
6VcmCOSSKTXZnW3vSmz/HKpZq7CT2kDvSmKfSPrYyPDQlLm9TtHGnBMtQWxCx+xmLXbOs3aOSyh9
vHheH5rUJmuY5lqMdhI5/4XabI9ii9ub2n4egk+LMZeuNtmf0PVafC1DPSkDEtzNwWPT6+cBVTkk
hXPyW6nxnDeZ5KFsTgUSacID9drQCSvlrphi4SCN16Cdc1aMCAezGhnebrLFrovqFMRujOCIoXyp
rV64dgO41rTY1ZCdPcymRHGyKL+QUcsRNyAi6o14J+nGxwkGvoHDfbFMGgDaAgwkv7CJpaSDRONF
bWkds/X2vqDQ5fQqqGtbhf9nlaM/zHrq1CIO3NYqrBUSAngi+dDcypT2riAX7cyE0hRFwR0Fk3FH
R9J53fA49OiNBhTdYiOAtIJPHRM8nQYtn+q0o/5HcmJM4/kQAwbZt0n8KchxVl0S6crstW/agGAP
tICTbEVry7AdTcHSY5nB2a7U2pUXg5DrRbA+6UoMVyXKOfCc6PlG6HpVN/rFqkSvWvH3SsRIv2oE
Cm2M1s3/Ze88suRGsjW9lV5AIw9g0FMHXIZmBOUEhyIJrTVW/z6zyKSTrKrOrvmb4MAMwh3KxL2/
GHSrDjvwAqgw+FogpuY4ZtWLR4BopD2+4Oh1SHpjvqsyKSZri3FvAQQbE93Zx2YDskKv4dtNb5EC
6cJhGB59swW0M0E0H0TzYDvinej0mzo6Lg6IacfMGbFmTR+O+q5s8+cxN27ZicdmPi02Eq9bGd9i
Z/ClmfkpPfMOlZ6vgWu7FyhG7a0hkjfWUsDpyQbMdpJv+fLOmVFrE8v3YtbWoHU1sati49wjQA/I
IXchXmLGUDp9FyzfzZUGRG9B/8DYeev5iRuYenIfTZ4WJB7oqtadVgyoMn83VsB5UtRbzi1DaL2r
cRoDzOXoFmpwU1C4HvrymnlG+G7c4ZHh8ouk2jowYUbRh1Zr6mdQgIettswTbdy+NCDwOFWGFOT0
dQR8Z+UGiTOPG5fgOJeNWsfIZ7xpE8chzuvctM2pKtYU1gfouv6M8JJBPmwjGapjW5EtuwYQXeDX
jYmiOkga6xMmpOZDb8imEzg2Sf8lhDD8tUJ2JiYzxB2Pwi32XpixNUzrjnXfIMdjAdP2yzeLVUEM
qBpQZfobMZdjSDrn2R7Hb3E/odPT6GA8EpL/aCzhXCgwTmj3eirGEx4OgMIWmuYkS25014ZpcFmx
IYViYnyA+OTvaAydfZY3t/SDDLccj9vdZMFYo68B+X/XWIBDLGQtjm2LsgQOwQQQZuSt9E/TsH7S
7OkQm0jI45X8pvS9FB25MgorOz6NaPqFuuga2jzwGmOabXt9Eg+Z0z0WMZ0xsvznMXezuyab7u30
W+eJ+24WznuzQgwqvTQa4+0lJ9a9ZX9CLKuDYeoYHKHusvfsjXcUxLXmWkRMwJsyRNN2sxclcP0M
EqxQ02oHA0stzRmZPBliroMsEvdawznqoSPSHdXOLtMckEJZtB/wlj1UM/DxET3FdBhJ63Xbfo5X
sNSJfqji4n0ykuyruo2UL/MfQbzi7YBdisDgi8+L0YEx2mExE+5YBtwP8+QzBuYveoyWfRXN38Vg
3Lr+ZKB5NX134reE4/PD3K/f53IxoUy2kHW1Rg4sF3M/GySVMyxI75wwM4R/ihEI1Eh/N8O07f1R
j4+edlf68xd/7fM7IkeQQk3rYiz9XZ+nbdBt8TkmKgwRo/ps1z1amcNm7yZU7JNoO7r++GcD0j8s
on2ip19RU+h2reUQtPFTlJ/n8ZwUw7eujPxDuyw3HgJEKSLsoeHQKTSu/9XRyrDORnLP/p2N+JUF
Z8fziwGTmvjJg/hQi+g0G95bq5/83cQkeWe660uHNTgCJG8NVCdJXsMEdfX8ftL7W1rpNACtAI0x
2xeifockweeknsn2u7u1hj+ygqhpEKu6hx0NJnYwktMkLHHs0MFMNeOpG3LtUc/s6LHZ2uIRUXlL
86GQqap5mc4dgDVgwbLOcOMGN4i5PF+PigUIh7JbECCWZ1IbAO98HjZ3CdthAp65PfftM3SS+XE2
5uPgItjCRJXc8IaUsVQk4I/Eb7UGDjsQpu2StaMLNAWBuiW9sVHpwo63uJ+MJX4a5GItoqcO/GRV
1jduPOPzKheEIzd8cAAcitr9q65y1hYBtIRP/kfdKJnUwkrFsfUg7Hh29IAWTPQw8jI2bvvIRyFo
8gecpkohHje5IDTbnLwV8VRVROvTfMw6N32Yx/616lrfO9b7lOHvRVV5WiseCwi+IQCDeq/q1MIU
kTj3Mc7vapefNqAjhGjD6w+rahu46C5d6+qsfljVRcmMCvJgonvSNaGqUhtTcHI3trM+vx5ZNum9
66K+FifZE7HC2s3Xx8Ew0qe5XaD+tNF5Nsw7fc2K22WxYUzJhbfxXdWDA7/iR12xThVOLgAec11D
GQEIjnlrauMlt3P7MZULtfOYOqRzohwqMhTUCiYMD7WIcRGxGw/LNVnGFKs9dHVhBY0qJ40tGBkt
j1nvPWw+bciE5hffzmg9+n6uPdgwl2TBZHrzumBq9XHMwEmuVsEZC0lsXipkNq77AUL0T8Wmt68n
cvXauQFz9lg25XjfoAT8+kZtTYp7cDLs/KJE0ZrR15OlefGTyBBti+LlRu2mFgiQiF3kVc1JFdW+
hlcNod3OOto+HKXqxCqKUKvzO0wfF+xMYv+xkEaQsQR2mub4KY46/1HVC7ecHjAc30WZp3Mdcrdo
XM+NKxK8TjiSWeCjnhoYKW28f/WaDict9h3IvrX7iMhRuzcSbwul4vuj2mAMWX/W8eTeqaLagACV
dd/iQGFm+aAx8E+GQ1+aZjClKyO3yUbLg3OqfZO2dXc+MhHHQrSAsdYsDjGqTZ6AhnvhYq2g3t2o
ikHytdHB9Im+9W2bPo1yYQ39cCamVO2SZdFf+Yb/iyL4JwaNI/Pq/xlFEKBF3X3+Vv8MI4DzwjE/
YAQwYSygPxhpOUBtJY/zbxiBRBg4OigUPHFtExzBDxiBZfyhG2BkOFL3dTL8KKn8DSNw/kCvRGBm
4Nq26QJT+G9wBPyNX1EpOpaMnuv7vushHGNBe/4VlaIDH9IjJLBvii4pwYKO7WXuSdLYP9Ze65qF
lEq2giHbzWpd7fUv25aIwUS3ri0MY85yPZ8qqkVtCLxPvHg+xLP/iGcUAsDEvZ+SyR1QJyNwnqtk
QQ++IQAuDJNGVqYyU6IWDdxUYpZqp67KkCZX1Wqv4tddfzrddZ/rmdQa8W4m7eP8cQIkS2v/98/8
9quzlYFKuG5Wa7/t8/rPcE9kYuIzYrjuUxn9e9xY/b1WDDQx3XTso6oDETB3Fx1BF+bDOVhBhiPU
qoXr9L+Uc9QbXrdgdkg0wYbdLI9WOxcTKWjjRa1fd7ye7Lrn6+7ywJ9+4N9t/q0urlDy6HPnToZ8
YA015+uZ1JrpozqotwivoSh7Wcy8RTJerqoFQN+/1lRR4EW2BRbOHK+bQZLST/k94kXy/l+f4m8P
VRUr9fy9WGwyYg4V2GmcLegsmWWULx0iOShDLkBCs0QmAtVLWJeoZHVGo7/uqOrUIa/HqVda2JpJ
CNq4V+/pqurU5tIwblozyY+qVMzMPMZ0cHY/HatWxWw9OqM7H1Tp+vKr4utJ5R/EigxHt3sFhWU4
hJrKFRqbzsZ0HovPCqWK6SUokVKCXxUCVqFWVdFyvSFYNeYZdFD9xa2LpCN6yuqwDgiFoAhpJGUV
EpwAPi9RNWox9suIKdDcMZgd05PrrXtVn/7YQ8+jo6g6/dgJEt6RxI5kfi7Nz36UTVB6+8KpPooF
KI1aqOStWlNZV6Mg9aqKzKuQEm48JkE8HpDBCEFU1mmx5ccUaQC7d16aTEecBk8qj6byibEC+vy0
aqbM7Fc+D+zXEX4owMEkWVQiUCxXPQkvYlg1ne0SGzTfPrS2fqcurFJYIrVKXjMudgXyEkGNOEtQ
CVeUKIHRnWaZc8os0mn769+HceuGotXJTMt3t5GXj99JfVFFtUBs+K9iXrZ3Xp94YLdBIwwEWzHh
2CyS7bq8R2VJQGhb+yd1F1QSXK2pX9NHACYLmsIKjEv+DETuRsQ3wewR2083LXfWuMyXOG1Zte2B
tBk4zV0hpVcZMLpkNqRZXtYPhOTlX7IMCUtIMt7QGt2hQP0p9UwgGaLQ14uTqlJP6PqsosPWTHx8
ZMSBJhXgQvsqPrwWCb61lzWrtaCLaguamNiVacSkTb5ykWu/8xcISTPWn/gaTseNUPRFbVNrliH2
wiqKE0+8u2gKgybX/EVChjSJRGvBou8Nc/zmDfi174bE5TvJNZhanVxVZUS0nw0pDGdPQIO1yUTN
Ua1GWUKPJSu9vkx5meLbK/whH2JQYVd0REywf8fAj2P9+AP5RSBPcqHWrkVv8xuSIcl3VTWO8Udv
Wpx9Uo+8Egqs7hUlo7B4u8MR4S/8ehIP4pg69WnJvfeNVdDe/7hYr7JGLvZHGalAybHWmvB6ha+X
aSY9b12P2l4zGOKMginjV3j5P65SFdX1NlbTXixwB4vXRce0MNZAt4A3X4EfrsJ8/IT8gBZDlBzQ
fCaRJ+OC6c4osnz/0/uq3o4akiGsnRXoORl7YCPqC5YLf9SOZWIakDjlRy0XFt4VLdT0gwCpd8lM
uvjrAttkaCZ2CsxO/mTttTNMiOkxA7/DaINJNIwiwICyCGE/AVIjy7ZhEf3Ypmz/ih5Q0AO10D2k
SrW2nQ6IAUJJnUxcmAV6iK585xEynC+lCzYoKycUHZpquai6qFo/SWLFQWAMe6MWTpEjwlfrCHok
pRWaWE9B/6B3XFDbvag1l+QWQL68W86d+2zAqt+5ledgKrHBfChL/Hbo9/qLLxfTAojYx7p1H+sG
/XcuMl54+YK/lsElkqbycTxKYiN0mo5PTT3+Tj5ItdgQNyh27Tp7O9H65G03l9SPcEEXmhIhNGg6
cBl4sf5Qp/R43D71cqu1a3HoHGNfQ3zERyPduetmgBtjEcfGe3tKJwkxBGmhkJly4aa0p9c6Vawh
UBNrlVvUjmrztajqzCxOjpCwb1QJXW0aZLXf66qq/ek8r6ueMQfOQLvnrJN26PoW4vDfEAnRL/ZZ
759q4Ui1btcKIc6Z4aTFcVDbPkYJFWbxouE9K+RQclBDJqOi1bBkZa9W1XYalQdyKUhBFVKjRUJL
Zgk36RSqRa2qSrVo5Ga1pjFqZoAp0TbXY1RxejKx9Hg9idqkatWJiNNz5bnAzLfpnYahiSyn8iTX
MyUR3tcitSu4fPLDU5trNZ5Rq2S+GeTKY4inAHiVi1zhbK7lf7u5lB/M657qoEKNjq/nVIdfi6+b
f/u17HqM7Wf1cRib13+gjvvpX77u+HoOVybw48gT0Ano9OtFdnr9TKenypGwpjCOBqBcsk4txh9r
qrh5dJlqZ7V2PVYVx61NLoW9UwUrdulY1apuO9sWqJ01S3a3avW19nqe60/RI+pBDCg3UFvV711/
Xq1dd/7pjNdz/fYXfzvkut+S0lJ46YkUVXMx5GerFtuPtd+KJoIhAR28TZSPnYXsxlo52rguUO3u
9pG9flNV+ijBvb4cml13+a2oNvzHOoxoINSNub5T+5lqvPDbuV5/5d9uH7E0xjKolVqm8h//uFD1
31VdrxoptXrdR20m/Uzz9VopL/W6j23E9nlqT34zm6eZqLA6sVqomzdrA4/cNWZAx7nzDMcbn+Vi
nMJaDfJKxNKTuHQPvRylAecAKKuGfKp8XbxWdhVcQbw7BR2THBdetyMVRR+lTqlOospq82ulKutr
sUAaJ2/qEZ4l64PBwaxrTGQ7tK0K2CsoKpNB6VJMFJFj21t2Z277tnFdMhRQTifV7ZH1n5+Jgofu
2vaniWQVUO4OQQg5gFaY9lGNJRVSXaArv+EMCnhxNfQaXVvfuvibbl3UWtKW9uualU7ukan+CQQL
E0Q5fvLVqCqrwGpByumCFeanHiD3Lmj6SzXiQ46ohQRZMORKZf8dy4WqdLReCybRW6gsGW9E4neH
Qo/xqEoT76Ivw3qcRshpi1yMqAGd0wHDl7gZLpmcuqi1curPWcaYodMr/TLIxexG26XvTEnTtL9Y
kic4SWLgdaHqHEYIoWkABpuB72I+1M57SKTaRSCqGhSaY5N3zz5sHdnuUnXHnuyJ1aLf7Olc17hl
y5GkuhO2HFepG6PW1EJtKCRTAvJcFaSSGve6EEVy6jfvEKm2UZEcsN4l/KD4D6+rqlav0ntyov5B
MSd8B6coMGlcb9ytp993NmRrfaVRqDXIFo3Jw0BghfTvj0X5Y+23OlQnySj5i42LUfsXawMuWiVT
zTPhX+quG9TaIm+Vv5AsQ13rr+er1q6LSb4D6pmrOlUcDBn0uZZf17bxKdlWZB5fZwvyhGqDOlgd
l8bu/eBYBjLbdLlXFse1qKkuMlGTvV72vq1ChF53TVIcjiJ99YOfdirM9Jim8Bonpqpgr6L+tKwj
dq9uMV184XoMjgykDnDXJTItheVnF2HjyWzGW7UYW9SMhtE7ofva0ylgc89chQXq9eAvwb6Gkz42
rw14O610Ltc2rDRQRmnIxpPb9dZLgVTmbNbzxZRTNEMursVxs5Jydy2rNbWP2lsVm0gvTioE+b/B
2n8I1grTkAK7/zlae//n/H8uf3b9n+vP8dq/Dvtb78j8w4cc6PpQqkzbN6Xe0N96R/YfNsKQKHFi
2OrJDX+rHUHtcpAX9QT+Db+qHZneH/hkubrOFt0y0FH6b8K1iIhBO/uFRejjBoCZqiJ+YYj5O4sQ
uY+qZAzanXoSHOhzaNgT9uSH/QWXgo7kXB+TEa06KTpTAtLvnAgoYVle+nIIxzxqX6REAxJJOsqM
WX6LsF0TpPMw7IDRgjXD1TjIijo79EDpITo7n6xyiW6iVL/v6sU+GCS3L5HtnA0dsBDyL80RQf+5
7G78viZLAq+AxZiGBmiwA5YUZWiKlclKaq7P7efIyL50Xp099ZbIcQF376tyw96DDKyosYWdNVQY
in6Kwr7HuQ5lHu2QzMB6x6J5JOEz3HtT8eI12x0otf7YLWAaYiQmNF1/59tCwzQZAHKyrN8xdAon
xKBaTPxEsyCXoFmXwUIepCUCcoyX8mFK/egFv5Cv2px9ak2/Pta6N4F8JMJCavc8FJOHbMNuG4Gf
unmF4gbev8FdR8C4FmZ2lyGIFPY6yjxeXyPhs9TlYcXb7NxZ1Uu2GcjjWnm5t80OoZh2C/FiKY9d
PL9dx648VfPRi2ZYsDNnbhzAQyTJqnBN0TGpa/3CjOdD3Gzlrketp3NQ3E3clxrV3105p7dl0kcX
WFMaQNkjE8lDORJDalPDD5TEVTZFL7aUc9HmtkHwyia+hLKR1uk0nasRYEpCNTcx7FDFZWaOYk7b
i09WWjFfMgH7rhnCenQoYwu1vB+GMfAKpPczMGHuUh7chpNjG3VTmM5HFISrI1mtekYmtNZT7lsJ
gKfvpgHFzXxnlTrWk/KI2UH/PoswJ/cyo9n5GXXlgqTKYPePw7CedMHtQI3bD3rkv4PJIgnWvdM1
zAoRMVwH/qdp1uTDfOu0jdu7KqF7srdi72WuCdLM7Z4HGw3aNLozNherhnxAPAvjB2sVM+DGKN6Z
BrpdeT7DXFn22uJWYM64vRPm9O7yxu8655CtSHakgIJACezMCYkMkK3cWl46wqy3xCbTvRmd8q31
whGnrWR7JxZetc4qjrzD5MILEQX4Xg+bdxnKbNjHW3uWXTMej94x9svtsLUB6o/0OK6RQuuG7eyi
t+HAy3vAo/hDtT0gM+/eFG0KHnso7k0bYLYNxnNeENrIfRzmWgTa6QnnL47zocmM6XnU3tvQ++VD
3S7WqPFQHe2YdZmH/Bc3Kd+SD2OfaRcTndtdt8bO2TJht5WiPiYZOIbWzQ9u3DvHJZ2r01JLya8W
aara6J7JCQ23eEgCkxm8gxFlHeZf8GM6Yzo65UAOdkTpS0QTjsHwqJHk3O5wTPF2iYPgSKehsI66
gm8ugZHm+bGOavPotw6KQLw8Jfrm0xJoAhegrmxuNclAlxDKwkSsbS27dD+MDv4k/slEjwLZ8k/G
YD91Jg1J2hXPqEbEt/wVpG0e11IbAyRN+mfPBNO3dsCBXLgDJHjrg8cjDfUeicZaOl54Oi+LzW6D
mFGa0Bz/GLkN5ND5pcDGDVWCCdhakfQBnAGaRalfYpCSJ/T2tLhzDUZw9oOpLL6kE7aU5Zp9w/Qy
C6y4fcn7qADyBh5803m8WTfrO57CGLp9biP+sGgHbBEnDdNl63vs1ekhmnnOnr+d1sW4bG5n7OzU
L1AA7VF6dJP84LnTc1EY4P/MhnR9Z5lhUXvvNGfmFfWM7Smv9vOs/Znr+duYWFJoaNPZLCfcvfoe
tQr3iHXqn15dnZoIH3fBpMVL0i/agpKqkxQI8zTi7KBgvBN1/qXrsSebiexOSInCr8AsY0CTy274
gDqRP9RDCwZNKvNMS1mH9uhBs1pIJrrlHvkSP1hir+QOITqzoTGF8pZ/zG0j9ACIhPaMdkJ2Alda
fRKm6FGQGtGUW5lYFnH54o3VdphNBLyxJ9xV9V47Vygw08ZZyMK47XiXG/69VwJCn+coC5l5RIex
QoGlRqgpKOq+D+c0/jPTmtM4ykY1/RYn013ctIjNaDoYe6Pe996KHqCGmTeKXaBn0dwZJkvb5zEo
V0urCNfV8X2umyCpK9s+OKn3PQUgeOvUgkB35XzsG925bY1egLAHprOYkX4PwONoIlG270jJ71an
MG6jlOnKaE4F6PahfRQgk/qq0E5x1zzlrtU8uOC/bqsiRi2rRBRQMO3BcuZpGfXpPLPx1ovbC0y1
/KnrYRZk9CparbXQGLToCYDbvW9myvsmPwCW/rZo5iXWRISfY7Ic21F830Rm30bomR0qAcZZpG1/
1/YkHLecpmng86wEfnV2mpp7ELE3fb18BAixHvLNlq8BgteICi0Z9uFTlQegOJEe8yoU4vt7a12G
PZZ12n5taevci6ahxJrUzn3ioIiHrrK+i5Iv9PYINsnTLeX0vHSfJwTVsQXbQONMwBYAjeSHsVsM
9EbTN/42IMM43o0kwo4MzbjgNHnbt11yKIdyDGKdebf6GIEa7aZmEMgaRfulThboLPG+ya3tBPQV
YrlMASzGx0LE/tEp/HscLNeD370TZGsDYN/9bo1LtMJoanROy1tMGDNdEODTpSlZ9BV5QbxVpbCj
CXJvVyE5uzMsVOi5n7sS+9iTibPvgGevY47PqGwcIdCIAAetIQAG+HkT3gvd0BRWAzIvqzenBDfh
GGJFuOyGfJrCvNXAAiL5AX3b+E7HbBnGep+NKxFSZ7wvM+O0AgPapQNqzUbZfTTNgReD1jaPGtSO
8vWAPQiB3dX4Ukb5+9ryxS0YQ9WVmUk1XAQZB61hgITOoBsu9OauURShq4sjPGzsCBOsweehCrEM
AJ+Zaoc0+9hL+80qW8BMj8mLb/X35oqo4+yvXBg3F+M+wh1brQHPa6z3jYaaxqzVIPA82z4v3kO3
IQFeG/ZhTZCFSZKgp5FjbILSEg3DPvFBBBfN2RChY3VamKxgfTFEDzInRjqLMNettjo8UFhoaJO0
yL97/nymUwQDWqf1A6B8SEMw3N6s3vAVpbVnp4kwt0PPqOsz701ZPaPEhKWMSPsbHJPmmxl+Anq8
tzV9c0nf+KbaTMht+eCfOr0wj/FwSHXguyUqoo+N1Y4XTFNoUWME8AB9CSeaXzrP9G/z1vyWRdX2
nNe3K5PJZ0TFsz6eXtRibrK3K+Zz97PbTy8WLJSADndCyrotwACL7RBv0JCaDnQ9foah7XCmwWqq
J02jowdRGNaObdAGptyItjLPUTPYoAt1Om07eqFLrO+tKNIP8QQaKbEXFwCncM+55RaBl+VlUG2D
ezYjYd8N7fbRwWxCSh0Spxpn4w1j5Z1flvaLbq82hpX5AY2G/um1ygcMUc1g2ta1gf0zWC95zMfR
k9471QkKc/3ciiOyNStJUzTPx2RY3sLmyA9GEWUIVXMJyWJ9tVdijdiMYtIG/qlpv/aNj+EfJm53
FQ5nAPWd9N4vsa62d9nkbrd5jywF3pSO9G+dIaaNMW6ZE7j0Sj97br3tNZ7bDpR94r0xjG2GggTt
DEuLXW12kFUaA+0i6wnBoQd3nKMAdMulmYG8AumOTz0YvWCbhxeT3Irf9v07Z0ldotdnp/IxEh9h
CGxYuoZRlb4r4rU7WWLOd2g4Jye6uPSAWYmxS2vj/ax3OyvBnbIQzACisf7g4JK710y6kmQSJ1KB
0HvwQO8WiM/tsfZvqhISCb3W2fCrt/MO1UFU6rkFyckenWNJSmRnMFw4VZ0YkU83n6p4PJSGS6fn
o5M50tntyCrpljfts2Z0AVt41gEtLjKmk/uCFHlxmNPODTbEwI+IhR+61AdnJowvuLhPIXloY1ea
+FdhIHgz8t0MFfp6cbU1hwptBI87YtgwsrfsQyqtibp6RNOyGdo98UJIOiAf1mUcwmwmL6hj6Z19
6p2tfGIs4u4mXmYvRz/ffHFsv79xkRQLBzlCmbTmthPuS4U29kML+txO7C8MzgcyrL7OowbNCDq4
zxvziebmpmtBmufY0QaOh62vj3LILbMp9Pt1xj3CPE2aGIIS7rWPuFuZoP+GNh3C0tAB8Co9Chvn
LsYmYHxxYItN70/b4dvQmU2W/SJCbJ9PnoZ+WDk/LalenhbBp4uQe5oQZ7Q+xLZ1Z8Zpf5wcpw6H
vjsjpA2wiVFciLvis50YH7yGJ1LmOZYCJQJSXkyoClsBOCEMF6fiOaqnW62LPiH/7oXp0j9PVdSF
/Tp8w/H3DkFBLxgQDwkmV3zwED0N8saJ99vSoBKbJPmJIO6ntZmYxS5iPAM92Pa2FT+iGjaGICaB
4Q65g3YsswhcG/VbwUCCq4sxhhHZeJtuJF5mzT333qGIY/NNy9iEblBAafUYy8bp9yauDwRRp2Ob
RjADizpskm+uO9vHoUAYr/DEcsoctNRd/jFYarruCNM66GeVvgsWJP06Alx7G7+a/ezPeLOM0ds8
9lxIbt152WyXGdTs33QLCN8xaRhRauvLhPdPhOlLCGPJOEVTGc6N39z4cYMOOqr0c219BKwG7CIR
91Zdu6e8jh+Iwmnnvh/uIh1Dd+xGUeSyRBMMvls+zJvz0C5M+nyj/szw4CvCZzlUKtg4zsld6u3k
bs2N7vYvcZ6SeZR8idmC3lPk6MLGtsEnb2nv7MrWjnhzeLtFIuRRoKPHL0u6uQ55wqw1IB8YNJJ9
IUINrlRQNWl+xP1y3MNKLIPMHdy7DWu+fkvzW7v74rjjcGMl453ZevgqjwwboCHdV2LEuNkq27Of
0j6M7eadx3lcQsSzCE1GDKm9VjvVglFePtw5WnuX0B+deSMhGWNkF2muGaI/dB4NpKQqY552+CHy
jY7+W8MiJMkA688qa75s2pKfaYCdQPDFojHPKGweUhGMOByAUdNf7Par1+E3EG1jdVI+XJtdMkjg
z+lVBbnD6Yjuj4HDRMba0LyONx2fMMO/LH5dI/eKvGie0JXHI6NGK7LMGySgH2MBoartio91iiKL
UwcwF+uDE4fCe7OOPfY5ulvvi86DgZwgS6sn8BQkn3ja+mE3WIyzt5gs/LRvWmvFAeCmgOwXMAoz
dMKEGLaJDpUwlLKhGKEH3fvHjaw64xRpV9wbdzn+M0/34IWOTFzf0XN9n1ANBl3rP7UmiKtMh53a
83FH8UiIaiZOtUDk6mvf3COCSm5Et57LDjlxSBvxEUtxIxDLewi/+hEH96NhEEHrhooBw/YnJpIa
X2L6ifTuTaVBL2c48nka6j6wTTr2p6yOPsGqHHa4CMJdLJhM2L1Hq7FZXyfm4WM2dnvTaXq0kb9Y
BvxYXBu0cIQ5EHj1UuzNPj1sA0NDpn77uozLwzQ+2O74PHQ1RmxLhulCWiNT3Q9whOzHbRn42tEu
ChIsDdOeuQwsDEHQOo8udl7mpHI+ba5UpHuoLN0OIF0maPmiBrRpX5OBsFQffzIg6Qc+4/xjpdVY
xTXx3sczya0mQuT4/GwTs1dHONLCGslor0W6Fh8Z2Girv8fZyjowo+wDY2PQZBJqnxdN28dF9mVL
mDILnVDMWmc3lQP9rxyhnxNfk0rY0ctqb0gGpuV7NYuDlwCryLyP6MyOWyzNSIewsLjPairh9eiC
F4wYk/bt0OnLAVlyHzbMgiHa0ywI22j1qAWwh2n74H8iZ7mL0Y5GF7nujhaQkUaO+5ts4y2Ch8H0
zD5EA58vknimjKHpcOURCeGTccGg13qRotmWYEvXQt1xSmc694P1JdMmpvezfrES5siVgDzglWe3
eNYM+0OHQ1igu0yJq7YgFibCWIYq16lLgkWP49NWOs8+TI4wnyFvxkVrQKNpX1YPVcYxKx+jtaXb
Tshj1X3ZQOiMHgomTndTvVaYKcRf52JEt64vnq1xLSQh+mlw5lssCMVt18ewvpl4Y8TH61YtBF18
RdI30/djO3GVTDWKvsH7fPFuamdET7sGpjMaCHVGcIeTEocJq1me083bz7wjfeZXt/Fa7Trkzm7+
N4Px/2PYYBi6VET8zxkMLE+79NuvqnWvx/yVvvD0P3TT8JDetA04j9fkhef+gX0Dwy7A44b+mtf4
W7QOtLlOTMlzBHh025I+Dn+hzYX1hy0wlUK3znH5kIGP/xdmDcqo7GcJRB8ZO8u0DJDrrOrSS6L5
+vlNWsU9in3/N54XffOaejzZeUHLzfzlQctoAPqmfRiWCUBUkSTHFJGt2zTSjWAUpATqNg+z5tFq
tgTM1nivDXm/8xpSHa7dVbf2gBYz0gtM6Kr+THDqrrdbj2a5ao9+QkP10/3+NwqWv/ps4aUkyP94
IPnBAHGDxW94+baNNx9C9XDUeVRBP6JGr5XkHyKwfZUQzL5bWlnf/YamSvEPv/27eubrjyP8B2mA
NBQyg7/eP6ATk2GUNga7bXLwpvrYyp6ElgUGmjEj3hE/NA5Y0Jy2LcKJ7J+M6H41t3m9eB6bbzou
79i/aA5uxpI3q2UNx9LrHxmr5PQJILn6yqFhRDqDSVSbzqGeEvjybMSR/t/33vgt+aWuH28d3eL1
hq7g/Xb9yzSMeWFz8217kOmu6U3cYeBtrrbBnIh4ExGROITC/bWbvCKYYZ3vSjS0CXsy6dmZTaf9
wy359/8InXP5cRm+Lc3xfnqjB5SfI7MZ8L6uLUTTsiXZV4bV3v7Dhf/G0uDCbcHnAlfDwnjX+93M
so89s5/aaDwum4H9JAm0PaJj2bsmmoPcGaB1x1V0v/WoWYvJOI2zNj+6XbfAMG7FbWNaybFYHOcm
I3T638maqr9m0D6QRhW8klIn8+c7YLeTMBNjGI99+82NYsbtWvIV6hRKgNFLaunM7qKs+Yc34V9v
uy2wTEWUFyFOg1br1x+Nkv+h7EyW20a2LfpFiAASmWimJNiJnajW9gQhyxb6vsfXv0V6ULdUDjve
4PJSlEskQTCR55y914b97ZhFt4kRjS/pCqfLUneL1Z8P+++OOrNel8xFHZzoDcH5Px+u7jQiNhKQ
lk1AagfuxZJ6GGp5ahrVX86j65n7Pyvj7Sj+71N9Oo8sqSPZV2m3cSaCFbqU2q2Lf5SYnfGhEmcy
kbUREV715zf4KST1+oVWwrEdS5mOxZz684J8rQycYeALLWz2w6HGftbN9D0hxhlicCEBFJ/hd3XH
shyeWlvGdHf7LUuDuyg1O/H6VOH+jbWNNlhim9Bj4HWLdW+x7jodTJhpTA6VorHbdzRXrqSkOgD4
oPmCiG3ST/I6+GioLLdTcs9ceFoGiYoXxiSig8MQoL0YnfZNVira/uWdXw/opwNu6tJmIA/glTTq
T6et0wSWKIAN0LxpaVmN0cVsaWeHAe9KC/tLS3OnGnptxY7tCQstFYMEPZITFIrbsodz/Zg2VwQK
5E5SVoxFCd3BM1Hhe0FEfgUYThAo7AebmgI9VcXJsedtCZi5onAwZmEelJDxcWzeo4zqIXAGfet/
AZFPY57yXRPx65/fsmH899qlTJ1r13WxUvzv03uO3dSik5+2G+gS2arrZtDTxHYSO4x68nmOiwT2
ABAD9KzjNoe/tdDUx+Q2J72N1iUoiUNQ/MgT/l+nBkTm7tWl8RWDtgGUqyAvg16lRWAksCgLp31q
P9EQ2Lo6G2MnfM7GFtOxfdXAM4xYClYzJALTUvoUpXqb7TOX0q/T+J2Ms8vYOxewBM9tdzASAn5w
Q2DPtY+i1Ulmhnwx7uM5cJdmaItFNGBb6/oLkdnP5NwkI0z/mwqhkI9oM55hCz3WsVJb19JQv+fd
qu0dH0jTXZrk+IKkZq9nuzS9QgxcR2X0QhaNw3jaaYEvOMGzGUf3nd2fa4umQUSH25mG96mkAaGB
ZFoZQZVx7BapnWBtu7dR/2bati+7J2qrFlVDew6GaJ80MluP5XMV4ZfHP3tNQkjvpF61i5hRx2JS
tSC5SHswKGAWhfse1uq9sOt7JZ+sgjifrFLfhGE9yVl+sTNU5AjAdplhWYQBmRYoEv5I3XfPVkAC
cazqCJw6c2zWK3K0axL/wukvZ9V/Fy66+OxaWYqlaxGx+++VeMRI3QGQbDcdFpcyGzdOD0/CiMYn
fwS1RTLJ0k/hE/35XP7tsyquugoI8/VC8O9ndWvODndOuOzqL405XLoi/ehIvAIX8VzL5DVxrS9/
fsbf7L0ALnMlINTPdS3oKP9+yiZw+1xLO/ZekllqnmSsbfFjrbXM+N6UfeUc6Hu91dJFqeb7Pz/5
f7+4mCjEdXvuurppfg77DKAyxWSb8nbt4ktZC9QJQtvJOdHWzLzu9HZraz+0Ad7+n5/XwGf6aZXk
iSWjdOGYyKE+f7oEGmsA9DnOsrNPYBb6lZmBy6ItPu6A579l1AxL1aMeSsP51LB4LjDlvFn9S6w6
42+v5r9XfV6NYxjorGyD6LlPnzoBVLNhwRzZjCO7IP26bARlsnIDZKGZw5giHRrj1NhwCwNZnBPf
h+VEeDr94afCIgBCEQ3y5yMkfvfRsB82kGQpimT56bSoqgJgWg9RggE2UoVUW5VXzSMGi5cymJji
DUAAK0CChiUCrnvpa2YWD5Pt64cmNb4mI5P8LcEUd2iIJ1SWhiQepiR8jFlmqwdPRiyObaSTXIW6
YzMOC7/1s2N1TXiT/rjCMuP/5TB/JouzKXCUi4yNitB0qdU+7UUCqWmYzkmjhAvlbvAQBt3JsP1s
lSPzJdYFY00fI8/uaWEu4nRMtjMYsUWqrl988DAooqw3MbN1IWm7WSZM4cuy9Sy3ccEw0Lgc0nSt
K0ZISeDDvpHOky4K+0qXmW8ud9Q/B3e0260qeMOB3AUml9UR/1jAMSoiWq1//hTlv9N0r/sg3rJr
GKZJi5Xl7Pr7/9np+Ubtgnsb6PcnzZIc3W1o4+oJMajMlXEAdUaTmBRylGjpsssZ2BbhRxxpngrZ
8Ped1LZsz8lE8kfLowCEhWfC1Jr7CVpsXHzJxopu47WYbQmwatPvmjM812Hq3KUM3FaE2rD/sUwv
K2kziRt+TZR01vrkDp80c2y/IfYmmt7mJrsa/2S9TCFCeEJvHofC+vHno3Hb9f17b/Tvo/Hpeza0
6SCBtyOSw9mGVHyql2Kmm07G7oD30MlWrAvlckAGbRlX0JxokNHb6hnQ2fnPr0X9bqVnA85FmlXI
sD8vfc7Uy2FSXbNxM7vfDNKZYNgkr0zpGPYY0yFS/dUASWu9DuD/6qlxRk3G5M8tdy4Z3TMv/OAX
OsSyEu1Ik09720WJUs/avMiue5w4r5a4Vr4DpqK7XhVvrdH1OzeQ5QKAkgMjRz7xZxn4drE32z69
sL7IFxgR81XmRB9p3k5L3xbnNlU+c0/rS1YqYFgu6T/m7DPiw9A2mfouFCxRjulkntIdctndDriI
/mpK/82wi2dkElzbS3cF3eG1A+FhVmF0iCqT8UPwwzGgef3l2P53cbd03ZDgGJUFb+DTx3ytDBI/
Zjl1ZPKGR6cgPBJuKbhU8y+F1G8WScbZ4AUolPmrn0Nxm5Ro2rogmagM8o+4rJaZXW5ZOu8dXHeL
kGl8nsHuk7l8+vNb/M2Wl16YcIinlxIZ7ufCuaK7X9q+YnnO1arrYwKonFECuWvehQmgdnZ8zxYw
oSxAcgDz9WiVkSeN6FxDIXidiNnOD6m6aDOXo7WcQmg/V5UW856/LLu/OdHhPaAVNolMpQt3/f3/
LEEt9l7hx3qzycPAXQwVGogYdQzUSE0tsyj6aGzmiH8+PLdNy6dvOh0/aBKGoDVHuve/n9TtCXsH
i9psjL47EerlsfZ7th15s2UfAsdvl8JqyrXmmlu6DA/Cd3aiQYAJ+dlfmAXUGrNuvTBs+3Xts9Gc
o+kpMkjc0f62BfpvvcYHqbh0kkN7DeT4dJ2NurZXYc+aNDDX9fTStlgH7XBh6agEVBh//PnI/PaM
pUQinpZ2G52+fx8YC4hzkHVjszHz49CKo5Q8q8itE4uziYkcgaA7gzLU/nbCIlj/vOOCE8JmWl4/
EOnIfz9x3BhBYciy2WRz+zpM8mLYVId+aCeoKeoz5coSm1S/SsYQVG2A0SZWDYM9jTrcR8HkgAcA
R9evdRJs5xm/z58PjPHfpoiD1p3iUefL7KjPq8YwdcQONQnfKE2+saowepRYapOyOVI3/gwjdse9
dNZXIJ9jT48l+l1fzoQU1YLkqTiFn8ch/POrkr/7vNgh80lR3Try84ncBr0vzFwnuLYL4rWeTeFO
Q7SaNkhhcYfYpwZy5TKOgqtWRg88No47HMMMX2MH6GuG8k1Fj+Y4/oRtNDx2RI2GftOcgnzvaua8
R2xymllpDpVbdZ7lq3wTsdE85VwXAIseWwcIauQSQjeXXCbyni1cpE/4xS23f22qY15SIURQZzeM
itq3dFRf5i4tdpoZ2y+iCn7MVbRKerLNB5Lfj6nBZc2sZ1h3JWoF9gB/PmC/OV6EMFsWi7HNXhpb
wr9Wm1BzoknlVrXpEdeYwGtXYFhQv+QMfopOPUVhd7G0+iMe/trE/s1eizxpabs69BrH+dzEJqCK
dj/yTciCqb1lDiu3keZDnfDNhGGnZeyGur7r+2wARUB/0zQrhQ/V/P/XVNRSSurWdRrxnytDSQRp
Wzqy2gDNPNcy6+H16joqx7wgCtd4YxpMUmCRH2Ipmr+crr8rJnlyurkUMTa9/E/fcjH7QUzAYQWT
DVRdd3VQO8X3uAxQMAeVWEWae6XOQlPog3UZVuFfvsW/WWXgClmutAzLkMr99PGzU8ohUSmkS90M
GdtFIraMnaaBQZ2hodT/+o4phX5TS7LD1kENARtiavrpWuMksuiC2eA5+8z9XohbEmxr3Y80bdZR
Wz/CXk89Y6zcJ005Oqeh/4MAyXBvA4vBr+G797H2lsc60QlXKv0QRWiEBjO470SL/BHVcHAd87Z2
GHmpbWrPjt8siYtXZMc2yUFLRps8V5B/ul8+ijB9baYeLGhTx28gYdeg39JLg7CGKQJBEXzbKXtB
yD7nbTmsojILtpkYzddEyu+9FarVIMacb3pH5Ktx/UPS8N8SG7F9vzSErj/QzdGeJMoaH0nNSwRF
BbVm5x/9CHprQe7svdL7+jILdAndYF4YbDC/Jh0WUQSic+vVMV+62Yh/9vT1gU0u6i56sqkgLsWg
tCOJ3qR4Zzk1txP67kNsu/Dyg2kfdtH9jAj0pcmNiLAJ0/3iNzEKexuGZCukPOdu+sJOptvhTJ1P
o9D3quyMu7Z1v1EEJcfSGOODM5N2zRUyf0HC+KTXAWHgw+yuXaOdvobs27KpHd9koVLWDpF47axF
i0RPB8KCuuIxjux3EZbzu54YF1LWv7YZelIExtFxsrvo2I3tj3JqBiDTQzozKC8ArJaM/wOJjy+C
P4umLZ1ReST1RP5iBnwjQm1KkmgDp6BkV9+lr0SDdBvj+tPtITucneXsSxQduh2duLJHp7Yo2rvp
GgB0/clwSnXXOmKTXrP/4utNATHj173bY34yek1/pWmMzjpOTHWg9Wgdbvf+uRmyAG3KQE/OUSWu
n8jmsieKiLy/KToGEhEYOE4kOX5S7MNRRyHjagA4K7v+NloF1cvst3dRMJCAeb03Z1mKuEMQMI7S
66wV9XxGtCEKvzrfHmHyN52jNJZbZ062RW0d2txX9//cVHl3NXKJk501oaeaZCSHnuK8mXKURaKU
z2NihtvWzjZD20G9GHy8Wgkl1Z3bVy8Tn8A6tO1glRrKf5ROgdcrN161sCj2TUgto7FN1stSe2ih
dj+MRXXpU7s9FnGu3aNKX85u1G58ZOeeClCnBmGC0bYh0e72Y8YW/zhh3OgaQBq9lqEmtJPh/srt
HaYUNF4cdfcN2GwdNgd22wteARDD2pju+rLyMflaxTrWrfgiiz6+0GDqVzCfZw+IMe13qw/3ph71
ewyp8bI1bfclBa64KYvSXrW58F+sGBtzLlsigJGgNdY4v0xobRZx0M/HXPNx8CTZnUZ63yXT6/ol
+5ZeH5RNmO5GdODMD21Y22X1HJCR9mghTKxto3quproCoBrk9MjNeGUVHSM6SuKz1UTm+XaPretA
rQFdGh2PMbTskeLJrA92NcN5rpJv5jXd03ZaC1p8anF+Exfd+sUJVwUSHqNF/m5A++S9PF97lAuR
oB4KVdCv49w0HvUsTxZaf98VZbNyZ9622/vucx/mlqePDkE8CU+MLTf1RmQ8R20S834sm3Uj9kY9
JDBLOv/S9j2ExFF+6bthTwBxDh9RmKeiuXr6ECR5Wp21xwbLi7RQCoZWNi0EIQr0IPRqXQQqW/Uk
zVJRtxkYzO4yOaP1NYsBtzeEj++0UWu+qPFFKUInzUiuzFKjcZzH/cbPKucr8pUKksg35r9oeJCN
bxstSL4oi0H79XHLZJeblmCO+pFl1XSK5tmSAJsJqCCoPCTUp57jl3yKvrGQpN9y0+efJ4/Ymup7
x0islzAG2BNlLySadBdY1sdwekHfbTw5tVucnWx8DrrafwZVk5ziVnu//ZTKKDrmTZovMr8Q3pBr
fBr0Xi9cZICLWf4jsaT+49SCIMYHJvcpI1CvjEW9NXO0sjPNpW0pjOnZ9S3pRRGsZWEX03MqFdnr
tv59HEaiLYqYsI4ReZ8ro4e66ZvH9npjjPQPxgLCRhAkBEv0irZz7mI0zgUzquuPcdfGj1Feetag
f3Mz6HKVM9rbwXK/jGaeUK9ZfBcF3GwNx4KBCPJ785MPekBHOwCeHhx571s29bjycIGqE2O5DJVQ
4mycqmVMMdTVigXPOijNKVeqJahijILpHDjVdL7d60M2MkVC4MKsxesJ/tt9PTbJ/Qh37WylL24V
BOusV8B1zUDsdbj++1LQsbEre/YsIOx3qD8HkAx4n9wps/cQ/r2kDE/2ZBf7gHyYvSwzfdUgPNoM
E9jnROVrRrTNRVzjS0wQWvtKOOU+syRnqT2H59vFrpD8NowHCn1fnzF+cKOYGxiJq2/0BlaUdKuV
E0BaQkv/Nkft3goJ1oirn4XWv1s+XpSUPhtvYO9CMehAra2pqF2vsMdVJNuA2BzSgVVuoJgvsjsx
YWCjjFgoGa203sUXWf7A7/aQJAgcu3RC9h/91KZ6U2NTV9ogV3kjeRXs+3rCZQqbSAloTOip40MT
Nq8tRj9f1D/i/iC5jlPALMdWfiU0+0HXppQUne7Cdt7LRyQpdiK45vcq8Cr2kFomD4D+X8XU3hNm
wXS2PKdQe7nqMlnyJUoSIiPs5NWBfyxn9S4EcThNtBnFHZneLGvaR96DNhDOj7kdx0UOck4LiB7u
bPj9JO8gXoMbzig0Woig6Fd2N9dLDcYCxVB8ZxTzCwj7+8rqZ8/A5ZHU886c0kufQzWjZEpL0lbA
FiBNNtZmPm8aDI24MTdJYHkqZeRoTz+pOC8lLnsPcyfBHKWkA5lNJoeNLavibZU5e2VQ2H3bE+hb
PicJFi8rVg+x1Mlua7DuGL3PrkDRr/UzzAuR8+4Y0OujKAsXc9pectd/sKa58oiYMDZNzM4Ehsm1
yYg/iG5cVTjnNO6c1Yx5AIRTtsN3fZeRvsRsUjtH4/gWzdZaFbPh6TW6uNg0vuWlfqJVQsw8BF5d
ePZM7ek2848Q3ybDP4Gum/OLa1K/rDRkiXVNqvWE4FcksEBQhBTLqjTv9Zrw4Ual8bI3cLaJL6Jz
TlOD8KdXnKpJlpYrkcTNqgor3CZavtZHo14zqkKLDgDMCwrBSU8dkZPrASFFuPvJYkmQ9k+tJU65
cMwPLTf1paOI4E1mF/r6fNEblwrZULB3LWslhVYsk7wNtqAqowWNf+AJIe67PtK61WQztLDmox32
3d0YhmTam+QUD8VBGNEz5JaWgGl1RyfwI6eVHJDn0nTZTyeOP/AjANSY82rRsbNY2H29TjI+Y9lj
zujNb5VRIjAA+a4e5DnSGEYHbs9aN4zeCE5tEQmNA1zqCBgUOchxu3edNfiy0gN/lR57P1jPwnpD
xYHJs1IJdiroz1XXc9k1LM+IQW1VU3swY5l6sT5+wZukbexhONdlb3oRk8+FUQ37ruC6VPb2LhNR
vfGhz5mBPu+aqnvPuQDG5RRdoEKf+2uaTxeFtpdX5bhPhmnc3+5hpfLqwO122IePtHPkBs9quS9H
s9hHNmUufUZllOU+daSGFCTcuzmiz0q36xXm09wjvAdNaZx7fRbUe6dD8o9PEG5JoWjB3x7sYrPa
k9VyMAkx2jC7qfYG1HOorXrl6W5S7QX1TbnIhlJsYK4c7esTIrIuf2V/Zwb4rYSoh2KsaYzjQEaw
yrsIMZesTTt+ZzQQ7WOA6HuL2p049abz+hrJKsdZ91I9afaqiiXyvqvsox4xqUbOqUiSLQ4FnEd+
9r0PynxlB0mFkbAr9pDqy30SM1yADamYomjdPlT2tC0mtQkZtmejGHYZ9EiGQNd/QBF459QEwJpW
o+Ej6LZTiWwEF6i+NG3R7G83zAXXdgONvtbUagQMCDxdSSRqWZov05D5f1U7hHIp7bXWiNporj/d
HqIEP0S5Ha/mOiO2pMr3cxbme2ecvzmKzZLZISyjEVWuOsuqFoWP3QY6P0cZPxFCaTIe9ry8fDf7
fOfbzNzFDhd+glz2hOik++R6zxjIXMJYtU1yAqZ6v1jzk393uylmWLgyN16wg2YsJzgpbo/HqctS
ebs7qHhFm87eVvkU7KckCfe3e244b7XIogoa5LqRxrCNSpKr6gprX19Xr2HZjOtfP2qhm+45pTqQ
RMQ5mSFVHmCaVIti0nm4ISEu2o8FIuwg+/Ww0+KOyK0Y/wSUyHzdShNHTOMjAOw67a6uku/Q8/wV
wwwHJkqfso73JzNx0WLbuE2jjZPXDjM0fWDiyXUNdXXnpa2pbQ0+8UWZRcnWoIJbiQGcwUywS0TY
8hHUODdjiZPT1ct1pZWCLzlYuKKx63VA1JBj+HuafGS9JHW9rPNdbFX6WuGmWnSmA+LRnWHsOg5u
+3KrVdSqaaK/Dx0OUkB9BJro7o9JtIAUw3FFaAxnU5sva9cIwYxdiWy/8g5vd+dIFs3+xie1smsK
4q9sxFtM4u3RG6VQVUYMI4BWhTYZq1nXw+3tcayYBl+KK/BGtzoHN+jt4dvN7c/f7hG3J5egV51f
v/31PL9ub/9poRk5onmAnr8evP1H5e3l/vPnytq2PHFlXf7z2sbbi7/9m1+vBLDqqxIkLd/+7j//
MPRDazWO8hWjM+zG228TTeGgG7lMB+Cdbjza271UEFrzz4+3e7fHPv07pBzpuuvy59vjt5shuEJu
//lvgQ8AcB3D8+0huG0zJurie9PmlMqOX2BbgQl4+/GfmzmmkAZuz6d9u8uaTtDYlY7kpOYdyOl6
G1YNhr+h8r26qA69rskjGkqAArNq1kkLmWPMDN8rR9vBh8AscIwnuUQc9zHGRouRHWMcUKh3LkTl
Qmdx3iR1iLM+nz1Iv+Z9OxkNtNR8PFoOlThMunUGhXJRN66xkSW2vQGBlUiGn6k+6ps5xIRhOeRm
KE/rmPZG+neH0uUc0uqgzn7M7K/s2EKvZiFfVNlsL7GFg+aQrD1Wkv5sxvZUK3FBsILsc4xSzw/9
14KOPZFGs7bWZ/uba98rQ18XY/XdH4P0Dg9Bt7IhLCxav30m/oWnrgd8l1a0wdu4C+vZ2uiuesxb
xEX5XG0pre7nyVxHLpk2TeD7ULjExjTaQ1qDNXA64sFc1H6mdfUhy3FhDgyBo8KFQJHXmNuyepml
1ffoceirSyR9sSjhhORucG8W4z2s/w/cPoC7tGDB9fNn3xv+JmwpPByz9fpGAsOtqCpA4fsjCgsK
O5pF9FjoiNXskFqKUq1fGUXhHDKz/Dp2507PH/ykGiCtOI5HM9K9t/vie5/HIbTj6kcZdE9aW02r
Tr+yb/JxH8ThWxbjBqxtPtmrLLGTnqjDepVV3cYucncf1GgTIvZGRj5o2078tHLf2Ib9c4h86yEg
h3pRRv5BQ5+yN6bd1ON8H0394LptuUrcmBigrog8vQLKDL/P4PJ8issfhQxGzLh5vDZUQEy4Kogv
igxr0etXhltQA0dJ8DxOQbE0YNeIpk5oaxnJSdNqzKz+/BONY3KCHwBFtXb2WT+Ch1P9cDERnkVZ
+aqlJVZMEMLMOuBnGLIqjmlUblUv9R3xZhhPshey6GISPzDCYZ1mDOg7pPHIVK4LO/a3jSjfqG57
jxlOsQls0Z8ja6F3bPlyjbF82bXBMh9tvIqMNxGkV0wUM5uCsKB2pwWWrWq6A/wieqKgmTYRY6JF
zFx27/cXdEwuOxP2BkgN9lZtPffCgW+C7UuDsqcgFXWZtsNhni6jMZe7zMpLoiVLrkRZyT44oWXr
m+SB0ElEFRV+tWOLK/xsRp4Z1/WhpT/UOCizZObUy1KRcugMzpfRKNM753tSdPWZLNHYx/M3K3Hq
AjoMV/bMNtGLk26g/ugVKUu4MkfM9GCNLIXfDO2r64WJ/DakRJo2EsdqGLHf7xjgUlYsZyN6NUfE
pRHwHS8uKJzCgk1qHeTpEsreWsPdRfcjAltbDANtrHzaFGV3r0Rar0L+iEufa9d1BCrqzcBZkzqr
KS+oIB1xSgVjYbIl2NpbYN38goU51d+uGrBSq9mMcHSo6+jop/NHzihZK6KvWlF+4KKXgG1nbcFO
/uo5Rq6VYf8NlJvxNeK/d8dWrDQjfA8JTR5zVa3YchdeGEF4D4cwRP9MRlqVI+dUNTNp+n7wcAZy
NRFsc+mU/lrWI2GLhOwRKhUlni+GH1FUTBdWQIQw+AkXdYXnN0riCmAewVA17qedRjVnoPjeZ9Tu
AZkfe6NnA2bq4kVqsJYzfC1waDosvbPmbsmJ21cdAdGBG4eP7Wj+8NWxKE9NzBxHu1rT2EfE93Nh
uMewMJfZrNib1WB+b9+iwaygCIzG2Q6wdy7cPmNGaW8sc0KWyUb5WF1v4PWEktZc3tpwvV25IbGU
NNsyOf66EayNrel++NWVncAQYqW7BKhQb9JL3dhVeChyZCoKbpTNONBmBEhzsIKyQeLevkE4v6eg
HPFFMr/IiCcpUNDB+SZBmGPcNGKj6mDn1nRWRARhpdRIjWsD4thsG3puDhsiqnat39XAFN6kQchh
aZYRY/JQeC9Nn1vrFBEWrS1/2YVOuIZrHCBzZbXWppjGkDvgxezepnwOd1jE+VvZUvMJV+W6IlY8
unLgi6/KTkA/aHCs6aCI9pGZFCRmR+BQguZ9yPp3oY8knbHZyXXopPWYG+wTp59wsnaTZW6mZLLo
hWKtBQN0QOW86dnB3hsiWMTUMosO6eZCdKTccA36EokAW3uUv85tfAx9hhrBkMUbZjkapxtGj6wr
tgFdrzXKq3oi+IBVNg1btWLc/JVmo1qyuUW7I3JM9rNgmuPWe9LM3BrURStYozq+mS5/02R5PFcc
vik8s00d1iVGyQVuqHiZJXjOm/iZljfmIxe2jHl2ZwdmkLKhZogoXdrlcBoCQjp1RBYrfKPUWE46
3bmptrS1brwPm30Lv7AQrXNO2AEGqVbDLCrfo8TlpJN9chyT5ktChuNmovmyLrp+reiardgnB16E
/3lVA9BfV4lxDCVVSBGARSiGZG8zTF+lLNpeEEhIOXV/14ejWE106pcKBtu5cbm4mP0DwX/o5+IK
xOTVEtOXEUbAr1g6soeeAZIXJ7lc2nmewx3T+nUhEbARenYY0YjvwHf9GIygXJqGJRd8JxjwpOb3
NHXFRg41ayy9rq1Rz+SS2QNmXNzy9GWmnerqZN8AI+jb0t9p2Tyjihq/a1D39iDF3AMoSvjyaCpR
YwmGbTiKF4BT2hOtAP2QEJpDWGZ8X0lqWH8SZ8MtRsBiXRHfX4Cn4xRlvLoNVAzjcTZ0PLXWKLY4
t+p703/oazN7LNPASwGd36NRyB/RxgNQgiLnGd3XuvPLJxXH3XEMo6983aqn1unY1qsQ4oD/Ifo4
A4LQV3u9hGWhX39EGZd5rSWSO7MvRkLH6DFUNnikcTA+tCjdOyRf1+7o9ZWyv2RTQzwqo8EgtKlV
p2I8O3jysDe01AS0kpQfx1shqgEz9zCfTQ7zQsUy26U5W0ioVePG1dL1VIXf1Njv0tjpL6UVBidm
pqd2LLOnKO22tKAM5GjpR6vafml2dbAGt/aRtOcYEf+hGr7TkGiOCfRXJmpIK8PcvYvBxS1VZ4pV
HI073Wg6vl069g2t6/cY2RcDCphNhqiH2RbbzumahOD2A0MSipc88KOtWVos7WxTFCfunS7eI6db
qakHk5cGxkpGPgWu334TZnGyRFacyGY0ln7WjjvVzLshztdjhFmJJPS1VobWfR+rjZxMa8fQdtu3
w4OSqj1Nca1zBTH6NdFRGGMJ6Yx8Ze/Q7oUbU9fdQ1qxhx3yL7XASi5oXqKqdLdZKb7brW7u3Ng8
jiZtBJOoOmvo6o1+5YWmzJtA24cU8Y48ZGPwE2sdDVEACKsknq1VCqAvJbtq18IhXZMl2yHxtwic
DkjT9v0ppZ8wyq1JZGfvh+AGBvKiWXWNyFCXKFJqofuQIbIylmuR0xHRGIEhNJlWViTNpT403Xau
U3+HlGc3h0AFUidFVsVKMUCgM2lVeaogaaVOFIZhf3oJgXPsiXgKF5lAyhyOmbsmljNdjk1UPhpp
tmosWsoF6pZNaWUxYG4XpzJ6x7NLexyefDN5NoM34I07ViTCLWerp/HRhwRKhgsdWXWj3J+G9Ptd
b9IZbky1aKeITR9pg56gyl6WxF6soXpJT8/gZAnZHY1Em+APVjoAhnDez5TLyF2Jp4PJ8E3QYt1J
x/0WDH5/JHfYIODxPhgxi6Qdpm0G7cSYRzYdlZLqjoq23sIA3JhjlR+G6Q7hNIVf3ACiD1W9MaNo
gwgTxbk17vyEaPKqsaf1AKneG5L7OK7sU429GfHJ+Kw3SyB12qsxMpWx60s8EZylmeP7xF7xkBcU
njTXDk7szyvwtcWGD8bf1vLVL5S/0iJf+2YNP3w7t16N+L2cMn/lqnE6wF9xdjX4Z4GEmYt6Eh7D
HAeMIfPnLCfV0G8T46EfnspEYIBAlnAMYyc5ZS0rCa38TYLg5JKFHe2hNLKOfXpSDrVcQLoFo3AY
HuDw24vPDuZjAqZ20kj4NXqFeNUyUY06GudvSXsBEncNZ2/GTXS9aSTootqe7QXbRvfk6hfGXods
0qGMFcm2nuenMmzjAyOK6aGW85WNQ62BvXxZKfmlAnV8ud3QttvGifg/9s5jR3Jl3c6vImjOA3oz
0CS9N1VZZteEqHb0ZATJYJB8+vtl6wi4V4AgaK5J4pxtendX0sS//rW+9Vs0Dss7s4RaTevekrM7
YaBkesxxPp55Hwwv7mCCU06/NDIxqvXAhibFlRYYEZATMv3MBXSS4gbix+rU98YprKUBlwdpWLFj
n0ugkSXe51DocM+JQaDKxe2Nch/lbSK8i2u3dqZ14Js1jKEqPzlpt+6LcD7WCMXrzDZBxplonqYx
sM7xWDdLyu2tKdb3At+IZkkp8zE8kR0dD1GCeTsT+ncmtWRnNLtr+eyH8BhYmwxgMCAlYrUV5Qwq
tRO6sZEVrWNRJuK19mh8xC1FaOk0leQ/nDrdtB4MI4j+nN/jlKZ3I6Z7NqxvRepku5QFAwrotPQd
8cnynaeIW2ebMc+rlZ/109VpgGixH6GSoowVlM68XaYTyyDL+4EX1dh7Kd19o0XlwFPw/fthtLAT
xMgPRjRZda+mZu1jvHkM3PGHfOgUKQKT6tSMCvs4+W0Q3ryVDp1DTE17zFTNYoodzZGxFuu5qKrV
pB21alqbzbH0k31FX8qyhaq3DWYld54AmRD7KHfTNKK9ps8df8bu2dv0OSBVAGdiLbPwc+6APSow
qLOj2yP1S4KlSP1JMLbnkoiydWpYPybX5Pw7lfrQMxNvcyuUq9yv7vas2ks1ZOM1jhuQU8DApsoB
VMdTaFvrwlwNwH5wD6UfUweS1enLbu0YGPhiOFfHINcQslAkrl7yHdl/ZDA4H1Gj8fX5MEgM8qGj
O+b/oKuLZcwlpl1/z2Dt8/Qm8KdTR2IZcNpNWulHZeXwyjhSeHTJKLrrFyHP0T0RGNSBbdEP2Y6M
/aNOIXvEke3Al9acPfrQ32RFr/Y57BGK/kx5UUezCn6Hysa8KWOoV970cP3K3ateLUKzw6wAcHRR
1TXfaN8zd4T4BBSGN6w2PQQ1w09Y186/fBcXbsNynOlRQGaEYb5tjJ5ukwHjO2GQPmnEJs7LlsBC
gGWdqajoC0w5mPDQtaD+oFfIhdOqelVk1reM1x3sdzCIrP16AbCEgqNFHDU74U4NRoMUfiY+0y31
P7uhFgKSNqb3Qqx0mLD9FFvfbdw/2tyTHwF8ay68OHNuhmWBIn+ya0xQoyXCFR1DcJpiBTTX+Ges
xp+JjRZSKXgU9TxRPzy71h4s0HUegugsDPBRVtNDQsWZwUKTJaq0rE3t2Nma9/3z1q2XxVi1G2f8
zCmF1HlwkH3F896Vq9aXklc9xRpulIudw3Eqm6DF63rc9Q4JeT+2sVwiyXCWwF8n9LJv2OZWTR4u
ijz9lMpAqUXjZ0jFzyPoP8cFdCnheB2EWWxB3QXHBAqy1eEdN7p69ZeFAheabsgos6mSqR0gp6BM
Bt5Rh8brf6GHg8VyZLcgKK3XmiVbWTTfrMl8epMdZC2DaA2noHVipzBnffNYedQ4jo6KXyTi0jSy
r1WkF47G0FMdVvcvsqDFWxUJdghluK99/R3YbnnABjss+mqyVpJmz516zvUGwtrQZ85uIt67pGG4
XntI4WRuc2R0ycmxCj5SIwqRF8GwShN2ohTUBlfxCF+MIZwvayTXAHQRm4dzHWoLLg+UdbaqmrMs
JvGWeM2CIJS7TNPOObm4cvaVrm5R0DcnirBRfrq2pQ+VM6ffjycewvNijIvoWmboIBnaWpZLbzF2
/YMTVMvF6mCWSbu9E9qAPcnys/xM1knfQmgxK+wUIyzRJlgZlWwvKpgfANXkU5EKDpZdVitXUTNq
h/zgtJgY/30D1FlsPWQx9weecAd38gtCN/pbadta5jnNVp2DvJfCMIrStS05viWN9YNe4ZItR/2r
Y2jfjgIeqNH8rosuPWGxCzeBl//S3lPqspNylxO590Iqp21ShBs3jH/Ydn2N87+6LUL2ZLMn61LC
v4qrOjJMONp16i3HiP0LZWYgUHthHDsv5yBLtHA5J7XLc7b6zZ6XIavi+BLPOe/tAbEoNHKEBTGe
nf4LDQP+VFZ8BBpGchscCqu3lpaX8+0Ak1qKtJJrAvwURjjfLbhKCIdpcRiF32Pkt9Z2Nqi9rKlI
Huly33COvNfxHytom7vpehNuiLBd1yLPt37CnRlE4wLNMXp2bW1ERGwkcZ4v1iraF6X+py9bimP7
ieZScLytFKeSZAFEx4YNIaRGlARsWFB3+RlzHshKxKCpcH/GFhKNC4dxO2tv1wSArXwPuB2Fss7B
C40fJUFik0wrUzpQamar8Dg6/PHcMfTJj8h+VcVuu0pYOV6jKd05AZYuFNpk5crY2QYsW4rUPyQV
xet6spp9aPjlkyJEaN39x5yM8ChHaERWprN94F6gj+E64oljGPfE8mBK2BFXgN1xI5ftB3Ws+kCw
r9mK2aQSivXT6Pos9B0pcJEInvtuHx3/fpTa+yXQ1tD+MrlBvMj21Pvc4lC4p7R1fnCmNH+WrXv3
Ytrk00lCWE6zczDonPfrYK2RhGj9jpl/SJzxBcMWZtb0d+gt2UceNZdZA+srEcFy8VyP9cmjx87K
ganMKWmp9rLoSnqoknYPm+lOc/m4tSUPLfCvrPeWvDLSZICk2Y8/e45rqg0/4rLlcK6dAmwhzeFV
BLJwmpy3PIAWprpvu+mKh0AS2rIuw+ExOPJSqfbBoWraj2aFlaAu32vOSFPaO/shavsFQfB1HBSM
aQKospFpF14cgukUErCX8bRIezs9tCZvUTXGzIYSblHWFYwCMykMK8kPEqDBCcvc5mlkhzSVhPcu
baD6jsLcTFP0FWBcAxaaEBwfyR4Q3VIAgfudtBvnOE6Jt4iYxfoc+a0Ai4DQoK1N6zDTzI15jmaL
92AgtoC2xsVUGLCsGXTPflRsIYQx6pAv5zuOXy5lXAILj5S9diV3eSdsFJq0js+VOe7M0Y0OJWfp
/UDxENnxDr+TXV7SAe7vmGz4fTCXG/nL1AQ1fpspvUREBtOc/ISdWOW2Yk/JCmrs9rNwGZWNc071
ydIz3XxFa4/Y93WvN6BpISqbsDR75jY5+p8l98qtsqaWo0K6r3FQXSthXKqppVzSL7pLlCSgD0Ra
njX3ZeoAm/YqmH9yjAEh4IVLi0vauxQMl152gi/7JFU9gZZ1ydOqNvPl3wd/ODBNBgYA9qa37T3v
jks2cVQ0pbg1SX51bETfmQqo0siHI19mwCXU8yAXwtyJQp1R5Wl/l63/GvssJ9LWfm1qziixxnw0
FGyGhsz6AcquvmVBtx4aCRwQoWVJFIjfEvmOdS0r590cdv3wuxe9+5CO2d/CvH/UHf4p5mF7WThJ
+e6V6e/G94ffTYO+59HwDtQL8KbBKJzN02kwfGff2WNxpgACmtwo/uE1CBIOFMO68Jv0oBxYxZGa
gkta4CmJk6ZajoNaJZYs9war9DizH10WvaTVzEVkMp1PjSOWBKSnJx/bufQt7484773rIKAppoAI
GqS8q3x+TPS6kZZtx5s7aht9wHTfZlzji1S/k5OLnjMuWA1d3mDTjxRAiD+VKCSg10DS9Aies4HC
fNPQMi+taVasG17qmMkX6SY4euicq5AwA/J9mi9ts07XRqKCFaO1t5ddmxECINs2C879LV7anEMt
PrhmxQGeoc7WlJmLpPiyPOtKOtnYEttMN3aLyY3H/RcldR4n8qbfZ41OVn3WFuvZLnwSVGm3c8k6
vRbV/EdwfWfhUD/cSDk7yRy9KLiXZ3Mwr3rk8ZMHBZ5VYPtLJyuac9U+jS1uqJ5FlPGxagVbljk7
EWgsLrZ1SlqW203vVBhIontfJs1V+017KAauOhJD3TH0Y/M8uHV3sbtyb8rm1fEM5GeSOfuwbTnQ
9N7Spt5hYUWJ8zZO0Qtif38YwnTlEhEAUZfEr3iE310d6oVZyOIowSHe7Y4bvnGiDG5jhkKGmnem
Nw3xzyagO6Z2dWJHy4wlhl0VWdNG5b19b8a/oWBvJVXpn0Y/6S7KNM8Wz4xVpxoIf8+3iFEi3fpJ
hvMOb5NmgeWVc4MuqPqXxGjMe5QeOn9L2Kr8WSBPgVA1u1s33Jq+LE8l4QIGz8L6xJhIgNtqMZiz
ZvhgXhz0ORZu+I+T9w3bH16KFvIPp8OA7RIVe2iW6rsec6yLvnDhjXdfTATm0W55J9DisTaJgwd6
ao49fnK+FR5ORTmkNz06jybkrOdaKQrJ8yNkQQVyQ91z3t83YhB3C2qgDyPk4OYdLqLcyo7DREVp
L8kbdZ5eMLJqrlo+Eloc0Ce03pVKbYehsPbUIeYvMcY4HyR1wHNxWTnDfPQRMHaTn2gkmeoA8xSd
O3KS9zZDdk2qLj7xrdckGCUCtFvUX2XMQQRYR3avamVvO7aj7+y2sendUfZ8t7jaFYa7qj+IMBDv
lXpOz9AF2mFnEBs6u4n5FrPQ/NM4kldg4N18hdI3dCa/ahw6F7ZC90JzGAr7eFpPUKJWjaoulFnS
1ZEwojeFMM8mWv8iKdRrj0GZn2udfaQSeUeG5MX01G5ca3KYaK2lxyF0qAZxFkXZripcmeyhIh7C
uRff2sr/DhOf/gZ/eLWN5NqmGG5VUY/b2Kcbpoj5z9BLcfemMDyyp2/YBAPI92QZ7+oS8M/gTsNd
ky7R5A4+/Rbhsyiyu0XakEWJ7S+4J0l5xHvSfxu/s/1fipyCH6+LBm3q70dO18jFTVzzDI1plawM
9kGfpSvbo19ywVtFbX727aAwqaXh0dHY+xS1W9vSGKqzyHK8256n3lIubsTe4h0zVb5FPmSkmpNg
L7rEWkQ6Ej8mVkRTZpmnFKgm1J3IO9jODN2w8fF3dqzqncr5GWIVeuuQcDgNeHIZBGGLp0KPLxMw
0qPRx79H5KCXLAZbKWqMCtFfvarGY1qL1GF3g3zlt111Cqc/QWCMI6UjODuBylhLCHdqK/tn6iDL
nTdv1imw2MGhi3tw3qRl/vv/+kCRMUfM06YtB7UzG2zhZT1W+0lPhAWq5GtSTvZWihfaTpr3wY6T
F+1oPBd5fo805ZWAD7YijR+oOtOpc6L0WFlRQMVDnL5bf3cRahSHZ2dZRO7zkZbzqY+8ADmlmB5F
g9JGyOzYlpgwGHOcow6IRCVRKz/nmBUW4QJq5mj93bYtmkOEmw2wgIo2BU0mlA4Gx/ppL5+9dtx2
lQ7Jl5T1xZvIQdYOm1xKOYb1AFhww3YXR6XXNReol3+QGsKttE0cDDCc95zIuSU4bCzGigV/PBk8
ZjjpLs1+nDcqYpblbD2dfQ78lNfogfOdYe0iy+2vw8zIK4rEfodc+d6rUL3wG/sztW20mrGHrBVE
4l2NDW3R9kV8wvbdr9lqsmCNW/9a4CgOC2rdVHwcEg68Vaf+8HUiECZdx4WknA11os9XseXcmHTd
G2OlIvLjHSvDG9f92NBT9DF5VfGQidE+OL8lC9Mo060nOB/pJzpbzz2e8hGhrJ+CD+WY6g2LLSNu
UE13VjvWZY4b2peC/EyEw2MDOX21fm+d/34Yg8Wyhwwk+gV/jTXZrpXRsA2z+ch3VR5w61kvsXfI
lCruooudY1yNPNMsxho/cB6z9dpHhv1h/Sw7dQnHKHlPDTu5QhT5GP1IrEovaMi3pfqq2k5fq3A+
kYCNowPIm9xdzOgGm3p6dmMSfGVNXJubTrbdX6LB0SyoNM2drqf1I7Nvyi2/8wjv5ZgL5wOfVIrJ
7pXKjOCQ+1ayaZyhPaddfQ3cwbgyMGACSgc0njlvj1ZiHDrBNw805cOfn7UnQwBCMRj+YbKw9gTH
4Af7ZbIbR6vaRCOZmbac63WEDxThpHD9kVE1DdZ2EkuKH+nYmab2PUUVX7Ls/i5dO32b1c3vAVMT
/NfrmaKXQfQvk7DC1eg2+gyp4jA0jgc8LnlLImkeVdW7C28y5hXviXCrbXf4n4HL/9/J9n/pZHOA
FkEy+D8TTT9+d/1/e8/aJAMX9J9r2f79b/6vWrbgXwB/IJv+ja2yEiax+u9attD+F/w6rEkucVYC
+8+/9W+yqWsCPTUtMwiDyAdx98ycdo3q0//x353gX3Sowb8I/MiE8Qf09P+FbMrb7L8G993wLxTT
9YhTW4Au/vdEdTK5PBvpQt5rg+KJ0G5+V4PslrZmDR/0aPeOw7ZecO6QSn3zIOM1YJwKbanLQDMG
ejR4JfxUyTZTM10FgJpXnktKrqN+R/jBd5bHVzWa9bqhzBorHuyzQop4W+aE83QSnzP/KKbZX00m
b0Q0FpzmxlLZnMNjPX/ob9/1UPwV+rCad6ESbJ0TsdPmQHdvU8iN6UfroXcA2Mh9G47N3sV1sxom
o1/Ytf4OkrRi8aU3mKuSpRWPPFB53+h5WswBDi6iANdqwMVhRQDvLMpfinShAZPuo7RLt3Vcn43G
kisXt+Hasl9Z5uAdKLA7kL88lxTs3AhGGvA3fJYy3QCUrs+fy/LiKY7DRRkdpm4P0PqWcCKu68Qw
12XGawjp+rVQXrjxslU7oBlPNQh1W323U0mO7rlowTVMKNgOEnJZi0mNes2m6dzqUVFvHRgrigOC
hWWMrEzLXq4SusX5nrKNpgVhg9Cfr2yRbGi8HB/OQKUIBP2uIb4/Er9A1u/OIUFC67lzfohnBsVM
jQdLgvXUE2FI9d1jIhi0v5EcGnzyrDWRwSb7mO0MasC0lqZBKUl09Rt4zip6MwPx7dbxU4FmncNe
oi+mdmX04f75dx3K2hZUxdPb0H1plJ+lV3Ny7yscJablXpi9mFP8vtuIsjkCNUBhw7bI7sbaFUQM
dYIZdXKGA72rWBbM4WwP5meGlIOmaYeUc9CWlsKTw4YxPNMVcLQa0S+iwrVIN8/AvENPrWLL77e5
222aAXp71dnDuuECX/ReBcdcBt4RyxonDWcJJ/3YB9gDgyRpVjI0+5WguGMp2UCw00+2FCfBvEd2
qhJYUMh7ltuqlU6KMy5Mwk+m8yIsGx3Cu9tldG0QqtjhfLlJiTvGyj+lSNtrS155zGa9Mxyo+IVi
fY14v1aMkGujizZZi69yNIr01HnDoiqfJTa1tS1M3tRJTXE4M/nC1eS1JjWtZOGn68Qx9Fax4sXd
/mGXZbVPYtirKm1XPAm4zUaq0AwA4aKNT3Sb3Qfbk6tAttfUYc7q2q3VDZoJmjV6UwG8r5iyCGW/
QgI0qdmIaJztrIUUVKXSB3AOsmEDTU2/pQ/KDV6y9iWsmLQbt8ZMIOZfOY0RZMzsX14oL1gQNlFN
KY3ldhUFifgAgkFwKptbdh5hn35q74Y81e+ikSwdZH1n3ccBptUlt81nnr9gl6bHVAtsm+xXHMu7
BC2OvCxBrJo+amv8PRn4O9LBu0i27coCPUfilbRJOG3mArdAOg63aUpJ9TZevRxCu2dgMKgHUTur
jGA8xMm97dNNZMb3brjG1E2gWcKY8MpLUBOzdwrfWdrCFsjJAUbL2RsJK/E2jzwVwbwyd2b3HU0z
Jb/d9zjC6odosZoS89ucn19QQqmWZbubAJxkwO5g2VK9szPCmpKypP2pbPaNVeW6W3Y4e4n9/FRq
nMwmBiFIA/FbWpUHWb5WLDrWfVZ/Typ1V42TJgeoxvxhmvQ3WhVmOO1cM42fp3SCq8OsSMZJvweR
Ux1S9z326XWHZ7EYWGLjBgjvA3I4g/9TIIKwECKT0/7YPE1qT3KA6E9V6P328z+s+N5RXAHYTVG/
8li5a2JxGMlgp/oTSDHPfAQVPGXd/QQsqikBxEXelEyaA4FtB6grFmec435C9RySBSVgG6TWpZNT
chEKnkwSG+bYDAnGUTe5+1srUO25NybADxmJ5rTNqm3sTSu/x208GJGxcJ/2q4BhvEAsFco7sr6l
bNR9q4SJjSYV5J1z1OsyO9CSswib0n4uYwU1ugalSTjO2Z3zMw7UmVX6mzR3XSivetAsUES4NChp
WDFYbFiU2XdaKDjXiZq7AORH51FZaHlrz/NWnRGRKrLHdaJxmHvFyKK5qEygY/4qnOrXtqTup6RU
c4uD+MuPAnSWP1HZf5K2KQhtyns3ETu2duMc14uwmK6leXFLPP9sJdWqF2qVunTgtL1DQ4vZUqyT
YDDxRbWMIwlwt0yOEjX+VqponXsO1072zrtAUoPCMjAwEusypKjaLa81XckbKevwBr5nWVGU4btB
/UkRUcoiwJC8IzPWvmR0y5alWOaLc7ejdMu4EiBd5IzueLgVb8jBPLpm9Jp11Lc1g1HcDGXywbC3
N3J/l4pu5+XBGuPo6xzIN6BbD7aSkB+Kj5TDKw2u+iOyuCwhaWy0UNO+CeRIXbuDms0JVzsRkG7B
Vrfb81zFf2s8C5fkFRbXcC/CIz6MpSODFt7jZEMDC3GkBPxzLeyHaYjus2NM91jJlh3a/Es9WzWy
kWUFt9oXVPYXRdfWvnuugyJCmJXgwuTMQQwpprKHKAFuEbAGil7Qqrl62ls1iCErVUfpqtFCLFzx
u/FcRQSk+S3xRix9+WwxxBPbDm67wWphbRodHlgI1IehS/+pEJ5aFRZscNyXhAMIlIQBBnuk1inb
hEg14dKszH1MxK9rq2rp8DrKWvrKBhPnseUP52DAcprt4hnOcwXIzwf2gQmzuhKIWqe4Ub9kEHSb
zDKKnTngo2zm9G1oYqqSKvuL+kOCfHRAIqpEUTd++G1BHlNWD6sIPjw1srMbl/6h0WaMa85K1xIg
wc6PerUh+tbtGtbmeOG+PeSuz9ZMfjapVW/bsNg6tnP0pe64gfiJmYaD9cEm2F9TIZmF/smGVLqJ
Eg06P4h4jXn2e1Vy7vKxdee9iUuqr4hYJ4o9euOz7h9ewHa8l4o4biNTnMA9uehZ7idqgU8JjEUu
1OFNIp8RpOHJ1WmjAPGAKhUEszg3FHsu8C7Y4ocZS+fi1AY2c78nGzHmh3nq91WW3jNLeMdCeN9i
yNo11tB7RtlOhjeHVpfPSUQ8EeWXDx6lyHt35QBRX7iJ3SzYhXe7KUjPnYt1HTnjXmaeWrBZ8e5x
aP2pnsxbF7c2xwcMWByfiIEEOfIQCPyQOEsTf5AwjjatnW8Cvuc9p5XyFFqsZWuedZmO2fZ3Mln3
9B4T+gZWnBXDtJHTyPXVnhNkEUjAPwBv68WoS7GlEbws7B+GQSxksHEMoGz96BL7y7WxBnZGdi15
ix6tKnJX7Nsp5L3WJo/omoDc2piIokh5JeVGV47KX/L5Ipv0Hj9rgXu805u0hDOIro93jLDhQjTV
42mihblwn2gBW5k0wuK9dDZtZ74041BfSOYAKOKIHoW8x55Vdp79fLjn4ITm59SgXjxTk8tu2nsA
vSSE2RAXxMmbYVS70mB01zHJOxe7PW/Z2QFoPRg7nkiKYXlu/6lc+cGRl7Ndh16H0dWi6Ki7qXqi
zNyCi+c26V6w/noUfU8GY8BCa5U4DzrHCLm7+XkHTwmWfyeJxnHrAiQeAwshvW5JfIdjTJUNQtBg
5NnKJS9SjE6y7ylcXcU5Xr/S+MMzBpFXqurLG/aBtA6xo95bs9sYrAdOs2tfhiQEjMifmeAwNhBL
tGRunGE1RhhqOq+NQTfjRbYizmbGHG66KXQWvREU1xwAAAdrJb+ItXoE2gU2TJbqAE6SdO1XknVk
rN/dLNjOQQ2sJkfl7yv9GYv854AfLM6L8dqlw2/lsIvLXVqNZOXdTIaNk6d4omTkVKuENoIYmFXy
/Ftcf4Ttu72vIS84w9EMuUYLboAVtk88Biej8vhPkdGg7VqiNk2/bVm8kGSgT9RAhVWjferOroF2
JCnOs2hsarrOXXl5SzDFwCxBcRBSMiWlufyqsGCH/sR779bm2aFT4psp6u4P07s22o1pkFmz7SO5
rK/e0P02qS2S8HP0Ug3J1otpVEqpizWxrM5JSaXFiy+iF29MvkMs6bC11y2AS1g1AMCTb9K65BPQ
qMHeJow3gavxAdLJHVsUlQ3NoYFzygZqT9IeRsDgbz03Xfmdv/MpBI2st3Ge1zPT2/DcuHWI2n70
5gZ4zDCkjdGDLsqfnD7/CQaeIcDCIW7/Yz8hGQV6GVh2Xi2hWTIb1Le55/EXxLcZwgS10O8ZyTBh
PMkr3c2NWC71ZfDi5fMKWjGWfYum6xS3FlIWZWrMm8lweP5SeVndhUv6zHcOVlVMeArsCj/GePX8
9CR0e8tn+xOi5S7X+rndO9QxT2gD2ojXHM06uRDHxhA8wrbhuUC9FYbI0JebMWH/Y1rvjmx3pUud
ELT7H8Sq4qY5z0Zogh8taNh0WOC31ykwbqChsPT+owTlt1RMQmSEV2WsUNDWsxDZ6bOlrXtjOeYD
zW6naPwCjg6kxOfh7V7H1v2SjXiYnX1OZHxRxdqG7xgCxEnG4suLPM570vuhqujE+Zc9aYq/3nLV
z1H6m+mv3yldCqukmhRAScdBwB8XkqOdn9cXsJlrSEM/McTe2QKhCOSMfTaJw9BfOWJ4ZBne3ArR
4PnV1OyoSBhtqnYXpQzvoD4MW77mVCWvLPoV8f1HCxukhDCqw9jYhx7mZMryFFvsR4hbd4nc/6F5
Iz1/5oYOH23jEpBLH7E4D1p8B+Y2w1tN9R409MYLyFNFN2Xr92QQS9EN6+hZQzGxKXO9N44V76gX
JccopmcjjW8FPuiExMnCHVzv9QWXPXkRw1JrElxioarihgeEFanmPIXicjaAxQGf7bZmM1M7M/DQ
ECkngJk5qqEQJuRrKrH3JEO0yGFoMigbcumEoFmeQdbE6c/ACK+jQgHgxfV0DlRnXxuvWWNvjDRr
d0bs3mqqB1dMgGLRlD2x5Ck+1sl4mgsyqiAo1iRZ2WnzG4gnnP/cQ/MYlNdOBh9RNdDTyRSR+uxx
R9X1XBKRwrQ2X0oafAuMf7YSjK9m+t1yrKNMjZbrBrKGFZ4cDOQoVxzjEucCXVNtgosfnlvJsSBP
bYb59MzZ8Qc2yx+G3nctx7hc87bwsXUuuXoumESwEjGiLcaSiKFofogMz3TlCsAcEaUxVqU3adTd
RAKVojeaD9/PcY0SW4s780dr6OlhZlcZ0hEWxTD54t57uEkIX0LeBienztUMtsFkPHxkZuVomnyR
YJoOtcoUEaYy+xrgGaNVbv6yCon30UmxUoUTd5vacV2yujYlALUIlFxdnDNYhZcswesbk8IJRbpu
5yw9GAWbt7gQ1BBp5CauO++ZlUiF/eU0DYdo8RMefLwcW5+MX+ntHTNY5zZadYPJr6E6a0FJXTkH
pyKySRMmGcaErNjHUU7Gr+2PJYrnyjPTQzJvTU20KRv8mRANRb9+QXjFEcfaiqPtmCBKl5b+VeWd
oNfFAJzLpqATPDaoggjXVYHVR+MTGgP7aHuMHM34mqfAUaIqXlZ1/wVYPV8As0OV+9t/SETHevog
vf44pQhsvYo/E9dfyPbpOinMTR1RoY1LwiLeoy9NZmXMo4iTGbA1Joo/1cANqgK6D4Q3fPp9wbyg
X4GgV5i+Wih2DXu9LmIq0bCSjhHp4o0tjLsil7Xiny7Wqc3gV3nBdnT6gihMzHQ3ezveqcGCmCOC
APC7K0fxRZTzstVkz/aF59GO7h/atIR/VAVr143B/nXIG1hehpdR/WocInW6I2vT9LRyhM5Zghmn
xNOEMeGC2LFJVQqWKKDMQJqL7qLz9kZTJL7x1F3ocRjXkhJoS/70YqTA3M9/zaMfYASzXSzH1k92
C7+rwKo3uoyNhQqD/DgI87WNup1p4LRwVXLrzeQOxegSP10OcRRUS5cSCxZcFOqqUS0t+nQWRZLf
ROn+zLoox58xnNiknWcr3hR2+7xFnWrVBjJfNgKLYlLQgW4/YjYi+GX5hXEMjlN5gboRLOq8v5eN
81D4A8j7G1+1YcMUD8xDP0CqwtxNF61pnIEQOfC7MQD6ki5Mzm0m/i6vAisUbNu4f2+6BD028dci
yqGwsB1zbadb1hXKaJ3YB9WtU91GvwzTfqP8lVE3T/CGecO8RVB9VnruYqgXlHVTdBcQBTwkPTWQ
SU68Cwsj0UUOv6MKlylteLO9l/GptLpF38qfreHaAHoK/RyZ7hGr40Pw/EgwVh3SvKQX0upuxGqt
HSDRpVGAmSCiExx02v37f7VEtdda0wMZxYZx4EZhImTWWXkh2uffj7+Mtcm1fVhNONUWf/9iH2WQ
xBxu9Y5n5kElmdrQnNztc8eWtJBDA/UnDxd21R1EbaYrpBls1dkzeP38cJKEDWc/JM1h+g/2zmM5
cqTNsu/Se/wG4XAAi96EFgwyqMUGRpXQ0h3y6fsg5++pmcXY2OzHqoqWlcw0khEA/BP3notweYHD
YL5hCkOzkVoHRLHTnnFyc0L5cxiKYkIZU9Ynpxd8WH41aIoafzrmNQdYLuNjV90XJHekW5W155CE
VZQuy1ePraA91SLcyLIKcuSxdOx/v+7fb+bvrxiJV7ztfC///B5VKCbA2gbgwJvYFzgBhoDEnqEF
mmjHzH0YQ9unktSz//EhJst2zWbl1bGK8jS6LrOuogqm9d9fErMF3aBZMBZ+EhanRHP+gNG9aYgr
oCgV7rmvknTPnVefIIYBA1zU6laCCBi7vDr9/dBx12wH2/z857ds1z9R5dZskDtGav98op5AP/7z
v+lUWJtJ82j/5xMDUqCN01DMVTWPN/zze1rJ6vTPh6BFDMZ3x28mid42ONrBbHAXYG5Fm2h3kH8g
mZQq0iQfwLX0i+bRywldqCLq4R5s/DgwwG4K1EheSSS1ACViQve10PRuzJ6Eg1YD6O8KH3s4fuWU
8qFThM3QrKSBQQh2gX6DkwD1CQc/mgrzIQ/b26SmRko5S1ejjWWVOie58QB0rlCT0TnbWbiNe/k7
Iww+1GV/pCdwb7op2bcaJH/NVMoYH+2oIRiZ6pYppISlSeg8t+HGwuC/mpLieUrVsBfo2j0uynMq
nO9k2Xbixup3GZxPK8zrG6POGNB7MT4b+zRF43IIRAl9JgGkVdhdRR6os4k12KpQqaCfICOngRE4
OukBKzKnqhedZjIA1zzmqvXcdzZjGAzCWC4OpTmB6gj798Yons1R4UBkHiSrUzeQ+uNZzjp2a++I
DoF2CfcoD0mHfdAe0icfKoo4O/qi982vtWFhQA7zgKUNSBkxbNqy/kHieafM20jYh8ahVXGmPcSz
e1m4L2iigVS0zm9hyMeWpjpHppvnOPkwZzL6FOFa5OnFceznrIGmigYc0e1RCuzB1GQowvvxSU1s
urOn3sb+FTnDXdiJh6Ctj0OQ3prJtKmb6oVhPP0++E1ayfJ5Ejxx5wqECsgphHzX5cvWvsWqpFBL
3AdWviT9wUC26pngs4ib3sLG3BYhuiMgZI+u8F6FwQanZyhLBO1bCUWOGVT7M7TOm+YndFMGI5ps
Jaez1Xs8McOu7MdW31QdpAYGld5KTOp1+emQSQf+JZNy3gez/vT66BoYFOeQQ5bR7mmgntD9bRr5
dG540k33qcYyU83cHjnMn31Ym88NEbgoHOgSk+5HDZryij6XCThnpX2sTYGIXT/Z6RjCbyg0zzP/
iNZ4n9gopGMWNZL0x9WQFL+ZALrlNX21KcG8JhDsYuzgIV0FPqV2XjnW9FTbwbeM3PmsamZQaHXx
gExK3xmThBg4NNR9uGW0EbdMHPZux5jeNzysWiimD6QoyGvJFLNyZxJm2WXkVUl0Q4ufE2wcWT5s
9paXjkWR89ngw+gd4+O2qOhSCakKVl7nvhkSzICWj1aHKklW4mKzgkt7DZrdZuYdWgx8wwY9B/q2
5f1oKyyjAESClVGpizX5r31rfvKsdDZl5bz3FYAtgSakbFoU1/30DeS2Xhk5HpA2wlOVD3y6fUKK
xgABbkBhOXcRNpzdMDTtjnlNtkpS98ZiWHcA3Giecp1+TaXPLkTdJ1L98TIGoTM2jqmoEJlBGVwn
wYy+lEWEybuI9w2rfux8zLXP24P9oxHBzRw0D2Hn/GDob1cqZOZaISCrNagzwS+WTyWAylZZpn5s
xMyVL15kwk0aJj23Y/XSeha6+37YuVk/bFsoZnnzQpNFThe7+3WUC2T6gFuOAcnKKqOlLAr3iY26
4CJl+BsMHp2bg6jYa7ZOivg1UT2lc5JsmnezA8/nFrCZ0oS3xG/P6FpeTcO9FUmRbxgjpPH8ShLL
0RbDnUaMkmjJV7Z9sc6S7mgMrnXoZfyUxm6z82W7lKks73xD7AEnUxsbuHSSdKnd6bbwt08KvFey
wID8A9PsNyN20P36HObnzLNu2lZ+NJRgyiVHBA7UJqz9hyaQX4DvMXi7b6XT/drVfF83V8+utpNg
DDii+Gfq1P2mLoiTsgnflgu+jedtlwRbQ0RHRxinUVUMJzpxn2W4XKb0U/URUsoKrh06+04yiwsG
8zqFTGIoFuyNO43P8EXadZoZD0WW39T9F6BGFI+9Ps4uqBegbGtJ/B4CTZaHrk+oNI5mt4u2du1j
hPWCTQiHK5PTLXOqexAIV2cBI3agQuDIVrlz9/frTuCykMFmMd1ejtu0eoiViSkNVQIC/XYlzISr
U3rhigKJiihD+SryZy8eA7auET6ocvrFhLWHaUr2MTOV1YgPn+Ol2abdgwJfCP4G8qHflpegBMto
gfechnZfiM+AOS7qbfe75rk1gJlUbfOcNuleoVl2S+PWCaBHxzwVx+DqM01y9MJI0TFPMOF8KtgM
xuR9aN//4+dfZkWGDbuzpxLtg0rTjVkC180qtu6teeDhOjAUZsI6mod5aD8Y49Is+iltpMbIrd6N
svlMo+IBMcVdG7jrvBYzQvQw3/SFN2+pQW5ik3TOQDyh2X+tcRXKgh+A2vKYTCjwAr4X2D7Ninx7
vHAA0FjDrBYFKzX5lu3rKXXlwpX4NDtGxl1eP6f9eOqTB9PV32ZEjYO5UJNclHOfcNDuc93fmRwG
VszKRkzHumJMbM3MJf3awuZrsW1v8YSlEzsxILV7AswZMVf2xU+S7WTiAp7NZXsVomfXmxJ1QudN
OV0iuxSCwr2mfk87Mg0ybYIkSe6cuK0XePM9vLQf32eClAmAdnmzVVp9NZP4KJoSkB1lQZc8N7J/
Fx4k2r4c76k1MPV6KFK8JiGsdMg+Y+3sArYTK8alpJW3Xy7vJzQim5vBA4NrbX0SqA7+9BilhiZY
3bypoaeYTbNm1+fc5aEFKaVJsBA0/bx2uZUqEI4e72jdjeO2HBKuBLcFPZjUbwz0NwiToAY2mr2k
lX3qBkVAyEHBWszZIRm+mAX7YsELg5wAqCvYEupVICOG3JkTce+aygeHmlghITkzeb26BnYoLz6m
o/iEbSN4qZ/8yfpkaJavraHfGwGaBsBh38v9HVZRs1ZaYr0o6nVhwx4ahSQ30Duim+PpI9nCDQ4I
GVzvK6iHxUraHkwJyA+Rh5OAbHcaUNv4rpCkrl3jhYTGlQmUciVx4qxc3OxIAw6ilGiMJWyqmJHx
33Lf0z+2ZD6lI4hBgWEtR/Nd2YcUKg2PzLk8WZn+NgTfhcK7Cyp3PRsYnQMsSGm5lQh5QC9DQfIi
65jx9w7GqQH2mdllB2cmc2msrmaWJueOTYkDaLUC09oDt8brFj4FiXwzY/YCUThepix80WZ/lsrP
tlYDGKqLFV+l/p2akkeGPd+X6bzH4QY3tMjOFe0QUwVWIRpQjkeKxqbzPh215Md77saD2cYgCRp3
RpRlAY2CDf/aqiIJTdtHb+o7Aw5a97WZEyhAqmBKZ7Gf9JLXxoa8ThG5D31o7IGdQQOHJWRP3hvC
Gzz0bbCm3GrXoTnxEznsuDsSIMmbxox5OzFc7btm5JEhP2CZ5Nu54rnCmyt2pRE/NE3UbK0Q6fKQ
7mQV3VWxerPn1Nqin583BsIkFRACRur73nKg17A9wbWu8SMwMfDYuLIMOteKrqJS7q218DccH241
GjMOk6vtDsMR2c+94aXPgwm0GvlOBOWMg6wJ9TYdF3eiMzUbijUStkt+ch5RxxLtEMLcZK1Uzq3C
vQLyA4Q8Bh8EUzLodvA6mkMdHfERwJSgIcQMynp+YF1qaTEwJ5DXAA/XrnKTS87cas/O2dz3Vvbg
1s4X1pH0xnSPQXbb0mTfg6A6j3HkHFmZaRODcqRx9Y4cWEXak9YV+fORzO9hVZvuCqQ7WimmeXVX
UEfGEGOC8VkzFhrs8kFXw03Tk0TIDv9Fq2rh/L4F9bfUntoYKgmh8yQPRTI/lA5jupadJS6HAUjc
vV9F55mZCB6mgQKxOssuH3b5bPyBlcBKKRkkj+VxAfj0WJ27P3ZQyE0eTnuRms/C+CDa6tcEpDCU
GL+cEuWM0yc3M6Ztcglt/PKms2SK3Npz/iJcLusyWDJD0RPMalP4IDQNSSZcV0eHQenb3hqhr004
jmKtd2FsJVvm0T6ciWYx1ps8E6dyEzucIbxr1DbpEWn4sg+MkVTDi6iCvRyFfyA/Ye+PL4xnmBFK
4k193X+VNmuZog4fh9F7s+zxhXHEc1cCjEYL0+6NAmYdDIKVmn6slols3lHStGxtolwupm0c5AGo
ktrs9pnfYf4dInfDGcplmqtrKkGIxFWLKTrrd5r4nSZgVh/56eec07V1xdsAwswKuw94ALtSt+zl
67ChoBouLMQvEyZOCHmRvGc36zkljL3eX2chW4+uG4FV0X5Gc3FQs3fnJz6as7m31hNH9kHONkYJ
QaHFqNN1djEUmH6ws1U9Wl+o7TVhXtamiNIDZ1+0r6znLhAFxmWKvSwvINsa8crPi2vqAjgrnf4+
KO3H3vtRoBoWoxMxtYywdfcGFyqs2+KSuxiPNP/NSJZWgZfn+zCcb9B+0+bakMxKWxDtACw5kVsd
gAmOFJ433yIkEVIUjVg7khVQPCcJycsFOe41MvlNYM7jZsEadOWfpsyqbdDBovAT+YW3q15lRSoX
S9wD2EF9HAdMz2qSb92XX9nxIWvYJjFi7ICfoGdG4J9qWq6y3sUhLW02PPtuc4ltaI++DwxoLqeN
2zwnoWr2QTE/StvITgn3LwVfnm61XYtNN8YK/wIGR1Qye1trNmvlwXL0sGa/9ThHoc3Neue2TNat
MPmUvp0cewiBCnjsuh07zH9jkeLaGqfNLNx9QIbyg+ECxZDmTWo4wzZmvIKcslx3VQs5cxTIFfMD
yxz8aNPQY9E72HXf3WcR35mdLkT1nh1uVG8dc/z5qz7+/0Lt/4tQe0mkIYXo/yzU3v8ChvvfJdr/
/jv/lmj75r98YSLD9kzbEr5w0H3/t0Tb/ZekxsXwAZ5GehBH/qdE2yFf7L8l2ea/iJgVMnBd3yNQ
1f5/UmR79pKYVy0kzPL485//gfCJ0ST/uBQ1QhB4vSSZ/S+JeqxbSnCxfn4AbPBbpUwJ5m5lzs2f
wJWn0UCq2AXZc1I0Nyak8mlBlvtQGU75bF2mv7ihvN9GPiV/MYI6zxfoOSUBD2ojpVILvW3YIlCz
Fki6Gqx7vzNuic9ZPO2sf2qI6u1kopWFsT7DWjelEZxTToddHgMsq1IBwxM0u1og7daCax8XcHsb
N/CSQbnnC9R9WPDu8wJ6dyC+F/bbAP9dLyB4uhU4sJVL2w2WnTAEBBOOuhiIAHftgpLnb6KBTFMi
SElZJXTJQJFt/2D9jjYpqg+VHWIzgeGf2bdlJT6sFmg9AmSLz7L9Tc1PkcfoRyEFqoV0D/F+WtD3
2QLBp6vAN6kQz7AUYQ2yJQ97wGblWiCUIHGkcfyIYe2+CSueqwENTpv432TLb2wXBL+5wPg1Gthl
/0yVnkLqX5D9bv3cLfLpmQJvQfoL2P6F4mE6L7h/uqtiC9BDrIOoGzaQPu8NEIOClICUtIDEdfZZ
Ee0YzJHdY1GwwMqOl4ABh+En/9rkDmQSZAl6p6aw5g2v1ZX97Yu/RBXAxj3Jjl6IBL5+2y6BBsx5
2XMtZVIL+tPjoF6R3rsm94j6jkQEgDW3LQkJdh9uNI2GCU6Q/ASXHIWAPAVyr1/LyOd6kESput+Z
F7G61vUdD7VNOLNwIpkhJKGhDsp1okPcPEt4A0FcLd0AHXfS3c8Gj/G08B8GLd6RAq5FW+0dcWPr
7qeGvwpwhjDU9IZAF1jsJEdI5UDGIUuiUGRKLOESyFwo7Tjewetq0id8jxVXTB6FTS4FIQ97gYW3
ZyO6ckiuqKripEv0JeMIO2+y7eg80AOSyxxs9BJ94SMc7JcwDEkqhrukF5jTt+P+Th2w8zE2gy15
cisLKyAsUF71PAPY71n6ompRHydiLlbhkF9qv4J61IXWriihLyhXBghJp4c0TotdosL40pnpUWRT
95hjXNZZc+DBUtyTjKntUZ81EeMjO/yDkU5rh7XvGjd9eHSD8G3W0Bf9ybUBijDipRn2U0OcfXu8
9L0DxRlbg4tMmDRXCIpOBLUY9pNBjJYNRapj48yb2ZC5uFcdyk+zW/rzUD2hwYuPcdxMm7IbPqg8
wqjcZrrx1ykFvxfL6qIyk7VbFBxBGD2no2OtEk/uWgdkwTDPHHfJTVVx7Y7wV/ZWP7+zAisY67c3
pRbTTqGjkKy+15qUriqDVksKAXjxZasWJsY25ClFw6zuex9ltPVjoKU7as7FDdWcJHOAXWUVAymb
MklnuvzQ9Xj1y3QgzKnvacCbQwRE5GBInzTsONgPlmVszE4tG6AhWgssJWuscPMT1Aguo/grWWRi
9dg8jpOf3UnThM8Q5KfWc2usbT2z/hEEfAqECWKRsUKl0eyk95YZgXXrorDNgVvhkXZvWjf6Vjoj
66eyX+BGykM18MLGHQscBIpixV1BQStAP/nQZHcFTCaGl/DP+2agR/WrzWjX73nnuTthiO6cAyVq
Ua3M47eYi+TJHbPNbBHQKoe+gHGHX1mMstkS3b2ws72bwWgd1ssGP8+SpGNkZ8M798iOd8UM5K1t
t40lUQz1wSVlZcrfZl/+F6o0mEwQe3ydbSZftHA8NOXRrl+ATMrOdqOO24eKJjiCILplvKoYzskc
KLZ3Vg1dP3jD5k621kFF5TPMwXCH6XnvyLE6V5M6ijj54ABl1zqHD8mA1sjyxnsTmknMFgX4wNje
DEIRAjAv0/y5LF50CfPHHC8MGYY7y+dA8YPwu0gNvn7L0qpsYzzlX0itFeR2pIjSbd21b1nPtkpf
CvJEdqqkMefi36qEajkwh3xbmDU64GjNWKAkhpGQU4eRqZv00ybuS3urXD/Y2VNHFEIExz0M9c5o
0Kgl8bvh2/Z1Yh0bMyrZkSjWraibi32kxvfY6yoixKOXftKnIUhwrrTweeqUutq1/GSjbePBnVUK
3soE89k8xGxK14FUw5vAMnArWu+hx2FwGjXfqhWHyGC9Id5Y/hInQ9P/XBnm1Sdy4kxoEfO+sSn2
dYDGNZ1jWAT9+BbX1oUDTeGudZLTVF/Las63QGesg9GEisaPV2QBSGYzVDMIBeouro52WGY8STNy
0EnjylP3s7O7hCwK7NCObt9dZtmLd9RkQMn7V07DTRep+A5k7a0d1fNWuwAilFt9cdbI19kTz5P9
xIxuPIPIKbelHTz2lPk0/O1rNuffvYMtE/Cyt+FaOsz+vGPzEABejCGWuAzraElosRDByjeUOAHK
x/R2IBPhBIhGz/0+dlhcTcLIbiIlUA1M8xlhpzOg/EWpCVYI/4zPJnbjBGO6DyzQLz6HcV502S14
iAucoODEo9qmEpluzQU5AZLReDK5ofFa6vfU87IdDgEEysyiN6Y/ObywBCARH4SHmDwrmrQY/C2+
JQJdWF64dRlsCtlC0EgZ6mT6OKXAAsd22GP42odcVWh5OQN7I09uJTnvTd8em3kh3HGcMAuR5zGh
yyRMbAGTZVX9bgYMW+zlw2Q2nz42biQTY01aam8jvnYhodW4sVB7tTFDKsNam4yDYMzUABKrglcm
sMf1XBf5PrfSj8zABTfLajmXyKIb/U6u68DLtk4Wtxhb5ZYoOJ6Wpmnu+Rni16h96eI/Sn9g26g2
ZqDwUHvNU+TZJDESQBOzehxbsvaqaklGiq1o22azWhN1x/ZWRtmdKPaT9GAelhGF3OiQE0kpYprw
IHoiJItpNE5QUy+kAc/rdrEQZpX3GUeQbKx4eY+zvD435H61+TmMgMSjZxiPdsSl6Zm1tZV1/ks5
FEAFa+DaZD6ir5YXg1kTh+Zsv7Z22dPUuXrjGEa305pbRZD+2Wp7rWuXyXFyYqrV/7FFubG8Q6/K
+E0Uo7WXRSJWBNpSY1USOmDYE9PhopmhrgwPiaDOtsOhxhJQt5usVN+p70QHp3ZrBC3uDiTjIRk8
DHbucMmHW9+S0xlWqn+/XDIgDtz7sX8Y2A9vmznD9yYBkkvSCLZYnk6kunNOsdY8BTZj3KnPHzpH
atRUGddsFF1GBEnLNmI/1JK9sEUk55SxW419b1dPZXlty3ST+eoebJG6FnZb3WmGCbiR3QMQzSff
6Z4ytNkrVnIQuCxGyyL2RgxNCxE1SGcWLjrYWl7rIFzDAycldHHVSdQzXv0Fii87jxKW8ZDwx7CN
mFsRZ9u6tO27QH4UsfZYFNn5wWMwvo7V+IYx6AYjwbu7ULX1ECMD6DM21aC4fTNiMD1xSPfdbK39
sBRblNWMwk0sHv54VxUlcETWCD2WTwtpwX6e07tIs4KwgI25beesg/I4UroYRbotwdNkZf8pK3VE
90iM2hRejLr8NQtxaJqXxgq+vBZMUdntO5A+2eB/hUP1G2uiypL3wO/uELIc5p5244WVB9FDn33i
Hg14QiPTvMQNLtSmd4YpjmEo2X/ru3EcDm1sbiJvcQdmxsWhiOiYePj4vNpJYX8d9jphBWmw4Z9x
Oxp6r+X84o6K/WmKCh52JujpYGPN80E47oOjmEUhM/9yu3njR/pmVDU5fxsiAvp4V9v1vV/IJ05a
DYr/t6fwJkNBvYbM9Nsu1sSfheclIsLW5CjqJQCx7KxLvand5mX5Qzb4CN8NDuOEjCYdHhoRIqTH
X1oK67Gy2rPC2LNKrABIY8NJ6wTnfCKYdfJPXNl/OjfAmpZA6IdUtoAPAPete7PDkJmsmlns/LZ+
1FX0OrT3UQBxB6+Ijq4uWDaD6dA8YzxyxK8UV+U4pAryBRtHHayeviNgbsrn3R66E4FVL40gDpSv
S0O9yixSuD3OeGPC2iEe28mo1/2iUjNie0sao7c4BvByOOHK8LE1DuQz4PJcbhDoVsWCstzIKTl7
SXKsKjhtcVSyWEkOBKhuaD2O+Ho0OiE8AbNg1a5RGtvJpRBKf5NZmfg+ivoseOnhkOvSeh+Vehta
BUl8N1rNJ6ThZzzJKnvwQsu+rVGhTe74bQTTcfY/hOe9hnEM1aN4KrvkAcrehxLjrUF1nRQzlLR6
L8b4UKvqy5nMa2/bMDooWFhz+JKdCnuRx3L0n+DiO3sjst/ImLrIyTmkVncs+sdCs8yixKGg3/qL
3oG9Cvpmb+uW+ZPb54f4rm45XOcQbmLhTGSLsPk2yiMdGRswg1F4WpFBRPQEd0PKgLa9GnZxVSFX
Ss0yszVrmgfPZSo3BnfFyaWm9CpgKXR6ZxFZwRpInDsYK+MBuTA3pH1tOvskGdcRl7rtqoxEynmL
5HrFHPQB5gYvhh4fC58V0lzceCo5yazbpdreuZ17O5R64XfcmcQwtjYCw7wyDixEbhuW9BZtmGRx
Lg33htHAa+96JMOwSBtctAvCORUqee8y8z4tV960QP2kZt0oHqTRvakMDDjBDOgvf01HnJGfXAKG
wOk83vKT3ghO6dFdkNHFx+Q5t8bk37qi+c3Gp9Yqrg3oN6XQ7c3P2lT7FkIK9R17Mp/4FcC7jnUN
ZPRseOqYeOkmKIJT1XGl9daK2m2XFuy6TM7UvCiu7egfItBsUZn561BM732c/n1kluSTqFyxijMf
pB9/osqSYXFI3e4bSD7LLuexIKdpGqovE5bsZHSbtldPvr2Ps/wuAGRqsqSG8YR1ulh0XPdVmS0N
I0gX9YcU3HvZhR8mQ29//PB084Ia+jhncltp+dTm8kczg+f695/7QjyblvoJtPEV6elUemCzQnNT
BcFNik1WDnBPi72ZahoGLhaY9e8omT61T/EWC7jQGKyK+I3Y3FIRNeKY7R6323FsoouoEAv1g7Ee
B7LuZpfbfirUfeX4LHmnP/bALec15ms5Mp/K3KUCJibCs94w5zwXmbtVRnA7UkyUtfs2OM2GZ9o6
qnvsAM62zt87I/0seU/CIHvsqniLVf5mEohGwqDcd8bICoMe3e0eeWBEq8iwNkaNOKIuT4YcrzKD
71rEe+U0B1NPewa6O4fdG5jExzRlCYplPLKnS+dyaQPvcLvrCJwFA0rtIXNGGKlsY3ksHry+2RIZ
zAzBUGdDfHi3DBrvcBTba4ZjZI0kbMan5CVp0IjXOWHEWRf/tECam55YQHJHaNtxxOSju4KAeW7y
/mCx21+JLntoeLriooVhEtjryRh/ijx9wTSe7iM/YOOfgoUGGI1DiadbZjyhXnZWYVFfptY+Lfar
yvJeWHywF66BCifmrp1itH3yVgf3OELvMxcCjarLdyiiOy9tadrm64yshaReJH7mwxAwdMJGmcj2
NRire7RpDYOvks5UEK6cs0RHIpqujGE4RMaBidxMR8yDg+mEmTIiHGucOjBBP6xK3lvELZNPXyb5
XaGLozTMvaUHlrcgV9xiTRTV1spojUYEM9mzGKrnUtbnyetvOifdTFBeUlW+4at+SgvrUdRs7Zvp
Us+oygf45CuHPAoWcbRElQu/iujvpdBrwnlf0QYKedA8TGQabmy4U4xziKBAZ+PdNIV+i539OMLg
HMWD6wzXFhtsXNwZSYnckBOX7s8kDm4a4JEDdOicNyvvKJMF2NOM0gBIghueWLC+mX36xJ6rRZ3D
M6IfvQujx1sSwbjtK/WiKc/bRH34MrpQAFNpDRlSnE3Zy3sMYJrtgNyhNrxhjb4uJzmudWLc2xJJ
dPVDnPk2df5e+PjtDhROvCuLLN4VvyYdbRR2f5TtoQN1Ntlcbe1ges2s4R6/L1b7A/7M8wjwwDeb
3yiTajXZFjri+bXFnsUid5vPISVOf5XS43UzajylWGhQ6a29cbxZ3q+mq9572b8Etsawld+C+98T
GrbvKqIT6ge7BqUG1NHmPG4v5fSDeftPkmYsS/PP0EOKP7coWwKnY49JKyxm3HShsoelRgQM5mzi
kj8NY2CLfpGK3gnvIsN7LIfwnk33yU9Tj9BV1opGVT3q9nEOwYxN1ipHoWp7MBjtUR0yUeYHVJaK
STb+KBjcbjfMu7JmPNlCN+c3ImLXdgxUFjh6dwktbBJBiR+EBv0xFR9A3e7oXCmY8oqKbbrP56MX
lI/QJnhc9fNb2zvowqsaRWy0dWV5ZxryHSJathp1v5mc4idT02nsfiMSznmAv+Q9KcpObthcsvke
PzP3hsXctOlIFzdSeFchc4XOJ4GmpatHnRBsIMfcdsSaoGysrpXqLxXX8il3adCzET4Y3pSTAD9n
FIl5YepMVVdN26GRB29muo1F+VCl1EcOuqFco1SMNTrqYO63nRGaNzPPT2lRGbml2gknDq6a1GEG
IDzq1IyMrqGF32V1FK4Cl4UZS9yIp9p0pANY+ZteBx6dM2ZKS6lH3E/tFsx2vHVBGXS45EAGR090
BF9zLLJdo9L22PWMzCPg+V6Ln9rxIcXa8ZStrEY8pTK4hlZj7wfhXOUg7lRbEd7hGC9NkBOpHkVP
swFlMixfQteDT6kzhR4QbkOsG3FIa/b+OZmPWPws6uYyQBO3JDXCRZYWS9tsUODlckK7Ju+VhHrS
4Uoy3Tm3WiHfXMOh/KHVI/8jXoVtZGxF84AopgNXnuqN3aEtjNj1F5GZr1tFP+XbxFoVdQvZ1g/2
TaN4hZJpx5hd367CGmEanrFju9DVqvybJcMndhTRkewrvOe27thXJv6h9HgLSWgwMbmtAQLTIZMW
4cqbwGNvKJcdDrQn/iwwA4YGEAJikIFRlX7GNTrcqejwwyBp0F4tQBpa7jotmqOTNz6pKCbojGq6
SSdUSCruqlWggEGGafjhDpSnEeLttaFa8ko9es6RS8nJYG1WcnGG9ejhsU8u5sfiDL/hMe/yX0Aq
hxoh9S6QfHugvzjU5DVuxz+F73PcvcJjpQNANpw7z0YqXqqYLInENR7VciW3LWsR7SeciRbJUzli
OoJM9GqMJMONkv1o6+3glNrw4Qd3FXI8FR0We+TVY7HAi4nKcJ4gvbzEkMfFtZ3rs1eXd3Xpb7PF
be/2hCmqcHgHc/0zi730i4PMF++eEU5U/wSy5b+dyYQX72y3GG0nN6ow85Yv9UC+LiveY2cLsmib
L464i0kM7toy6XBFO6hVpIDsW4u06dsCEyeugAa+WJxvOt9oNgyWuSwgO2SheqC/hqeuYRrC6mHt
S3wh4dJgV52fJQSD1weJQk02PBL1hBg0IsrLwtvA4NkL5I6LOa/gBi4C+ziydBCE+yKAeIIQ+h4q
bFRJhcAkOwrpHoFbP4eJZB5nWCi6YZJzxdwOfmdhV9QHG2NBOIw/tFWsrjqi0zJ4+hWCmCG3EBdn
5bsV9Ed/HjaDaT0MafJjDqhMpwa5mvNlt9MlJZpwQ0rktzm6h8wfXpxkUdh5W6ZDz+bA6RO039jh
8IXEx5CTV2mp1oI7mZG0sdIM7HZcjTExzPywK4sERiqW9ORyKqahI9FfG19eZJ5UWj+4bblmCLKK
+/9i70y22wayLfsr9QPIFegDU/YEG1FUa02wZNlG3wR64OtrQ86sfC8H1cxrQkuUZFEkGHHj3nP2
Ga8Mud4cuoWr2Rl/Yz17jOn6DfLODGWjRIAruCY5cK6foAA8G3n3oOPKF0n0WHbZyW6D6jy04kiH
ueeUSAAc/eoCDFuLY9PxyTZiFOLUR5rTv5w2OKRjCDxzhFIAQtIbkBg7xkX12WdIfY+Ywn4cUnAg
PSRsMfCf6cfRIRnTSX/YQfsuhP3QajUAhzx7Ag2U4r+ait9hQkOjoG60WtrpAIbcXL9onrM1UAzD
ZwxX49Rda93z+EOmA+TlT1Bi+MEnF1F73G0qkWRrp5dPTYyiA8gS4GNWRoEdmnY985hxuTgv8Eam
Ndigk4dnZp9X1W8Y9f7ETLGejSv298e4dX94vfcSQA+f7QwpShmTCjpQjEAbguh/Q1SMlKluX0PF
SDHB9/kCTPohcZG0eHWEYgXFZwfjIivUUR+LG0T3bazjgovwX7sthii6iiZTijim29tEm0C4SCGX
G69Oh78ffX+qLZ/+x33/8el//Nj3T/z9/+Jmn04mo6d8SQBwnuKk1MkO5SmsVY+we7H+EERY+AWz
AkbMiKiSAMhrJgvfWG6+P/r3zf/FfYA1sOAEtEXcASvkt01piiCXIQtY/D54oSTAxL833596rtse
3fmlFl3fEj5tlD7JTPwHcgTpZUe5QdZSlc2ghU3OJcvDtUYwh9vvDys84SllDvfOrf4QWBIix7d7
ycvH3P++IevnXx81OFmcgGiQDI2yqNQR2BWP9/th/v0wXX7L9+fV1C4NO/JuqhodrrJrfyRhz+9I
ffh7833f96ffX3Bl2PO6/68vN8tHbka8H/vFgEZZloKeJXdWxas1ot22vRiD2HLTWgSdW2JAYZBi
p2Kcii9t+ejfN9/35ZrSjh6aoKq/BdrwK8sIkXJqaE2BTM8ypB0HsfjnzPjmCiB/ogAAmhkPoIKt
Q+ohLc9pvn0jhmRDr8oYfqetHDilckPw7TFrSjLG9WnaeB6pnTPLpGnDL85HopfTVA+OoSwe+ria
/NqaMI8KFtepv6Y1CB/Xdsc1hOUfo10Bc2cT5LSMd8h+E/2U+T2HgGS2yyvsTDDVTT+hoIS7HpIP
maV/hKt8c5SW73XDBOtyvstkSH3DCtpTVCK1ntTPOonUoS+ClLP1Cr9TcW1U1UHYUh4rqnNiyoAM
v3a35Tddose92+j8GgMAOngwXv6cNFg0bwk1qctWJbXmWk5k9uQAYS3AB1gJxKM56M21t+uLXqIa
maGBVAaMZurw1QuupOwiIA6ERWtee8M0r4S+8e43Rz/QnIfZrP64eRpv+ZHuSt7HJi+sSx3HzhI5
dovbUR6xQgXnFD5RUJESoo0fQKgY81XG78Zo80tRUr/D07l0ESUL/yaQNegWTDyrKbbAPqpZqb3m
cxhrXGZmWTxozVw8zPGfssPZ1NczhGy6iwkYHGAkvCoEeVPiipYwrDQvrpHr5lehPTNdGi/2HNab
qMoYqdBuK2Z93PW4glecz90LDlr3Qo/0CObxjgXNpZWlprNz8KT4Y9IimBmx4flB2VoYcwjnvWo3
00JvoOk4gxfgKEEfgADSiuNmlE9XErsw63vTGcFvcWX2pDGdo7zRBUznwJUdNhzQ2WVHoIJX5TU7
kZdd0954Z78TB9p0zxQgW7G8iEyUUJowUMmZyfFdUcGVlaJOhTXIfX+//P0VkLeElnUlT8xpjg9F
hQubIJM305O/Omc+lzkIaXysTwSc0kKrr0Rk+4kWvIwjIeHjp6PM36JLnqc8vKQ58mByqYZRf47b
MF+1lv5K/BWEGK/6cA0oL/pMV1bN9wHhPjQOc2Np4my3VIq6M5xx/MYHzV0rlfmVGZ+bgjovUbsu
ymg9mzXBX+QbxDia1qXbv1mlcejTtgE7YCDID6BnRJCMHdSVSxrXXYUZFJI4staF7Jmg6P2zx16l
jfJxiEPmScN0UzqOnBmnLYdZcyTLSbb26xAMFzmlPwbNokzl4Cmc5qbnSGf02s8OjLYpS0ZvG9iA
kYakQShvVg+5e2kZo/bmpvcgRtRp/ERA8obIN6p8V5E6UqTtiub314D8euXm4qOrSFxwc287AJHd
aPpJStAnwWz+sTnbrZRu5Ts7HO9BzMo/jeA3iPJdO9QOunMLwPuCs4l3mlGOpyHF0zrm/XvnmHdr
vs9LAmNUh7dOg0+TeGg2MhJRjUUh2gOEjuORCvKKVW1kIYQeNivCEHrtDUdPxPiuYLablofanj8D
coI5uILm063tkNxt+8qK/+y10ESIxXiZSMzQJvOslI5hw3YepQ4up02+LP029LA6iUlkMC3bjwLF
R1o6025CxE4t8LuoSu8Ixli7aWPkbqqOkZoA1AKO0XRgdSK2TDc25zw0IMnDPAuQQwNPQzaByjbO
IqGibIxjxyBsLPQOgKZH6HhRrfVR8oJyyDFjnYuyhFZciRlN5oCr9eRSxW3iRpCZnKeA1UciE8xc
/Sbo8KeL0X3VMasUnUlPMvGeCF4YD5ENEaUubP2kws8+0o23zqbhYjd+7rrhMe5Gc0NuxpuuXfFD
McdFgWLV6lemdJbp3i+r6I+us+67oqRAzG4exRmqUU7GIVoxLYYjAwugLjlAa1G6zmp24KiZ/aWU
bExxmmxGdoYbE35Wg+SuRzoR8dR8JrKlU48ldRUgyw09JuThL9k4xYl8U6RqHH5WoWOWDyPthJUx
yYPrEHPOabe4102FpJu4TCv5nXS/TIuMsx4V6maR8bLuWrecJ4uQSBxMBnI9TvzMA8YXAnKnTYaV
h94Zqu1PYeN/ULSXW8ci80eBGGnb8UGPxm6rHIaPKkAXmKbAmezPSDPnnc2Jkpf7oYKD/SOw9d8q
mh+cODdIxINAloy475nQ4xLzxHYeBO/tll6hA1x1pOkRTVXIRBOjVt4GFvLwykMGZHU8nmaESsXV
5YTqETpNutUMMoqIhTC2tTttPa35MvpiH2rZ/KzNCTmUBigKHcp3iWc/FPpThNB5bWBVXggs/dol
Ey5qLeq3rPgNm2hYNQnmWY+VjZauc0lsJDplcBbSggdfoXzzMCHYTW0xO0P7ZUdy6xr1RzcJpOpV
/Uhb1juYUn+IGUrVdnTPUhx+JpOKrSfCOzPrA50heQ3h7XFFV+KYRIA6EYblB480w620ifYGxgqh
Zhx80+z+OGp+zYei5//G8e8Y5y6YEqBnD5HV/ArH/lmhPaBQI68cJNu2DsS+S4IbXRZydkNF95nA
DlYba99TG6+CUP9Za+OwyvXltKCc3yUdYDTfJIWORrsbhfdLYIrD34vNMk3FFxFo/AluhevGgujR
LulOGe2JgCN17CixU8Ux5S9b1y00pUnqwUkLfxeNi7xOpuaGwZhxitl3d0APUyKLNHmJpJCXKdPA
5VjuWpBtvS3zGB6djdkwbXHuCbchjETC9moLMfguCcIgHmmeNgCZaLkmYX+l+5LhkF2wCUMdbJVK
fxKvoPlWEzi44pFyLcS0Ypc7CbjWlkefanGC9CAkWaF8GxF1n/7es9w918spIHo2Tf7CQnTdmhDE
7OTUiq0qrJpx19Xq7e+naE72taUPB5IZrR2HbIaLS/E3hUws0uj0/ZFDE/kAGnI72VHgx5mHhPP7
w7mm4Yx7EG9Hob8Ws9syOeRbvm/IXy13SdG981l7gKKCRkNkpyZEGhEtH8WSo0ubm8eJfipvweII
TbXARtOUm5ioAWInZo72rYNLxsCQvTU6cpJdm7mwO84fU07uclSq4sTifooKN9nyAp0r/vpTvdwo
LYBmY2tv33fB/wwAy2TFWrU2Dt6hyeOj0mysPYZ3kGGzM1yjOX3f9ANEq7GySRjyugN5JdrGrUG0
BUUi/CGzbDAoYYKE3qBVtfChJ3sf8oqjB9SQYRV8A2mSw4aUBKzsfYeDJaTE6FgCua7zn3pYa2xd
6aGL5bUjimgL9gStCGbQDRDL5oTcUWy6GqlAHnP52AIlXhyO8ckMy5jHmHxxbOV6QEV6GjiekOfJ
4CLBv5zpIw0Tx2U8ZU3Vid5CdWpFh6KjMvAumSWlhJeqhYtCKvbyLBMtok7GOMh92YbnNqE66pZc
y8Im5EUHv8XqEjII+b7TTYoNlxRN8NgrOLm79VYWMCvcKTqlEmex9f0LYzpuyvZhD5SnfnkSwpGB
QdfEFxV63bGOBURHHntC++n0/REsCsxiCUVUM9UPBGrFjzWu+1Svv4xQzEePmW9mxPW+7N1jW4px
J9RAhpflgSilntHm7qHNeQAxERcGI3iIxvW5Khq5mkXvLNv2h3LogDXKTlGkUM5NhvPJE72bhy67
MNauNlLuSnRCoWajlJJ0k5wxxD8RNit7gF0TMoePaxHvrEfrHgzUehM03ThyPsy+eU1yhNAaOLy8
QnLZE5e9Mhoa5qDq/vx/O0TRQvz+P9ghDNPR9f+dHeJagi3+H+tPOudQgf8ruP6fP/ovcL39D8s2
HNeSju0ahmP/F3C99Q/T0B1LCN1y/mmY+Ce43nT+YaOoNqUthWnwY/zUv1wSJjaLBYRvmFgbEJiY
/y82CVM3YOD/d5uEbnH8pAeOAV+HyWv+d5uEy/wjr7MmOcTCpss7Vi/QnQNm1T15f0b3mJhu9Bgm
g4+NMtuLFjuSWQnzXnT54keaO9/GuJoOhXOvCKXZzo1R7OJZW8KbsU4Ps2Xf4L5IRs43pwt3JBIl
T6W2LCBIXc/ACas3s754jDTTWMwfaMZ540N1uBrgck8EyKUcuZpp1ca6+6g8QKtELeVPbtpt0hC6
7KQH5l0iedm1hm7QX4+9k9PDVtWJadoYkbJ3FQ6kFUpbCOMeUcyYsHjkTnbCFJsd5jHI970+De+i
rhmhxeOPGIu+xuK9reoMDmbulG/TRECqityeiUDpw3cEajk5kBLRYF+6dm5f6KAR7FO19qaSIHw4
l0QvBc3V3EZjmM/5qRnL6zQ/TkFkHXupPjGwFJskTfe6GrNdHtvynDhztK87bTcMFM2tfjXN+I0q
ZyQAOdqoOe/PXn7uYRmfGraygCfrVbT1BmaQeUy8+ZkUHHOr2X29cRzrtzZIZlf8OtFgN0xn5a6+
U1lVv4GPGB2Kebh3ae9RkT0NLslcIUesAiXDTrOaEtrKOWk671WckkeB8/4WduN7MEBuy0e8MVOe
DKTUd+XB26cDGSLNACTC0wvSO3r9RvfqXtS9fs07dKdOTmSKx59gOGdNMoaqOGq0JeSRthY5+iJp
+I0bexw26uQ16OTGiufiBuUhYrfSl2DaX7yP1CFl9Tu4kyMeYg+jfQDxijykAKENjVcZNUgGcmPt
2kF19JByU1Ia474yWjJMeXF2rRftcSz0O3Ih6mM2KqhaIBMI3MZowfSwO7QpnhWtsqOTPmh/ykb8
rDQxHTiYmI9C88MeO41uFB6wT69iolAR6Uj47bYVTuibyIPZsRT9F9BfOy1IPKRsclH0EYFlMl1Z
eT18/MDMPmpTpOdquXHn9hSkBAtHRVeRuIKyE7zC0v/18wBSkevd58w1sOiPBngaO980GcPf2Eqe
UtLYY64sVLxgkodk8qUVJLeY1EpHSedxNIFDky7Gpw2pCHUOl42HkVFcx8E2VA0O2yU2DoxBvsk1
AlS1HhWalXcEncYuCnRkM205vRaTgQiRp5xp6az2SbC8pkO3SshQ2hv4YrCPAFF0u4ouTtKtnge8
pKexjn6aAdS2Ws0gcZyW7kOSbUpBbSqVBmKV+n6iBRK3J6Uq9+aKvFjn+vLnTwx1C7OsD6Om5g21
KKrA5WKtcGJtyoIpcKNXUBJ6qNXxkL6JyKpvHtwbSiA/DkwTSot8jTQSpTMm5E0DDqV3wvI9L/W9
WzfFumAFpnnlvNktgqG50d2dDnR4Ho3pKADITDVFbhFUEf5QM9qS8Z5t7C5w9h1USEwPZDB0oJ9W
sF/lJshS3mgWy0RdVs5moGa7klavLolJQVoXHxijSH2QZYJ1mrPKC7HU29aKu0tpoJgh0kjStaW0
FGbrR5IzJUG9r8VYVGTplLis6Aw3oOl8uvPvkgMguF83XyV2/oNRzaYE2cCpUyt/EEq1moS765RZ
XcK8La4OHN57FcN/yNwqOmMjh/In0UFaizfCKWyoLBojn9atjUcrFQ8GlEqEde4jCBltXZeMVmQI
oxxk/iqXyv1JJ2OrSvsYVslrOOB2lnklt8Wm7BPI8M3SNNBTjKAuFmy8F94WuTv4H0x28FS0hCGz
9tNOoAUmgfEAN3FnRWZ3ccggWZNizakeLffZqc3HYurexMTKr/8WbmQ8VFz9W4xr4tqQBrcqJEMx
jnQd58zZWIcd9uO4twK/pqS0lPsZxoH3agZTgIlA9+vUxHxTBQOwVEiRQ5Ijxsg1YsKE7e2WTGR4
eeNtjmT5kdiMzl1Te5lw3OdICV5Kd9sYATQn3SUlg6HOTrTdnyTGHa8Jg6SOpozOdqHYPATtwzyF
E6Nk+p7FOlOsUTvJICLVMkuf6wmACXkuEeKxRNPec7c7Vfi5NsjLIj81GJAaEaoNw+apzXOXnXYm
6diIcj+cUAbPw/Qxi+JjcvjOHgHWctDyjqFNkjgoG2hjcRsfPK74TRt49SO2bdMyf4Vl5L1ywrUP
IMVusczAN6YyekqmFJvgFN9Hkao94SR7Upu1Sx7BDxzNYKNXXn+ysEccYlW8BxGRakOal36VEibR
o0zcj/OSqRhU5MPVQEWcCHkEXfznLkN/XDT5uHf0EueB2R+E7ro7F0U76FxbnD1FtAhh5nIvZ2eg
+5TPx5Dz60ZGFgoOlBLXQfOsC52yDwOjhd47xsugl6MPAfCGuCJcIzuw7xbXUDgMO6ckg5ysZ0zj
tmHvl4yzjZFp3mZQxh9jmj5xOuivk34SfeG9EkV/pzD6nHE1r9XUeHAMmpew9yJ6qPiizrPStlUq
PyOgaX6pDe9V42vofcFTw85svIqMEks//d1I3Ck5RhKK7ZS4MCcUEBnG9JgPO7JTs7zVN2mtqi1t
iPzmZeArZ+PTUMImLJAuZgZR4WykZrxLFDt1ZClg500hD6Cq6IXpUfkMUA+wAMC/bYePhanjBEnY
bMpTbZjJscxJyesIyhVBJg+83TnXDl9OBl6O7EyyXZN9q0tcNirV7yn2PrftvZOpSrzyNa4P3Cy+
C2iqs8S9ba9oqsOTpcd+PZXlsaLHAE1VO/VLKK8eIXqym6p5bLzg5LEAnRGCdOsoRYHe1I1z7ovI
p9XRrhPmbyv88b/VrKgKtAJxzvBIMARnUdxB91B0Ty1u8edaX3j1jsCARosEfvdec0uSMpKPzBSI
cNvpVy3sclt4iLsi4q2jWCaXccZADye34vGkYbGfREmiocyCPa/zqk/D/GOwHLkzaHhWA2p6TJbi
Gmdc+2VVF4doGsWOV9rcyvCH9MKGpbEEcWm2WngccEusZ0kWbYnyvXc6isdkOOMV1Q/BgB4SyYe1
saQip6xHFuvY5W9O2cGuZFjsROTsNJZVHPGz1TdcFm9DCVfYUk+tq5VPyf67jEgBWGIzuCd5weSV
jsxmSLviHTkkEI5w1OabbqdfLsP9I2aojbIq9yKpCzdVWNX7aKbr7no/CvuuRdbwYAXWp21F3T6f
D0IqkMx60qD4Ivqmbd2TzLKd4vBzRrlKF6+gZzD9MW0zOuM/hSEazmwKboxngJkF/BVQK61OPENM
jmWhgzhu66S9kUcyYjwjyDfp4D6gTGaSItbMkJjNk8pziMw0JRmHbndvhvouc51XtB2o+dNZHHJI
bEviKoHvvWhPKbHaaMBi2HtleIAg8mI1XYyTNnh20SQcWiViAHfDQ0TttipwfBVVB+qi5T3f8oig
FjwnnW8Esn53VcX/QCs5UQ+VVWDuHB49I1bHtPL1LikPIoWbSRir8G3DL5cKWyVEqFDIzDhfYIEG
Tj/ec6t6jTjvkypVHWWfs3dW8z1lKiLiaLqUcY3OZhzJOAZaQE/92IyWedQYgniOxFqFeHxbDyWB
xRhCYfwXv4qCLTfQGOOkJO3RqsYKgRHEuray79jtsINy6qLZsainVASwo5EzZMplR0GL/ZbXiXX8
LoZ4vDBkCTbq2wodQ1ctpwDjgdbHmpwv7+ymw0DUC42/2qie3HGhv+hxslMR7ufcSi583c8cSWRE
WmJNTAlhiu2ZnIahZzwHonb9XZQN7jCeESyieHEAmTPB8E6IWT6SErRrrRXZWXWJOvaFAPihxenZ
HvCzcSbaeu5EtoKjaC8bULxBd9Cq7lMy5EN+1ZjZT7UpEcyVE+ZadsutDemBBlA53DGv6dfa5fS0
fBFVHozJgT5SXk048LTt6Nn5nVwz3rssx5Ej2mMZ0l+feoKPFMX2rrPhMsaGyqgqvaNGQAWuV2pq
vJ9rGeflYcy5KpVm0TgyjQOTl0vh1cAsoKFvdIGkc5II/rqP3qDCsjkHrBxbbBNr/EOfRm4Q/aWb
rE2/wB3whjSrntk/qv+EJu26QKixDhtAPsNc46n0JP6nDIAuXiY/QxlkgJlbx01rXEuUSziJVEQk
iAZKnR1TbbIweU9SGW6DRhLIviwDvHTbJntN6Gk/NLNh0+mT9bFFvjbjBeMEhV4YZ6kF0D8ksqUo
nvUKZW+9gDx6lOYUjCg5WeuDaYxO1oiZQDg9DTgh91lg9hyu2OlGDiwiq1xC3ePnmWgVnP11uSPa
g16iRyqK+1Q54OKMamYVTbucDdypqaaDmhwcDaF+Mr15idKvQYsALkM3tvGWyxK86kofyBrL0/RS
TdVbHHkOl19BiEhhxkvX90dDbNy6J2X4xITB2clmoaLOAS8oMVWdJ61Vj/VgQ7pBs+ulc7ENrfDt
xTwMXsDdMeINkXukJ4gr6qgr+xe20H47BmRtA3xCbB5/x63Tok0Uct6pJ54jhL6zHLhjJpuwxfOn
CT/deuj1PyX1y7bHhr6Nwv5rsmGhZiBGbWXJc8vhE8cWpFEvVxJtZuydxcBbLc6J0R0INt3VyhWb
KmUYmKakFpWgXXaEqjXrqJaHBoX4wdKJuold4R5SjEp4dpwLgrvyomHJcIjk4+AbiB0Y/pAOpf0V
myOoKeKpmBhDJAza+uDg22xCXAxs9y3r9i6w1KdjT1/NjJrGjA8z9pNL1aPJBXXpXVSgHasxbQ71
iC64Q4RwX/zivIbTcMLkxrEcpgSU/GwZzweXMeg/OLnyDVkf+LNs36TbL/IGu73VJSz/Yc8u3qKk
MZq9RStno8hMAqzl7dHbmnMGSXJAPNRi2lvZS3ixqFPYuOHoMWecf2PX1DejAukzVhzCkkmeMwR3
zw6TOV6ROdvHLjzblLMpu0dxj4L6aNpG+5BlEk5rG0aoEdE+y7wh8vmKYBYgwuBmx5ggBtS8BQMh
WH2SBu+MEN5j8yvpwe/zIIn3mpVh8sVaw2ABCT2Ih53mwdzJo+A10ps9BqGUKAAGkrpJtVMWjb32
ZtCY+T5Oq/TKiaDddx4kpSoLxZaU1mrdTlj1mV2INcZtAMG1Ic4Q3l+cuh3Plc4+N6WHeapvExYk
Jv0DLsygeXYmYvNMqGORZ184d+yTtpC3dhT3KtOWfs5rOlJ0CUc6R1LoSmqinEU1IpHBg5fxtgQg
QwDDexjPexXYpMk3ZBDFtdEfXI6ZeRENKPLko543+q2UH33TcWAdyltFuqrOeHhbzrmNa84Bjm4S
1Nfh9JkL7TDhZAZj5IyIlmlSuZaG05hAgEm/dByHL3E6vGet1rwqOdMwKH62mhY/WVn8HiR9fgqD
6ON7xyJKAwxbQV6VropdOWsvPY2YWXfqpyhlfTFr85IaswAD0PZ7FjkDodKKkv3RxML4GgHt30zu
ElrF31ZPLcL8fJ/HvfGAJR+5VBMAc+Iib3eDQAiFq/GAn0N/npFCcxAhsVzjomavJvydv3bUIJLN
hRUfvQQ3hcnoAA7j3iUfgZAxfTowwLVXVkg5pxKDXpMe/nFmd7plmXMQptbcR0pAY7rjhwGDSFa1
bBN6R2Ya7uSY0ZuySiiUyR+0IeJiE/Vmw53DmYuTMtELC5KDQROjEdHV2VpeJ49qxBEEUwo/4z6P
BpKzYuAn8WgWwN69doda0kXqg61Lye6phPm5n+tUHHu4XrZhFvs+8gKaiEkJNgwReDbYBjaClGyR
aZzW3mhZPzvigZR1rOyheYdWs7J0uppgzWY8yNjpiIOgxG/cjSw1j1DyX3LEyzmqCXF2C8NaeD+i
JSVG0p9ZU+xhAmJ3uzW5fhczIn6z4zRDZTPc1Ie05nI3YG3Z1EjkrCAoz3mu2fcoijZJI96ivjU/
Qu39e3oVm7bv6U5wBGgYnhKJ+CvyhgensY40cmsQa1Ic0GoBFy7ILdHw352KXDxqQLpWVez210Hv
j0mGny41ZfpUdGCsZqTkqM/HbR9wzZZLs9Ycmrsd1zQzJdq7pCA+eE6MArFdwWIhitcmfRydaaaV
4nwZZjT4veYWD5ZV0o0cnuMwdR8sxm/00M8e+7KhD8HBbpZIFIehv7sMKWcH60yfj8kW9XZAvxE3
W164/JIk6/wRGd46HNJxDX2MrCWN2rpA6rAjr4kZLUNAdFRNuLOrxQC3dCz6GXRKPmAg12KMlXCP
CEwLtXyn6jrdVTGcN5e3+lzSK3fz6FZq0700l2hHx7pC3e5fJ+IWjuzP18GSX71dek9pontPlUWH
YKQ3Ia3b4GjMuXXNW1rOCRJQNHYdrHGcXoq5f4v1URQXYjjfGhRePsslFDj6DI/0R9blkow9zGN+
BNuGjDcktarEa1mkAw4xYfqTPqECX7CPMTQGORg/DLrmq6Rz4Ji28RuTw4NM61dlf/U9oD86HFgh
hPjjpB52g6X9IUMqZ7ixR9dJFaIRdXVA0+5p3WWPyVg+OXPr7qm+xmM2WVdKnfAYijQiYgY3aNSX
zTnAzoIr0qDjqgzn2GuGB0xO95Gq4zP2aovAmISwlX5VS7egPmKvSAxmEU3R/OwrptQDXGPiFPTb
mJv5TmrFp8R6Es0pSb3oUNlxJsphluRv5Ws7MpvNarJ0MvYjx6GpwCxvn4SLnU01fl+vx06YiCZo
G6fZXZuhbi/DeTR7oy9+jTGtQTKHDgYkcLD59pOghbJrg+ADGyxWipJlsgMdTnE/g/Ol46rxTdoy
LgZPc5hyKda1GoD49eKBCsTcDVbd+W5jqTUKkRrAo1Ye7E5tnZbtC8kAZAm6V6sYVRQIhO6hC6mq
x4g43QRfrgkciNnqEogQoplYGFg8bfRuoYjiPblxrNjU5LXvzdwi3sSzdyJxrrjhUzLx1KMVGBx4
M/wnWh6SYrQ8zrR3Zv5emzN2hlpHmDz/XvkCJOSSYJJdjwrEYi/HAyU1i2tpEP4Z2+UmFGa0/mpZ
tH2ngdaUwKPa51N6VGpu/O+bkHIdTMJCO6Y5CDun2ebhtq/aYGf36VtZZ7+qsoxZi8Jz3uB3LWKO
jqad/XHLDgJz2GGqsKRLn6aAvgJ1CKGJux9G9YWtkF1Uo1WVnpPa+zEDbkYJ7RtAPQ6lBe0YN6vv
LjdhiiImjCYDsQJiZqFJvIE5Wv5/y6Rp+RKoy/xlg/m59y2kOfugA3VtJIvS3CDBNRp+tpFX7wgh
eHKpg9aUe5gsGH+jACGdWcDTLhj9Z2HPiVDXeaWL9F5MZJ85cUF8JhoVp3N8uoPlrud69+c8P09y
BJOF3Bg5so/kPOWQBcwqHbYxmuudVng/Q5X9wn64byv3eU6y34HQdoIAUYY3DDLYJR2uFdKro8bX
zZAgnUi8fovJDRziABmmDzuiSVl5G6rAbN+M2q0ZJenuMDZnaeg0bnLNnwThywHhArTdeCFU8SLM
Gd4gBAw0MlbnSyxKdccWWNqXTlOF71igoRCqAH/tSH1NqnlPf4KLJ4QsY/XGSzm3OmQr92CzCBxd
5YKhrUri5qrpxctMc/M9I5kBqIDqXH7X9azHk7hqskt/yLLdJBrVh+02ml/p9nOkjQa2CNf0RTG9
GsPobEXcLnQQexFRhvtUI5sbcbj1PjkGNBqBcgr9FcwQdkV+Bgoc4xPOMo4EIQE/HxJduNWJs0Ef
izNF0adfEkGA3Sh/aqp6x1Hz/ve6hHHFCmoCkLecFyvuL/XkPufeL7t9rePork3olOdOfbqEKdG5
8LoF0v0gYdWugT3/GcW0sbyWVFcN2ZRGavrKsOSRtjCJ4k2L9DaF7tzCxEaC4xq+xg9HBqEpVsNr
7KDPXjbjtRmXFEVclADg6SHunI5z+xdliod6lnQgHfmMdUancqfjSOZFpnzN8j6lUX2IuOfNW5z6
lALYeRobYtnGD8tDQqW5FQecoX/Xiuqt+ZLRNdedDsTKWTQJ8tBuOVQbqP2bJ8t1fG2gLUOwTyXx
oRojxkZobAG9IKfrNkJHjqxy7yWto22gyRcyP3vfjQDqwo8/fKvnx6AaDsOsrfPxGiplHpludH4e
YYOcnAItW9MxESJjLJ/pkCm1R++JovJ/sndeS3IjaZN9lX0BjCECAQRwm1pWZglWsXgDo4TWGk+/
BzVtMy1me/7/fm/SyG5WNzMTCET4534cM7TTRvDhSb5wHKwEaE17Kh7dhEZtySQJjJjMPHBVOGqy
hHpwKDhDgl2xiDCuyQo1AhvmGn7QgyJUOfMIn6LnAPmJ7UsAxo7HDhUSM469ntHx7JmLpGGeNAF9
wDnZtunGH7HNADDHZttu3JpCBEamvHuqO2k9yeDmqENY2x45ZorUnHY4WMC6uzBQh4/kRLpkJWjy
O3WYYFDRpHHQhrUOZLpzYi8/9APP7ZLI3ZZr7UcWGg1O6pk9cyYHDvlIX+gDa8OJOVR6Hh3z+jMb
4mAz+tXtI6TRlW7EDhtMVAC8aR8JOlrg474zmeCIEVNsaU8B94ZvxmdmKMG2KUjU99mAhb8kyzRP
5qUnuz2yn0TD68x9YBWnefF2ZRXb6lETh3HG8S0jWbWz3Om1XH4MpwwPvIpvpzEe2SHQ45761LVC
XVkedx8v5bK2qwhUdWy7IAlCIrsh788vmlWtCE9QsvVc2TZLrG+xIS5CselVsGWtqzir0MPmpVhV
mVAvf9uK0NY6DIAqWHl2w7VQwYBk01d0wYNp8p/wSDwpPJztnOwdsp5bOPJfXVC2QcQcrc0h8H08
pZe/+cevhhR0CgE93WC4HQsDGjZzPhO61/hoQQ1z+GBhvSwVvfG5ZDuDPIuzTObQ3gkVlYqyjUw/
8bwaFl7hk1fEiih9MJ9wcTEEEEtIGB+2N9I/CVPoTersaxcQhAaiOK8Nkkec8aTihGx985bdib31
LJZnK2eo5ipvY7A9PSWFcE++hghWD5R/SkECWgyvts0zg+Wc8JyfoMd7CS0GqSI8UlaKNlY3XsOp
pMHMgxGYpBTUhUbvnVIhf1XKPiobHXOcLeKePLwRsLqj0Xy1TONFReMtXK4U1/LPQeAcMH4/Nfhw
9rrRGOvaZEYtY4qg++nWNem49+MduG2Gk9hNlVW9Tn0ccHnXD0k7ni0UISqVw+1k1erJqjPca6XP
UuyMF77JFiPA8BL0w42d7SOnNXfjLtiOzHMI20T5L1uwQHBWBs2rwN/P6RtMPdLbRLr9froOqjy0
b4nZyeNMzmydDxbfXNDnW2X+bIaK3VMRNWtWOn8f9Yh5g+8/1xwBVyCI6huKaO0TR2ka9+DLnFaH
tBxPQ7ckcIH56UWYs3QR7JKXKjZoLAnDR9YJH1kRGQNgNWnHkyip2sxE0By7evCpi4I532p3hXib
3YvMpDPTMfa1Vfl7O2nSQyAivUaxU2uisrsuox3CdJtdHjTIBZn7HqVucjQFmxg93XpGImfonagJ
OG66aLi1ASYANiZp3X314/ybyVe8ctyJIJHoqD6rmT8PffUld+QXY4lntvbZLInomfG3XGBhKSbM
lpZrDMfRxuHPgR1/MydrTM7hGlBZgdmRE4/gKbkCR9HvVGQBn2Nas/GoYeRhoMkHzNarNyzxou6H
KYxDI6R/tABOpVW6zj1hE3Dlw4MSUO9FBiozqOIXzcD20EzdAVy9OA32T0jscFEp3bA5S64pFCVO
UvyqCz/9TPXEqmzgjTdh8oVYsgd3KmYHeRhw9e5mkJde2TjbuIHGBNcD9d4/RyHpH4ca6TXpp6PV
iGLLGwA04iCQKZs8vptLYFqasJhHJEGNxBN9BUrJZ/4xIwiFNJ1xPsIYgO3TXibzvpdRPQ96XrZP
Zo91ByrNekoiNngq4KZa52bwlZBNvoxTvjteQjCb3wzk+2eCHTRCuCy4fofUaNbOzgBCynV/9Gxn
YEIkyBdNQ4DS9FzXMdZ9c6ZUPVFgyOL+jnd4VyZ4Qz3xA/nevrudph29urazoCA1KInSRsh1XYPo
nqY3wQHbzmhYJ2S+Z4GKD25R2sRXMV10cOnNH349oE1YsOciurLxoJL8921ahRCGWK3YpZjYXecr
qYmlM6/f6nk6w5NgA7KUqtQ1jXcK15alsI1JBWel9vON7TrzGiYFEV1L/+yv83aM0P/qDHrtpJRY
F07MsHzeEKhggLbzIRPI+sXSFlH6AY8C9dW0o+gR5w/uj63ZONlKIHIVFjaXJH/EXOHudJLWDJSx
MGQuaASDx1GyRXzkBGXP3ZqpDMd4osJ9Ow3MG8EJJLk6j5Sj1EsfWxHtY02nvGMWnzUAhczpqB1w
oLdg7GVPHXLqkBaaBYuGoRg2NUn2zRtqejeWv5hdeoAEpukic18dogYuWRTKHy56cGWeDZsELhCh
l7QkYzEVtB9V5IR1T5F2ZbBJ5jGnscxgB8NMShVgHNcddX7VE6c8HtJmCsozosVMkWWIuumoUnxA
dSO2dAcBKKdzKZqzxwyhYGNF/Tdd289zS8QMmX9TlvHRvznwvBBNGRuhO65T3LdmTZWmGutTQc2X
Q6Psoe1gAfqpJKs8MD20y1WqrGYHs4ZZpxiejDrwSKjH+zKxl2a/dF35H+WpYu+L/GiPZrnGZwni
UQPfDBrxndEvKadSQzSO6SKc5Xg3sURvxqePwKUdzWs8Jjhp3flLFQFSgVDaInqNn+G1Bl5DjKpU
39KFjOMO2tx1Efd5VvTvmH8Ih7cgguLUOzMIpsyozrYuP7JL3fGpzmlkKKIRG9LyXxkcuJfU7SK1
4XJqi1QjBVEeaJSPTpbfY5hxJ+Y3zkb506/CDMeDlTtXyyXhwhGiYeMIhEGGPHiTQu1kEN4SgtFk
NNWhw56Xpf0lyF3Al0sfR87VWlblgK+auK7D3GITzDx/EVJW5ZBtAyN4r+Vj3ubzJ4A1M1eUGtha
D1KKHRFfSg41zyI7M9F69WCCk/Mu+MasDTPxcZvRx9Dnzuc8nbq123QYXcbnIIs53BM/Ii4ZMd3N
lquh0UzhCQXaPk67geSgacYvnSPeXMZHmWrRV7CJ0nUWcs99SvEh7rBocEzn+sBEZjWPVuiGZ8ZU
1wHj4aqiaWDnSbJfjv8WeoW/6Vq9ixdDuqPqU5LZ4WFR8dvGwRjTBRRws/+fjXpDZ2ZHyG8oWB8W
lpbZ36syvfkaCLAQXDauolCTE72xq7LolMGkeqjL6T1+GDv13Uq5Xacy/1S25ILM3vsSkVbZhR5F
MWEK/nQWiwyZndOZo0Xet9wTuMGolObwRp1vTAHfuWUUH0meyx6jMPbzEXwNhyyDJYN1GqBzUtpz
GvLlTlxyy6x9BNmiZYdemR3B5tL5BNOuPZqLaqCXCPTHyz9/u2SjnUk5GzuibdKgnQORg3bZjzC1
tSSxP17Ev371P/1n2ZLnbjl4zl5KeMhFuPWXrHQfm+RMRs6Zk9MJkHXus8mRMCl88md1u/eX2Hkc
t0TRl1+F//rVx2//0z/7+CP//on/9EeUGjksRDbcA7XUPkWVJMJbhzcQ3e42EDRSmpS9QSL1aUtp
kGfCGaphWH9Sg/oREB+4RXE0bH0n0StVuefchdpdOma+I6SAWYA/pXpspi1NbeyV8BCVJ1f2CIIT
Y9eORrd06OMLV96eJZYg3cSepPPC8TZQqduGGTkmezJXOEqZVCJz2IxqV6qL8PJDowzxHeNjWXfz
AbHN/0L3sPDgo/5izSR+abLMdc1EFKRq97aiw0aKr6Ahug2A6WBDxZ9tCEoUO1CT9ClT8uEJyhLl
u8vScfSdTT5aX0rp36fAp/6YI/wyxDa64ZssHXH2o3YjWoagDvmBlEQnH8+t9mILzZCkbw+3eyUd
6kSWHaXjG69d9stsvOx5EO+tmH4iroab2fQ/0SJJNS1FdlbTlqcioVIIVgH10TX9t7W7T8qODM/A
yX4Yix/zFF/Zu/AYNJtX/NDo0jNLweSmD2wXti4nolUowDVFonuijNjt4d+NvrXhTX0aamfPKR0+
pzBrEpnR9waBYhVP0bgbPbpkZe2+UJ0DyGMY6JjoIvCNVn+z5uzd7YbnkcwmxVRwJobMS/H0kFFR
4MndsLP20TzbRMIIiPSda59U4b6ktHqz5+VEN2YQe5CLoFQAt96Ndf3wkYWqPE2QqXMGBsM/Kpsb
t11450VjwXinWOg4PQYosJWGMlaMN8msesWi2dXblAfNJsoSoCwkF7fhmD3OAMxDz20Yr8t+U/fQ
Kwwx6pOz9K+6E3W4tMepY8y4JYmQUwcv3ZOHpqEgQ0vPqIn1wHFCEpJHCB7pefKKbZtkw0EtZ7we
HCHzAwqogxqvhFfwWYggk2el5zcOiqu59cQ2IDh+KP36VJYJnu9RHD7ev6hvlqORUEbzgWk5Subk
cPLO3ujnutujdY8HfG/hq6KQ9+yaFLX6jBfx4dtPXcx+RyI/ffyHPPsCyxrn8IDkHDrGrkUzIH/u
HPBtTKt0Rov1tFiIqq5/ag25z0ZvoJmRjvKeQJNlmxNDK8lUvTgnUE2s9CHO41OREXEyezR9eoQD
7awNyGC6Mrhw2A/jceX0n3g7NnnvdchZUBHWz9yhh1jJ9i1NiGdGV9cWb+1o52vL8782pbhYsbNv
U/0+5+nnse7xNBIl1oP/bvmhzxQ77p57ijfNmVLujiw6zDhMTZbC8rzE1CnJFlVn7rQFvK2Kpvek
LGFZJ+hRfWwkW5hAfLFmaD4XdvXTzKDChkn8BEneXZmVQ3890KpEgbckUbaCWfWqXe1djZT9OseH
rWYixWjajW9ZElMm7Yc7gy5KkOSOdxwJHlLVcurKQV2K0TPIddVMHOmk8gk64PEOb6ITHGe+OjJN
Lvn8NcdfNFX6aUTKCZg4lpg6djRKPKbLKWrQBbCbGd+Cy+SBuWO8YaD24qboHGkXA05fpg5F6X2L
SR/g5uryrXBp0ZPL5dfaSPVew8ce5MCNGS+fQ0nleZCgbpnsSNc++4y9nzcPYeAwt6LHKS5Lyqhp
k9qQpqhOJPl4imVTMLP6SdY/4cBJC/ABdw5Th2ncpoRX1vMEkWSI7YDln6ds2A/vvReNJ6tbMp/L
i1fCIRokukEZAUwTfb8XTCJcC1NQWh1zMEUnv5VgaM3ysRf2sV0GGh8vXYlBxTYNmD6u/zomoPTJ
HZQEACPQ2T20QLOgiNbD6kwQ/cyWqUiWJwj4ayWDlzxjo0hygn7WRXtyOhPZaXmZix6JsGWySB6N
NjUZvc4lfzZriNvFjuzOEu4gFU0/ZJTkiKv8DA4ADlbLmuaY8pfnuu16iNTrAhyIuDSoobSYefY1
kfzZey9LJnglRjMSvW/1MsEu3CTZmEPyA7tUeOyJlt36Bvc7IMFTGkTGK37FbPajOybjdj0aoKSo
a1a7oXEanpojcwAzLtalC2wNOS4804UFkcHgJKFoZ4ucm9cy0gYAUf9cQEvr1F5oAoPgqWJ9HjoG
xfDzOmJsbnRLVHVBP0/3ODJy9mXdNeNvX3t58eRr+9vYWM+BCud3EHRnTw/jz8yKrt59sOfwvc6Y
ac/kTZngAPIe3LjZMLV7leEEhdQedn2Mgj8RGZjhmqw9WUafZee9W4Nd/5iaNx0W6zQ370ELrjBq
BnujcuuXrzGjxkVAU0Htxlu/l5wNcwxbFlmUjQiXAq/I/5nMCh81XXxU6ZIgL+b8OmksorWYvWe9
WMA9Kly/iOHYlg1F7/aTU8EXsusgOTZk+9ys+oRGxeAqXdICGci8cfpqx3c1RuFLXgtk9MjeRAz1
uTNY2ah4/ypJuZ9tygcvbWsBzG2QEKjqpqEKQl+BR670zQZ/cWNynK2eYG+vlWf1390WxIPLvPel
DMtTzM4WStKTM3XtxRfztppEfooj4eMVwNg1VWVAAkYQiuJ7dEJdQmtBg5XTT89KLznQrSIZ1C9q
1o5ujeWbw7uziwY+KK+z7FtHicCRpbDbKxwWz2S+OOeSafppBwcxG1AK2OEC3Zu7cxDaJGY6ca9t
rNpjzVhRO85FdsV+KobqCkxxvndOF+7pPUECRm67uo752GKXxr7c5NeAPt5VHSOm9rXpsqZ34r2R
c7SLEuCMehlTfLxknAlPydsQtiX5yri8ZnXkbN0SdfWfv0XI3zdUbKwt9iqTmoe724afw4mMV+Yy
4elK+RS7PthCr8dPVUXlNjXogtS1Z6yTsKVc29asdyOcyZF678R32mOrm89az6D27eUzL1FuVCLU
pUqMT3YnvS06QL5tQR1oZ3lETq+Mg3rOqDN+SIVb2mYc3PmMm9iywlcsE0yu6XxqQtt/6PEDWOlA
memU3N3nwSHEO9t5vnaLDoOENwLPy8W2GbBjEt5gSywVWhJw3hXdOc3ByCC5uT5E7N/lHO//LFD6
P4T37lQUtw1FSuZfA4M2eUZJbFBqwoNL79LvepW60E+jEvzAwZHUhrhzI699a54iCQqVj2vXoU2d
EmXlwOjGGvrk1PAUZ/I/54RS2EphZk+nCMq/G7/2jcsGN0vlKUoi44B9JQN67mTJaiit36JQVhrK
dVFTl0qk/OCMUXya2MLjGEidlxaEHtmPTpwtuhzOIOVgKQtz3qInhQdZ+u9pbg3Xxqvio+ysW+nP
wfXfL26WN4c06F4CUTHXUuyTehxwkA0dCve6ptyWgNw67fn/5WNUS/3UH+qphHItwbxLadfio6R9
6/cf4xASiJglGLd20D9osxXvXQ33P7FicsSJ4aBw9NHn+XM5NXh+NHQYZHzrCbejjR0kLY6dSq0n
5q/NTat5h2eBAIvKiL8gdj9z4xLG6fSLOTXGMYEcjL8kuI9J7Gz47Jtt4TjfU1E3J8zB4aMkhojl
IvxCVSieonHOXkU0woMqaAJiidZg5Br/QcPRdsepOmMJvbeSnJ5qqmPL3Jn9WSNeXcX8/O8vN4vY
7Z8/J89y2QJKh5is1kt+9XeXG03JdEjhCzh00t+MedZvHQo6yqHg7cZyYitp0/JbV+25N7Gyhv0u
5hrYDxY9HcjDD37umZeQCYWeKIX4CLDFdlsd7ABIe8a8cf3DLrPg5m6rcZ4+ZWP0AFt/3PgJXkbD
z96NOO6fjUGd8fD8/Xvj//sf35zDG3SwCwOj+9Obm0ix5sTWD8CQUpp8mLPSj1BY0ZewbIhABkXF
rcQXwfRK7ayqWTA1kfHNrQTProJNcJ1CmYjtdJu7DFuZn/YwAjrzE2z+YaPrDKmbywoKaYF5hYnt
LbB0+rtfJXb4oKXVPkwdHHBD0vjas0Q65pS/AfIDSLHH/DOeSOWKh5k68E0QmPrdL7NjppjG5aP5
arbxeyT76BO7GxqIScAclO7kU4oRfIUXCSPmMAG9Cow3VB/nmahEsuriSG1rzhxrQPNiXTE3OUyp
c3SsDXeOOMvwXrsS7E8g3Gceeies5d16qNKQviwnfOAwy4Lgk6Ws49Ffenbe+sbpf/YMu3zVfim6
acLjjhVU2k9tj4+BYlio6Harnku0/D0ghPzkcqAGNUSQNKuw8+mudz5XY3ET9Wz/ZGk9oH76Z4cG
Hh7YABHbzg1eYl/R/yJsh/IRrGFMAQ+ELsEUEjKMwx3P7Xo3G0RUhh3VO807sTeM482Re5f87uC1
l6V3MldQBq2hLj/n2vFWHiYFvFgK9LGdHVqrnsDrY8XsY6lxVrX0n7HNCP1CvP/9VWj9dSWytRa2
phXMNLX48x3GgCcyLDK5Bw+TyMHEumwhbV5hSqW9vEcLPE8FNS2W+SzPtC8XSH5JcMBCz4nfHdpt
vcwcI1N+ywA5QIfugj1cn0fXnMCMZWDiZo94B4Xx+aZbXPULkEa3TUbJCRpkA+HGKjz0ez98x9iG
aQN1dK2y+Wq2/MnUHSjmYFb5X972X/oBBW4KUm+OpbQlTPGnhcWwK0gOUoeHWRfwwyd5k1MUrJ3U
iB4CuztnucwOeZC/FBLEsOrNjoopIGpDxwGzbrp7o8hY9hpiLOTTq+GnziJWWthkyCyXPe7vIOtx
Di5GyBkUJem/lWWQAAzi+BM3UbnxmIkldfPgWOFJFvYBORoA/QgrrdaVvUllZu/AQjfMvzYz46z/
8hHwhv+y/kAkULbnkPdAfRRwBn6/uOrepMu0rsJDL8v+NqWBe+1qi3mZ/Ozotn2cAyc8VUH0XSu8
Gyoq3wYgXrUOxp2jTQS5zKOSK7m1vXhOpwQXcyatlwxy1IreK3TfaDzbVd2/edG7j03h3g/9t2o0
zYOsJnJuhjJfLbqbcaRwpzUxeZWJOhbLx77PGDss0tecwRvQuvqNipFoHfmwThuj7p49ffL9vHzp
UIQ2ND+Vh64r7mlpUsXOCPkyBtMXlw6Bc4Rtrykn3OG289pQPXRrJfVqrJefUwUexJGCyxRoxBP+
IesCa+BBVp3N0TAjHjIYVxrKy/UcKBs0GGULDaOaTTvJ64e3hDX72KQc+XsT5LA9gXMrbfHkdmVx
7qr6ybJa90JTAp5hDoN0UuE4xi9JL9ZwNoqSzEmbR3u3s0lTzO6+mz0gKhWjgsGMWPLcR1t0yZ6a
GXMdtgHEMQNDKjHFoAQvXOrSvUi7MTAtYX8Z8Zft0D9+6AlOFGnqZEUELF9DHfHvaSZotKrSfdyn
9bZ0cRI3eVBvI47vW1NkFAPA31yPwkh2kUzyuxl1Byyn2PcizuX+jNhti4CinHCIz3i6AfoZiOYA
nfytqITcqxYge/rK5or9X4qiZ4QEn5tvtqBuqp4nrFxz/25qq9lTEEVlTpOz9+sIOJY5JIU+5txQ
z+GvKpX0ThpXCnes25AhjtLvRmPtUhTHsetepx1Qc21b23FCcIkmkTBaz/ECatwWU2S+kDMvHtNw
jNaDw0+GvsNefXZfcYqtLM25D4epc8m6iQFP6Ruf/n5lEdL7622lpVaOcJVQjqf+tEUOhYEwBK4X
RAyC9RIivKXa99c4uiVoWvWj5xD9lJcA9EH1p9tSq/w0hOJLn+sAegLCHbWG5ZX+iPHeGDI8dh6P
tSz0XmzPjQ41yIJdrwdxsCznDdoTCKEpu9qF3dzaycC6V/XA3sK0ffB8AyyeW3DAu49hEt6Xcd8j
G1KyFULqbZTj+vUZzrumjAH2tS0QsZ6fC5BTRp1Di0LouDoF5ofeHrrNQFT6aquMsXkhBJPh4itj
c5RqtwBFGZa4+7keI1voB5m21dpyomYX0pMGqJrodja1b9kg9X2AfmmRNltyerssPGVG13zXtOFF
Hu5bYdyl/IZ80R+Mgmk53OaZTcSDZofLk2QYDsBD8J84Sy1012+Hnv9LIB2buRRF9ODy7gD5sNxw
BGM0NwH0Hu3NRw7e1mfLQdZL/XI+ZCg2q9QZvFditNdkqqBTqMd8xnPFxts6hbZHHLDVVJ8v6Dz6
tKytIoa9mqvcuiU5W3OMSRd8mGthlGw2CHrVKc6YgWjS2ckDc4eNfTG1LU4IzNX4XeyXmOQNypeb
bXofL2acFDOozKR6iPCDzGArtiogjIdLMg7i7LuXYAzwgB+L2pcwmcgqflyx/7/1+L9gfoT1AeT5
f7ceH74OX6Po93if337kN7yPsNU/XNMRRC2UpXm6/tZ4zMP0H5LjilAsAbZma/+vxmMp/yEtNlnQ
e7RSZMtZPH5j+wj3Hx4cFe40i30Y/0b8b9g+wlqOkP8+YirPBV+h8HFIx3Rdpdzl6f+7o5PpeIie
KEjPZhlztp7S7mCkxUQEQlyTCDxjms84DYf8LNpOfXJRvClu4dJMstLb92J+xSwuqLvPBzopTBJc
sxpPrUl3L2PUs0kzKmBBUe97rwGi2wK8LNv2OHQWyXMGJ08DdvmLlTQvNCbtTIgEWlGtOsHYPRFR
x/vsCHwwRrnVkkg3urVx8HvohsHQHCYxOl9cnPyAxjR2Ja8cV0TrrUPU0kUx5YNmgO7nW496y/s8
4ngxHSy8RTgmO1iIj1XQM4cyaUrqBgDdbRO71xZ1eG6cT1UebqTXPFfFeFCOX25nA49SQFnO2AWH
Oba4HbG+UKi7ot60OAsVpyA47XoNNIUxYa2TDY44YktMHW9NP3wnf44KVioQmSXZ63Lo9oPhfGvt
6Q1IGyGMQD9ijy5vfbuQj6ZiO1RJ9jgRjqNdSnOkjz1iHstsZSjjDeSK9q1x/V+Ai3sMKF62Gy2H
3aKiFDrqnDX9xZsEy8BBeh2YW7SywxizoeqHjh6m4JqR4TvGGpI+gRCCzuOvohiS29AZn43IvDeF
nAkxkRDqkiZ4ziPCEBpjYFip8trX5AqR8ZlK5eYv+okGfE3m97j1HLK5KSTyMS6R0dv2UM3zS8Us
G1demO/LQlcwMokd/v0D1fkjo+rjQmaHqrk5TNNzhbtoBL+7kLNZKSi7jfOcV5B7Tb872FZnM19L
J7CzPbW/omyxsmMsT+Mv8Dc3HOmZwqQKMH4oG0xsNENildBUMRWMX3rxqGnC3jRzb90reN9e8CKK
EsfU5AYnXfaPUWL2bFPiaZtSXka7S7QfOvHA8ac8ljwLPaPN2J+NxHoqvaeHlJxrpSOy3+V86b1B
cJdtTcpzH4qs2Yd0Dm2dtItwFNNgUSZfdT83bw2HIW/Wr33acbSjtJEczBdYm8GGUUqw9QKHsjRg
pbGYnhr4N2urozeVNjtJ/xTTo9zCS+u0mff89x+4NJeN/x+WDsU+jEXIdU1TKfvPO5jSddwASmn+
rCtcf+ikiJ8URQxItleLh5Tn23Rbh8EtvYxJSVfYZNzHsv/SmiS1YBKNm2qycBZ39Xe7y/HYpH1+
sERWX3C8U1Qnrx+h9NilYjddXgJOGVRv037WlIM4xeNg44wEQtTF1l3EyF1h456i8VuQq+SUlv0b
1CcX9m1EBIX2SzMC3Ty72Wtt+KsBv8gnWRZwOaA2XgxpscMO9Ckl6G0F1Xi3mfMEhH329PVQqVYK
uJ05g0PQRmI16/IdxuoFRES+z7oZ1KB7acoZZHVRt9uK4lSgJ+V7ZDbu0q9yIvSfHczZ+pE73WWo
pThoFrfJoqs260W1rvK4eJ2CAYeNtcFzo7etMlpa0IpV547lLoxLvbZi+oURfLzzNGUQMkz4TmFh
rdIsRBOA9Mpz6CGFK7MSk+0xr6BrBJ9khpVT9Cj0NUAZYkXeZ730n82ABkL44aX6lDVF9Gyr/pjg
OiWajeIVWMk+LMKn1jVc0BN0nxpDTBif6A81Gd2e5nSOZDmt1GZTMxA0Hvqwoa6HuQsmFfGJXC/T
1qHamU0ybqYRk0baRMPOC93kEOGboKCDwX+Pdc/EMrCWETyvsqwOFc7Chw7wyJI8NkI2QG3PLT33
JaQc8ipWiRlGO/ARh6A7KprtfRSGdZ9CYay04Z6IWkbouwyYZlvZz67bIdgyiZymgHJvO9tzo/9o
QXxguSN/gAgfraHef8/DpjlkBLPQKYjvt+aV62rtAl6XEgG/soGbx2Z57lhMSFaRehumfDcJwSwg
oGIMks5tnDArZerudxGpZR+2DNyEbUdEfO94urx+vOi8xE+/5Dl4Z4xFk5IpPn5+z26xgfhoIYP7
xZIRntCOJJ8onQM3AXzOPNt4k93sDSo+V4xCx0NsWh6+bWBWFhnkQQbWXs2q2Uyz5vGUBJdw4Oko
3fLeOs13OuqHw98vA7Tb/GEZsE3TlZ4DFdDC/Q+I0LP+uPBKYGd+wEHmCSiTveKEQoyEAznT/Bgm
ij0fZ0/Vj0nlMqgdXISBziN+soZfQVa4AC9u0idAee9so/5ze2V5/xrUDURqHu/HPhh/zIFpP0fZ
CW2k7Lrx0tj+KrUrhDnD2Rs1PHj6N9qT0ZKjCJEpK7f8PHrAz6p57I4Dlal7I8DAOHAiv3hBGnEy
3Ic3s6VSRQY15GgpLkXUwf/DVrLNpCBEZ+U/HWg155CB+CqUcGeK0u/Ps5TOupb5RLDqUoUUEWL3
pRIkRNsbGDtsEak3UAU86X/DnhEcMlNl57phDlmQ/oUSfzIXTBt+zpyDeo+t0rKnCxx35qHYHrYT
N9bFKumBbE0gx3EHIAaPo9q3hs42sOyzHYetRX8z7HM1ma99Fn4hhfjNMQJvLxm0EuQJzpmgJpeJ
AXjxyT43ekAacBgxehVsZWVL4C35QKQX52MZQ8/gBj47npQrDhX9LvIxr9E0onDc0TqMB8XE7T6x
L4Ofc44Cvt52jOkBHdOYBWDB+fCNymg4fNCO2tGhJLhgnluQaKVOIvlRaOHsq+kpMrxwp7RtrM0l
K43I2V3SynkhzOyrIruIHPIrqIBLR4Tk/vFyGPvu199ftc5yUf772bVctJxcXeQnx5G2jWPujxft
UHEAxQ3pPzU+wAHmed7Zd0osnK1sDgDaXtG8DgY+36fe/h7P3nSFHSXgxjP6nauvpm+R1EhBZWNs
3/fUoG0IeuIFTOR4yQao9cZM/qqJSUNiq09q99Gw0+ndzekXdD0zfAJ4hFsWwB6SyFIl1mRbG4/Z
urTxacAE6RlFZ+O1Kpb0tK7n3QwV5SID7MCZM/i0Vs3fnGgQ59Ym6zA2tJQ11rUfH3OaDy6jD2QE
gIZeGbSMPdl+WrOJ5ktzavPVC/3NrGdxGCxIPuwEHbgsjCCt9g7rLKOVMsU3ZoMRiqBM/v0H/+eR
1vLBMxQUfNsMM7S0/7RacGpuakbomiEVWSecUuMDw+Zg95muLv+eU127NxXJpcJlyIHQ4Bkhrqqo
u6CYqfWkjPgpKx7y0Da2VZvCxY8SJNWkfDV90z5jXgNFp3rvwYADwHMFq7Qr7Ie8NtEbwvRMwD45
+kWQUpJBulYWjT4UaBAbej6AI09W8iIoFkoT973GfHOa+zBc51S8XxxKGl0e589EGxoMcGlAqpaW
D8KGp7//jIT3p5HPx4eklRZCSk2v1Z8/pIHJNKGtwX5ij/h/2Tuv3di1LMt+ERP05pUuvI9QSHoh
ZOmD3sXX96AyE4VOoLpR74ULCHF0z5HCkHuvvdacY7JjJql8iKVT80T7UUe9uOB3vurM4xy9H7u1
2D1HjisMBqteUgmxZakTLPTyadO11L4jrLGAsCsdWJhLO7AC9mxJbptIGx0i3k60IK0oQV6zbj/0
Faj6fp228Q69wb3oRJyrzTbCkkE3uqBLGpF6JZMVYIad3+q5tUDc84n8Q1uyKj6vBilf9ahYK6iV
m6fZxNuepqZUmgzpRTLYSypGVzaZnklmMu0zhiI2BlPU6XRngGhywrEKrFSIXLZoauI5X6xbzbAJ
VM/7JIyjV0HStOUjvvdCV29jVIZTl0Y7Q1dCxB6ResWWUpKV89Q3eYOQiEKChWRN2HLvJHHO+Uom
ORt5EEmTI1Ff8McqmkmOVTJWbSvtVaevuhg463gjOgVc3wgP1IKgvSGHA5U8UFEW4AdEREw4gJYC
RdNRUgcU+RZ0WKHN8h2KfEeGZOg2hb4tsGef4yfIzDYg0rytdKZkgeEmsRhtyaN47ZSGZaMZHaVI
P2Ui7T5MYHtxazLa0gJzmVMTDpTiJFgo333jEEnyYKLAROqRqwR8deCs/3YgNXocoY1UWwx0+7gU
Dhmim0ONuN83o4zUSNlF0tbsyTFcVSKhXPNYrTAKCd0PqcMQ6eXEwNka6QiM6/BFQUyNojieTkRY
r+s5QBkz7D1vTek24LnH7NCgNxWwH6iChLwghmfVE3DYCiDPE9M4tuUtl/PkgH1wX8gtTmC6ZdD+
WHlCaClyr8C8BWNQEW8yqDHa4Wz4YYZMNluhh1AMUDZOcp5elXgdxUK0JTSh8MHQIAad/wgqfWHk
yZdS5MVqGqniuKU49uLm702U2SZwLXAu8pZqCQ/i0F4UZcr9aIKnYLQhKWBjKO54c037/30Xs5j9
5x5jKSrHUcnUtL+GzX+cSAmXRPue9tVZ0ykOxtxK3FLrjHVDR2XPpnR+6iz95K+pByMVLnIEEVOu
kBNkeMmh+FSzgRltuDZHUSgahuRE7bw4OCLbOKly8rjOmYVy+zzRlkWiqEwWzYZIviElVYm50hXb
7MXHopDLa5uY2kJs2Lf/1lmlRhHCiH9YYYXlkwi74WCmwXdv9mcRMd0VArNf8DHv+zQgNFtKap/5
VO2wZ5qeVmIOkHHfw9vSRJfuTEd0lpTNcN/UNQQ9WAYzB26MEEhYQgCybzD8mvznDaQZcx9UQNy6
vMoRXVcwREHyHbRO2QgTuNnKsgACPcLuzSifqyRJn1ddqnoPkA440RGj/6M89Q9EOU+hiG7Ks4LB
EvN7M2FMrnlw0a35b4tPAUaRma0stclWXUysBO5MLmsjRNmXi7vAItItF5VtEhBbC3yPzoem3Btd
ylB0yelWr6jz+0jN3XASE8/qjK98jgBBm6I7TRSHG0OhmVsWy4elDBtpLmfChKDebCKqs+xHnMCU
TOdWYmxJD2HRWGiJY42dK350KyXlQDdKT6r5WKj8LOsXD4o9OzfygOESXBFBpFUdiQlYlahGft8K
j30z4ldWBuEl7gvg20EpLmos4Lahz2gCio4CFAKUq6sI6wbOdU+sY0AKZlAkmtfBh44VFF1PQt3t
vrNQMZGKSZ6vDnk/qiqCMsouXWZWSBJOmNwjiL82oziFTB6gMA/G7OhKLM6wTbDtE3068T64WpN+
DVomXQq9TRdaoYTrGNT9AbmCDZwxcdqhyr8k9cCOG3wIRTO5QcsdiZcnW6VFrNBQDDaBmqf72IzX
BRbxG9Ga80xI2lXzn9rK2jBsOBNzpJDIqsvX7MEgKZRU1dfjl5zxx6ERG+UYRAoylDpFvcAk2Q5E
7DV41FPY3wZEp4Ljt5r+4i/71GfwcfIiK0K4jhryasclYQPFKRa+4xZ0SVvX5ibKQPSHxkNZTL1m
upJYmDf1meULuoiVJyRZsSDoVCMzVH8RcItCg2CvTENFJ75RdBWIRZRm+YR6No+v2SSDgRofycxg
vZVh0S068SGuS/HaKzUlD5qON0iCy6rGOxcWRMZqpt8W7beE4Gcz5QTKGC1pchB1/FCK4r0Ix/40
hATACb3uh3AzWV7L6SUNuOwojqKofSJVYIQFFPnh5pqEK5BVfEvwRErwyBvQc8NRdcNYyom27dWy
OBpzppPQj9mxVOtL15JRgyBD8AvNynbQBHrbCmhP9vFITSY00zrskvsjljXPpIZyOtOCvvTALvQI
ewxpshS95pIBDHbojSNmLnoO9Td9ChlRI/iHMY5T9HfR07eMDGturzZkMGNAClvzunxQG52pVlYC
YtKtqUa3JGiBrYaYs4CcVdNA6HOj5RsdLzyTdagrnaAGyxychi/VpLcQNN6fpdIHelB4YktGYvaI
4qed18Fx1Gicqv0jW+Vh37qdqgRrNc1r3qiYVA+JzM5HE8usOkPvttVwCRFV7WRzGhdKPwHNQOv9
VzZP2keblTV+uICMZGhx02QlCFoneR/Hc+zPouySrwxZty9mCCnhueJHYvg/GEGEtgUgoD4FW2Go
nvsBHClCD7gPvapSzIqSuXxKypvxMJZS07wZ0lNeirA0V+DwYci0iY4rwBj2UlK9P2kWe6KSzyrl
4cwMweJNs47cLPU6Ebthj0wHmAYi16yCrQqkYLqr0+MQ1iQEq2XFmqam9TnFA2pZLwS2Pl5Neudu
m2n4v6IOaR21+z93yv+dLP3/JktU+Bx//vvJ0ur7Iyr+r8HSP//FvwdLkvQPEVOBwghJEWH1U2D8
e7YkGUyQFEZP9GbMeej0r9QI1fqHSH9cNEySA3CnSf81WVKlf1gWMg+uirlgYSD1P5ksMYv6z/pn
/hEiz4sZEzMuxfwP4RoZj0gkjEDfS1PSL9NH4QzsmqtOfspsm3FGcB6qzXb996WMW3j7YXTWZzpO
JsWzG3R++PclaTA7NQla0o42HKAKvjxnuMw4f/n7I64bXMO4w/1skOOlUgukQM5fOhRLa8zh//rj
P78nQO8IA2JlUu5pGK5ASeL5y98jGVY+fq3aBJdqBBXRaHW5LvHlYvKfH4KJyh2WM5bO4v6s4MFE
Aq7Pas4SMjRzqRfRMVCtkQSuao+LhQZ+lFtMpghlagwC3G3VIquTgcLgt2a+i5A5PcYRdaVFqKTS
dqTtPHT8Y5axaqb002K/ZdmqetAfareehqgHqEffsZKbo6DxrXqGlaiCQXZUWJXnKaSHI6Dswz5r
3roJOBbMqrgSi5Ui071OG41tWwMLMD6tHD3h/LCpGx7KBIGuFWmkQY8j+O95CqVerP8exXFhrILW
r2Yx198XCbTwQhziw9g3xTKup2U4A4/gPFRzvG8VBvFylKnHSihUEofL9iOJ003EAYzF2KCPOjig
1tGXh5zvVGNcqaF6yfO4clOGJ+3M9PmnMWJQVIeALRPjz799jH+Pwpl98l/fm6bnY41NJDmBE+r8
dHZO/n35c0j+PfozTP49kk1ZX3ICBS9AhO3fM//7Ysx//Pue8KSbOeYqxC8GMPbf82kRe/phuoCT
kl0gws0EaccAghsmTnVSthKCHeCAN1kjgMQZv2vRRXU9WU7REpzhU/P3gg9GhLLYDxbQDBzCUczp
Y56VCZdKnlngZx7RZLcUJ3+Z1eCy2+gA6BFRIVVo/ECnpbdJ5/LIfrymv5JLlve92EUxHBMPSmOT
Uve4BdCQ5nlQxotafheaT+e9xoleM67Bc1XioiRFoLcHp9rQJIA30WGud6Tl1K+en+INvjmlo5ra
8ZmkeoOdH0MrGBtEC+KKSZrILiGDGoBIvzVUrMcuIacQlfWf5EizKSByCDmOyh5pU/k+Lo+Lkvj6
i45rBNsVRl4KfRi1qtONKJLXGQy02Z09g0KW1Yg5y0HaNxCpYjh1uMdfVH4zMODtO/TX+ETJRZM5
9Npte+npfVBsuiFuNkwHlYOwnvnRZNJUtONNccIC14Cpccq30Ta8j3SV2OVG2OdoCFW7fOsK5IXY
zJ1HT16wi208wZxE3rZDpqC6bsCQ9IspPpZAKDDu/XS6PdRfgF4NnB+InNJVARjtC9xW2p7RQvLu
ouLhn+WWI34wiQDsVGVesx+JblGdkTarDLnN7s7KuHkc5Ztyz4mA1lhDbM7YIFEwPSNSZ2h6ga66
6msoyJ5C0hqeTO7Nc4kgqrBJ6ob/wqx9EL3som+JNGzvj0/j9nghTeGQDPZMy+82Vv1mxbaBJwl0
hm11zjNYUOVxyDZZkfovYl2s9GYuYENOjnicKjdvXUz45lXZCq+AAHgxXLbqh/ozXvHewSdYl6uW
EHMYFp4gu73swgNDXcPtECySr7yyAdihgct3ssJKsVRf0g1WdThT3SktLv22ehmP8jszsfqVTHGg
MVxs/dYsyXG1u189W6tPh+xHq/G4oLTMl59Ol3ElbOjrmboTvtcbL16JuldcOb7FfBIOCGKCVRAY
SF57Upn0/YKSwXBmy5wGPMNJ1/qv9RVd6Tj8qN/KWvuIv60T687UePoFT1hJuWrnz1uQ0XK2ZZzz
xaY8NspibB3pTjBp5VhrEmMHoE8cpA+PJQfEw/TwAHdwoMLD1XzIH3nhFdnS5HrIaV940XfV+APN
ePe73yEX73eAJ/W7uo1iJvR+vyMmwJNJa/FIRzTITHyNoQl42W4ogU3YOMbd+jrDNAj7Y83Aabg0
fx9Pf3rBwPAgULN9bZQ31o5gYphtj/o3J9bMOGuRx4OaxM+V/DE9nYLBqM3WA4rvOoJge3r1m8Q0
bZl8Q9HXwefZ6bI4SxFmPa/5eF4TX/osfiyWUJxuiM/9YeT3czhxktfppm3RybEsDovQU1cDSZdQ
3RztFr89qfX9YsFqObz3SLJW5TFplxL0xGDBZxk1wMihIa3Ka7DGcPQAtHAUviBV8PkOAhPwNffe
44rHm18oxzQn7HHbvQTPFQJrXJ4TZGXBN3kdhS3WNhwqAQEpVlN8q2x0rDt0s64JF2XthoIX0kuz
I9C0tRdBlMF6lizTwNNP3N6nfJd8RoljfYXnNlhruCRYQJQfhm0cpOwIrsP4WvS3pAK/vLAuAgJI
wefHBFBOO2cStobw3kwPygKfg1/9JV3a14CcKqA4R1xJ8PDCF0SUefGi6cTI1suitjHSFTkhCy80
KUXx1IwHQ/yNOl6+i7OMxSPOvQAfXebl2U+OvRNYPFqL0/haAlaMSFqxjcvzAn9Zbn5gwtrcvdXk
yobPpKYHlsFJPWHCqOdHfoZKi0scvbTzWSwMBmiM0Qk1AUZO1p7FJ4N05z3q72rv5pgfR7v4zVb8
19sEoI8eL4z1X1xQm62jrxAUqH1lOHYKs9dU3cl7XB14rZ+7YeUErzW8NKJruWZFGhpgEBGchF+9
viUdNM1X0BLjDpypj2aaZqhceFJ0hLMnxJ7U7vphwdMDW0N7IM5XUrFLkVoceLIYSlp3ziu06XIT
puTjPRRctTkZuHclYpDerLWyTs76Zlqqe+XwPAQ3c80VDZ5lI7wajONZYlKJDB6nfOUpkCVcNwch
diPJfyh7molulnhSsOzj/UO+yJaramuOysE584YrCGJX8S22h5VEahl+xvglbvfpuB3UHaj2afPw
Uv8FXBGfIGDx6EsFZCGTSGQrjB+A7oLCrCm/6DiGnPugVNDXt+NmE4hO9dkS0EzClYAtRViOGka+
ZZIs8G4QgixXiyG5gsvttJ2ED1p1zWynB5CiHBlmWHZ60AQhU4ZjIlfXmYXoNv8oUkgPEFwAG6Q2
ffifAtTuTTiq1ULSHYaVnBj5lCA6JD9xiq/H4WE04glZ0FQhVZTe6VB58BVSxqtkQFZkgHqJsrHS
F2NYyhitHszX7fhLvZc76y037ceJ7071ItgAUBP2KIxTx7xXpctTOsuELtrTdlyYn+q9cMVtdp6Y
UM/LafsrGG69D60V4oRF27n9Aof3QvEe7+1JWPSnpxceBWndrZrDsFHequUJFfDjp34f99ADzEPJ
z3h6QOuXD5oybtS5ybDL3fRVXMbBtQaVJjnmhvcIYgdEBphl8aUnk4XQN8pVXL/DCgtcn74g8Wnt
OnQ6memIC02wXoif1pt475p7Dzvt1qduf8r9LHWbC8lq9Dd+AP2kyLkXnb5AFZets90D7/ZJ3WSn
6T7c6xvvP78s7jblSdBtFF65Q1yzU6ya63CFOs8VW7rP0m9H55ntH2vjRbo9f0hyg8+eP3bPW73m
GDCUaOlsUfbCr+5YfqgQd9ha6fxyDblQWVM62ekyOner8CJcjW8uHHBWN7FFUe9oL7DYJOgHrcMh
Qhfv5vPSUpTwTD4kzjMvGT8MIE27rPszqahasZixQPQ2fUbQaepDR9rS900AnrDCEzr6npxAtlSB
33RetsTlXnSM8M94Kbt+oWMjyn2wfq3uKx94j1CnSB9eUx2Kb/Zpi1Du3FdeGDVFC6AQnrBo9127
6i1HDm6cqqpDexM/c9wgr6Yfiz6WZ4nSk+j0ZkeCAqky+UB1e+zP9bmWd8CG+7NSLKx0lb7FZFpE
XPXVcZLBcfjVJf3ixVeKNyDuckidYOxnxevqyJyVEG/AXAL/Hg2y6ArxmjF/c3gSlUShThy1tHyc
1XaVgWvLPBNLOGqtd1KTgn16CO48o46J1DN2HuGhLxZ015LW59hk/WqU58Ka11KqZPYs6vhilEgB
lt33jDcfXhnFEt/LSIuW11qTDsOK9xwADozMJ9m6j1ah5oxMBFH1DDvlWGautY40XmUAaFt2q2SG
7f19MaKHtQZ5zdGyficurp+BnHjKu+5fj/6+9/clhNW0Bk9HhWHWoZ3RqNyUiASVNkhcgrAGe1TS
imqf4zKDFvAxf48GCSjV36McSChk7Pn/ZGqTwIftNyPza9H7+9+jprTkFvx3/1otS6zP+kAdqS2N
xHTwv75Wddh78oNKUWv+tHecM7v5F8omx2OynvepFTeLXJrWjz5rl+pzcpvgUa+tR8W2//dQwVy8
njK01fKRgQfqzra4hz/FTyyTSOyIO45o2L9Scgvp6S60ekEYVNETroDh3h5R/HEnP+ZTyvBjrsjq
hRpGJNnaLO3Hpy4B9uTEA4dX2IucJFRbfNPYKYim2TLubxJESDYHzF0v2gXk7sS39AU/VNX33Q40
nyNf9IuymySSXDcCuGQDihJoFS//edyno+C11KIWSlhqfa+8m/DMtpET7ro3+Y0D0nPDq98ncOxs
wWmXum2dpsjtfPWt21XvnDrDwSO2OHq6NFFzE1uVTTxNf68SV38L1+JRetcv7acwueEPs3TeaPWt
AAruA8fis4dVmmkePjv5p/+efed2mZ21T9PVTuBn+ydw5bO2JwR3/Hz4oB2RL5IAsW23DDme3IW/
guy0r+ly+ol86R3r0fBmnEhR5q0z7WmffFMUc9Ib4NO9NT/FewU2vHES2CzGQtrw5lU/FJcR/wzL
CGg9ajf5pb70eDhn04VLXC2W6E+Z/e/ULPhEWurhXe7BrCHQ3OfjJhZsOk5EvC21U7sOUWTZyn6S
aBV56HIV1LlMJr8BkqDtsbCoHdpkOSLitYmCr8A1Fh4KLv4RP4rpgtu8Bn4ZAOZyWwx1LQkyCO8n
e/DDLVclzJrHZwJSdvD6e8TbCczhLnhfozOyjsVbsogcDH4rffWE3LgL/HryGj9eK0v8Awqn+kX7
KfMRfPNTKwVchfNYthurcSyQh7ZwaSMv598v+cZZOFdkeu/UEvEH+/uZ87OyoY8ibQjoKy/JAfdU
Lzna0y0Gj7G1+tYwBDqLg8O1QuKf+l0us3tNLBu72sPmb6QyiAuvukGKl1x1TWqXFyIWcZGIDosK
+j4tOSzzNGFInOE1OspCgVhGytNOXCG+HJfdLTmA2Dbu1Rr2FvTJQ/EeXcBfK4U7faNOPAW9ZyRO
eJtZM3PAmW15PQQH9JR2dCctQjzqsSd/4xdGe8HEnRM+r4PZFkLc4CKv6uV459MA0e+Xh4CG0Jus
2ukN0Wu+4/TSzUXgMn4HzmdxEACV30GjJmnzTHF+KmHhgkdCjl24GU1uzQkYDNLbYrywVCX6XQi8
YTXZunqm7z9vnDn4UVA7pw6Wz6WIvOTD2HEcyM3fUXUUYafVwO5t64vij+OpvihXc7NMAsZmY6XS
OKFUfx0DegSxw4Hs1yQldss5EkD+8P7cBv0HaKyIYSz7RMOTWOiVU1CWspU2fvehfWIfw81B04Pu
ZOIbshegtM6u2t0XX8ZViecQjQJFzHIEaCK6Q+g8FJt5OX5Z5f54g0ETPgkxc0vRfVbe+EkOF2Q/
OAn0WxqneZ+vonfzhy4CgsELFwYebm7DWa8bcRSnKyC8cvjWPrlIotcndnzBqd5hXWifzXTKs32U
+BkNidfuhyUueiuBUqRukVGrbfpjs2fgYhD5eS/lZVKzSPK8aE6s9NOgu3S5kuPwjsKAVgYhvPSx
Ju2ekqVCiFjliT94zJr3qfQ73rRhh7X4yfaNuzJ2zN+G/lfmG7Gdv6OYQ/VKygFtnzBeDzuLwzR+
wE9wiyKX+k4B6vbydNGkHgyoUOg+7/m7dZ60fU78ACEtkpNlJyIVA1ame4g3NXX6ehFi+YeiK3LJ
uzqIt4C9l+ZQuA0EHz+E5lSJzTzVng8ONB3oE1T0ULfPe38s1v0yuEwMhZje2M8TbS28DRC7nPo7
Pc0ceuViaGycu6eyVEwfRBP2JQvCoG4DIbxBKj0ZdNKWFbT2W37CNlTtyuGFrhc7UaAdI4tSwWPL
qT8Nz9jTQYs3yp17t0UOsSsP+nE6MiLWcdeyKm1hC7I662vFxwTKcZQfd4rLM59jNaym27xSJE50
4ZPnlhPuBLCbp5jILVZYk5vxk12jmRYJQkAFFUfHyrspbuluOBrvCBctyHSu+DNCGeSWSzfCZ6e5
qeKL0XLClFWSeEAGBxhmu6CMsI7oo7gNWbvoIxbCz9/7zQejeuKpZxEw31xws1G7AIysbThnk4Vx
aEpfk4ALOSw+FoEZFCEFKXBOLXsSh08krRW44gkoiGP+sNWi+CWVRche9WTDDsUqyoUVDzvsiSnj
zutwln9aPuYLt5uuO/jAaInTu0sE1Lw+EA/w+fxCVYW0aqM4ELhRAO5MdrQvVkhRIx2ME7e1/fjA
yVUyCXhF3Zy/Tu/DjjuNBVuk1zWjf9BJ7rLkhvosUxxCbFcK2G3Gh1xOxYoTKu+VoNyoFgYyRZbc
tYJDyKIK3mxe6BXOtzx33m/10gxL7gu92M7RKxvlXSPS+eFmOGaeq6pzUnNRjWBjDh1X43fscTz2
SY+XoEjnni4RFeQZ9RI/tdJ4yDGJx2QFucyvmZWl8uh1cjkyzmfS72Fa/8yoU9T5Aw/6XVQuQ+MI
lGNqZ6aoF7JtM5fF7R84cQG7x8lkj6SL+UJRaaf4bXZqWWDm4MqBqB+7rjxgNUqA6tC39iy/9uDp
L0yAI2ooLOEWjH5n+JGai2X6Tc/pci/e2BRpCnackr6LUxOuikXix9qRD0W5q7fwFN7Ub4C4xr7f
9C2tzdFuMDvY4dI6SHPv15W+kmOIgMjpixWhktyjYHe48IoFfZFAt8UbAJwR8TiXxH34ofbCINoy
HHKQJVjArpz6IH1OvUdj8vk58lZQzp3aq4Yx5GXCy+s+SUU7NSwkczs65bRYrDC2+MO5uRGb8JGe
RU9/rwpXj7Ck26hkaOh3w0q6I1/8tepl+HQkH5KqrzwI//tCLQKKZDkz0+ieOfmNTfKp+uKFNxZI
Kvdu80Mtji2J+Je6ZDKwEz7Y0tN146hrc1e+4qcMf3WD07b/NG8tOt0Ekbq4oGOT8hk6wRoIzINv
qXNjVaRlCTb+N99z5n83DCZuVHty59alW2HUvEFYfcm5AyjwYNuzUj2WkubkSEhs/TdiBbbIYIed
Z9MjpVKr+Zu2vB638i+rLgo40KnCIdxwlbWXx7eKJIX4RXfkSrDL7XRqDS/4IeqAFVwvnZI+ULJ+
MvwYfhR3WifH6hwuuVq/eJJB5TftlmZpWYLstqt1sFIp3cBR72SO7e/mS7VXvXETLzIfwSI0YUXm
8qSp0/2yLcP1y67yjdJL26QcStbZVjpozyPIaf6v6CguxfmZNapWlgBOMwZkhTtqc5kRSJvQ3MJF
imKfyFCx2HK06z+tT27OObLnzsUif8uty/tnN7vhJVg/IGY5zW28TwSU2ZHL2/f9nl2f2/rS3FgU
E/on9G+uMWWCJ6/Ut+endUfrM91SyLHv7EuaesgAO01fbDSU/8FWeQ8qN9I35hfViYDq9IFRbBUR
NOnEV+1U0tC5pDJP2c643Lby1eCavPfL7ifj3LPODuluPImvmMSLVYbAYUtUjYFHntmJjYwSGXlL
cAXF/qr0rF14hC0YLUdPPUCvHzjVIIbxFY97Z4vpdmn5j6O1GZfjeXiVFua2ZknisLSfwEnyWR9o
ic/5OT6fRm0HwF0zj+oiMm3pEydDf2GNbOZ1w84+pZrsxSXlO0Qtce45myDyOI2x8lFNlh5Rwlzh
KnLorbawFrMa6yrGLodpEfmM6Srg1p++OcMEnWLcTCjJMGcvkPYU6HwuHbEWG1OxydHhF6QKzHck
Fy5xlw7xe8Z6Um4lC2tKL4puw5oIB0FeZpJHgVh6wxeBz+v2fbj2jQ8NRX4dHd3lQ6di7mQf1cPj
wKmPwvRcKI70DpVzVdw48W0YCKw4WBi32eqwy/ZlRDgvdHD4l/NRo3kT6bSy6IdLhFpcO8JHsBxe
x1+Rl1fYwq56FVq/+2pf4E9ZwzI7VRBBH8A4be3F3IifNK40PL53AfD9IjqPL0Ptaa1P66L4TqiQ
eFZ084EflyIkkDXafrIi5ZgBAM1NPnCv1GmHwACAGWXzg8vRkbcQAlRiEMZ3jez0LX2f6TI9t4qH
O+1SvYZ0lBhBUYwbkwdjqaJNclbT955XBCjnNR7wCPkWfDAuHXrzWzrpX8tGoOfVnvnYqsDGhkPj
ze4CuA4uYOCJZQSzpC18E2H3q7ww9MAcmYcLjRGbtIyPyhMPv9twWRDM7VTmrekWZeM/ufI5Bmco
IJfAAg2w3qmLyYqgEdIP7OzhorKho/hV2pITvmLeFFUHnooqz+9/TKRmYY9nCSgvuEaq2oBjJ0e8
6ZDtW5L+uGGO5tdQL/nLnAsy2JGZl+5YtTNOO5z3vicfiKvPbPFY7VHFYFPzZL9c59w8lMpsJOFO
80q/+OhetM92m/R2jlDwQ6SVXM/Lb/pbkNz3276Z47xRMevTF8262UQ7Zqzhr3JNFta1WeNb4sA/
vau/I9rb2HnG82yULSRaov3iTsOSdQ4E+HVuh0ksI0hhXYvH53PPT4xIDXsNHkRW2AwkwY2yWCcd
7qC1ma6LJ9L+LbkEDOng2Ga9I0GAmux43rNu0idRx1AVJGvB0FIJF8iRh9wVzMWzeUUiXz0ZujmM
iUix7RaPcCHPdQQzUZNsKgfdaXVWKcrRHjOjewWNyNQ0D4k0dhvBY1toRtf8oDgO9tjSa1Suq2FN
QcC8kIMfScm28PV4Q3v2EFxWy4d10rRFnL1oy/oiWf5kUsDYyVf0sOcty02X+UdL97y2M9FNmQZn
BwYcg0VTmunnkoNLBVOTOiHB4maLu/BdZh2juvdkEAdLPj0q4BS/JgTo+Rk8TTs/QaGh/0lMF77Z
LTz9XXRItF3TrwyvZkM0oJM64YIle8/LpTJOXqmW83L7GJkRFUtqNOvDuOVEl7+k36Hucann29Sx
PPONToBhTyxG77SZ8tO4DfeMT9srEn1yoywcI1fO8AwUrbcakRkNk+ReoX6kCVXwCjzhZ/gy39jk
5ixXNqR+SSBq/g5Dlu2bHQ6lIYtrfxn26k9+Ahg6royvglBqL41IEl2RtN1yOFhor4rLNfFgh+VO
In2Gqc7kx/Dmavcx4QRGaMuQasHoMLq6Ve0zTWZeZjgGoaFfbKCgs7+nW2F6iLsp04pdDjjyZfBG
EDe1B6xWeVLbQPcDeZAINmCbgnMYdxrXNfCHW+w3F3wTouSlAN4I0n4nUrs6lrcCnCrKeZXOtieB
Sil8km+l5DgNLxbIxYLamYWCYoOn4nefKX2ehU57x2UsyLWues1u2sF6t4UlrSOuBSq70u1v9GUn
Uq8pmC7GkQhA7SCv2R7VF8Wv/eauIB0X8DM4/U2WgELRt8VAECGIcZLea6nFLuHL84KgtlPeY8SX
PEHGEIyyluRzMZgjkT7RnJi4NyZVhr4i2opYZPA9SvSuE9jYrFPeqcSpX0Gllsmtmp9r/AGIL3CA
ewTKclIX/XRkYM7AaOhA5Li0LCk3yOPwVKLknecLnQuPMdZrx5jyJh2FVX6oriS0I6aumRkIbrJQ
vhkYARCPa5uE4U0WO6zFF1E9JGvSEVtEvw6hXHfxPnH2pfBeVW+PRbJG/u/R1VE+aHa37/T/ATcT
fkxU0aZ+f3iBJ6zaW3zh5ahuADiQ+fAqWsUIDFiuESPvwsO4eyxkVME0leYJXRw5XDTUdtm1vnJr
jlcuMhY8ufK1i/KK60M4EOIlrSycyfK2L96gWikvOs2YdjHgsHgAM2Im6xity7i7/Hkomzr1ECUj
YnyyRfPeU+7kJHIsI85XxE6mPpxLjeUFeFnqF+k6MVdYK6XQjYxVVy7IbuzUxXNkluGjIsuJpEq5
+m2MJswfMPSaHdRPz0rvWUkpY2x6YS/t2FigGjD64t3DmjW/vRpxtHZqMI+2lbf6J77kn+BqHz8M
hE/8eK6Y+W+BYrSx1xUclO6koPzUIpcIW7ptbJNbqdrmmbg9Xp2CXpvJEq2tymYESJ4DQY7ClU+H
19hw/qAMu8ubzjV2+gGZkCNuzDOzQ/iIxreWeG5AH6J2DAaFqq0lG33Tf0xfZOYqHER/mXOs2n09
2m1lE40wDC/h/6HrvJYbB64t+kO3q5DDKwlmikFUfkEpzCA2cv56L3Bsj8vl+8JiEsUAdJ+wz9rt
SdVXOkFassquAWbxi5zKrv1gbxR6IwqxLbb05mZqPfA5hBuSnh0CdXUxfkWvJBW+3FShhxKipnmy
avcm5ymSni/nUOApci2eMW6N1mLH6qCs9XiDe6abr6cZ2rxQV5wGpYeKVXsyLsEv9ZHhBGy80mWz
RBbxnP4SVG9zyhKe9sr/69Z8dmpWD/WrstWfaSkKL7+Jd+txeA/irbrTzA3jWt81IcpP67FTUIh7
FsEOL5YNvcVnG/Nv+nq3ah8yjfka3FgULHwE2d+NVcGM+Dk4OQ/9lj5DYS3deaZhWa6ji7rpv5NL
Q/NNXFplwRFfPOvvBk2e6Abqvnh2vlBcmxR/Du0TzZOpnL/PauNEi/GJ12iu1VX5Mg7J2eWzYp1I
g/OuRxlepo9qo+OsTl+JQgN10RtNZnNh+ivUb9qb5slb+MFhF9wUis1L50zLB0y0PH5+klYnVBi2
wwZj8OaX3S+a55Ki0DLkH/Eeo5vBgneLn6cb2oCMqJYVHO8nDJIAj3F2foHKXbjH3ylfqHtMN8xz
s3CiXaA3epO+R1uZxi26qVX6a7xZ6/BaH+YIeWDjRQiwQELyTMHy0Jzk2ToJOMx0vwpOrEO0rh6L
q7szL8zXXoaN8aXTMOwXyEIO2ta8OCBN36JXTt1wH3nZNT31WEdvx+GgMHf7alCWJ+y8euoug8i0
xEELSYe9RYdHmYXCPLhKD508H6J9bT66k8WnpX37M5dsA35qupSYoeFlgi8ePfVFHi6yZ2ObPlrB
6mj+LsMD55e1NXJqdTt+5x9qMWGwErg2Y9tLywfBISnYuqPqQBPR3k+QjnbWmRAzKZ/cvXKQLJ9s
PeWR47LYp894Qdqf1hf3tVhr/GKJ4EBR32PkNET2r9UDbj1EbBERkVdqF2B3MZ2aEf4xejpMkBZ8
QiPYYGFSlEvKzpCWOUSUp+qK7lPQciOjllTLP4neC/1pNjrHY0Xb6OTu5kL5LkF0o3pcOPpSaZfV
S3+zUL5wImRzJ9g5GAc/9MzP9kk+xQeOT5rXYPjFnTOU3JoHsU+e2h0qKuve5SdrfNSO4ej1OyL1
gqWPt8iOSYIYbp1XWtgYx2cP6jt13V8DUdUxeMmOs0Qs8Jzhwx937rn8DHecWhP11Dc0IfRtgLkD
SToKtnvkc6vCPfsoYtHDvVRvNSl4j7ElBgar4a2ku0t1ah+8oOgQR+tKVYDJbf+Dne4pSfbOFWHZ
FZnrtXkvXxWvIo5O18UnKzYGeWAVcES86md2EHYaa49qyCiRoVEIXxJoqiVA4OV4Jcq2L+rIDNIy
JzyuruNTfTMv/aHapMkuMpY2ke1LtWGBOTNBKA7uUxrsrJOCgISdmfLH9C2iTeAhijnEw5KVT6zR
PFJmIeodQUA7m3HjeqwEb5XtDS8zZ/MlfnGfSUobh4r/wn0OSIMIv1bMJe7fUv8BpIxNXEvFmHvx
i6d6T0P8N1Nv7lv8RMLQ8EMGm5SkaVVeqlNMzEFaU4JIx0OISHklf5pPMtUIh9eT+4FLGKG2xraw
ayQuzNuS5DJa+P0hK06xsrW+re8EJBRfFV/i0bY9M9nSRo/eyKnaN2OkHbKyaFwpZ5tgVy6TS/+j
NNv8Fm+zk86J2S7tT3Fhp5P6WQbvJRoWnYPLIJ/CGWo8YiboZo9RegW6A4W+pNVKYPqrpP/3SgwB
/ZEwI6eMxTDxunkOvoEjw2gN0UmQ5nAGOSuZb0GylWDlkk1bvWL2xTbJ1lRSTlNRy245yjCKGWz6
rhSv6DUFC4pg2kN+aDbL9IPXwlJ45H6WFsiv1t5+l+qq2PRfUbara6oA1sG0lvAiSaiZMzfkvCBP
4L2Z3IE2xmYdzhtwcBu3za9hox0wisjxs5EL86l+TZCoBtswPzr+0qT6gT+Svs3TB1AUyKhY+Zi6
yRHx2SRtS/V73AMfnY2Q5hCW7Ia6ZQAhfxWyV0FjuTKpR5A7NGcbs4Y1qh5dR4aK48CCtvQ6YMFh
znR8hHWvD/sSEYS119o1EQlvWKZvqo9kFI6QIBDtdm3uqWwqNCOIrbX56y+1VXIuYH6IA8PgTf4Y
JWdNPshiq+cI2RmL9SbxIvpd312yce/Q7aIHmdOY2A/dg55+jdbecBCLvYwO5ZpsS1hCXEYsNDP2
+HkphhCyE3ZrKydas1byc0wQ1oajKzY+ojoGX0cQTR4OX8ju0jfj0b0gT2rxMsbziIZ1zmD9gsAo
K9Zq/hkYO4ZfzQENxwsLc2Ttumfrq7vcG/vt3O3/2+e/3wRDgfhFquKPFuD+vNAJ5upIhR6OPxis
IFGWTPj0GxMu3v2+0bcMpqfsS+dLdwfSBmcgCmNxzZlQCIpy1uQ3+yjogfPP1+wCRX0Pjm5XVkdH
GOSK97vuD2oTJI66obR9v0/FLp4C5PwX99tYRq8hEbqbxkBXL2MNxsUQ/aj9rLW/31fND5QJUvv7
xVgzenC/9veB+/P+/AnIZECZIuqg/hu0t+5Pkqmjs+LNL3R/aoMH7jKKtWTfmSmmgd1ugLBTgzNv
x9bf6rxZ1YqcTdXXOdaYzWZEA6TFDYB/2Heela2i56QdH6pgvEIXbbyAkchFLsG5W1l0TtPw09Xl
o26IT03pmrWRGriT0t6IknEXiXhVcb62/nmAlgs4Ro2p9r7hr14v7Dgd1il6uiToBsCuQMvh9pPk
UUHA3tgzU2SxI2wbRkdVUhrHJk1u0YmmenwSUfImu7zfdXim4MSOTFux2DetNqJxVbfDVlp0tqP+
E+Mc7WD4yKKY1B4dY8WvAp2K78jEHrBmTJdjkNJof5GNph5ck+4DExPMotGLxwO7wGtvxGDLqcYP
pkJqPEkIOID9SkzmNswJEhilES3LCH2nidqihjawGltkjXXPRpjAGBt7ZdilefgGkXefo06dB0kY
d6WHVhRbxQQiEsXtmi8kW5oMkyL5xqxPuiXwjwiR1wQIcJF13UNgab9qBTmzFaLwr9X1NNEvL8Je
WWqT/RNL8zNzqWekkekzuJ14po0yYXDQvlSUbxh6W8IUJ8XQVdUDZ8KCJ5TCAcfZZ2SsZxkitkMQ
OGY/zpDhOFnTe4se4ac1NWqxqiMNiEc8XMHgeybj8UsxO8tE4UtUddmjnycInkLtqipsHHeCCV4K
GV7L2PgodSr3tfk1jFszE8zpsAaOeRx5fOWrekDirkbptIpk++YrYbErMBiKUT74FYJ1e0h7BhzN
PQTksmPoIVKpOVSw5E9xgydyM681afYZlUxbqKe4KBEp5A6iBexTl3Zif4S23Ww03/pyw+lhxMQ2
ZxIE5bFirpkvps3HJwoMaptaaA0nacJ7TnN/C6OUoJdTbWfr7SrvBgZCxwk1d4jHqaSnqFv5S8mR
uFJ7lTokDkqahjgyYTGLnfR31YfVAcrBeZqoiTgRY9Vxxvnh96GCToNJVSUldrU/WAKL34YMfmKr
orSWsrclKiUqjUO2oYamlaI7Ts6IsZfOWRITDRhx/S6wjIgKKmhlQ4OoMiyx0vBFWFRa+mnCtl1p
VfxmR9CwGx+ts13cMLgGOSsy6sodXVWFumEQs7XFuntrjYCyHwZ6XsVSFhfSPKtk/1p/8TmQPAzv
KaUGjgebA3Vuivo7+92LpD3CNgOGoOmeO4+CKpGMZrCRuQdKi/Q/wGh1ypNliegW00N0hsyfD00K
AnPJqDgN3y7N16NpHSy+gK6keghhFZTZRBU8ACO3ZVD30ExVfGwjAhVZE/VlRcKQ62dUD3uVYW6E
iA6FEGjvhulABKENESX9D+Z3tEij4C1kAnqR26m6yLVkA2GrXUZVMm20Foho7YycJihVA9xX++9q
MkBNt8lrNU0vRnIZClpTDT3EIcFVRm05gsOZxScoYuU0PiNXeDIZlSuM0eaca6QwyfCt2Mr7MPBb
MyM7rsSYrJBlf9U5uT3MIo2fdtTPjkHJURgv0CPYq+8SoJGGS6wgtpUZGlyzehykMN4Tyo2aTq8S
UhwWf906NcS+J4jQBosNp3aafdJFH2kLo5YhuoNehzaqSDhLZkeDdAgYS/BRiURjeXXVZuG0cXrI
ddrEcUnk0Ki64nVlXq2ZTz1rzbjSrNlozmFM36/0G/PW8xQxNUMmgeGGAWZat1PF+I0dnjM10E6K
1r5VWvucV5wn7YTX1IAfp2ZTnwiDGqPuggTUpGk/mcrCUBKK7WRzdl8UvC7rmyb8R+EH9ClKkezR
IpaAFUNofR42PL3tHn2WyNx5UxLKlL6MaeAzoaDGY7Ot8Z4RVvrsDvO4gtV+NIB7meknHO6tr9SS
v8bGcjcgT7qlpVCDl6vQsjUv8ZGWaJoMPcbf1HObIzV31TzxHIN8qe0paWmBtZmC9hoVNSZZofti
5Ar2GSl1Ck4zlHJw9R0MIuHJB7PSb1kHzPfQce6z2NoBVe4C9IbA0LC7ifoXpX0c+/qlzgGogbL0
7ZCDCt+rjT76CzXWTY6T9CVy9XCNBwy21hE9mgrKCW0cNB6qS2XEaTgVgXE2a1xVaEfQ+Ogs0SKB
VqDfjmI5hYG/Bml2TnyiUds08pVbTbtWDYuVVadXiTcYoBTKow6UDEObPCWcEDZMPXZKcvQR2qfU
GO3RXMsEmwfaGqy/HWo5DwzfGbNfg9277rxxLlPDqUcQwW/qKkDvsZmFQIy7m1VRXC6mzlmKkdqX
5is0IRrzNVUoGkjnODViWhkl6om8rxuUS9O2KDqcuwYmKc0gXeUZIaQrGe2LA6r8hem3eNEyd+6T
hSUiiuigkcIgPOmRLAQOVUN9hItmV1ddLWDomwpNwoHEPjaoetQWuV/HDruwaTyFtjsygZjSwxRo
sVGOlGPXLUqrLjZBhoQP25XTOFAzzvcuU/7LrKW/H9n4HrP0r8OKQZkEZgFWG2a8jWi0q0MKHwuB
PDPTr/hc6bAvRrlqKKjlONKRJIpnN60dz3ckTU5MhcrGkDcti19Eif/NwIIctHVPHZ5kRMHrF7/t
dJ/VMXNLbCaysuEWmtqLNE74UeOMaxfY91HAxByVia0m/+EbJ2V33FfLMfu3sXW+/VTeBlAgJ9l2
9aEPdvpAP0Czov5gatAcgGIghpFUoSrXObqZ/DR9Rs87hS5+HkN9duy9PrXPM2eHg5Wwhuiu6KFS
MgVaj3QaY1+xl5LYCx3XxOwN/SdpGW9S0siCTLaMbZ/EN6KGpStpihpN/dET8yWvStUb8IUb+vEY
+Yg+O/IXz+ya1CtUY5MlSBfC+nGy7V1kwSKNEDVoarlxyoBSYcDMjx5YH3rdl2RfzSrF8g+rqexU
mNhfVRMDYzQPCqmtXaGKc8v79xozqE75WJ2wt3ofByfcWj3VGG+MpXE1GmUbjFSTpAZrqsQ9uKvQ
/yg1nW1DSTfDUGNUG017o+4vZYohb6aHmzCieqWGqPjzuGQMKWoZVpxTIFGlq5BYoO7YpiP3FPTq
uLNbqi8V3lQJduZrpaBJn4axlxkPlpAx1t+0V02LQUZF/W32zbejNDwtuCCDHg/Ed3xhxbMvJ2dX
HoGGGLdJA8DdqIsCItIByzDC6BdspI01E+BwaNU9PvYUJnyOWnUyj31o0kwpxUK10QrZWgXXnir9
UGslec6lCCQDtyOjpLArbKcZ0dbKEENGG91V/zC47BI9vZ+6tDB0GlFD9u2LruvxLk3lBSHCoFUM
XCKoL1V+6qgZdDCm1Spj2nfR2aW9G+3yYAxG8FjE2PBq4RIDXrR9umGtjbL5sN2iP0oXjKVLuuKa
BXYyH5n5gD/XsWZUeCVshxbQCEMxsl9D1bw16QDwkvfK1xSjJpQ+UHeoQGPgfEVmZ271UXfXddY8
qk0XHCWm2Wh/k3czEb+Shi/UpE7qmt0uNIv3CrILMV39JrWIvoaSnyK/hHNEwt1z5mK6jP1x0/At
RKYgKUkZadJvilQ80FhnqBXjQt2UOGKtnRxz44bIqcymY2+GP3YvfaYcv/yEyo6f4OJJMLbOmmI8
6bZ6kqEwQLKhUlgbaoHkuKCo1pL1svi75VVx6ag0UV5vilnZG5ftzsXLcBno6L8Y2DQnDELNgNiz
ZkKkNMcXY5AMKzpRw/AxPsyuWR5KRa7y2nkH+wPZJYU+p1I7yrMEpVBN8W0Ew1oxWvCk0DTro/pd
DnGNXWaPbrJP7I2JMD85WJ1GCq11B0tn/2hCjSGTTHJtRDunBHrl2RH6NFPHHSBCqlFFBgvMtzJN
8VI0GZ/02pTMQPeMlIUqvqmWyXAoCHZkimMQr32fVG/Sk5sfWiAyWnq1/Br5sjWTFSjPeqVKOkZk
0dTzHTCnpB07XVgXUCLUu+p1oox7gW5ikLSHHJoUOlkqEmYJHBaBGon8jjPZfayLY5WCe2rnihta
QU4eNE4FIM2w3+m5tgn9irYypqxXagrPIlWZ25Biq/v8gEKtqIEM7QcOPMDWDGdFNC+WdaMc/ZFu
rWJKVJCUG0fE0qZ1tciG9qp57RUaYvH4Egft1p0Ne+wQOpIMAPyanOyas4r7VxMjl2Xoq8hq3Xle
tn5huHs4AFWOFmcjy1zwPRM0VKNFEWuGG+wzr12nknljgLDw9ZhSaOmcdIvaayCCh8mfg2WVg5O4
FEFO/cBxLj0HKqQ/ul9O1VZUo+KDKrpLHGgPfPBp4QAtXYi+Zoa9K0+2En8kegLOETay10oWvzxD
JWgnj9CzylWnN0hLRr5fZf7dwZ4uddU/aL6bvioW+KpQNIe4mecUZUcHckxnshee2IBo+0Gh7zK4
1Kb5KQ2ANEszqdKHYa7z1YU4VeFXO5j7amySAwQrjg7HoK1TBUz5IGl1SCuCUadpPTFt2+v2Lowf
czhPdDaa71BBU1FRHCgbkh6XvvpgNJ5iM9uf9Xy7BcWZNZSr2ZqUhjeuGsHCwjCJSe0BjgwVBzep
dHS66BGt0uofwtxeF/gjzaUMZrzx/1hGeB2uLEhcjCFp2a6t0Ne1xpSRbRvLXkdNrviFs2nRuGAZ
ujBzTAWrrvqNlxYkqHDETCIFtwmABxEj6qPeNX2cvv3+VCe4q3TTw6RoCW7E6P6GqTi4bVN7ReWj
HfSjlRn7V7gslEZx2MHuElcNrDwWhqxfLHzEhYJLSf864by0Bwjy0hk6Yq6uthe8KQvjORluDQGB
Groc/UCQOXrWMijVzIbYELJ7Kda6yVzD+KKnFqOoCq4UcYGyCqLnIuCo76dcWQ8Z8Eiy4FekGYVS
ad9TeYP7qa7mVd/mB2XAdFlHJy2KmA3Wo2uOsKPQUBgWY7mtk9QrVeHflIoJEeCs9GRXqZq+ppa+
7qadXjNbIfToQFh4pWIyIbboNxkmlyyUPyGor6Wdkd1lba9yBkjPrw2xqBqd9pqWLs3MyVdW5JLQ
Ou5TBnR3GVscqDbNwp4c/qyx2DCcZX9PUYQmBOF7CyZqrVn9OxNUuGjqFfBpkw8boqgui2xYizKe
vcOb8DpaX07wyIgD7loJ5D8MRuxe+1Aamin93D0a3+yezCW16g9MlOplsa59483PmS1lBGuvNOg8
0jb8bBSKQjHMgDiPwYb2hFUxTcq6LN845Sgw+SrzIorxXultv1B1hKeKlWnI3JUv3epvWAeBkrBO
SYUdJUwU5HwqAjL8PEM7yi4TUn0tp1WWz3msSQqnEsMVfYBrBVLtnhLIkKpHHFicm1nREOlpXo0U
vwI9Uk+wAL3cZIyq7pBqJsWQ3SZd+XIKNfwit/kxfU5p1XrKXJOqpl7/sL+9S4vai9kERFnnvGyr
LeVMc8AAKCijdwM0ICPibc+GGhkM84It37QsDUeJwmXE89NpNLhkstyYAUGMDauh0vs1WxetCQPW
c586S8xav3wthjuHUjz3iU5Gv/KZuu62oZGq68FhectG9TP13edsiplfSe+LFc0nfzgBT3131Lrf
TJasj+VgOPS7BN5fkZIjyCk/u97YzGkGJoIAm0fLmA6uC84qJm7Jpypbd6r/wEIXH8AhG4ugyChu
OOpT4ZbkhnLAcidkKM5s39i8omsyNJgCO+7NsQN35U8AHOuyfsZ/zbPG0vCGHN/xINdvRsP6l6lG
5aVBsbGFIjZoVDVcOskfUsk+R41nYO3DRK2COgLnS1bGvsoza2ujPNBTu93g4LgKHSY5dT9jFZIK
8whESUqUMydPqteFrChOY0ArBS8vggKSeexudWKLfZAb35EULp7oxWVSGOrsNX1Yu5Jsb3KYeJEZ
gbxhrazYBHStrLsRz1PDzZqT/tUjPJEs/EsywhJtb+JJu6br4L/qWbZyJh2Rfkc/I4w/K8j/F4dy
NFnDuLA6+8VFfCcZ9WPmxRiBCorfmYElguVYZG7ibLfVT0DhbZVXaCX6Qp82LkqMqaBYX/qE3XPV
Pldkvg5sjMt7wFTb3h9PzjDoC9+mR2r6I4FcSXBgCxTFvkCDMGqsGCr1K0iGGlLWQSzttn0PAvES
5zZ+WhZZclhkb9o4ya1mJgffB4k+9owf6u0ssmwaT8KtZtdkIc1Vis16famEA4ohkNQ5gtBc1x+t
aKE+QwrTpp6hDquCV1C3gL5CUXudyiyPggOnZ0JhXjQT5YiBHW4Zq266jTXo76XGtyoG5dsC+6/X
0nx3BRorJy4+Ymv4VBpx0irryF576fllXwrf3APqg12Y1ShWas5BmRrrOHsbyIq3fgVHRqBmyI5J
zyA/Zon0ZFn88b5BJ8hQOPkI+7NVfqdBRkCqOsiLAe9mmD/+r6vhWF3h8zJQZZqYHLhmHp/vTw9K
2xlpVM9JRIcZO4l/tv/zpPmZf2/K0oKJcL/95+r9z//n43//fOoq3tff27ZDh7HfqKL/zb8MmZHQ
ecfzxf3a/ULkXbavOuZa/968X7vfd3/075P/677/unl/ng9tpui+MdpZjQmjwi7Q5L2fFHyacf6I
f67e773fnvSBhwS8y7Xm5jfyk3x/v+DoYuL2720x+f+6jY0atUOo0m+2nMxtMoGnFUqtLQ1Kmfs0
aTDTc0Szw3d9kRajs/UHHVqOQ/dUdljZh0po7mfTYw82PpKV+WZTTv98IJmfYlu4PHNQbf/+wf1p
95uCotDG6sPD/a7INIz9oMHBRfqQGMwvw+25P+/+yP0ilxX/nKTzMY50BretjIEu/ArM/f3hBgz3
Lte+R0MzEQy7HdOtIJW9CIrYgcABytZMK7JLmvnQqkHyFnR/jbi5NTENmq4aq6UFYHJ/v9CGBkFE
mFcT+sYJhQjUGVCTP4NAa5E5JtXPWI0OCRu4UdExC+uadqHAphfY2BbeJm7HMygKvB+Hy3zzfiFl
j3S7tatqWwUwodWO8Yb7I12QYZPsF9mvtKcq//fv0jpkQx1ba+8DIN8k91e4v3YRiJk8IroDHyfa
/P1/f/7L/WX/POf+0NDQSVF7wPJ/Xzz59zu7P/v+wH+89v/78N9XKJy43rhtvfv73P/4n3nkbKOk
wrCRABhmFsufIwEpmKBqw8C99QbCRU1lzs4em2NC6RmcFPSMbnb+liKidPmJo265tUt/RiSHOzsZ
sx2Y4OooWgyu6oQ+Pv61XditYmxsRIBupcxBeYFY8XxXfHaV8tsyQrnvShrxVUqoXxG5kHGaZNmQ
CoRlUROjZ6n5ZJ5upg8QYGAQ4Se08el9QJul3t5UFN7cJwKw/JT0LGluCZhWVZRV0CS+VwRdybAS
zfoOY+1lBX9yaQxADWoYHpn81WFvuaoKNFDEAuDEAUZTovMYl0ddZOVPuEVQKwohg6goKTqqZB5B
N/1u8JjoH41gVw7qTbOzM+FtvRxSBSEC9scpW/C2s1SsdWFjL1XyMqD+yKkc5rny9pKqOZtZ5Len
QaWx1NLBVHXadO2sBk8Dd9/lA7TUhKGtWKAlNqdi4tQCimOjVYb7MSKUdApRXXJ6i358DvHgW8rJ
RUKjNj9mkDirKS5tT3NhVod9i/zUR4wOszxwGABRbPcVDxAYGkaEaWvEBFGLogeAszWJz7YFpFpl
9ReezEmaNjQaTTr6SXLBSRVNtDmbWYfM6/qoQTHG9A+G+WGb+qeWtAzP1hTTjFHdmhba8TBHGJCf
uwS5oZ2Wr0wZSJxB4ZxUTRAsSoc6qZpEJlsgLPsO9x3kifmwK2cz9oAeLETy6mD34kSfoOqap1Ih
LlbJTJsMhslYR0uawac+UY89llfox9p41eA3Jxq9XPemfxaa8ZWVc92WtwN8k9mzVBOY6LUgAzMG
YxI/+22n0SH1ewbHg1I8hBk1NLYzmEKR4DtJtVMAZURX8OSuMNtZlUhgxiLQllmivimN/stKBH6g
DFfwpw+UAzhhwukihXXrrGq4UHvUAoK1xEQBZpm2u7Xh0ZQUQ/bYXI5MTSXJTnXIgjJXHGz/lhid
eQWW+9vUmOKP0ueAAIWJ+gzdrvHe1ZhNuM30Gm5FoJImTFq8xV4cSYPVfNMMnBO/XqwweGwvTc4Q
n97iJBizqulSnWiuELPqGS1tJLDYNSoebSxtlSf2d9BV4UtOecv33cIL+2hd9oDbfOq6a1/izZVE
O4qZz1pp+LuSb0i4uqDUmZvPat4cU+migXNYRA3ZM1ZnmNtOD51tU/gPMIOrvWFkrCO53FMSeFAY
whrq7r1Mqw+l4B3IAhGs9K9Frl7qcCD14/vuxKozCQX1dvxRE0s8VBFzAlpNCU8ApQeSbEMtRAYe
m/5bGCGqxk0cpk6IkZ9kBrgJ/Yd8AkmtcH5AjxDfpGsoKpQd9s/kuO3BQGHXM9hTVyCVWM7Xeg+N
rxAyQFMryy9pUTaoISR6ugV8z0DfplLaQ/yS1GsbYv9NNhUqwxihDN8tAuYmFCdiegB+KqLbMTs0
dhRc7JY9OaAthF1qgGuX+uHEroIaJkN/qSXPo4FHcp2QhquhbWKs4383lNBaFc/3REPeNbS8r7KN
L1FTgA+cdKZn/Zaze+g6ZDHjwu2oTJkBoqmu99fmNGgYSDb9U5v3tC37p7LGMTzpwl+a3urLkmLB
ujHR/A6qphLD86J0idG4tPMkYu+6y4qZ6bSWDbyTWFsJPGujVvO0Gk+2qqX0YQx1uclgVNLGRwmL
ReshC/oGdB5qUoQcm0kIc9XHDFVAA5IJSmMLcO9O0wELmSI8496BR8kwkxDo3q392Gl2TaCc8XBJ
NjSrntsJ4xZct/oa0xLNofYxFirjhUpg7Hun/Y4hpVJoy36GGCRhX4UZUZryIpSy5lvHW1KYkDLL
ZjwopsNgW2uvu7ilhJ/rFHhwvF5Q5WPYohxuQ6OhBzciqsXCm/D6OTSIa4BBy4dZZMaRa+cd7knF
JFeVlEfqpGeh3AXoGFbnsVWSdtjVpgX1D8BwSvZjxQ/tTpD3gwg4DT5MlBGGdxv0OUSm4ZxQt9/3
BY0VCfRfG2IcpzE83ilD8t4jeLWH4T21aKYrVvyA3RT66JFRC0tjhEmp9GVgIoUfu/GIQXy6L9dj
L69pobKmZu4nMG6K+Q0jvlb1kjhKhGamuFk0tbIJ1HJpsTNLYf9Y86lqabRwEnmsek4ganZEe9Pw
5eMn0CtjATSHTx8z8a4qjGQ7khHkMnyCFGyqSHXdcocuR5YIEaCA8nJy31vA7WgzMwY133d/YHJg
45W28ZTXTXBwQ/MtSiEbxhUGF+1MsOnnC7VPGKYIsucQk9h9KCt3PxrDWygAVdSZPu5Voj3kJVxU
wgxWpkROEKODOiRlpu5Kd/K0uXro19pmmHMAxSYvKMkjnTpXN/jZctd8of372v3mn7c4/0EdRTTm
Vvc7ukYjnBvmd+706pNIUiA/dq94DrPl6CJf5dAcimzMNoSPEwWnMWn2juZwlUZ6vsitDNdyVwAg
qdxNBhNRVu96gPZfddF53kP6+wXG5hMEHC7uN0PhUEEnYfOMpmr3if8RGO0w/XlTeg26fNWM9TWc
j/DEYD9oQOYvwMEDI5uTiFIDXZLPF/dr/3UfHgnsmxYDRpUWU5ycMychCkLaQG9RXybmKWhbErps
/i3/XtRz4NxGZrBU6DgvjZJm51adyax3RCrOU+QsOJ8OdQMrYb6IbRMp0/12NENZp5JqjJvqW0t0
Cbp6uytQvPj5XlaPHf4SO8uGWOTMF1OKkFc0ZbrslX4mVQGL3bcFU2dVbj6Eds4CYWnafmxzfX+/
VilC2xe9hYWiRik2mBmxJV5qxGImKQe37u/hfs0iv8UbBQlXGOEyU6r7pnbUPTr2LrSwDSyhmWgJ
ot+gCBmCT1Vj3IX6I22RfJ+pTrkJYwcoW/0+9cR55HpySdug5CfMFc8PBCM7Ni6xhabq+1qPK69l
D8WJB/WBjZvWYkYnw7p07QxaAMSb1IemABndKujWjbWhLfWOXIY+5qXw/WijSpvDySXlXTWR+N3P
ecz9op2vqb2PmH7SKQz9C5Nrw/j3qpSCCEz77JB1KuNLmCVIqF6FixA3jlA4c0F9dZc3k7oZ6I/u
p/ni/v3fb+qUFFNJMYevOwCgN/8GRG7/vHAHGCoOWgGsabEVsVMSIi3UEZX2m7xF8VIS8LozSPjv
AXi/OcbMlOfj5Htt7eDN0b8XBTN13TRrJeMpxhdYGb50xuNZ9+1dPxSH/5NGV4dGI4aTBoxwcncU
d4BvBuy81KyBTyabPFklK9yPtsrH9BOSQMSUCfE48uA5rtyn8ks85QdaUwoiVZTacywIczkmIF4y
0WQfw+fpHbzYz3CmY+E/h08SrcfGHiGcLuU/2DuP5dixLMv+SlnOEQYtzLp64HAArhU1JzBKaK3x
9bXAF5kRGZbVWT3oWZtlvngkH10A1684Z++1v4EoLh/K0aPsSQexxJdEK2BaKSpxO2zcaZZTY3Xb
53wBjoEgcZnU5zt40vUA6NXtRA+qY9hvxNt8bj8KvpyQDa5UxBAgjugBvsh8fCViHNftM0+l04tD
/lWvxBtmNJqEGW5whDf6IXqXOMVgTyXciRFI+WlTCHu8U23ssHOuRw9HiKy6ofaBGAa8bQlo9F56
uQKwcqLLks66wmaM0OJeoFIquNjO4wU0ZR6mj+AiH1CnAS5w8MdCJEhpvX6WLGeprd/pn9pJvhNe
lZ1/Rz2evR7J9LikZa5YeGDPwLQiv8RP09n/HPGGPw0wsFsvOEjRVsXA39kDk7bOQdJVq7VAFws5
+QH47Fxy6F4Vz4wDHPAz3Qm6Rod0H7/juCyJ1XMk1YXtr8JRStFbYOwF8NAJqyqihWUjjwMUNVzY
iTFvIIm3rgfUFt74HhDJcfuyWredkMofJnzeZsViuFGrjWXcCan3J1z75Vee2H/kXXYporxt/vNv
svnXnDFTJGtMMzWDrDFw7NqSofmnVNKS6IA4VSSMmuQ8CEhWnORb2Beb5L3bBTcopym6BVf0L5Gx
njKPsqJxMI/zByOEfS0avXRhu5BtILm1z7ZpK6QLJzUOvNDc+vkFZudQwlBdK4InWDI9dvYNnozk
7xmiCcrAx/kbup+budkLFI4jHtBN+dhfSdG6Lx9bKg42SW1f8Q5i7XP6pmJw8fpTumPtR4cpMmAx
1m8Ub6Ij4RlXJjO0BhtkM9ipkU/j21cwNk2ePNjqmk+HDeYNZems4o5qH40jGOaRavZB7wlQcb/q
/lO/zw7geMNvjAkYGoxvHFDabOt7TmlrgGkv8TtiSPGTujXy1+GOxsJ9xU3HagOrmJ/wqYbXICDr
R0q2xTDrH7QrQ7al/XhDbFY9IbEwT4V7wiiBV5facMr12yGJejEiNtmb9B2tvitclUcomK7lBF9k
qWHsVrzoPl04jfKzqTjRoduKm9BTT/hC1VcCCbFPOVjv2ysYQATP2VMBWQTXC8omB7kz5kg+pwZu
gPfYsaMt0VFUJ/mETecFAXCviPYXYLLIcNgdrFs7Wm+AWQL7pIMdYiDcd4vxYo9PAZy6I91oVkoh
O50DJXLo4gu9gWGLjO80rdllrAUCx9fClrcYuMpF+syybbUZ3ziC81JZwD1tV71Me+uFc6XHzs1l
b74RcAytF9DC6UV7RUmIQtTZEeru/JuR/9cIs5+Br8si2faGblnykjv9p4EPyL5B0SUPJ9nsT3iW
wvUyxzC8HgzrWV4UpqsIWtcrthmUTRiNHnAkNQvxe9Eq/5sXsyQt/Tntb3kxkqqieBZJZDL++inU
YgIJa6sfTpFMrZD/t+I2zJ2JSwSiDYcN68can10MHYM+2LlszwENXGyWD/hHovPPy/n/eRf/Ju9C
JgWCjIj/Pu/iGOX5V1O0b3/OvPj9t37PvDCt31RTUQyN0HJF0tUllPj3zAtribwgO5H+kKhoEilA
f069UExV0QxVkxVLZjb+2380RdeG//k3VflNtSxFs5C9mprFI//fpF7wNH8ZapbEIJOZ7tm6SSKn
+n8e90pIDneL2HxP6aEI2fSURl8r0J1oyDsTFVSfrBoKRf4YomQv2V+ZCmTsLjTuq1jOgm9DUgbt
Uwz1QnjAzVCZj0NZt813MKlp8TYbSi989rHp1+yOGlIwlBkSzlj29KQr0yQqa1WMhhCvi1JPscNq
xiSvRa1pHiM57xMHw0vYbcaqrUDGBrWE8d5Me/9DC7sROpguB/K+DHtoMoKp0IMcBNTFfUGSNVLe
bgwPHRXSYk/9D4eAaIZTeQ66ijhMPTU1GZF1T/WBdxJEaxEl8atommgaWyMgprEmuqmgx6TRQK3y
QI2Q/gmt9CWT2wZNpxGIyh5DxGkQqsjNtHtfpWOmR12jHwimp1yBvk+VR8EZ2tRqGp4tnsQGUojG
oTSLUy2S3oywTijH6gV4M5wILBcV58h4O4TZAKA4VG8q5TNE8DP1z4JYUnzpBDMJbl34ybvcDB2C
TtVKw2Mb9FlEe8XwOWWLOIAINprDcVwh9bH8lzzjEMTSvchiG01hszJFkEqtYVQQOVrZIn6mi2Jd
ujk0hgdlMBGR8Q+t8lMPx/AhsIYUvdQ4N5R6KgLM4rrmZNuSWcxDaUr7qocJCADFGvwTYqjClmVf
uc8l2C2RREKaU8UGANouFwvT5mnlXaLK6jXXU5x7klgRSVBSUiL5oPKNh84gZ8PN+7Idr1aHIJYE
3jhGty1PIgycmreKwRXxD7y8RlZLR50RLFzmkawQyF8TE2NdNaWOU0dGDo2SsyBgqgtn9imR0EML
SivB/NaMAeymYCElK1dITdhaZwW9sJUR1Qbnhj6i1L7PAl3B6SzrgBJVdB4mpGhawmxbrGYwVr1s
qKYX07nSQJKmFI58scmCU1B2E6DBqEHuqct6I55QEkt3sVrKWN4TbaiONP2D4CggPjAec40t0Waq
LNNEaawRpGMjte1mpINiyV2BF5w0w0kfOtwTUxU7utxHu2QOhGc0YNNdbyjKTaob3MM+lWmaGcNF
NKbgwCeA9b7VtLNUijDPcThEn6kqs4euOdUOOXRjTR6i96rXA28UiGTLRLMEPKH6jrW0WOQSXKCB
IMOZTb2g007cohOmrbJXa6k6RkElgoXMlbNA629tRcJ4n9a67A2RWewzxDaHMSR210K3A5nYoPtU
qdm2Rht4pxO6gmFGo+gZQ88JOkXein6gPYpThYEytCLt1AC5pzA7vXVNWp9UoVevRTf416GfqWVL
Un4t8x7NntzA/Ar75moWQffep1K57cRIuQsTRA7Uy4zwaKYj/5AIXw9xvvSc0XvaKFUMBnXio4Le
JXEViy5IYsZZgx489zdNFCQbsjInpxb04BAUPh75CsvYLWWGPNdznL/moxo7VWcFF12vDYyhsY+O
x2hRTVP1nRfVFlXaZqN2ZX61FGaXyGjro8JQhNfRzK6KiejSqz52tQgvB/pJ9r1R2V7wQ3R0NYTJ
TY24P89xkG5RS6TMDTrxClqkXjBqsZXWQjU7JaaQE/sdi9+oKvK7usuak4SkGLyKxOq06sQMvFcz
C09iOTfHtjdgjw7ThLpXDJPyEiLQuFqYDl2UZjjbFYJYA8XCUNuX8GswycAe7CH20VRosTfzMe+k
diQbsgIO4isU5BA1sGOZSlyVgWzacjpY9BnZoZqNRvUoq/CORh1pRIM25x+dJMeMEA62VNNCYOe1
DhZCI32zCrETcX82clRqWz9LRuJ3Wg5fSSy4Zagouwol54YATo2iljweBURVS7Ja7plt0PG75BqS
+Gh81AOSnmTmCCUq8YQgBRW+IStYbs1CXyuRVVEL0OsTmip5PUxl+OA36XQMKSQ5sow6haIuh+eY
TbSFw3CnmRSWsYBpaCx1okT4KCGjU41jmk3mo9l0sTeasbZvyds+ohwUf1QVVz8T6xPXwGBKztlH
J0MBClyEHRaXko6LdpYdyzdlb6orTpAypHUxw4eWE4Lj0jDJt5VcTGtJ99uTMZV48NKp24UJEl6S
/8hmYt50RtQlBIH00mbWe//YSUHvTgp2eBYEk/qW6rtqQJ5KVYKz8LG7HNuplj/TYKhPWox0pDSg
R6BMyzxTRBpYJpTyhGzGl4yTYSskVIzjGWQMUqPKUQxgLPoEODMUBkJusy53UV5LBwGT0ZaelvVk
GJn+QKK0fBZ8owOIExjeYMXoS9tW3flCAqF+hhrcI9V1UF6GdqmFk0uN3/wOVTHYS5GYuMIs1DfT
nGAkap2EHrWBhNlL1Tqgm7BOZvqa2aQTYENsKeauuV7HfUdIqJCCJ+qy/iQxc3izHydOahBJMI/I
KmNVSYlHMHInE+fOpawfw55TonETBUpvR/QOKAaWoNytNFpnEq28kBLrerTQRynFvKRs9rhO53SY
UUfp6bLgik5lWNCl9L5wNEnH3hIPmFZmzMxGm8YIAOLaoW9h2pm6QI0yImlH5GlrM6prl7AmDMw5
h8ySADwvHLJlARmK/cR6t5YC6HuYvhilGaE76ehD7iLum4OnRgEl7hH3lrWYHqKp626Q1gVby2ZM
0VKhb9spal1BG7nt1QzxuGaaaRRL2BCBrDmaRXxGlOudNyd6T1wM3tK3ogagG4s9vodiVCC4jR3y
P6Eqw2uvpyU2IsxCK99s6qcSwTf9JwwOahoTHJioqkxkcDAMstskTeMfx0htJawIQdq5oYQVZDNK
4zAfTC5Sao/VrLf3+DfLkNJBV9OJq8vhyKIOcUaRQjZxCLEgn2WV3EVurFoSyuq87ifNx3AfdMIk
HjrDVN+Ducc6lK//n5yCvK/i9JZ9Nf9rOV59FOXSKAnb//3PXza/vgbrvn5r3/7pC4cIzHa6dl/1
dPtqupRf5YF+/5f/0x/+x9fPo/yb842kmub/8XyzzT+jt/yfTje//87fTzfqb6TycU6RLYujqm5y
Tvn9dGOav4kcXVVVXPKEf/3o75l+0m+GZhmiaBgax23V5Kz9++lGMX4z+IFl6Ypl/jr4/P39/16+
4tL9uh7/opylWOpybP/TSZregyKZPBxWXVk3ZZkX+OdjfceGIGIPLGyZW2bUegh3qceQqn32pxB6
iyXaadgZpyYeob3EY824N6lbSLSj0Ohi0yKpOs0HYBUocDEK6AAZ+Zh3OrLh+q1tMnqlifyuG7RV
1Vy6sulRd30SvVVGGLoDCYJ2oZrtvig6Pq9ZhzCCVF570EPx0JAkMxckoFR502zb8bnFTXAQkW6U
ndLvp4FgWlOGDZhBKsyMJfU8g1lEICgGgf7Q40ZxxYJ6NBmdR5ISyTaT2T5XVfyOULqyBZqcdjMi
Kfcb5oWWGYGiXE3CMLvbnsxXAlaR0lKJVRSSx2QqwiFy6UkzXgthhMyWSeugrNN9hQuEf1J5RTB4
QgC6rusJvJEap64XzryKzlbXXuKUWKtMLFlqy+/+yRIlV8MAu++KmBqOmlhrOdQcK84Mb2Ivb+sC
ZmjElFziEVgratbNUEtOag0KdWmge0WZbUWY5J31xWFqVckGSbAJEDTpLAap7FXYi+liV49ala/L
MsG21IZHXxrbE9yBQ91hsY2i8IICNXXkgqlBDdtzqMJiMRK92hSBeCfcZaEUuFED0FPhKPcTTWiG
Eny83DoxKYrXqvuO27OF5fJpwLK+zjigrVlSPzrVMGgYdgSQLJlxVjSf1KxjETBuU1SSMEMQ37lK
rwmALaOHG6ezWXGa2QguTdoa26wVboJCE7cqkk+9Qvbdz10NRYcNSSwMgRcZ2a3oC4hAkjRvwihW
UKwhs5MM5dqY2E9SdoLrvkw//MIiiMooPT2n6C0x664bQ2hwAAoPERVoK6+VaxiSctX1GUy9Kcj3
vc6LzkEnNo8F9rutnE63luYNS9vQbH2DYEBZLw8SRC+r8WnhKvj+OV+tZW0a9pM4BKccA4fT+VOH
n1C/G5KifAJkNHE6NFMABGVaqK4vUt3rAwLS8jZt1zPi3tkgewhxLTb4bti0QvSYlMUdJ9N87Y9Y
YeSmcYXUaGxZ1PSNbhGQIiU5/KuQ5R8eSq4IbHwyNXXjcD7plBCRft13Pb5MH7D4HMjTNsbTZnaC
uJ5kwWsChDRZUZ1ZIHp7zBfNUkY0mGwYB3y1LuIfRMFZOhBNl4WHSGzeoll/6ppJJJ8I2pvVvcrs
vuMJULC5oMiTtrwJZqAd0uqKjMs8JXEIKycG7an1+It7g7CIiHN81qNC6WVPUtmYCW3wLpD5mTRT
6Flz9sH25xQqAjQwTggy9xuXfMhMgy5Q0egIALCMiOVJkpKkP5TxLIWx7oyTSjN9QLSgdaDVc8jm
hVogMkNn7w6RPbQGfoWqfY6nah93OArThrwnc/7IQQYQa6Uf6aVB/Ma4B/K1vXZa95WIAfI1uVXp
Dk1rQxNG4kTxpraqQUXaUG/VUeFyqcilkaV12AwUFGntQZabUyCJ6zyYTm1FhlieaGxcieMw0HOG
BedXo2QCUrXAdCTstH0bHwUFl52il6GDD36H8I1YQwm2n5DR0uqGg8To2MLm2MQB9hwh0Id1nFfX
MDcmu0doviRkjJ2mHNWUqR1fMkUb3Me9pNzE0nhBXQJ/M8v2g/CULvuFrEueBMoNcCtCkGMDOv45
Ua+CBd6hVabgOYGzao1lQ/JQzhyBiC4UredwGDUHLT+xR3LP9rmu3oJKPvVRSKhGUjyaU2lsmh7Z
RZjkm3qIvqSiGK6WlUMbnc37rBfYbwuteVfA/gqibPBoTF78ubuNeL9QionEitXtQB2GXkWXkyOK
AJocS3Cd5ncgRT7N8O6hbLGCatGX2Y6th+5hVQ4aGVfCqLGJ7Z5nhNzNrD9bZXzEBn5DiH1rxepT
NSnnR33WusZgHvyUJY+dYbubxjN6CNeUILoEJYU0WSh7xzTZG4adF8xsuGM056V4GpoIvLVERGMo
zUdTonrCDg1bOIBGUaURKwkHJaEnlBTz21jFpTdL4ZcyF+MhNr6lOcBrbm05vVZrU1e2SGCcPJa6
q6GwravI+vTj+UbdcMnD850OoRBXIZ429QxwCnF14UWDdo4tMPGUBmmApgtvo6Yj02grBWmBPY7G
XTBMWxlLEShJgE+jBjUu7Wg2dAK1OXGuDo05v/lqvjhEkkfdEIeTxZkyKDMCN8qxvGVjtEkSM/VU
ldlAJ+nMjAINR1p+HeBu2FlDDwmNOKStGj1cI5ZfpZWLhzoB8qzgtMK73L3ptV7vJqILOI7Gx8on
tYXjXOdpHT2wFJl63PrI8jQFBplvFXtFHN5nRTuJyJAfFb12OtV6741gdNrK1DwjltFJYYJe5UV+
ETR9JwWst5E1fyZ99x5jevYaWBuYyPJpz6S0iwMwiGADMGVpd1PMMUTwUX/houCYPksDhrrqXkzY
4gicT3BDzk4pIU4dQ6Nay/lM5yoRgJYQpp6xFgoTQBO5EH1qNvchQjfctUxnbTnGxxpCbKwL+nas
AZ6EcThxVFx6EzFor1H6lse6xKerH43FwNwZFOLAlIYzrpoE6cmJDuYsTZtEIXklL8lZ0RXR8HDi
I38IkxByJoBBYtRtaXpu6iBbo2klzilIEGqGnK5CcT8ZEEImYMEyO36ItSlO5l5+8yvabrrRGceg
xzGnNoLkITfC/6K2n1KgjYcqG8gTTqmEabwTSGaVVaLnrj9Hg4SWQioedLV6bVFsbJKGZSRQFd1p
kfMUbXoXtTWUWvVmSoO5Rmv3FEYVqKYekO+UljBrc+JM0EGtMCPBPBHm96gJYVnF+Qn5B54FDUSu
FKmPcivJLhZi9m9ub9WP5UX0Ba8wad1HLTghCb+5a7YIP8nydbpg4WkW80c4xDJMCuqbadHtASgF
69LALZeW6CrKpPJKfPfEggLEw5DHJq5mYkvwOmGtoYUpB7T4J6ihBEX7xK/MEpqvgm520fXiOR1J
QiwUkwKN3m17LRo4jMrMtCIUaIE9CIfeR1OpxHNMDrRg3UVJK2wVwrDXujSBTYDUMDf7LDbnHefN
fj3P8IJGyHHW9Dgz0Y9EFYxWMWD0AUEhSQTEULahmE1Nh2IMWoYRMGhdydvWx9SYlSdEQq8/AV8T
u3xARrjgYlWPJiiCWkWxEmimkd/JBqzcMTfxLio18h1jQppjySJOfryUjTNm4WcmSMVOB2ADE9q/
j9TwPvIx20x9DYEdCRDddbVGpVDAsTb9CLLW8oe2qPhdQUTM9PP1zx/ssSWIgjflh5H1JwpWEcYO
6AUUu0UE70pDke5QN0ExnDDX5lErulonnqtOLXesImC0lr/9qy//1fdGKs04P1FW//xuClfBLhHH
2f/to/z8O7+SyKPVR/jk7Iiwwv/jObUkA9X1x9cte/g11qwl6fgfP/nTX/94UVTECecw8Qn98duC
gEA5CApU4yabqV+P+z99l1IAjR/5r27zEXidKh3k/T+u0q938PNQSQnZOVME69cT/3yvqHMdD1Vi
2o2KWMrSOFO1YO+0n6FQLwl1Pz8olhHw8zcIZlSifZazP35Q10w3dIcBrONTQSoLbEyXZoZU+OOK
rhdV2s8ffpzvCzbznrTEjy9T3Z/++PmepUB+DnJEA8ByZq/t0o28KJy6xSKRpCOYPSS/7NFlPLZi
XqHpztIHebmhKAcLu10Eaz+eHFHDo/Pzt798T1XNjUiVy5sM9i17udJyD5/bjioJO0CtnH5ZdfRF
+PXLuoPy0iASW4Z1SlRNHwEqxXmJlzjDEfTHHz8uoGIR0P3xvUInfNKYNc9fxIc/JiTqLILrD8nh
x7/0x/f7fgSJXmAzXaLV6eNw4s54zp9fskL9Fko5bTw6pjT9gwrt3s9PKCWuFbmvNz8vuFyu9c/f
/vKlPE2dO6t7RvRBswCeLq8gbXCsCBX9xUSO693P30w+sr++DEtgF2ZIJVVviCSsWex2tVpWu58v
f32PcbeG4+Il28vkzjsUNKtLTGkva1G6u0+itfLSgU1WeAOf7SYHaC3Hp3FH931LrXKNMw5MttNg
6evAKbuXefc0uB78D/RKQCuh9k3xwUIJNG/9O69PdtkBl6gHEdPRrkhH3AO6Jht5t91OK2/ekX25
qp2X5ckOTM70/i5JvX6KTfswktn2lBvrJ1Nw9fP0wTe6NU8IwOEOWO9cfJIpLSTkcq287PDkA6Og
fAB8trND08aItWUXfOW1SR5bgKvHY0P/+EZdu4JnspttxB6rHgougez1urTugKTZdClXk2Lz7shV
qI5qfuayzJkHRK7QPrg8UyI687y1tGfQguPrOJ1za3DmqAX0uKsap/UdGnCi4KKj6jPHmlBKX3Rj
S7zCOG9FWWeTc+K5fVpigZOyUx8ug8stgVYxIPmOD2my6etV/51D0bIIQEBsTtIYiYZPvI7k0Jke
LwOhVj0tSRODq7MobOOBt4VxE0UxSAUzoOJp86WluoQUEWkHbxX0KaQ29RyiVh72xEUQKMFNYEug
W0eTA/MHFnoZpdnAcXgjvaKF5ruYtcsBveS6Tu6Gltx4TN0giUigyU9s/pcnG09ERXAXimcic6Aq
JJ3NsxeNI9D92eoBgRPIHtfieWZdO3aBQ2oFwwJlv53DOaW2DeMqaBzzzjxXMCDPKborqrT8h2Ba
R/aY7+QrYlStWvsgbFoveZwmO3pUzuQMEAFFDXml3vKjTIrAMdyBJloBy1wN95wwJeIPzXfxQ+w2
CEcG08MvfSEkgAvWf1XEubxydbLp0b8xK64smVzFt86Z3fCeMMrEnt43zb3oOiMz66HYRvWxFXAW
fhFmJwOAt5Ub+vv3nMDqAQdw8ghVpA5GkMVH8UZE3Zp2+8r6xieQrTXu12yfymMo7wFbP6TlQdh+
q3xwquGl344kN8kbwy2yrcaMQd4h1HZGdE+kR4WcP1OUNVscLd0p3+O3witHfBe/LXosDamasVVx
jsROd9efss8S1sGjFG/R9dEALyeH+xQ/6uXVAtSWlPdS5gXVtclf+HUETCSMcD3UMxHV6Pe463Cd
GLzj+CqAA5rOjEduWWc/zTvxw+OHkMYc65U2Zm/3HN7JD2ocBlI6b/Jvi8YB0p2bRExSfua544kB
uU6/uf0l/qQFyUkz86qWRwYX/OsQehIDjTtr3uXzMXzkzfGQfCBCbqzR3IChVRjx6QHQgUcRwNls
PuYqmGHYKGAHarcZ9qrgMhlM8rfQc5bv3hjJTb3FNmEJhzA4MihTY62UNlEpfLObQCIsFIVd+nOV
8gQX6kNV3lvlR6d8hpXtWYCS621Rb0WiWShs1S4PGcUHoX7Hp6XyABrK2NrNwOezue/xeeeSJw3T
RureFP/Sg73gI59V12QCGT2+VvmLSN5vWlzk8mjezRKuB2wV3JEBkSmfb4lYzDje9pzFQ8njIcLi
8wkCTfHYNE5QsxED9crExXuu+UwmLhEOoPWR5drqhwkg3k3qbTdfrFfzzB2W6w3XtbffiKU5t6tT
RGyoN33wCdaJ4lxKhhyIyI7atFRdN5l1HlTnTbkiSlshJGUqTw4YKSSPv3E7DK/fAWViDmaOfWEo
8RyetOs+mFdHDkWTwy/Nu/ybDnfp8FIO+SN1psmFAAEPg3caYHkIiV4VvrDoMnq4bdFq+hDdkngj
nNFqwp78RMLLHdjvI4Y+xgmGG4WCQeYoOwYhr2TcTc8taXBcA+puVDG8WX3uIAYEjn+e3AFe4T0z
Z3TgxsFl42oZ3QMvAWY8J2ubNAkGrzm6tJnhKH8w+zCV0rLifRHklmz9jbQDS8nKocI/dCIbvzQC
3Ucmy27N4R6CN+ezkFWLxje4+YN+NhNWUkY9wqDWy7+F14LFXXD7HTeLMo581kn2JF0HaBD7UgQx
ry/qnXD8Gn1H/ODSdWtexUT8Chsy4DY8fPxEJYVpV4u2s88n3+anTNU/T6+QuGjYxQE14Zvx6nD1
hQfj2q6GZ/CLr8aV5Y/7aHhcoPBt+OAvHmDNellFkOTiHATnzzrMwi5yo5eVcIkSRD8qPGACAkWK
GDC/lDIj8hwbaxaz+TpzRxlavNZ8FdnZgYM9wwGtM7dD4XKxlURYwFu2xY83Rh7LBYlnq3ZXHVi/
zDN3yQIcYs+sxIQI2cnBuGY8HuuB92S8cgw7AKGwQ5Sm6KtLMk7Fs3AUHqQdN4n/PcWPo/3BRdDv
Rpv7wmXSjlxx/sr7520x+Bc63W75nGr7EskGb1K6srwgZNaKx/RRvuM2FgeWZ//OOLaE4dgKcxTs
AqYsrpVxZPXTrnzKsgMPG7+FOYHrO5SvyEymDc84eyxlJsAUXjSS6WV7wvuE43VkqqTO6jKLNs8v
/DJ7FMIBYeftmSqDbT5vogM3nsknfWQalHZ88uiXHHhnzAHPLO7a8YV3oZBYR/FsxRrKlSWKw2kE
l6cyXl/q5hCxoL7yBxXPyWZCDe4Z9tkWA5pxJUJg4mPEfclRu7vhW67tG9bJbesQosleAcI7JoiS
28YVzuq1cmX+57fGZZDqo8swS795WSz+PAVH8XkDL6T0L80HH2sf/BRz9rxlycZbzwvjqa0jQRvk
T61b4cBvTjrAq7tllKqYMdCAQTZXRAL/thSNRzYLqjtc0m9q8Sa7veAGL2D2pnm8o34QUnjtHlg3
W+bU6hWbBvFPw4VLQOrZJZ5s1Dtdb2dbwvQCJ9/7HWbmFRztVWshYOVOLnybzECS3R2Fm0ExcDNy
iQE4llZzoPjRUyvBbc6/q8lp7nXCKaPNrHCE37YQheAhoAiAF0ECoX5f0j5IFxoUWV/HN/OOQzr4
wxVTw7hMcjLIMnsYT4HxcJmq5zzzlqDZ14EbL1INgPqkwEckYF4Drd1uAXAelosv5T9bNJe4ric0
a9hf2TaV8K5ts9/Ld7J00LMzU5RBWWL4GHeI5K1oKQKUNh2RF5bTgYcZohiqTr+qWdVG4pVgnB/L
4lE76tau5CbSEJE838cvcLJIkeuXYYDdtsSIzTM9BCClZvMU1uheLuzMxcGTi2PIcGVHrO7Vtag4
QFAJ7WUPMt9I0yocJduH2ReaaeGRpdV4iDlRMoADR+FzGqxp/bCnWQbYATkHT373wZhlOWefzdjN
NqO1RvWvus1Lj5WBnT8GACSGmlvBSNyKWx9YxarrNrHqjqrLGpjn+9A8tXx5Hc2TJBLwuOpx3iiO
53lMcm19Ex4QETDSimfmK0bACMyXmvbodtYR4wIvKyqPmKcRunsYbGdmAaaVycbDIMlbmoKcMNit
jLb4aUaeIgJquh/6PS+YEwdjC74UZBjOrVuy4DKk8ivzHhosdUc26awYTbeRTtAe2RuA6gzZCA8s
ULZyHCesxOvs0HyMzXeGxkG40t1Dcz7fWm0n30uv1ZoPpYGsicmY88Ye7JzJ1pgJWd0pyI58quyp
OF4qKtKtr26Md6uWOPCHL5Wsk4W8wHg4ykTWXRrvtPYxASG6CziiulF2m+s9l8LcZq9lsR2Nnaqh
X3RCUAtQG7HE72cSVK7IggjH1hhcGza2tcMAbIksyBAOsSFRjs0LIduMaxZSdq3tTce8Qg/O7gSb
IJYTySkffOSK2OFDHBuAR3lsDf/hAtUH4LOerXWeL/BV3IVP1Jsm6vEwyagOfbTfLFPG3iLsirXu
yGTCzQ1Vr02OYJcCPFYk3hyHI8VHmp3NVSR8LXuluVvt6LTQPQldkQIiW5cM0Cq+A1wyukNWW+3o
tMQGyrX6lowvEE0CGT00ak+mchFfcIwzhEY+yogdu0+TbIELCLRQdTOBcuynGeIChzL6ONDp1nax
8JwwbIj5UY5Ctec7EyfvxwK814lscnQxKjM/ORDj86jJNs4OsASd01hf6OJW00un2VLpxcVuYTPQ
PUJHlLsirrLu2oZnS3yjoc5b0SOvzDcBu2d9bQDJAtBhm/c3zH9uePrZmBA+wuHo1TrxwTFuluZl
X8HDdGHBg45pRntV3MdUduWKmXHTUwhg1QUBQbTgIVbYhnjACD4DivS3Dir2PmcZXOVPQgdJaOXf
YzwAQdS5XUhYOMKenRgbFf3/gWbPVbs1FIbVdVx5GaHstD5XTfVKkjhF4x4+XRtwcgrXbO9xL1i1
rd18YH0r5ZPA3ezRf1UFpgwsaQBk74Ij9V3tZpEtUkKtorG2LStvoBl5R46z0q+ZxqRX/2DdWiIn
itYkutbpNzHoceWV26z228gz5YPfMr+MO+YfhoIBY2HJc8OtiPJSI2eJRnu9n/orabXBcD+TctA7
RTh5Yfii8AKo6BI/s8rUCi4hooODRHLCOf1AWtVd85fhtUo5yq9ZgZkl9/i7sGRMxKOsrF1zYFWW
c2LqVvU7/w3P6Vl+aC80YhrLhkNOMVrvz1Z/Qvbg4wodloDbIHaEYwZGq3UqKm0ID96YMRp8Oji2
/ou981iOXNu266/oA4QT8KabFmmZtEmygyBZJLz3+HqNDd5zWLfivhdSQw1FqJOFtMxKABt7rzXn
mD3iyiXShUxd10vjSDz3diQVbYmXcuG9TsTfGceA0W3dHH2FkbAjukLkwG1Pvjs94KQDFOngl/D5
RbpdjYARIKtNuhOZv9bejQrmyqz3wBG/1ZKNRJZzqtjpy/zV2Sgbxkwu5uvyCZw4RslHiixrldKw
fNINVhh7suWba4PjW9mQg4rjJaGPCg4VvD/rK5eMDOYo3soE9EboBmaeTXzwmdA7N9LhMKY72hjm
rX8ot/6j2rpltIq3cbQyKMzdMJrC0z4NB7TYcG7iteZqq/TOAcwfHAOGM9IzFtIBGe+KijejQszL
hmNOiK3/BkNG5vAhyi3bZTR/Vt5LuZXJBAcUhg16X2x1HEKwFsrLvXc2VsHRupEoKSysm3ydHwio
H+5Dt4VPzCxUPaZfA8u7m3JYDQ9A7zZmv/SnZ/PFf20fG2hQZMauykeo5ow+J3ZWNB1l9AiAcOCK
n4qrckegbH4a4zOQEBL5qvqeHY2KkNFjAX6X2BTixQFlSW6Vo8RgsrXNT3AGxJiI6p4x/1ygMCXe
sH6Oroyi8gsdMn+r8CtruzBi/MamgA5jUXbrtnwtwgfInJzFyl2pX8YCmOxi0uGKfAmYcoWNeSFX
O/xQGbPuFMch1VB58cLSicsfMwSpE4sYxN9npwKYTUtY/Cs4JRKTolV0tNfZflr76bLegdOIGTPx
PpFwuMe9EPm71NRYzkMJIjKsPfbPFhIE5rT2NT2G2xT0e0sAeHVFo5D7a6yAHZmcmOoPNLNYVdHS
odVmIwxajPWivdXt1XhSnSXsM8AjOrJHwq6aXda6KnEHKCgVztbokekmK/TxmaBd4TtsF8Xaci6T
ckupH06EWLOjJFmH/BHQ9QTc9yvpNG7eOAoII2bam25p24zRK0HOxBqtg3PgwqaHwP3MsBAjJ6Xv
80j4sH5vrZsrsY5ILBbhEzACuO36KV94L2L09h9J4WG82gzP8Vd4JQGRKgzl95XyYVA9WTluPBJL
sSSNSa6P8fhafyUF6e0oJhjHnZPEf6dccl58mRi+YBpRoltkR/SdtMVpQKk1oF36fG4WrOHX7Wgz
oQ+ifIACiBkCozyKjgK84HOB2HtZb3s6GK69Y5J/P5X7epneYY1Q4LgWb/ltRQJegRjngP6J4pBz
Dm50yIWZm1xtrlX9EiCLYy28X1FGEuQutdtjreFy4GcEJDTsw5cWSezW18TqJXjqlG2rrjAFRnfk
IHcsn53ypXiipPrRRLfMtKRtql9aIkr0s5PvFTjsQ0GbaXIZOuK904F6A46668/K1X5ppcW23LK8
P3JKgpm8b67mC+L5BS3xTe4bWAFbY3D96BK3qNcIxGPl/skvwCqQ3Gw1/0QTjmjjqN0NzCceLfB8
3Sl+U1n3+uuJQyRfKBto2JAv1jQJctrL1+K9eM8/nJOxr1jZU9e4QS6AWkAr7xNO6HZYEsW5Zqry
GTmiPtKHF+esHTg6QpfgVXtr3AzFLf7PcN8AKfgi0PM9fCyuxVrMym68h0xzfVxqGDG0hTLEK9P7
LGvoeOBN8HX3D0m4ydRHGzDwZyM8mpPrHygNWLgo1+AYGdwWzAAYgN1w272T2LnoOH341IA8GXKf
G3dAiyA4953LSOLfMr09OWdghw/wF8+x9TxRRtvIOpnlHVnv3f0d8OtX+lWBRV/1Rb6nxvb0RgPI
FKPtU3BlChWxl/mzVs5IZ1/IhCeWguR1hv3uap0NeNlc7jRG8njhUPxcRBuVdfw2PRnX4Re26vxV
u8sfvV0Llv4a7ocHjsTPMrp0Gdm40ZPu7627B52w8MVHuQwfSUs4Q5ZBai2d4710xraScih4l2TV
TKtyC+g+X/qvKZLFxY1AsKprVX6eDubS3DM5o7oRq7dN77nkvjfApXLp2Ej+xRcNID8dWPvPm6Bf
wbZVQBiQaJJz3+OBlpsupmdEp2lsJfBLRkfroxc4jLn7VIaHAh3PNhYtrED49pFIUJBRwWQz8vcj
oLK/nyHoR3S4/r6r+x26B/mhkUE9NqI7N79/vplf2ugRnzTGRoDaEtLAH++P1UrZYdsPZRo7jWSW
3ze+uDs/5hU9U/TANt4cNENrk+Ww1Qa/vfSPd86fYeT0in4+La+8fJPE9b1h2HvAPMGaRq3rlXSL
5hu/FH9j3jRo2CvreRPOIAxrS8aCXg/B4efl3T9f8+cxx5fKf33E/OD8mjSpQpdLDaDKv//U/PjP
3e+tADjP8o9nYj3APFxzafp5wtagTizm+zlG7oVSAGaYP+K3Pz//t1GEEgAnjZxWtc8EknM6LbB5
oIyi+CVquCHidDwfFPTKdBd1pWsYVkASEpECqlae/FTQICNqVxP+/FhiPtrf14rjtgXLv1jTd1LX
GGQ4so4yDREsAKk4sO9CX3q34+ZU6+qrQ/LNmKGjbMjhqiQy0lvtGmgVMFRaFg6IJlZA1H9GCVg3
Wl7iB5xootZsb7tUEUmxnU6ehOLKFbKC2INPpRnIZIP4mvSE4Jm1geq9QoMnP4BpQOsTd3AQ9OFR
I02DLOjoHljNIfWYnskltIFxRci3GjnrQWduWcaXKH0GM7bRqXL0LN4gpO6kemCqCI0i6JNq4wBV
LoLwJqhTEOkWY5fmX6Y32db3VouX34ikvZ5Wj0UovcnmdAu4izSr976DcEOcgo9GwHTIfq9IX0Oj
QihFbqhrs21OOCsogE4UdTzrdUAuChI1uyA1gyJaFQaLI9SRrADovnIVMRyYoIj1Cp2CTt53wMBI
svQsAkYG8kQK9RdKkpPsW89+jIRVbSeCaT8UZe/j6sv6CvR6NjEJCMgzT9uvILPfaSNnh1bWum0u
TyJSIBRhxFOJNNEwWE43KjLdJrtaI8lGjbKvShA3pQmBlT7L5B2HUL2rq+4ykjQd9hXqqGw/xnSE
qgxRVrNJG8C5vclcjOHeq1A16upj62w7+wGcbUQmDinXxrTFKoB//lFpjFd+pncsiSewozf4ht51
ZluJSLKZiItRoVoXVD0wPBy0SPksova99mXQFpPObI9rfIXIhV9sNK1jYwE/kSoDYuSEq75RIAAg
nYVqr5mrYrgt/UL/mAhQrDzjLm3G57SoqIM6LdVULUFnlH0qPi7OoJUOJJStBj3P3Li0tkNKGcyA
j080E31qJpZRJEFgKaNfOdgpFWiZn/aPhc3VdWwMgri6etgBLz4O6IFWtSEiyauCOOGkOIe1/DIV
oAdL1SbeUmM9mapPQ6vkuzqdXmOMEwtPVdDK1MDSrUFaoQ18Ya1P98lfKgnKy7CKNo6mf3IkrRWl
efJ6+60ZzRuPrvRkIdWY5OFxGLpDB66qMkuUu51wmsigo/x7+FR7fC8NFSvKH+DF7gihTCnoJE6n
AoSu14XaqEs/1B+11gYca6hv5YesOV9lnJIFn/NzDQQvBRZBEYbibfqSD3fGkYtX5x0aI+wWUgke
CO4mcRXnSfY2KHy9M+LXgxM1n0rvqCuPxQMxC4+oySuEmKhvxxKAfGe8mRnyhSFnHk1HbCKYbC1V
Ml2LMf8VEXIyelp7Ewu/aTydET/fKCXEBaUaHUxQ3pen9dGxb58NhWGulIe9kZjmWtHobgejYqNG
J9A7Sb8qy1s2Ts9V3LZvK6ykZIowIe++MNLdo3YO0TGwLIR2A88lJ+rYrK9hy+oiVXsCjVD00rGm
2ZHYZbwunhIlJR3YmM6FJD1hugMxSds8NB0CBiUqMqG8s/2RXiXgxLaNXsdeucJUg7MFe3ArS6yY
w8DAnADGv4nJ9vRqsgFq82TYysEMVRgSo0yiQcJMtfcv+WdXFb+8hj6PQQMy3WvBJK9KPbSWgeUv
LdVbtiB/iEcHf28ZqpgS0nEhMWDv2O1rPtH9xJmKTIOxx60Sj4rZEF6CpHw1ivqxzPozv/kZPjH0
f281tBFdU0m++rjwFkAuvb68pNO0lYriEurwqYn4IsfLgoPqpeGXPtxr+QCimsAAskaDi6prMdLg
hIq8HINeVQiGQWG6lIwORZcpAzogmVHukg8ptyEzTM2XblLeKpNy5+vxe8zgvWy0gAiBKdohDR4g
E7LkZ/xOSlBEBXRoROGk+Db3dRt+NaE6XpSGo3/yUavrTk8Jgqsgsod8k9pdSHkQOGNUl8/xUPSQ
ybIb7aJRCZEIAPbTTyNV1eUvrIDDpgxekubdDCZOdVntIQXJhOYR8oBQf6+mt5JXnf2hrM+oq4Wq
lIK6ko+sbLzK9XoywLwmfZKC9h0wQAFvSbS6RK0O3naXJgCl8gxszNg/hiY0ZoneJLJPdeEhnAOC
Rb0eATu4u6TYS4NlbeVcpw0cS0TOUTEvGoogNtreocgvWkbvCyluRgxLf5UHchhC3d4JVznsbiIg
Q8e4ypXMjF3OOGpbnJdmFT/AbPzIu2Cd1+0egPHgU6wtSC4ncNFeWkqMgmA0jSPgqM3YsPoMqIit
cwIUsccn3S7Tc2XZ10vcm1J7tDSPdpNMm8H3HLQmQ+IqseGdfEqOToro09LGD6BbJdZ4SkZpSom2
o6Af2wQH5eSydq3Dt6VPkmUD4NFSodBeZHdtXYIP0WXAYjUlAFvdy97EgBgOwyr0pIVZkfcYIg5b
123xAZzR/b9iFjuFH1Ve51/Nv9vDZovTj3fs/yFLmUp6Bxas/xqZcc6rJvgfq7f4T2rG9xv/5Stz
zL8MHGD4yhTcZbjHnH98ZYqs/yWcZo6sGrYl8Bm/UzNkWcaypZuyCkHld2qG8ZfAW2gWb7M1FbTR
/wk1AzeN9W++Mt12LF2zTE3lGxo2xDN8dL/7ynTHLmpzoExGiPosARQ3SSMknw3AvlC2YEsIdZok
GGIdqjTO8X/uzw82Mg0A4g5NogsgbI+VxuLTqPakXim7HCwZpcPK8+jxjBpDnmDoJXlCbcQSCrwq
JlhqCEiQEkLB+abvEV26odY5u3gkToAVmF9BvnVnbNx831C9A4usYNv6KdAJRrqWykjWIQqegvQp
ye3XYMRB4Seym3VnnKYTyJ1wbYpgWa8DspENDBoIqMyyeKz96SGVe4pdfbqTGHdQplK+HeMCW44t
aGA2M1zdvqU3R9JpQD2RiEhkNvA4nLEhDSNv1wOdnEZRaJ2NVH3zlAkBLNoPLaeFoprWpdDM59KO
71iv3I5yc00MgQc2SrpWBFWQzsYVLFXqLeImYqgN74iZrlg2ofNlYsKtUKEOBoNPE9IZyIrm5BAW
BwLxpDeGtJYmA7LveGPE2a2ihVzPYJii87vNCqzjqpdAq7wzIaNsuBB2DhVNTWdMxqK0IIVo2ooP
RKp9ReC816n1juSNIFFOa5o3A9JS38FtHhbO1jIG1LIsV5hm3+USY6CXMwHFxKJH2jFostcCwP9i
ADmxhKOKiUGZDnBnXwrbfvDG8l4pq4tdW49OoDzVtlWSPhm5TmqeHORAqFPVhVXeqvCuJPhbMR6n
CfJc31cCjF3+Khsw1LlGeCradMSyCK5oiZrZrun7j76vP1hD0OZqGxIb4ANm66lOwLkb+5bFzyAV
G00Oh5XjeZQEzV0l6wQ3KkxguwzBYa6XX6pqOuS9cZUPWhIr/VvHUm8SWCkG4iI1KTDCULLDpqAs
gsD4Sn3STyKT7B0qQq3V0FHoqZ5P/KclqN5OItLjrJYDrwpew74cF5aF4KJSG20jmthlAj2gd94L
gzyvqif6L3vuZQ1CM6tzrrdKTa8qv1euscpP5Sips+jI8pI776ghThXHUyFTdZbtW1+h3koGBgKc
KbmEyS7rpZt40rneUlWxzBu1A5+lEVZJL1va9jldjzoef+HnPiem0CU00U1ryzJTMYohrcE7cY9W
QAiZUsZPlSLCJZxz05rSspXHNTwRFpPCCSqxKtMb+YKXzWrIGy5jBUGJHbmYWeOlbpMMNFjKxi6K
R6M3f7XULPCCUrftqBIFVXKPJxeeKbAYZxpuNNsmr7TPMXJo4V7qeoygprVoa/2SWVikmZudjQR8
nB9fSyfrl23sVhqODZlppKKGp8puHvoY53mCwotAp2BhktAHTzx5Khqf3iZRGJBqk5ywkqaI3Oq+
79AkNhQYdV9e96NxMiZ6k21M76M3/Fty1g5TIh+CdmnwoxIdSAc2pslBAsAXf+AlhV0hBXR14ip8
19MBs2e6Zilzj3PmnW0yHHvTBciDqoRGYbwjzww8hxcdw9K/w6qK+LnvqDvn4v9TGz47SrWpROjx
AESQirJh0EAZAzwnWXRDpnK38kvMnJLrO3gXq4emku8cnwSXRuGc7iLt0ganpLKSRZjUt2SJPfV6
t5FqiH5l0+56ifo8ltuLmo13BJkkXCU4vKLXTiO8OK3NL4hJ6AMaYDKkZx3MRL53Ig5m1dDKFUDj
T9k4eyLh0bdv6iT89JSBlLykx3dJUTrOmgclpyiuj6z5nIlid1Cba3JJxHnl3YOl/6i1HIdb9zoU
fEltys66OiIdoHjC/3xlW/olcLJdH/VwYNv0TRqqR6XXVp2qP+bE3NS40pYxclU02AuCy+48LgJW
N34pavbQ9+VWD6MvMlkhbE4bCd4GxhOuJqAa4Bvl+IYdpEhtQ8wPHe6ywFV7lsqQGbrRAWbNHmU+
XgWsuZY9Wk2xJpPrYa4x9G+pOTofZsRY0QaXyDY+Jui4a5Ic+ZAwPIF1QpSUMf5NE2FLEN7PYacf
/IRldaRfCQz9BGy0z3OdDhVW7jW8jaOndhtn6A/WqHioiifksS19/mqt613JdyrwdFK6Brsf9BtZ
9u9kj+lq2hw1bTfE6UVPPdLYLIpXbWGsq9bZhzmZhI2yTZLsNumSTz/STpNZU+jphjdbG+DnDvmF
JOBlKM6uYSo3mgTQRAmCz4kknq5HGOA1iBgiJrT9mEA6fDXryKbO5rilXdId7jtimLN2yXzlDF/m
g4DKbFkrdDCy6b1R/adhCO98m3VYR5hs05aaG5oIrWpLfs5A+G8MLaArZWOQLDXKRla3U8vqOEjx
ZQyYTvTe0rAY5DOJGbLZb2VjulPSFgVS1Lk5vp/KpHDfxPpJzgZ7FTXxto9Mt+hhKxvWdRgIbBJH
u6MWyra26en7UFP8QX3xe+QKfq29p1p12/U+BWXiNNPnLJBd3HmfDpQgKYWD0muPBTGI2aD4C2to
X0jbRJBo93tQH6xpAVrlUn1X+ixeGRqoVrtKbbOaGPJbQu7u9Ck42A5WMJp9mlrGlNnMi6JWkG15
kZ09OCXpiUX8pgvgOckFT8XEgSjjjy7M9FBLMtR+o2C8Q0Ej5RbO9SwXpihcfJnBcdPlorJDnQRU
CMKrpHw2ROyabPB4IXPkZt7ood5SWXHJXN1EeVMnhTlLXLPQ96aMyd/kCxfhRLhvSigVsofIeQmJ
4NhFk/kriNWtaZXJKuqldwfSH4ukGyMKnF0fa6cmQShZlwnh2oa8zQuAhjUgy7hHeCTHMpbcEiui
k6mHkHV+2yI6LMLswSw4xc20fNP06CEbGXKqqvzUsFtv7PJRi2UIPUXPYihJjgXL2oUHW5WUnce8
43QNCvuJVoZR2I8h1u+lZnnXODaDNZnRLwDKb0bITis/j+5A2X9mWYX4x2H6ZEVgvser2UClCnVv
SbQo4w2FDS0d3rWiQPjlQ7bS3qecpnyfPChOAdn8JT3DkGMuoHSoshJGxFSvH2ydTNckla+SJDN+
dRwJENE3UFaQrOf2laWpyeTHWoAXQkiCMVbXBxpcbd+BpE6XqdbdK3bxYTgXzZFfe8P+hbuO06fu
ReCHirI/Oo0BCO+czotDg7YN5EttFaT8Is2wtaBaqA0SA7kHaxMPeNts/0YN3FZPBCuK+VHsvyRa
/B6V/lspykZadNeo0Vnx5JOFBw39j3zQkIsBf1hVU86BqNKWh5H2NGaA+lMi5iZbe80k8zAHUJA5
et8m5jFX+D+CY0AAJ1FHx96Q+1cjpw6XxcHBKJGv+7TFGf5WUqY/SCpAfsnU1xW87VWGoMaIwLak
TXHxmFjzX2mJAzQBpfRCahT4N1SOQaCnWyBiRhL/gouFQmai9WNx0bLHj8ikgO5bCBOsLNnYIIjH
2jgwI5f0FKkpi3hxnsMGfwhr2GZ2Q8qAF4Qn2fHRkwc0QK3uNsd0u4xqBrgxSO48CeGC0/gCy4NN
IO68NxgLD6Y9MU3JoNMYI/V4vc6vMdEhG7P8yGr9LpLoPlMweBts+uRB9wtP8qeKFo2Z9nvoZGhh
ZH6rwIvuWklHBNmme3iY205vIlfx2jtFTbejgUu8Ak+oGt5y9KvX1q8RCBrVBtMw0dZFHUWgc6xn
NUrpzZRfQcMldlSS1161gRUT7jAwoZ/U+FZp4Urblf0RgCKgsNefFDm+cZSOgNnAfG9QeHmZhfsh
Fhe8Ycl1PG9lm75lhdLJTHe2KUFtkksu/+29ntvvWuSR3Q1wiQF3wOetKhbIAFln/t/W1mK0hw8G
nDstMCAW3PawInBowkcgei8PqJeERJNZcXnbR+S2aQ7C6YC8DCN6HPSMEFmfyz+JDXReyT2jyNY7
4PFkieMlQquoMlNuDYNi7LAL7YluRUuHIbBuek9GY1LUq7GEN1IOLIJqcxna6aZT22OZ9/eqSNcj
eNptJ5VSkfOh++NdrSWGW7XlhULkk1zYL16B2j8i2MOTOcHszl6ZWUPiuMnB25N2KaEkDDmnmtj8
NdbKLWzGbYX7cBFP4THIGKFK54mcHn9D8Gu01kJZXsKSuam0EGWo8hRbwRo+0Lb0aNd0fepGVnoY
vIeop5xlwiJYtGjAejPiAoit3pDCU1tXwSbUkO5QTHSpf4ZLx2mo7L94vdLsWmCBGAyzdfAgyVRi
M6shUmO0vb2JGreHPO2l1qOmB082erK8t84Fvyv8vmWTJ5+tSox22R0z9aqr3WcYeL/8qX92LOO9
DcwnyJBku9qkOsgXvbAofRe3HmZ6ImeL7RDgWKmZIQUOmQyK8RGRxakow7GCmgupBJVSjhAVEUDi
bSFMuaXKZIGYXMToAB5AGYL59vPioS7pdEe00uKMRa0jQ6+YrOQtJVaDk3NA9DcEL0F1o8e1gWyE
y7wjBccmjO9U9LwYroLPyNY3rf9gcN1DMflBKiVRaNSB3Yw4pNmtN9/Ec5lh3sSwjpfaVML1fDdN
wccXHOvDlI6pm1EN9b0RSbRwNXazZdG/wQ9N/znrSpwvxa/5fTD3VBTGJaX/OZZgfnB2GGZEFKJF
h83889hQqO0WtkEA6qEt9vMTtih60OoD+j2MybCW1eptthzONyQubluSf1CCmRFCF7JflvZUWsly
DEAFSCLJwXdCSgoEr752Pa5gZw7CMvUoJTWgvu/mpjaC077tUH1/F2P6MN4ZPYI+UaBJyJT6l2nz
n/9tJv5fhlH7IEvpnc8GzXmrmEPo5s3ZQ2kQSOxqHLSOyGn49j5++yHF/VzyM7K3t4QxlVy8+3jC
ms3/N6klnRSvn8353dZoi5gvEX3wvTklpDdlZujOf2+oa8AdtZjWXadB3c+/3PevFIJDyIHGYdfn
B5l/lbjhml83ClUX8di8T+Z3zFvzY9+Hw3x/vtESJ2GuH7il7qyavr2bd3xoCW1iLX6an6NhfqYa
elafToLQRvhM5y+Jz5OdQfaFkIhS7hiN8r0Z0PCLfvb8IXpmddNa0rVN6ngGRx0lkKzZ+VqwySai
RBp1vJsdtWDt6FFFJoYOf9p8G0pl1kCuP9UtvrA4IzHzjz/823eYN61EwxahBqQTiVd+770wkJlD
d5q6GsTBEYgYhraSctestdVwlyRx+P3jDpT7sPv/nDW2annjcv7x/vwFtTI4E1NsS1O90QIR0hbZ
wSuEOnn98wurdrxXLTvjGve39zeXOzBGBM3M36XzypvEnHAIyUY3LWuQNU2PC2v+9vPn/OHh/U+P
OW0xkXMVENErzo8OJB//RY/6D/fUwbRc3cM3K46++fARLzAhx6ENZlpc+KM7H8FQWHp3zJDmtLTQ
LcpSni3OtP/yu5h5soNrWywJR4N0I/72/Cfn7zhFJ5upG1PD3MSzNZ9p4tefj6T57s9juaXTEiCG
VZ3I1bHKfhNYycWac+zm188389E0b/12iH5vzo9OlEFdR9RBxI/9/ZYmMBA1N3UG1kSUXLPSh96L
B+bnDP85pObH5ru+OArlrtvUhLhtSbfdzM/p88E+v+Ln/X8egvP9ea/NW9/vme9/b/7x/Hz3j8e+
D9uiFDmV81PgEygdJzqgk1o4N1wFdhqdMxOvsRisVcdo8TjWhKGpmwjhgA1b43uPE4NjrU3rJpua
WyuKKVfaR5Vu1STjcunj28zWaI+2B6MDX0Ct8TZLD3k90M5y1IYaUSxXrgZ8qSilFoXLgI1a3ORO
3uwrpQI8P98HJ41OqpB9HE456olJ9ZSlnWG4gs8lFFTi9f95M7M92EW2eh8nWHkT82HUo+DQixsv
JFdvMd/3VDM3l/Nmq1aVG1bytteG3seAbvqH+Qnf50Jh2vBLU0boWfY038wBQD93fx4b5oTM+env
zfkpez7sf17/3zz/88nhYOWuTpgNouahmjY/b//t474351if3x79/tO/PfDzBX8+5T899vPX52cH
+FmZV9n+VoMD+ceTP+///nOqGA7++HhUGf6mCJvH74/7+XH+eN1vX/XnYxpKYIteZS3186ciDi4o
Ci9BliBnilvqVr9tDmFLWk06IjUivUT+p/0Cp6wAMMLN/Ni8NTdn5rv1EG9aRGtbuQXhSaGYvkwp
IAPzzTg/6McaJcfB99cUzeESBOIay5dh8P+5H6eFiebUZxI6j/s/IUPOfAD4Yvh0qqIiWwQdrjjP
BLSEq50YzEB8s+DGtIL4SsyZpoiahmlp1Gl5od2X0X747umU8xQCeqzv6sQisl6mI5TVAYDRuaEz
hwTJqEUJ+yBbWUQRga2gzxSLuKL5Psq0Yj/fHZ3qNaV3sFZEbpEqTtp5i5nEtg8wx5gJfMNQnsKN
z9IGzRZ0p0VUCJpXOdV7Wy7rffHP1h+PVZVssQrt4SOUdLAapf/XTe/n1f77sUgeoADnZP7pi/kF
ne7o26BkLin2Z0iZZz9vKSKM6OexsFc5BgwFFdgYZbu6qpn9ItMr9sMkMnfmPTzfNyv1yctzlNxi
387dtnDmdsx7+Kf7NhZVDOeMCIu58VaKyd28Ne/pPx7TxPyRtc9HNF8Ivjtw39vzju4yamqNTeCc
2J3zLv7pyJnzpej7/jy/nJh6ZU3pzs24UM6RZM6bY0pHhDEZcA2JgJ9dWKDjFntUn8Omfvbo/GCU
gVqVmKu2kqCsTEFVb01GeSkKyj3gfpgYnYaWab7vjxH8YtgihmBfJB2ximg5o2Y3mi8eYVh7cnp/
v/lPj1GBcaWwVraBotX7kXDq75smowxQW1q8/nkMZU4Dh4rqsiNj96j8otlP4bvmO2RztyOZenWH
4EZQVeb95M+7aN5sGUI81cdBUdcc6z97Yt4xP3snqPDsShaog3kX/NzMndGfu/OZ6ZBctY7H+HPe
DfMO+k+7ag6j6nOV0DnKXfNOKUCe6NB1tvOZ9r2L5jPPjjoDQkNPSyQAJdKJivpowbLyYC8uI0Eg
EbPznSER/sgslGZCXHx4dBLWvfjtfIWfPbHNDoO7uP+96fgWNuGA9fP8E8rid/z+vcXWfFfRsQcp
IQ0wcbaEEVbMOrav8wA5nzHOODjTct78PpdyE9BETv2ssIXSMLWHpcbeX6piZAgkBVIPeQGsitTY
HbJ+Tf+SQvP87Jxw5mUwrMypeJqPpVIHmpKLm5+789b8mCFJNB6YQMxHWjCDWMRo8/+lFf97tF7H
RoXwX0srdnn/B6p3fsPfkgr5L8WwLPi9tKQIAfkXphelhamrpsJsTqEla4qomb8xvdpfBqUQOkak
lAhK7w+mV5f/0kzLMYgdtm3dEu/6A8v732F6FZjB/yanMGRH04gzMFWNuBtIXZqIpfp4uwszn5Qq
5X+OoMC7zArtfanFV3SQsDcgxdYZHdPS4ZrhAR0jsPdoS/hAQgBjQUG/iaiQNynSwrVUjuDwixyo
5dQdC0QMSKR22iqq4/AxFFlbRfIFNyh0x9EB8oZRlkwmnSZyO3bwr+NQfdDkaT1wlhwKuTqGHQK6
tn/0Khn7RxYTgUZdW5Vl7Xa0wJPUyMmKnhRuPwwBpEk92FUPWVJv3+sF6XhVA+szhjThV/bRr6gu
Vd2wMwpCI7WWRbjh6bTaK21NbyIl9cIifSm2avz75jVwIpnMU/q8CXTyIvKns2Epq8ik6esVunZb
ZuanZSZ4IQNqUUaDNa8yjqHTDDvdRo83TP4Gqj++ejJdscRq0kHXR7ftm5c+1KRz2CImg2pI58Xb
epkyPMbYJgpNP6l6m75rDnVrQhH8fBpvBy+Td0rb7GwtKRFaxITw5mq09UZ7rzSdvPE7+vGktuzs
skA6AW4QAdYNIY9ZSKG/dIZw1eGQ1kYjPFSFNYHrUVXAvuN0qGLNpeg+Nv4K3X+9HQzXCdAhamGA
oqEIV3YwvptSoh7H1pHXVh8LtiMNz64l8s8EGV5lr3pVP45q2AKhBYaYBPiZPONXCYh+WSdmTcp5
hGpOHalSd5idxj42d3l8aQhj2LemRoj1dNemCo1RMrFIDYHwYkfbJLQOWgD7v0OHNvT22qIEhLZa
/9I0xMVe3xwyqTpGg+QcEdRuzKe4yfzt5AynZIBCMSXBu96X3apSZa7IsbpvfOOsG3m6yQyBl88/
wZvgG/ZR48U4drdy1L6weIYyMKFb7ZqeJFTP2KmqcuhLmXmP5SfrSKsyiEUComvU2iakGNh11q8s
N3AcI0xZyL73SzHD3tUEijH27ZCE4TFcNUrYLAvJujWIyVh2wkhp+AbSArN7BR47uInenGJ/ImOQ
KTX434aA1XxnWL5zmCgVjpBqmFld8/Gm8Gv/1oxcZEagM8BRxhxgVK500Vh6NiRtOoyVjSdB9Xap
WtxWVaedOhTpx0j50qshARtISoxBy5A5E+3XOgM+YOlMQUmTP3DGDTj75EOqF+2ucKps1TQYyiDF
LvWYdNeAOAGchh/SUFdbYoNf/LGhgw2ybiXcKHtMpyqF2bOsescKVTCW/NL7X+ydyXbbSpel3yXn
+BfaADCoCXtSVG/JsidYliyhCfRAAAE8fX6AM68zq2rVqprX4OKStGyRIJoT5+z9bY66CaNrERzR
pIwoSY37sXABMNO2DhY0V0JYQWDu1OA+l7lb3hYWDeNAiPFUhuLAyK8DCg5b2w2gIlhxBIQPcA5B
pt7J65uD9mEdCTD5ucoJWB/zGH6GfOtzFyrdgOLTw1L6M8WbTj4arRF8EO3IhcsieANOr7mxcSx7
RDwv2eQDpNuf1uylpzED/ZAUSBhsO9+bVfeY2/OXGzGElsVNnOJ7DBngpp75GYiYG73hbe0Iri+K
oZPOig/ed4BL1D/XFbmPJYC0fVDSEiCRE+v2TKN70rtKdcmxT39oDIwy6ox9V9DRp6rZazN5Kbho
o+nqMbLnFSl7PTjetsM39tQi/NnMkZI7T2h5ZzzFDZzZskzPdp3fux3NKuWJjyEhDTu3Mjg0oimh
H+KlmKSyz1S7qOVyG51J9tB2S+QeU8K9C/e67CG/LJ7JURgB/IN7EbYkbkjqPmjY5lZFMqPmTA7h
kmTQF2/13MoDN6qGEJkUbTZYR7eZr50NtyOvZhqJE+nyAtOmBGRtx/GhAPS+Y3z2U2iOH1fzKZse
dgx07u/Fpybs6CjLdj63EKokg7AkraZrmDrjTqXlR6XDqwlw8I7keEAAVm/sEBclwFbOKQm4p2oZ
jgOTBH1b2DhUkSIclPE5o18+pDppCL0ygY2Mn9KHZ0nV1m261IlfueceesTVcxtCyOotYiym6Zpl
5J7nZfHuCuPFMKMbawQPGnvIW2N7EX8M3xut9obJMsTKokveEjRdhvhT8y5+DovhqUGpdZi10+4d
15P7AU0B6kHmW4H2nyfSioBvYmP1O9O+RwA0vE4OsxGV4TrpbF8jZBCgiGprOkYdKTOmT5KoY6OZ
cAnm3sY+hM3KnR8i2fZkYjRXQow5fDzT2cyZPz1IqwBzPLWcG/iEe6LO4L774SVwcWXKFtGwrlHq
2CH4Q78xrK0bsjBM7P5EHsSpStUZk1SxM8MAH1wHYKdMFk56l/WXAWucGBDTA5NudoPAVF7DRU2j
kXtCoGvyKvOXYApyxlrNi2kCywnijiBHfAlMgPSwUyawOWEbcHlm9ls7o9eBPp/fudXExTfqD6No
b1NVXwsRuzdOCwyFptlVdJwmxGlk92MOlDl27uY6HC+20e1IHQApQGIH0pbTEKHUEQSH7XXIqow7
O+vbEVZjrcHf1xXgU8i8GlAad+QZ5GSVPNJZAPLgLlOBprnx++IULpMuivpsH7R+eLQU2IXcYMpV
Yl2Bu9yfySve5SlLbB26HAgBE/rEDm5V7dpotYwU8w6hOYAB0vhb5CfLqH9ujiKqh+2Y6OrUKhzQ
iPpIPbOuXtTg0sky79atUS129aEhAPzKyNHc5IN3VrLy9mKEnMq7LO67lDIglN7OwA0Z58ZzkCbx
2ewD2I9kJgEkm/Or6qYja5sY9C5Y9UY34JqWEdTa/YVOm6nnHrKEH9c2zXsfMdyQt0DY4snbRbXo
dlGCHq1d1h+qDX7b/YQnxj7HkmXv+ur6yF3WuT5YZt/U5T7vhmcNaeYSKOjRTeUD8VsSf2tb2Fsv
obNZcJhdRO38zCS2t6xk5OjQNm25iJ1MXICeqabLuplzkmc8N/wlixHumDd8GDNRKn8wmyZL+D3N
CAAMi9+y8GZ1WoglQgPZdRMEj2inkN0oibbKDuojqc00OBu3d2jZICzYSA+rgbFYG2Jj2kMffe+p
wTexhDGyvkkWaC2nI6lPJFC5FxrviGEGCSuge2kLga+sMwGetC+R7AF4L22zYGmUWKB+sor0yPVZ
XNPJXdCd2bKInJbmy/rIXvou66O/m8Kl5KpTOm1LS2fddP88mmzHOEO7aYcohUtDK60Kn5zIzG6a
KJLngetJqQJQQaXMtmUGiKzyTHRH1K8Hy11UDLzdEarPMQHRIdYG1tK6ypeNM4Ki3awP142IE59R
qfi+zj/Wmc9QL+KwaDntddqiMVkbZmE7nHGYtcc/U6S19b4+7Fx2rzRz/WcwY1rfLfKD4AP8M1hc
H+ZeRzLh3AS7deonl+5f4CnaM3+26wuWWz3MAlRWaesfMeF91Jls1kd/N+SI1ZeVF+uaxU7YM8kE
i1fWXlbFztKnWbvn69OWDoUJJX//9yVJn2rjhoo6a1mtr7vBW3fLuq8627t6dhod7G9l28/Mp1ri
lGZQAQGBZNyl7ORm3XTLoy74apbA6AQBK/cz1EpyCYqqyma46EFviWIUp8j0h8vfTdjKkV6qT6Ry
OL8URm1c6iQxLgwoOeZSzs8GQ9q8tDDWTTCQF2yK7jM355E8uLFBtggSdcWxRkubad2sYNY/j0oX
UQCOEnevjf5Hv3RT1o1vlVwuA9EcKBy59uHn4KoO2CVr+KQkLN5FbUtSnTtjeUQw+hT6I1FKyx8O
y8nuNAD8EDiQerX2X9QC3DUr2OXrdUL8g4FdH1lTgOW9XXs5ffyaBkwH1i9l/S7WL2qQTnEQpf9M
Ijott2jptDX0h/zUEsc/B+h/P367kdSImlgZCAVLZ3btyWLBWdT5tmqQ+q8Hsl4bfy56jFNLQRCs
O4T7+H/sqnUvkUpAp6jIVHJmOfFnF6yfcv28bmrPl7+fnMt2eQja5FxMw64eFv236fymd8mAV5dA
k3rr0WJFTGAh5E27pfYm3Y3vwP1BEOE2sAdI530GBat6MUqVbrOgtAAvzBCLgv7T5FsJoIXpfJze
WlSM+zyIITWUhArLNoTEOQEs+rvRC6LJJw6+QxYZurmimUQrHOKH6SOksVPvaUgwcUGnaozmzo6j
h1awdjMSbvSuusQZjV/DFkTWuU9VXz2DWueOCcTARWEE8BmPcwFmMCxv9XCbleWH5VuvJpqzTW4g
9RzH9HthvmYJ+Ik8qN/ioXxjOCu2mcMpYBXZXctkgfAM/WgC6qma7DBqgB0xbuXCtB1KC+e76lh5
tlTvCJm6A3J1NEIzPl6CrE6E3VH6+MO3rLbrm7jFD0By5inOk5fGmnxglEhhXWltTajdZ4uMvU1s
okcJ/BK1B7Emk34Ii+Bb5hRkMcv0Jng36BPsaTeeJhWMT54KqL6C4dK5LsrkD20/BvMTKZPpIUoM
UGKFvCaefmdBgi3QMO4MBLsbxM+oRggJQYdCpART0o2I/Jieg8E31j5nsXdf5g9TIH/j85uB9yWL
SC/+1SmKFaK0AIApeQ08HWy1P5y8rH4K2nO4LPXsCEsbKZDsrv5B+gV1goYF7hb5PhqLW1WREjNn
w62pXyOfmR7qsNuJIqNvW04JC8s5OvaEmnnno2xfZL+Ww7AFQ3+LPByyY1+RILCwAn513vCtE8HP
gZ0wJ8Ac1GhyIArvGUHhJSjMpybvYRZNzr5u5w9ps6YeMjI8yYd7dCOfhAKYZW0eQr/MoZZoBveD
/TJFEbr9sCPr0/tsW6fdKac5KztBmdWph6Ie9kmFeVff9GF25IT/6tIe3mgfJjsSQqStvWuTEQPh
4Vgh+G9rNaRkZx4kidrsnoragOKCjxxvCq2/dyRmTyRYOFstxW0+MWMMZHnFk3hyyunSF9ONxCss
BxnjUtAfpbLuYIC/zK3/LK3wRygUMyLOI2QP3tl0QIPVDTiKGg6ZiclbjuOGmvTYCvVWVcUT73Jj
Dfj5YgujfAn0I3Lz/KDxF+0m7NB0ShbODSt3P513Bl9DDFIwdykc5d48WQOKWISZ/gHTNqpX2HRE
vPqEI4UPqe7e5ikCJ4m+Ieq6tzYm/23s4CnaAn9AECjYYIzGei1h96VNeixn40dbkv0UWRW3grNi
0eNXnX+IAvyeSTP8MsEgtaah9p6Nk7ufuRwIhYPDz/sH1QUkUy3pKvAXkpha2cjTG1Fa3zqmxNuA
vAHELMUus9tg67QYk9lrDXUy8l4sJzeq66YdPtQTAhNGFW6vsZybzTEYSL7Kyq+88dLtIOq3wLUB
Og/hvrKszx48FME1w11NicXIO8IhsohekAn623gASuOiTZLp0yST6YZ0QQzAw9GRYP7rIglPpkTW
6vvGJRsb42ra8RUpCUrY0cweaoWcPmydY+eBLcPFgcrbHjA6op3NtX/APflFZQFEUA3NlnPUt2Pr
ootXbMaPrIvnq+UCcQ2RrBlCfTkqROjV0JBonV/aY7o9t+aPMs0qaNzujcLAtiVdBJUriRLK+e1i
btjP2az3ATN3YoW2KAqZJwQwhwu4VWgVMdXbBzfDN5Pxb9cmjlM/Kl/SdHroSrqxhQQJYPaudaGA
feWuAa8oohE4ldcuHlmq+eOVGeITqIZ3YTrgpxFWoFUzxF2fe/dmCJ4mxzSwSQt4vf1wGphxnguk
kHQZHFzUwRcxShpVmEWIrZGqXeanqPY9C5d4/Yb7yb1yWdulmm/Ti9sv2h4oHnW9w/dRn8woem64
Bl3KEM1njldl9TYV7WdCF2XTjF9BNlVIbK+BmSO/c/NHIoHkTpJoiHfLvPatuneb/De3mGvHhexQ
MCAUaf+mhuCTW/qwdTS6dURcF6swz1n2W3pi2o8zsUVi5N6YUZMp19naXdDRvUJZ4VLKckvjRMLO
geqYhleG3aPC8hUORnwpol0VhA/WoMglMbjKUNWCPTVHm8tgkFKPGu++aj2Y0wGwliUtp02fWukV
d2RFQvYriLREI+1v+U1W7j/kLKy3Pc6hneEu7g9UxOq2ivTWct2frSbx0hvUeKwK72TOn23AKV9Y
4YF0U4TukBZQz7WbqodlZNM/x7CrLk2V/KjMhtwkmHcNEQLDiA967qbHyIsEPuh03jsaI9CcarjG
zr2r5nQzNPB7JPy0ClU9MlPx1GXw6cZAZqfGOzlOM14NEbwnoXdrsArbCRf6FPLnEq0oqwbp0yzl
ghar4YGp5la19WlMIyZYhb6b4sG9dTiq03k8ztk4XV1nRPA/2SRMXiR0lZ0mfw49Iqt/gU/IymER
zMiuU29f9B1aWQV9qEah7FlPMYd+bh0IwD14/vghHfmtUrcdUToYg0g0Ixs4RJBos2YKiR0qiPxM
0cCWsMTxFKcP03DU1mxeaJMBWDbB+iLCgXTeikeMBA9JMald7n5HY8CV6J+hsz8IjF+kDFtl/c3l
woaDG3wB0nfYiRnNoVrF1Z5ecHrMoNVO6DnrPP4qdFTfMFI0j7hiBrCbCB6bUZ8MJ7/lNreViQrv
sHCLTa7L52x4T/ubyG68PY6/FPpV5G0jx3lpe6AGNQCP3pe/QmwRUNPS9jTlw4/Z0u/UTXsrzn+a
sChHmD6PUVbtHCRx2zZ9dLCn7jt//K0T90yn8moUAYIsf2FSuL88b0KvSrIPC+XzbKLbTHuUtK7/
VDUQmPqu33lO9l7b7vtMx2NX90bPtYilpuKoI4X91k6HDEoWQlatYAfynXAZRvxKg4D1voG2z8oT
FyBTRYAx0D1apk8OwSxbgDV7r3D2vRWeI0HWjJ1nzWGel1bSWODIs6u98jt8aIDkhFOQme6pG7yb
4pII9963ErLiggxlRRFip0kreKM5UYsSTw2rgR6/FCkpupXNNcH2KM2C4Hk/6Q6p96schnJnmh9N
3UdwLtCi1ol9UAJCbm2Gv8a6hAcC77PY0nWa8b4jmgiWhrmypqvf3I0zTYuwrb4Vud+yvpoIbViG
7v2Uo8qol2n6+nydB9vL0usV3TWaqrWPUKSZQjXK87+btMZ/Z3tc6Y3Sv+gJ/GaCI2xT0fjfrXN7
w+QXoP1gzYaQAZpNdlnH9qUuH5mJ6AMFD79h+d1/NwPkHPjHQbZFrK4umfby7jS4pOSYRCrNxY+A
Vga5F6G6BH7OInNSw6XsS6yvZTB72ywduK9US+pOH8N3UkwdLuOy4Q1c4bmUx/V1U/zIbHc6p4UY
L47SI50cCsF58qzdKi+BpqAYuDEZWZ/6oifFrqphrP2jK0nMpqjxN9FLaojkY9yFbL+c0Zwt7ZFV
PLLKSP5u8p5U5tmeob4uC3t3WckTtvtk9YTXyjT/5o12e/B0NF7WTVOX+jLD0MpSYZyiZeGcZZhX
kmWzPvr7WmWOD/0Iqrb1AV+WywocETVsCwHW5s/zvy+WLSkcXg7iKBv5aud+30pRnwwM4YvsLuHu
HjEsar1MbfDe88Uv7aymxAkTNRlcyTyDJ6SYbiHYr+Ge+v+h41kfucvT9dHyE0Bm+pOD9X3X9W6L
1vkhcPwMlK4Cd+KoLLiYNi6ETLTuloLNvhTCti/18mjALXP2mXwOXWBdIjm6xcYbiYXzW3m/vpbF
XDnXRxacn42JB4zRj/q0HEfvS6+hmjASmOvRQLBS874+WV92yeM7S74xCGJgpJdN+8+j/+kpBW+3
lzWy0vX9GYQWc8jurG7uLqaqnD+b9eWp76MzdjPVzbAlWSZIeP64fNyEp2RX2ohY2EiKhC0kAAv/
Fu/RnWbrIpbN+nTdiKYHhdk+yZo7MRGSuHnLP7//v7yJZSdhafBh/i7vY/0TEjQxLFIyJ6P09lHw
zW1aQKlTvVVJHbPm2lSN+b3AILCZsZJt0oSci4yMPm9aHD3aiU4AJ522du9A3wA+qmhpGzg9N13U
Xy2bIDpiyH9Jnb9TA21zZxrJ/yrEzqrST88rX6qeo0QShZhUxIHM0lRMepRJoi27S5ekS0aYuS2D
4eGQdsXeolFxcCb3pmdF0+vSO0pc0rvWSHZfJq54dz7OkZtSnMQ3NH1bXjm3qfVSWcOnsUj5xBB0
mziDqjfhGmZSypE7+Jd4yXbzB/PZMHBSNQIG4f8XjfxfiUbQbZj/J9HIDUnR6kNO//YfkdHn3+gt
/vyl/8x4tv4V+iEHS7joPOy/0pEg/BeADp8i3PGE63owNf5TOuKE/7JcO7RMBBFC2JYJvwOWQ5/8
j39zxL+AY4TAPSzXEqb1/yYdcRbOxn/Ld7ZNtCuBh4CEy6Nt82H/q3DEEfj5gjmKL6PeZ3/Uok1N
iokg8rmqo9sojC8sy5Fb+e63oibfZg7K5GTqx9QgL9cg0b7s6R2HLUW7iUl1k4cVruSeXiPTDeQT
TuHu+prmTM6kNZHZszR6RGwYdHamQOkcIYgeEc2ex2b8bO1DaqkZnc4/Op7/TY61DRrof/mc7CmP
1DTGEq4FxOS/f05CdydP2oE4R4ynFijtQaeygFAIxnBV7CE440aKhoxYFxqt8SIxi6vAZZzW7QY5
56fSMl9x5F1mz6yPdctVbpYZAZ5tuElEhMvQURcVWi+i97utparn0jDfXUJ2H9YNaYliI0Jt7qOQ
SFMiH7Q9nlOjIBasbrZ9CTWCTMmiOkyzHG+MvDpPdIVPLB+aPWgy6LuRTbxShwaGJPhf0qFv38op
ZGzZflsv92K5AYRI9C4FjvN/rvFdP5qA4yr/PBuPf18O/XZBfsUUVL2z60LgsM7SC103SdpDm7ZC
CuFlDLJuhqUecKLoUaeVdYi8nkGxJYrsUEXOj+pU+/bngBsCsTgNtPVeCpLkrTJTXLXLTTVR7LMy
9EnDFKZ5qY2YQbWgyq5kWW60CjzqExZGsZfPH5ZbTBSvj7nU8jKPSXBIi/xJ5EN0qauCmBzh1Hvs
Ftzwl6dzb4b/ZbO+ZsAg6dzJP9VFmRxTp3vQy091HH7LOhsQcALwNqfGrHJ0y9IG9e5b/PCmklNM
KA5RIwqOcsO87rI+mmZuXN13ZorDobcUvWmP6SamZrQyzQkCyaKFGBNmACH1SMfpsBsNRulBmoqt
68whzvbmly0Zg6315x95Iipns+el2bQPBXfOayh8TLbJgFly2dSCqY8TV+nNYKACAmNBRVmr1/Wl
dRPHmj8sZgwsnvM4m0tfM1eKScOyqYMva2nd5yVT8tj9WUs4UhVrbQTzIDa0j2YGLneCBgC6uGcx
2SCvq51vUidU+6FxbtqqXSLiqi1wtJ+B+GHS0YU8gL3nb/1bp/BYkLK8VgbNyHoxF/a1y/08XczX
JVOsmbJ4uBkXIW/sszithmW41YWvocBEFpWZibsdyEkxizOTaUJYp1gcGAJ9i7PWgdSbs2p8QGyU
AtmVt5ha02MTxjviKoITVowRrkh88jP6LUauWReYIb+aejLcSd1PR6PPr7lptKQNEFVktEjcyugn
TkiLlJIAfBfQVsA+VXtxVgn1wheyGpDshHs/rmVsTXb8JjGE3ovqO3/fP6+Fziw0TnJP6X3S5PrU
T9DpErobWcgpWgyg1s0KtqPdQMEhi8IN8ZeJ7kY2Vbqz6/61TftfkAgNJpInPQfWOUJmWip/uFFj
kgOObJ7jehpumPAzS64Pxli+NMUcENkOoWutNYmX3mFC3nvxGOLwrH84Y+IcbEZzfuN15OYk5CIa
wA6I6TxxFEO7cCyueHjCXmmKFQct8/k8xB8VcMdLs2xykPmjOZ2lN2M1yqtuu14ouWE2J7cYQLgS
Hzrr4rHzlb8rWN1tXJcQtqL81uYd2oCEpmdfAdeQQU38idYeuSnMTR3ULUbnTJcqsJ1zGL8kNWWm
Zq4revkVxuQjTJjgZGTA4x0+swo//xxnh8DOrkxPE1qY4Vviu1sM2tYB1tIrq57qnOCSo7cKoS3A
DjB5SXQJUgPrcCZ+9R3+fcXw6JI0hk1DT34bY6I3GueltPPLPAXGEU7EXaWapQsbfU7+sxuXP6HJ
Nfs6/rPMm3IchemiFSdfs4SktW/yxR4eEhjWoj2jD8xAtmvFmyFm3iUs48x3e44HBaiqA+2nEiaz
2IRsmr2HuENunxrtievEk++8dhaV9pAbHV0kxmkcEE+DRGtjEzw026C6eTP7mkXnvreZ+hmI2sJW
nWgxmJCFMBDMjfLuLGRhLmxXNFBmtQOfoflyRk96pxT7AXgdtc8NR2zLcKYJMYEc9Nv+7KLjvCmd
p1y78KmEeVskzg8XDRbdOwKsP8WU3LmBYe3iLqNeJWI2tErvVnj1dipUA9KPtGgZwAyp+RvO1Pt3
lmMkSBHR2kVynilp24geFupE26oPqGbQdEobwP4UvuusOqSGjB7nuFVo8MhLDr3hvvZjEp7luYFe
eMhEvveWSSBihfKELunUEsrV19MpK0CzW2EEij+XuyptvttWAr08JFzdIeiwTSlfkqF991uySpzY
IVYCJNO+MLJ+n+bDzHpWLDHpqDvGaR/gKljkMRakj/lWt3SQZENAGhmBnTPQxq87vZ+NkOvRjGi2
R02OND8F+tOM21DB053Jc64m48VH8bSZS8N4FN3y55m4qwr7YtfzNiD+zhAfURTz/xoZYmej/xP8
vNXXED+GdDr50GGUXCQYnt1tfXIwFCo9QhzKH6lJZTY+wQ5EGVI5DbmU0QOOs+ZZ1Pmti9O+p9+O
hMVt961DGBOXsoPTV/faFsUL5JTOlt9FyGpZCtZcqe2J/dC2D3NFzHglL8k8mGAPQYSi/xtxBXCe
q0fTbPOjoaCPqeGn13uvac7YCmKkD+yYw9JyJSqu3oJnGM7HKiY0MlXjvur5+us0c/ZpL9ShoZHv
mgwqGrAb14aK7Xte3XvJUwTi+H6Mgx8AyNpdNxdqj55E0n5Cef2Wh3W/dRGNshZ33KM9sVb2A/8t
s0PmMzix0fkJ62HqcvuhSMajW0VvSYpgsa7Hb83ISp7O01eOr7KaUgj6gXnIyFIl1LNRu2kJTs4t
byKXpxTnrIax2n3Rf2EAAEwBE/exDzww2srZlyWzwDl1q19VR4IcrNiMe0wWnnTFzMWTEQKevEMW
Y1ACqwgBQxz3Vz9suIV8c+3CBoBSXC3d4NNkx6RZE27n7hyMFilQIZ4avHw/J8IyxmB6DQhtDLQi
qUMZu1Z0HKfejEir9m98RDL0O353AXGI3Vy+uR4c/JrAEOFWAFJQNZVGB4ksDQiLkc60D2Ex/PI3
bQMXZI5Ple1eSptZNH04vVWo82o/kkfKP5gfaEcKj41Rt8UtySzgbN6qtngPQqAtAbV71v3mS3+u
nOER8niyCXNoQOSy5HlRAvTIwG2H7iLNfunWOi/OiDqzcAKXBBWG0/u8BL1YMjmWnnNomL8gDXv0
ZzgLpW+ditK0tlJiYpE6vI+jknAEB9WdzlgwBCRYlkOwRVnySQ6A1cTicdaB2KnSvjWC8TYQCM6r
nolWn4QHO1LgnwNqKflGwPjG8LNfoiekIHEdRDb9oect75DG0iQvugerishDGGMP2qxCEVyb6hgZ
BEdEiA5TG4VRm9AAzpFt2m31vZ9+Q+hgVlyKu6kJ2+NQIsjMVPNi2xoQkf9W1tFzZRMdHvaA92kW
Hfy5aE+hfq1LUtM0KcTOFB2RPdKuh3TLVGPr45RVnMGpU9awL4qd02motHDnN6PrBRsK/ZTTqT94
k53tRwusku76OxQ9p5hv+VAGOdZbCKdxEy7KbtIpve7GmfPXpqnvfMfdR7GN98+K5z2ynqtbxkih
Sru8sWiqJmEAn+PX2Nkv3G+OTkiPQnjqq7aHczNrjtd0BL8zz2TazcaXr/LxEBfoukemHwahr2EV
3xjycabMfsKEQFnYCggsUJTs9Clri2gjzLjfJTCsyh+QUQugopRBTDc4Dsdr7NVPQPSo4syXIkIr
g0P9bNp5zLeRfW9M0tvEAGQ2DuYz9jFQdxGRA32BywAtzIbu5pTEfLfQ8Ljvw5KQd+AXmxhGNBOS
99GST61wzGORO6zkvPQWNf6Ed1s82L077qF4cR1uHJtLCobDmX4/zTmdlc1pFqE6jD6+pLmR+tjU
UOikB6Q5srJsi/ycph/yXUnc15TDuIoCsGWOaVW7NIYxMIRAteKMXW1SSMZB9tLkAJu8cTy31sMo
qcdbPrNHzPQR/z5BKgS8iMq7WUh3czNso5gOJcI5dYHzA7U2JdSmg/Ies+RGQ7Bz5sza10n35lfx
vSZOIaoIuEK9sG8TPrQu3INZcS3szTlHLRz+dJ3avu2gV84jSdsohLBQ3Je6ebWLmGk6lN1tG3tc
yek+ccf8VMZpckK5q7FrHBVgIgiOkOZNgIZlaICUM9uDbqbgaIRtcYCvUW/b1v0mm2WXci0UQbrt
ohoti2ZuXnZ0/+UiVynFfWVAL9E5NTEskrtAIWXVCjq8ndq/YlSFe8eysVNz9QqkddMY3ksunFsT
6kwUj3isa38rcq4Sbo7WW8qPzPK93ZB6PzyXzAkzQeYSVljeLIR2JfUuepXUm8uTQgQXO/G2qYkg
yl1RHVibMRVxhzsujnNM5RhbRBml/V1eOpSC9BcN/aWmFDsIc53Ytl5DVPpIHy4qGT/qPq+R256A
hqfHcPRgPpbxdt9nKe6AcSlKmCGCnMk/0I1fwyL8qBA+O4olYpVX8a5SZ7WIn0JkX+ym8N62nBtf
ZWer+hrzbvpmGNQcdJIJVDw7MWHPRSFQL+TVhxd5416K6cFgbkwHwNtbHQozyENkAs7iKPTsgdPW
9FDtdFdHM8IHBbKpjdAMpFl6dmxSABMTCWcUouKlaYWyTVLC+wWkRseT6V4SY9H3SX8cNN1SdOWP
6FNfSicNQE3DA5bM18r60xFkqrAWgd1v782D608/B90R9JX5nPTjz1wFz2lrbQZD3tkZClmS22mS
V2HEpPGnTwVvjkjKS+3jIImMt7ybT4yB743cL7du2zzzD1M24e7Zd4F8M7txX0OI2+Ja1jszoMjr
K5kc+l7jxul/pPlYnosYwP5k2HtO45KlLjV0fBXSR+sdTYtQO75TrOWYGjLRLPNqVydAbLIM/7sJ
mrJqejwUXN1hQ3KXzSeypOIRJBQVthfWw8YWQbartEqRKdbfzLjMcMTbRO5mhM4kaMHyaL5b/ivO
eZiGpMJIPNJlLQ+994MOIoerBg02EeyjKEgmNZ8TM3mrDPJKQqO6AX8ekMMO/jHHKawrScXA6UBZ
oAjHY85fFz6n/7IjZW1/D65DPbMzfIHCJ2cFbkcdMioCLb1OcwlwxMYI7Z/uTAI2WD9Caar6EqLu
WKZOX3kin2sSC5L806AX0Gja6QhbIeK53gOOtAq0B3wg4c3ACxnjU9u/ZpWPRjZ6CR3m+Tok2ZAi
cuu00DOTKno0Gm5kGj62x7JoyxlOhHnwm9EvWsencAhRlDD7mLBXNmMptmZGd76UXbRJDfR+bu6G
m/5k2kOFqmHU3Bw/Uitl8m8DkXR9VFOdtFnLc5+ItdYoW9lv0YgPWwKwjzpYwOPkTvTdSEkxa40c
vBGo+pWTItdwIKJ6SYw+P9zXiMlQSdXvoc0HNpL0KVrOyHighx/W2U0SKec4RQntE5sbEvS82H3N
B0seddhc69H4GMeOe2z/M0WHl9b+CSnAbethKZpuuYYMynj2rJBQhbSARnVfQynTRQ8Bfwj5sfFk
q+iu1RENOyLcUcz+lJL69TDLafyitEiM5omB1cKb0AwRG5iAkTY3jQxC4C8O6xCAevNhctiBVPkv
2iqRv6FRCLhRctfDmQ6NbtPGpKf3XERnpEhETKD5a0hsCCo0/mP0RV01APmcnhogRqdcRvJShOGu
MVAyt92pC6ur7VLNkyKiT6E1v6AafY669L4PXBNwYvKJ4esoKvTAsE2fYKe+uon7mAEZ9dRr5bn3
nSk2ivGxpqbwdX7j+vK5dzhbBqr+pLCfCJQllYTxfREhgIqJY0KS2s7kf/87e+ex3Ti2Zdt/eX3c
AW8ar0MHOlEm5CI6GFIoBA8cePP1NXGUNxk3K2+NqmpXI5EACDIokgDO2XutuYi90jPgVMxulC6m
VDWeLOyOcdT+0uqBWYuKWNfID13Z7T2lvVWXc80of1V18VI6zCXmkRlX3/6cS7KzEg2xALPyu7Zr
xLb32se60J8C7Rv8OHwopfLZtNONix+M32IH6kQAQs9y1DZhPf5MaYw7M1EAvYZ6pFbeRkWlyd0o
I2eG8c6AbT3EqIO6JnytMBRjpHSYRNMoavv4riGlJLE/9T690M6lVqaFb5Hh3QXMOJfWuV2Yn4qS
fyuXvxls4JNNnmXecSF3Ecsj1yQdmG9q7SRoV/QMIEPhknxGShTMTrrtH5o5HjI+xYtQb8Yw1g9G
Ig4pw9R1UbvBri48bYfWP1wzD95lIh52Y03hjPo+MxAAkEDfZmwKU0wJMXHn48RIEkUITIEJe0bb
U9VvlUOoeN9i5gpGpXKXTp6VQCOfiyHHKqYLXIMiwz5NLCuQDpLG8ENg3VNvw0Ks8RXaKB4gK7Zo
FdwYQhU8bSdjyOxCdYPlRdsu6Npml83adxIB4CaLtPJTAfnJyaN9rKdU09XmFBDSsWKITQlzHn7m
iL2I5Ey3bknEmRiYm2PgrikRJIxeVeZ0l8GsntOdBvSYibem7+AXPrsWIxqlV+31KLJLlRJhYSjz
eyZwcqPrJF2vL8yVxlRi5/akS8dIar05fWkSVAgLlDPIUOGQHvFtxE0wjjYeCiWT1ac98Qk/yjZ/
QqBQ7iJCNkzGumvlPrOjG00gaZqKOkbb2Y9nN6o/2ij01mZsan45wejH3OvcBAzyGWvNb2PujQd4
FebFnPkhVO5ESoQ5nzzygpVcT24E6Qptje1Hn7iHcAXNW/c2ilKmGLSaVo6hOj59fsIJDdh5waxN
+xra7Nhe4hl25KxBEOwcG/mfuof2eKN3qfC17NOI0Jd6bWGuMzh8yFIXAlJjULQlRKITY8J4mnKz
Ny+YoxLXbxdsZjPDtICHZpX3yd2keMRlh+PjgGZ8U2qxRZ8IUBf9DxiBk7uqCp4nBvLFC8Sys90L
/D0ePHLX+ubpeXSKCczFXXMUILFPjJK5fE0dBlanfo/z8QN4JwiPwjo6IrvLCpqi/dyLnQhUy3dw
JW6DxHmvrQr5jRs8w+K5OGH3PlL7OVXYdknPMJrdOCgrr0E3GehwkolCSVZu3SQ3SCDWtj5yFSyb
N0wvwarXx27NxBG9m5v/SiYLJa9BVQqiMNa4gNg1RWT3jaKZN3ZKfY7y9S5NtMznT9m3YyYeAI2T
PGsbh7ivhouqRM9BoYDHEuNbm1TVuS5IJHVD9GjmaBHrQDoodCD1Nhqmw4QFzQxNeLjaymhJnlBh
c8C+ZxRnQFqA+2HcxhV66YJkJs5aZ9x3DgBJlJaYBTH6JIk5PUzlrdJHJVFjoruPC3Wr1gTU2G21
sdRDVJjWoag/61BBbuYFH3BWlhTamWYGIoVYU86O2scnx3016In4TcoQ31Gq+aZrrKdBN8pbT1wK
UGBI2BmH576q0k4ApQ3SoaTVhLoSgUhfc4beVm7WHoMs4Ppt2WdKs5C+3K7klK0+nG56gMjxgN76
pp3tV1xDK8S/r6kygjsc+EYd5qBYuTGUxb+qNjfvhd49MV0Ojugi+5kG5ZiQFyliHBFM6UekWXh+
uhJlGNpNZe4ezDK8o3Q0+FwKYSO2BNv1SrCzZkjyXgHnvCyH+2aIf8VpsW+ZI6FT4hY/pOXzEEcU
vDglsQy9FSnWnKVbuImH0drGqvca2+Wjhh6D9CB00FnL7c8gKDMMmHGoqXk/D4gJmNX1NMGQIQRx
/CLoEuzC6SWc01MbUkSdhfO90wx0gNEmQlDO2G4KtkNHrBMjiM5lbBgWDnKxorpP0EcxBwIEriFC
1110QP1wxoztUL5MlLVwCeWJgubopGm0rXVkmai3bsZhIq0sdLcujpp1THLdFsqFu9HyeV+m1k60
kAjrbLgM+sw5WV2so4LEZ5UEFYpnJGcr3XHO4ialLfHQmHjHHUrg9jKbjNJxM5MNRRYhTN88an6Z
Cu8zSkgZ7BNiX1XzBoEZEHh3/pk3pB10brQ3gvKEHPUVLSaI0oD6CnatUklhdBpNtDc7+84C9khz
Ccm+riU2jTxNwfDKqDzCMIzocw5La+XUE7YEgotKLd869Oy0zpyo16WXYM5/MrmK/CTG/W97b6PA
vaCLUqeUiIIWUPPBqX9lQ0+oYUxUgarDqjUU07lYeC5ywzyj7XxIUyZ46WRweib9ret1P0LI632D
X29SXLIS+rcyGqJzSrd74yV0O/USIjufVp8DpJwKINZKq8KXrMvblGnztmoC341sdWOQa90b7XQg
LQb0OH56vrzx0bF+pNF8iXMzA5gECl+z0A5xK9HToto53kSKvWrZeyi2DLzwXyikLxzaWRSbTJTf
OiV+Fh0AN3MyVxQWs00vuAjklGcS2M5A/cG3ZQ1x1mlAu94ei3TzvaRU/RL1Js9uum2tIvuOIYRe
clUMJ1DnGNCXFLnB5k4/kCWflud8sdzOcdmQ5FVpGz0eHoY0tA/pI9JAIH6oy+2BQHgsf+OuVcm6
sDRFv5/IkrMn7ynNzGaPS03fVOqC9Z1KX9dVOjdq/JNhAzhDl9Bb3THu0wp2Y0y5eRVrjEAEfudV
4uQPJOwxuLdQZCM0XlyyFpalMv0I0YziMlAeWkj8fC5OeOek2UB0uUaxMUFhnd3PuWnfzjGU2WJ2
Hqycu4EXzxeTCSEX7W7dmw6J6I5OEBwD9XEkIC7Q9fAlbW/r7jNgbH4/62QYNApcByMA6IPoYUqJ
Nur0jp/bfekQ4tRjOm8DynJDaDS3naq959OUbeNUuW26ngyApDsrEE8vfdZGN5VI9/jBN6o5VM81
Ma7oTHV/KDR8Kalf68456yPK296vNHobHDAcKmeTMCtjG4LvdEpzHy4Qi04bTH/SC8LFXeywbpI7
vgY8JDLxHLRl4m5MEw2wq2q77iWZxWdRdwyR22yd1cZ3zyqLD8POQXRtu6kub5IIUO9gdL4za5Vf
K1xeRE06fK5t8L9Gu9lymBQFDL0HApNH3Ak6l4scBc1amVV705conOqY7O1heCgDLj8tGe2hRULy
1KCTwOT9TmAegQO9hlM5mW/SJbFjmLx0F0/9GShdtEuwIHVdik+EiQPtjZFwt1A5ZKLrT1o6+11n
pedufIV42hxUxkZYwOPtaEfqGcRWuM6XdAlc0OFGmG57Ig0QoPuA/ceZlB+UjM3jkM/39pBOm36Y
3xltwISu37LORgiM8Z1UP4J+VYhgzLsxzI6mn5oJN7+JZAtjGd/YLXqOpo63Avj0xaZcDi+dCTbZ
eLdjMONN6Fu/Mrc60Ur01n4mS9aSgzkduaJCSYzph7YkMnmufnSIaELITLfBTpqdKLKHuJnvEFP2
t5jrSUhx+DqTan6nXXnjIGj8NTvqgTkeN7NwO2Ht2jDAaR6mKTpjodwIy3LeoRla3EzSg62W4QW1
JPc+PGxMGbVtkho7lVLRDXcNwP1ze2vbNV+fximdVjd1zL8JxNBuVHdDkcBa5XpX3ukRpRMnVoxt
VrmLq1sAuqTDY+pUtQucE9R5iOTSiu9eUtyC+gBtoWMobpNzNmrpN0eFgzVmZ7lQlCQ/W07AzKLX
N5Hgt9Cg4WAQ29CVTLMNKWT00BdlbV0ymY9zPaZz5IJtIItOz5x+5wj7R4zzDOPibNzBA+aqSV8R
1QCdiKZST+1ovYZtcfKyCKQEfPDCSvKXPOO7xmRDm5SonbC10JEsnU4CAraY//SntD0a021Ni5D4
NwZck+emXJmbkVcuCYQEHunF1aPRTSRzC0/ZUKnLSU5QGoperqX7lWWT1d6XLSAMZY36xFkZTjre
pTp657HFTlSOt7abQeluFKx7xrCtGAYyiPs1FjN9S+qYAyrwreHRPbABjkDisMj40witiSYGKDUV
IlMbTuhSZt8rSGLW++QCbO0BLTZV67lXGCZ7FO6W2IrJblH3jP2wi5fOYYn/TKTTtrP1g9cE1UUu
VCIrYlwBvWXEB1OYE0X/SPUFsmZmorWJLiypXyJGVPbUF76KVH5dRWD7wFBeOrUxcFB1+jlCn5wa
lFwNsBdrwhqGlevMh9kyvLORMxUAq3+Hg2gZLB9Lm7HTCFt+O4V7tyj0nYaeYArnE97n57CyrLMe
xaFPpx3zk5q9uZaJMj0TeBEICITyQTaiPiQvJY3NKUvVbdXr53HkwlSK6qA8JybaDaHkPcjcatjH
ZKitdCPgJJv7yM+0kc6bCO7CkZF3SJgLbeh+fjCy1iUW2ziHXepAj5h/uiuv081nYTCsFcpahfsM
eb7LzwmZAN2S2G2kng8IPScFybkLmSPUugv/2SCChdhbZW+N4tNI4w+nUt1dhUd4K5za3FoxYJ4u
NzkF5lLAz1GohlnvWe4htMHxuiqQn6mKc25qpCgwFw9uauNuiqkukRreAT//ltB4THAFMCzmypg9
gRIaLoi/dCxQuhUS+WgwoyvcA3N/7jJc+GnDLll/ZFOJpVhIsBBRo+O6yZO90PnSG2YLQA5oqMU1
T+lCd6eP9q6dw7uOBhnlu6lR/KZCHlhgs+QudqkHe2K22ZzCWceXyS2hU/toU0fUUERbmwzqNpnh
6r4yORnuoJF3CrYBiiVkJfKkC4YHCp3dXV0+hHEw77w4NvcqVsCNMhXfbfeRQChU0316LjErrCDN
wR42iMg8WEaR/8gzndk2NSCvnR6Y8geHNqEbQxLDeqoDnXDAun5wXOh0SXOg2oImOoE0N+rWcSg9
SvG0I5gjI0VO1QlWfOatkuy+bApmSmMEKY6z1TOBJBvg++iCMum10fu5JK+CEFtniTpttKz9bqeu
Aoaa8UMXK7cVdvVVYHHdnXPKZqprQwkR0WNv41RyxXxvjk28NYwAFWaJHaCzGoZus3fKuzjYLyXv
USSxH7fmhzcxt8+gOvdDqfmFWR8Rq01HAtqfUw0wMRP46egtC7lmLtCG1o7ItZ3VHk8WEZnU1puN
RCnKhVRjIE2An5yp4PTzCI1RbSQLU3Lx5jPjoOETlwxYI+ZTqMMgNy5acKwky0PycbloxirctYr7
xFun5StBhR6whl2gNXdXhmhIObrqgQ0ni6otNhEOLd56M5tpUnHNWBy37Y5R53YuvQ0X5cVWzwJN
IQKQxFKZh5GEKI0U0lchF8+YWKaju6jPCiV5dGpCvJLeBnix7PI8cEf/p6X+72mpNR2J85/C3c1b
+/aHavrylv/6///v9FY0b82/KqnlU/6J4DP/QT604yDjtUzT07XfUw31f6iWqcPTM13aZxYAvH9i
+NR/IKNW6XLoqKa/ZNZXLbXnqa6GxsSwXWTb/7NUQ1X9zxg+j6KZa2i2xbXItv+ipgZ142ZJSMdJ
CwKqrJl65pKgMt8eMLcgWGFIaPvFRBVt6qr+FC/SWpNGTraSRhr0PRBmmSStGpsgNblPKm/lmpTf
Xjch3K37trb28kGEjDFt/oNUV2oL0V2uSQ5n3XU0w5nr/rn7+pjclyGbYyD358MtJXtfGOmpdvQM
OQDGuB2n29aSPeD4OyJlbccVDoq6wq0Z6neqgl0x7DpfuzIWQLJCC72Hs08iLf22SuxrD47wOlcf
C4qie81UNkOkRKeMwezWtu3PHgGe72h9ZJ7rvNm7HVf9ObcY9S2LJsAUAoXoBcsoUdOSkazyeR9Q
58nPEYvtjlqN4jPagNC7UI0lt/gvmyOgGnQJ6rYh8s3JuKFbEbO4bO5upOVLaxAY29D0pCNJLjIL
h28B/Ax9Y3umkk4dwbO8L1CppJUy9GVyLlcB3Yh9xt9c5iHAnZ4x4vVtyPcyL+9PrskF76PdNepw
/xeisoTuyn0tkXQjiKR9kVTBHkYHcivEPwlECFDwEFiQIQNFNhX6OobrIqGVjiS5UOFtaSWI3REy
ENJaEW7nNmPU2EffRi8ej+VoxUxHKeHVIyZdACJLvV9qmAOq4rp0A8yAFMeZiHs0RqnvgsORbqo4
NxBDGOV+vA2VnuFuReq4oSX9tuhoyRkldDq1QRSYqvMxrqK1lscOGV0eTD9B3nNJjB6tV1A8gwbg
TVTauwcmXV7/gyXXQS502P571UX8sOyKy9JFRhvd/MYQlsTaQGZUyAyGyeoPGtk6s/kC5BaEEGdV
PEeIsyvNdg9UqnHV7dwoiPcFKru9l3RbLygbumJkO0yLKXAQNDjT0jQ20twXuUmN7NL79KrcwKMG
jYhEZkxMX0ejF5sWRSY2QLP5NTbfg3FF9Lix7xMTbbra3ZuIcHaa46hbrdd/ylusTnOEYYDT0WFu
B2goGia+HMKxEBD9cpGITR7UBBUywMEyBWl6LVHL8mOwUlSUqhAPf/nbJbI3xEzptwFRC6sBXyeG
APJO/xWv/EXUlqcpFZeV2hUWReElHco7mLHyUfcVCtYcRtdMMW/hMw+NR7szogHYVCM1cYKZt3PA
3TFThgYzc9Wu7C4CNNWJR/TQEz8xxz46df+UKfa0Szsv2hFM6qdpvK9Lslf1IN9La8KwEGeIq6a+
ax+u6Fxbopv1JeLCRda3/MjpJyzZ1G6BGIH5co3wD9t/nET1puppmzpgguqFr2SaurLOFgQ3uML6
KPJRgwgSvuV/GjH12mPQM4bv4cQPtOw90mFbIkD62N2nfYxt1cLeoPQNWu5s9CVUW8rCYwPqk1yT
+9Dt9Ugukp/y7Hcr/CRVlXI1wCUNh9Imvy0SjGQDi15n3GAErAyt3qoaMGO3rgg9lG8pRTde9dhh
Fu+p3OV4pMabCgS7PnvDa/CHeRNiS39EFkfuyrwuRFOiE7U26FigwsjfwtequbDBOrunL4uGSUvL
H14RG9t0KT6l3t00hTq8jpl5EZpDDDpovCkYeiOmvf4SCa4QtG0m2OcMbQ33ztOEvpUfpUnzbTL1
0xAjjZis8MnWKY8pW0wcSC5oKWzUjCKrvP7K6xucytNo2snXddmNcCkvwUuUYuNir2pC8enx3Stw
7IYoZVoqxA32kgbFKH3WPIjTNUMCOjLU6jbg1ak7j/SMrKQ+g7WBGxvE3REHTHeUa0aiTWtHaffM
qAWNW74O+uwM/6CjHOVmoHcflUpwbhQJBvfLP9XGEZc9x/g1pVQ3SowmpyFS0xMlaewARyvE9zIm
i/9OrsoF/SKesywcvSF1yuayWVNiXo/4Z1fRFCPhNjENhnBBkNVQ2ZzVLD9NWpej6rfFlhBb8Ckt
gh2yn+joTVw8RrKIDkEOoQVmG06IIEqOFeII0CFHlSor0i/V3plp/lDQNSaUFs+p694XQ72vZ6p/
eYk8zEia8uBAofH05V4g90EfJJolI4w8H7jOg4CYfE21Dk6hjkeLQbVGPY1Y48ATlA/xNZCXeNOP
6rgfhnE+dkpPhQ2iRR+YAdLPaV4FhhVuEWIdXB1ca2CGfsVRpwSN4IlwwVU1blNm19oogp0Nd0Rd
y+8nr9U/vim5GTEQ8g1nPALcy1sgBE3YPYwEyia2eWlj0P1dhXtq1QJ5Y3ayySrOA7mgH5bgJCie
O5NYmXgxlWTLAEYuimXNFTmTO5xFTrCQ/78e8GwuC9Rbsl+k6tzmjhjOuhZz/aIHlepUf5pae0hK
xHBQe96QjCKQonkrsv4lDsu3qWHwZgzw7welQ6I0qTC0QDphF8iFp/naYKh0yp1jHIhtMA7PmUUF
IbC7hBjqlynNmq3VSa5qvxIRMFHguEd6V1RcDWVPQ/Il7+3HNKDLHCnNTOF/ercyQZ2I04OTEYND
fNMGFp3DCCg50BWfhj3gpdh7xhdDiM087W3D2InJ+IR0dyknkDddoG/HnqI0GNv5ufZCYu1IZUUs
CImmrp5tVHLrOHsmRzi/QCHKjUlZFXEGxjGhRJPPzqVJ1bMal/0uDqMfTgkzaKYybzB+2iLk9XCD
LyFjyATskao2I8Z9VkH8ypy2RRGVbUhxX+4Db6JEbKiIyjq0JRm9bbXV9mPa6ndVZD/l0Hz4l50o
F7dEkKCmbpe7j8etZe5tIiVHDPYmPFmGq93WSftmg+SSEryZP8b6okqMUb2M86g9N9yT3F79hIYx
o01Wfi5yp12fYZmr6f4HM+UGbI8JZaQPref/4J8fNfAWxIX2VIwEIJ2ix0WxtD+8cba3+Rxvy7L1
EQFx0mnhaRR035kfZyGwmljNf4yN8TpNg3bfRznJljr6Lpq2NrpV2Ag/KquMTroFA2qKEeg4FOPh
jd/qDaB7c5j4eL3gDaXC0Wxp3jhkxoBPiIk/vYPnlTykMaHYuoHooMudg+FO4JsttaVoTQEFRfDS
dh8x4yEBp5WmWBacyjZ80itEhPwIcKgVFM1aNzn0abYrzF5fl4Vt7HB8UDtyKBJExfcePhCtE255
SUQUEfK8mnrxJqd2tiFJ4YfbtWgdIvV5sBC3J/bDAPRmT17f9xQbCJMY81LQklxRg6WijOMNeJcz
lsNNB462AI8JKgPpleG2yBG97xlabcXjnfaPXXif2lAQKTWuudLRdYlqHftG9GTSu8tEo+5nJqGo
Lcq71sBEX6YAmsyBw0cKVxsrbn44/DckSHvw8VkiomiSOE/Q48RGzMm5JUkb0KOAlAGt2xgMWpl6
fz+FEdjWCeJVTedltLyPJqy5EJrovUwy1H27D1RfUUd7Uw77MbBv+6T0OIvRhme56QKchHvqAGpC
CwzIxyPqR7N8XIURhk2HvAqQbOFQQtQKSa3uv4GM+VAUdMcaf7jauPBSkm3olS/hWLyHEY2HecDS
DrEGgSBfDK3U6J3+kIorpPuuqWb2rrX2W1/ROWe6vHO17rX2wGPYDn51bKS7KbScDdaAaBI5olEG
2p4M5aqWXCOZiNSPZFqY3DaYYlkiCL5yr+RRciEPum4W8pnlAGr07x7+X+7L4/rGU0S8sIBag9FR
uMxqjOWOq40LFlRuy0W8PHLdHBYh/NfDNmPGHbzqmzoo6iOqn/oo11pbFYdQxUMPMkzJmTPI3XKR
L0ddD73uk2u23TB6+7cPX18mKSkryc3pW9rz2VxfSFWs8DDRp5S7rgfKza9/QK7KRZ8Gy3DRXJQh
8q3JvSUjZz/I2gMAJW87i+olWe5x8TKM7xDZbdLaRBgvZ9typ1xcj7nuK6dldn/d/ssxTh/EOEXa
79mS/Hc97C+vB7KVEeZfnhstb+m6r+jox62/jvzbd9Z5S0ClW4x/HCSfmrlqu0uH5F6YNSIgsiPv
NNhau0JjoI1t7veFvQy45L5qmiqUAMCL4bMz1urFUka5Pv61/fePmX++ijw+rSNYT2PJXNbcBIzJ
eXc2LaNehbUip8IZHKXhVq7OpsOkYqyUNYYLxoaLJU2uXRfxwqq8bqoAyTMupvvrLrlWKGG6tptx
gDP/L0+Qz/+7fZwxMRSLP4++HqN63r0QpNqoiqEdo7xnURe/FBR3206QHvp/Jcz/TgnTMG2dgI9/
X8J8at+i3wuYfzzhjwImHAeqlKqLMBPqg24siSB/5IhomvkP1UYzYnEF91zVJKrknwVMSpsaxUTX
VheCDdiHKwzCkbVN9Bt4GRwXifj/JEdEt1zKpL/jIFRGT4ahGqZqG/AnbIM/9nccRInWKCoxw9zY
2uLlSsN/liZ/W7WdDgq3rEZ+rcoC5G8HmJmPs9jBKNOksM9Kh1j5iCEKguHWJwZ4DYnIe+5La9h1
pXkGEgDlcFLuIkcbgGi757pWBkA2JqFd2vw5lrDBigmwNbT/2CeHDOJArdhrsj0RjYwhnkyUS37i
IECZoccMUfI9UuZXdPcOobBDvBfm4iQbRvR2XbVDbGCuPZMaX1ZBtM87HEZNPIDzl3+Jm3tFeStX
Fa10529ylXFk1p/cuURPFbR4KrBt/vEEWX78+ih+exn5rN8+pa8i5cJLoojt06HX/C6JepQYyyVE
Syu7f5WrmBmznUkItLy2yF1yIc92mUj2d/sYCmHXk498pZjJ1b/GX10Dza6vcf1nChl/Jrf/0+p/
/a/LV5OHyDVu1dZhiuvx0A4UO1UX+pNc65dNuXZ9gKnFH/uux6GKJUbpL0+5PiyfIjcjUrDXakxh
+e8O1iyb/qN85LdX/Norn26RXAhAeXl/VCb7uYq+3uxf3tP135Ov9Zd/Sm5Gy49C0U2E0n/+PWI0
sVbI7ShwEQ+JPlgJeTsuvm7Ky/2TxEV+ndcZrJ0TMxbWpS93fR0oJ7TXQ75eQ85ovw76c+YrN397
OP0qxy9z5K/V6/z4+nLy1f/9w/LA395luGQaR15MmgU8hGpFGnlxTOXoZFlU6AiYMw2K2NQtHOGv
7XKJ55MHycPlJt255Dg8yL1yx/WVZvwJDDeWVwZ1ySDjz4U8sJCjketz3IVm1yF6Zt6g3BoCBEqr
FUh3retqt4wQ82VQIR8fC2zawsKEMWBQhUyQLr4MRgCDovQbtJi5ZVkHrcjJwHGpCBe4hp0JfIHT
Yu5ChLIWsujmLnXnr1VtqbVZfJqoA5da9deq3Bu1zslMwsiXW3IhnyiPu27+9pJyp3xYHnh9ntwX
6Ckx20kR7apwoY7QknlHPxZt5qA+zZLURQ4LM0MmEIwif0hyvVwgROGiDjduGS5Jun1ei3UJr2Vt
LlVGWDyUY0A874tZ3aRTdZnN6lGmHn+FDsvhvm0tTZrp8BU9sPzdcu26kCx4JpgCQcLcr2TS7SxT
ofMq4cJeGy8gUtGqOpq9j+rK8MOILhlWvvGY2Vq1wzXwGOcLxoO4CZVEvuARbvF9Ewd0ChZQWxvX
aPyGCiPbspnX1cps+SuYeSYkgqRQvfWhxX7gauU67ZMOYS3TCLFkVlL18PyQJkAL25J8pmfL6N8Q
GWu7vAmrU8xIFtIOZR4y0LlDqEawA035LcjotYhO3VdLkiOSoeZoLQQ4uda4NXhw5NTGQpt34zqC
wNoQu7iMEyW/vBEu4ze5et3JMPMWWAd1i+XkkQuZlHzdlGv1pIDWzM1Lv5xIcpEuuYVOoR08J5ty
IESqelTC20ptFd+ubdClYuAUmPJGw13dNGtFJd+77u50rx++foiolqgOL4vrj0zuq5YirtObJGI4
6kkhUNh3l7OAuhJ/c026C/aTf27LtQpRBv+YV097sq42itOPx1Q4yzdsYEQoigiBkNyOXB4aq4Bv
ZSB9pTCd1tw2QVdBVy5QsbkDASYA1cfj1yp5jwDs9UM0z7tgqM0joWDVCu0JU0ZIQ25UkBxWau7X
ouqWckp1pObmHtu6cY+NMZub2EXhWLZGSMV7NigchSRAgo4Bubqm2FOPjGj22nTfMH/+BtjGiA7N
t/GHG/ldQHYTBa71/Jztlc8y8kNjI/mTmFLW6Qdqt/Qu7n0RvgJDFeOmViGPv25/GuICLRVhih5t
wCP0WJe2kB22KPQt7NaAiQp3jYw0VO9w0lTmRxe89fny0km9NrAygn7Ap/c8oINRtmr0lhtnvIWL
cmU8de4+C2mobBJvY5ev0YQV+5euA9EeqCweMfEwBQWNqipMuKgdrnu33w3mk23ukfIbxqkPX5xf
tjhM1pMFtRkZr7avk5vSfo4Mv8rOQbSFgQhb20zPRXRTqweh7nHPNO227Ndm5M/zau7ajYDEzMep
K3iEzRVm9iy+AYbXeQcFovS8Vj4XqbtDaXWgUIFsEcd5eg7ELWVdUAHgSpQOkf9DkflD95JjV+3C
O9F+2L1fH92Tk24Wx2/v06ZMKO2DJ8kOETlNrovs+9iSS58+UOymWRCol7A/2u6+yTFe7423ASJt
UfpUnEWKKfucN7TB16V6ich+W4ThOF8eY+N5qZLfEe9Belnj+UtA86eerdXX+tmFyaPujU9Khhrj
tVvtJkeimBFMsrWjbQzRxPPpkPfPyWn0tsNtGG+0p/Ym3hjuNmzXaYDwb5UuWaGH0fBFdKBAZ9W/
SAWas1NY3rjpWosBjezAUrv6e0IfzDnOQFCamXrgfYmcy/bd2o/mY+3cpd0piYnL5LwwSBBALpp+
luGz2dyQCzSfhLd83skMQcUHJpZh7/yEXoELmmuYws8UIZII16GBEX1t9v4sTtYn56xpfUTzNho3
lY7X56h9lvV9kR7AlBjq8oHxOSk0qugc8evUnX2FFEzBdLwGPGLDToZM/4PEIAtH5rgri93UolmD
vwLOgNQfcpTWAxg196S2+FU36lk8WAqwkEdvkW/vTfLqD3kL8xOEwc7B5Tpvh5qhw9kZgBvVGwGC
t1mZZ4xBq+34Y3zCdpnsNQ8uyn2rHxARIIY/Q3Sbkt3o82eGoBOtbE/o3jCDOl9pv5IftsJbJSeZ
FHJ1M+gPQ3527J36qCsUNr+rxU3s3MavFo6ZmYrfUaPLQvfpu2ccG06F0M+1OwEuTY0fIB5RrAH6
ot7VyUGNxTqMNhpUJ+qf0xqu7TCcdEA+FkwAqk9H1mlJAa/vMOkq56R+b3NaXlgwtcfOBYy7qZN9
7lHZX9sflPm9J7ddW1vjAngfXziJWiXYMDpYwVaYu+E7jnNC0pMJ5eQOgj3TovIVkdwCGxErw96o
+FpwBys+mAEPe+deu/Bjdm68i3ECeL8vmy3MCzgobreCHIshe4WXagTVlKFio2mPtvuJiRMMUHHq
Xi3jter2TrZt992D/hHQQ6z3vLUF1R+g6nQvtfB5T0Hju/lZN1aEoHnr8Em8NBbWNeARp+ykdttA
3ZX6t4KwMfzcXIq14YwTxVZ30XsXX2Zv03UH5S3j66paFayY38SXBStISEWyjp+Kl/ymOka35qOy
beeHKEZDhjjhh2HcIibH5LmyMTiDVUs2feXDcNbAKeMkCU4hPS/xNJW7ihRCBTEv5fnVCJ/lnpaj
Zu4VqnTUyrN9e+e94CbCjv/snDJzP+6Bfn/D3yrIf7+fyRjAErcdXzw6C5OvFpuBHDAX6fp6BiP3
qhpHe97Ghb7qvX2DbF+sA9Klok2Kq4hRMGffWSiPFpGc86OJi3K6H5iUNm/eQkznxoCfDcMTXzLm
QxovRE2s6bOZ5bfHLnqc0KPB0W7RBCfHLts66Ii6b2HyOUzfe3qyzCfBm77k+Hj79kYPb/uIBAo2
1J1BKm7mZ+4DCnEcL2lwtsd9z5UlBj27iSuYymdNOSH54RMCrV4jT69WMUAHd4WBGpIXRhc8mxlm
/Q/3jXd5G73G5olXT09MaOgQGf0qtVfRIyRuH9V+s0KODWkXBy6J98V/sHdey41j25b9oUYHvHkl
SNA7ibIvCCmlhPceX98D0L1XeXTqVHW/d1QGi5RICgQB7L3XmnNM1tlLBSMLLZV3yVhka79cR83y
RjdSt/WdbAuL0MF+Xy5/UcHOn/JhqV+iVblVrwrRJA4xSPvhohO99upuanjJmm2sONKMFaQw8SPn
cvDo3cLAFu+NUxeu2HLCCbCcP/WYht3NRL17UC/mB9nER+/4WT41wkI7hfWC5nzpYrqxBY5YHggr
wSbZ8a4iPsPdwNxfBAtUKwvf0e5+LT7hMf2qHH2JK38hX5RTupEvAxcFJgAP0AQ4Y9Kn8InMNilZ
lE/aXevayGDgX0KpcW8EwPF/Hz4TLPDMqdotfhp4O2g9L66xauUHIknIzqwrW3NtUImagY/d9pcW
Uyh6d63jdattzBHnb1CqZq/VOj/jWoCYJSJxvmO5hCffpTBeOsMq2GGhstFey5pdAqVKT5AdEXhI
y3eas/a4CeVVg2D6CfbXsnt1sekfhhX4PMRnJ+GX+CjhMULp/UZ6+irZZVdtk1zFB28XHS0QEbSu
ddsNT229yB6ydchWrYOr+QJpg99JT0m0KjJ7fEdn7wHjIBYMAsAW/JxHc5BpG3Af9m24DK64wzXM
0uz2J+QaHGf8QHyQbliA23v5sTqly9RpL9oBA2x7ifa6DaxyXDgNzlh2mq0dlEN1ai/l1l2/ongZ
D+OhOCmOWdjeRuCh5a+OnN70ASNwHocewf8N+yTsEmdkgjCk9zwDu/OClc5Bc/wXkuAAwr+BAtu5
u9fqjdS2U7/UsoW5ZvZxkHfpwZcXo1OxHwlCX8VLa4G5e4FK2sbLvkyX2TF2AA/Z4aXe6qad36JT
fhOeg7t+2byFN7TBN2Mh/i4egVZstUW+pDFTv3hP+JW1pXXDaKrD1AqX3Cb1olxKDqPGE1cyDh32
MFAYUuSYIHoLEjO4hneX8a7EMWzj6z4hFl8aB+2WL0nPsdO1dUntwDFeBF4Lc+eIVWN8gWhu9wv8
8rBbyIBY6C+Csslsk8HlJeFTrfFKOeik9hwOj+GtPnS/o5O5bg/FW8ysh8rXs/j7OTkFd8PK/e2/
pB/JRmRPcI3R9tq+obODVn/B9fO+Oaay7TSv4kNwJfQGGAWHFSdVsLiJnym4VZuwnOFBgmixuFnv
zWtN6tQq2hfXZGO+qQ/ly3DiQsgFUn0rX8Jfqt2dQvze99E+2ssPBNZciqv6EK3I/1mIa/nIrU0u
C3/gPY9srj5OZafE3yy0g7EBsrLzn6eDbiM89fT7ycShWlEvilfSOJsj4Zz8sF8kV2mTnhkSd8Un
xyrd63SxHfehUz2QW8A1pn7KolU2sbGiz/m4r59C3NUL/vWcRct+DydMBbVDgI8ONhUbpZ2LC+zM
nM/BJ42L+onfcTIB7tClvckahV0DMZMBi90ENYkx4318D+8F18bw5HYLqXUkcYFjUQMdYHKaCO/i
kesywYdOvyWAkbPlgvNo0297vpDh1H+UL9CQQEc5E6vn1jEl/+URrmNnj8J5dCQHDhgjEh4ATFT0
dZXnaC1uvW2wpaFICgNa7ZWyE454S7NgZdwln7RdNMJdrA9iWAoP+RJDJt6UJ5IKyfPyr8MdkQrn
8dAMV4Ks9kwptD7iXBFfMttatRv38hlcO3Y15glEp+OSdGBvF56D6/jUzxfA+SoxmaEYiEBxP2Sf
3oK9zyfX3hteSI9+QrQuAobB9+6ocyF4rLfpst9KLNXe6nOxs96RMQiC3d3RjzXfuFe++M/aoT2D
d2Grx4MX2tVdW5OHYfO9t/fGk/hQnoH8Yw9LrtP84FV6L17ZRHR4gbYsPtvhMD4xILbvI18j7Jd0
uhhzYWOK0B3xVi6HFdYsfHS7YfXebpjhsda8U04kyC5ILLB9m6y/M9dShsnXMTl2w7p6iM9c8uJz
d2S/RhtSHVfCHrCHdJZ3YKIWTIFs6VXcxuVCP1grc8uJT/AWKQMrOuqbnsuNvrbO4lo8ZRu0FtrN
eyodZInUqxY+l7FHb/NOy3ulrUl0czf9VT+0i4wBLzyz3f2kv0D+Z/cOq7GnghHn3fgYX+rO1j6k
F+1M4O8ydKxT+pTv9W299yvbupuQY8aKJE2GNPnCdJA6DAftQ79RuDyX284ul8JeujfXxZoZKu+8
vpD0ececoiNol0/v7dp9th43zWfLdWKDENAubGkTOuF9cI2u2j51ujunJN7rCRs0Z2svLOWHljPz
yjnrPlJb5AtUP5UArNhKfBzehrf8Ut6iu+RUH1KugsYv6+zfjHvpTELQuHV3+jo5mVdxFS7Dl3c8
vHf9HrmSo2ym/3SSlDrcKrb+KL/FFwG/XL7o4g3iibq1hWcxho28iJhC2UKweDb9IyON+Fi5B6QM
zIt3+i5aQXuivLtlvXANHenENJOjVn4ALE94lLfIum1/83bqFsgWXXrZXI3GpzhguZy0DwPfIsEw
xq2+IbH0djrHEY6JW3ZnPbER74RjQ+UDrgm8lkJqy8SKTHoQPjHro7nsJkyFyLlJP998/Qx4zqRU
p1ZAixHQ939Vor4DEb+qUYgInIwWLKsQilBzOuR8M1eivh/O97yhg0oKnAlbM6WoeXtMrLiku+QT
LPI+IoNj6wPuKNwu3yo5xpG6MrZSx1wQRkCFhZJijjTCs4nbFZarYDNgMsRwwT6ijx4I3UYyomwj
it5ZpiYP2wrO6nzD0kUXBX07h0TO0ZDzvapSys2I1hmrZ76DMUVVX5ok4BSA8KPMd6M5ksKHFKnH
KORS4I9yYFLBNB88s0xWkL6okKTpHamu6BO/fLpTaMSgFJdyogQHOhUHfD/Q1yaBtO9LxBMN0aTH
oPoyRQv6zKjzHlZt1vfTpByHUBQT3qYzDZpSLqlq0REQQ9GwYWmBM3LzYN2P2UmeUhz0QjhTo92U
Ho5ZyLDJClppudCyp741DJvgK0KkramXAtaC2vZ0t+l1ShoBhL9kLunONd65rjvfM+ZmXVcU+8T1
kvV3MumcW/ojsjSHpLMpfVLu0oHERJzB5a6ezDPtdDM/nG/EnMIVxldymac66HyTC0Ihr+a7Oojw
mlAvZ67LftVqZ6mpXAQITjufhA9a9qhfDJTN/VQpH/7nHkmhNM+nn803Px7Oz5tfFgk5qgYUY6+S
mVHorj4jsfoUidujt8oFIGo4VUXGmVrK9lItyzurPBG+zefqKVLuhkkVWkhKP1EsTgn4+cYLl3Kj
cCVSadLlUxeH8KPi6x5kpf2YAjoJx/6SiXoqwT+mypgUDZhmSWnOTVFKTivoxW6U82JXUFWnRqo/
GrLZbL8ezb/AkAJw26Nm/8cP59d9PZ7vQruzUiOH2EiNVeOCL+P/3YF/oH5caQQVM+ub7s8/nm9S
epW0Srj5fvj9WyACVFzbeD0/7fvnX++iNCVMpe9f6V16NYlpdLLCUOxWDCS7HUTtGED0hKdcDShx
qWy6yHrZvZTT3YxjW0BTtkKI9ILBrlxnlrr9/t18z5uSYPAQst3zCxS9qERUxbzBfFMQxwPmq4oB
sue4eucnzS+iel1jPZzbiNPTiYvnmV9v9f3Tr8fzC+aXzm8aGhHD8Hz3+/2+njn/8Pvl36/5evuf
T+81L3XKsr3/8ZL5D3YG4YtdSU37+22+n/dzy/54/Jdb9v2nC7zMa9kK6TxP+21+yz+2/o9P93V3
fqX7vY//+Etfd+cnfH1Aq2GdqcdUbb+3+T/uk/kvG1Xw31/eH3/5+3P++DDz2/7bFnz/ifF1rNUH
2nQv1TSSzN6F2U403/z42Y+Hf/UUegDUtX68jTQnGH8/fb73/Zz5bbNZ4Pb9nO9f/9XPfv6Z+S1+
vO3XcwxlvKvptzmz0eLLGuURnrcuqnA32zKaabydf/vjIRibKed1Guzn35hzV3V++tfd+af4FqC6
aM36r95ifsZ88/0288M/tuY/vu7Hhv3Ht5mf9/2X5vf7/hnEDn/1/7VH/zfaIwm5PnKd/6w9IhMy
qIK3lHAUQmkCQDBTFs3Xq/5LgGSa/xubo2zhNDZVY4qj+R8BkoX+SDVl/hE7gwICKdF/C5AU5X+L
simjPjKZUlqoKf9HgCTzhpZqipYhyxZhNdb/o4PyR0wLvH5FRRclaYYmqYYmTwbLX293QepVfJb/
FQxl12RY0baphrg78GnHmOVwK0Z4WTigbORZwoph2FoPJdmVfdI5MrHEGKPosEGb8iPZGQwk95ZO
+C5A73VaHPu60a6lmzzgc4Z50UnLDJb9yorrKV3SNNduXigQKOjOSMzOVMAbFJR3uly+xGqROFVJ
lzJASLBsSli15ZN5rvwiWhslTaSKAk2ePcd6MDppSK0Vy/k2bOHD9xoSYcE1DqPVNajSQR7ldI+i
gixesxHXZkph3yrZiCJ5K2K12ehqeSuLiooPoEH6VASxtcxFQDXIyM5pKBQQ5qRUaGggteK2AVkf
wzdYGVgR4AoQ4J1QRyOP+S1PeIMyHxj0h8SBS53RES/6vWSyjqQHbpnduRwq/DcZaz9Lwb/T4qvW
e3DiL75U5kvLEDxbDembmPA1nWiKxiIdT7c7SfGWHosbS9VLJ5FASaUA+BZcn1jPEYRjegb+DVN9
HSJN2fxxRP9Fko/07weIigZPxepLjpoM/+tfD5BwMMs2a/N8myvWTUReYs83sVlR/teJJPQGCoNj
3JzFho1SWS6PgfFfO/PvtwW38Z9aOY5VTMiTWA61nGlI4o9IIVmQYCYSALvtEDMsgjx9IeRMLamn
NBdPTh4EK/0M1Pif9sAPj/H0Zw0yElD7mRqxUj8leiNRiGPl6/GWZFeQUzTFOLAnFIw/WRRruVwP
QhgsQyIzFnlJ306ounTtdvWkO9O34O0e/34/TCbunzvCUC1DxPXM9UMUuXL8edKGolx1SVrFW9Vn
R4SpoNqVRTLa0NXrPqMBKjS0znQIgCs9jPZdGo9EeJAyEI4Euii6bBNa8tn29C91HVmchdhgfivd
JWVGkWWI0eH932+0Mm3UH8FX827USNAyVclUdcP88e15nAF4VkI22ipHJ6gGOgsmiUOtACE/1CWw
uRpt3K540SVwXIXHeRi4or5QLTGDlPZR6ENKd6uGuiBkVx3OEDktDzENsqKXoZ9g+cNQZ8dF+F5n
ORVbuYp2OKbpLQjDO4KGE6tMdoQcfPQCFmBXQ0+l+fId4I96Bfz99g+feDo1fnxia1KJkn4iom5U
f3ziPiJTPYnEgMCubqsITPvKIgD90j345igfFMtkzUFpWZTVcAcGnsa8QEEtHvUAihd6iVyhOdS2
CXg0aF1iqcGDUUgRlruF3Fu3FrQpdKJT4wL103MuAlZOKkgau29WLsHzaopoh29VdFKteSuyftyU
AvqUDCNp4Rp24Kmw6N1/Ol8YnH58bE1kSWWoooFRkFHvX4/OWKoMvCkKaUSldcuspmOXj+fSjd+F
xm3Wxe+UMONUloRVD5ZkiYWPzIyVUXkwRCoSWXDz1/BV6ZzgbvmHr+Svtk1CCcwUzTTxpP7gBSBC
ipW6JCmpGDZiGdH6j7PnDMjksqj0Wy4ABBqpRc3DgdyKGjAfkNieTj03blq7a2nlTqd5I79WuETU
cYhWpMVfOSwJq24L085qWmrSWP7WVNFcpPJttAZ0aXuaiZfCk8qNIHfiKsPHtAQceKkgcS8FLyC3
IacQEwavgerqx7//2NK/X8I0cAwSWmZdtwx9xij8McqDyOsCT8/D7ajjEAdIdVGr0SKWuS5sgqGu
aaEs1bRed7Wyt1wejEMJwbDw78JETTZpQN7CP2zSj3FFJcgX3fWUuMc5ggT7x8QDyzM+XjSNW9+1
pu7KeBZ9XV2XSbpNib7b+sgRN14r7mXLRE9hlKfAAM5UJdI/bcl0Gv5xms5bokmgGFXTEFVN+nG8
hlBrhVLgNK0DuoDqR+UTxTfFgjlB2HW2zHUoIt6AKgP1ZMpNWebnG4z9/W7oYppjtfEQmzKgp2bU
HU3WVhkZy3+/t5TpuPy3bQSZYaFKn64m09784wtsKKCVetZzKam0k1VLFvbyaKlaNBVks3ol82D0
xGRvBPAKcp8m4JgvtE4WT1pAEdZSP4gjDRZm/hFpVnjfS8iUMLq3oZlcZCH2lm5A948KQroyx4Qq
rSw8NI1PnWuQq2NMIWNplpRwjfwf9/6PYWHa+5JlMqZLuiGjx/9xRraDFAUFyXZbUcWJWFBR94t2
2Aem6S3rCt27UtNeljHs1FLBtCKmCu4qA/y7KqP4b6CfTDeUHIR/OGe0H7ONacNkRlldV0wKtgj1
/3WXtzCHstE1gm0XWmujpu1chVnIWD/cNLEjqBSHih1E453pKtK0A+lEceuo5DFAUGAS6jGwgcRd
Vj1xJtQOl1muGFtVHqTNGFfOSNNcN7r4LLYJ3MiWgEK88NLCJBwpAC5/UybKVTOGwluW0LVU2gr+
b/3RR2q+UkepsV21gXci09zWkmtTZL4zZPC+4PBDMZP9wbayrjz4Zv3hklW3j5rmlMoRvMKW77GO
NoWW12/miI9R3rGrCQ7y441FobOxPGstRCPNtIwW6Ux6cNmQ698f1sZfXAQA17M8MlghWdgx/nUf
M111KWoKwgb1fbnpWoD9ReID8+eDx42mX5SkvboWUfGm26ZOAajWIZ0xd3BLLDLJk9fQgpG/RD3O
atARmp+El8EUl0Ob5dsySz8zRS0ckOJPbmxVG85n0/YsYullppmLzuqCrVmrsLci14LylZ/ztlRf
cvdGZiKpR/IBGW7slKP1jJRYh7IpE3KfwpoZWiXbjZXKtIMydExYOHOn6frQ7ztsZQA+f3eVQXuo
o9fuYWGCszopn0FXy5zLb34FtCruBrs0WS8oiAC8yvI2dQQvKRBQG3hu6W+UAjWRSQx8Dpth2REf
onkwOtNsOLPFtFDLzBmFLNypY4/9WrPsv/+CpB/jJSeBiTlUAdmjMVf9N76OaKWgaWL2Eom6DV7H
6hy5qQibrgGzJ2EB0RAndqjpCxMULgm8Nz2meWuY2dXXJMCDhgwuMottJVIrhCloGf9hC39MsuYt
ZBxnviGb3P5cFASCzEEkVCDwprlw0bX31N29VSYytmMLWnScZphYiS5zcWvFJfMfr8heh4BpsoG2
lsongovRQHw7sgD7h62jXvDjum2KhmHKLB00QmTNHwf4YFZapfbkfJilrK4DiMS215DFQTHPcWW0
gYQiDHtBrYd9mgQKxFFkE6GMBXsa9Hygv3+/QcrXiv5fhxITx5EhWhpLKTbtx6w0LnNy8gqZzqQS
y0tNqWjh9Uy7JHObtqnwzK8cMnXSgxcQdpPkn1Ys529K9kIfRoQxqJS/GrBsguAnm240/b2afTKd
afau0aXECumx4wfKxU3GftX5hemQC8h53XJWtDD67BZQYENbrPXrVRv13qU0ApZUnNVbvspj2Fcf
WZ6FR8yR+YYq9MWVQQJXHjmkBnvS8T3PtEerVZBcB+9l6PuHXgOuHWVlu7JCZsGaRfs/NC4NM4yd
b7GdLTjSSjV/iXAy6GmqtKxUpbc2Rertm5i3IkilcjTVwFsheneWPppbqMEdvGyVmr+boNwK3c5W
srFf+231m6+btgXwUIdctA+lzFF/xiUfKsERPKUEpCS6bURFtGUI6vvMC6Sl4avhTTZf2Nn+UUm7
O1dUXcdAib706ghnIgtoBjlTIjOJxFQ39rpHF/ZeU4EbRcG3DNa6h2BUzss9A+orWdTjVekhuRuU
JLQRg3rS+RrKdyoX3gCGTsriF0MS+n0QN7TMg4T5bOKmxL6rLwnIQOZ62FotY5kTRHAk0QsJBSEh
i4LRFwW4zojVxCgdfddfZ6WrP48yWFV5XfrtsK0T+TfBufJdE4dvxjh01IFQEZoEwOLxn8YQXFc6
XcvlMxfBUyIJ1pFclm3V1e4pnlz++P1Rz/Yd3yRSaWruMtjpBBML1h5oi1ZHqnFf2CqulUsuJ+Q6
qenGlVUJK3cjr2uZs3pMG4hYKpIBRXDJwMiMR0+Cajvk6anqetz1ukK6iQjNFibzi1ljzA+9NNsN
gYUKpDN/+SoWf8IkowM1oCmfk85/EvbljWVz4ugQJXkldnVJwNOMKSJAi5WhMiq7jw6D+NoTdAm2
dk6UK/GpyyrLzxQvjqpWwckyqr3SE3tsDd2DOqLyY1LlLfWxQTQp1YuKVTOSKgTDNJX3qlVRFuoq
8h4rYy2r5VEMYx+mN3VpOYwcAuiFpSTVEaxymKYqkJ2NHqhXWWnRl6Y989QGlOaYEV0X9iD+Yzfx
dn1SXMZm+hO6cTDiTLyKhbT3W5aNtYzIfZp0l6lLOF8zLgspIQNCNwwilKQ1Sxx5m8V5gklXWnkC
LPe81JgjGo28Kg1aeeTXkROsxk+ulAJXrYiaiVoruMQxENqxYvhSzMcMeui1lFDLNFFMjnEmtkdL
GqRHxeWE9OUHWfD6R3lihqrV3O/qpwwYJF9968lOplfryPXcA+Rs1mMmkRkKJJiov2/TQT8yB8rD
BNGhoKEk7tWzRTzSUUx+tSKZaaPqass+srwjjVl5FVTWWYoNc8qPp7FnSEzBWCU7kTL6dut7xdLy
6ezmJI0pvneSh186Ar4BgPYxakcBeVGWoO4D7CCEqXYQiT1mMSh562BsbypRgz5hX4e2V9QVxmCE
nKK/qStwk0R8HlqpP7p6V69kED1XoW+W0vTBSfnDHNKa5UoNm/7RzOuItITxIZLkA/NHYUMoWnk2
ZTYugrT55NfjI+RmC9y/JR1Hs4CBKbbAhQJtnXSj8pgbKJGFzG/3rcIql9Ew8KPY5rRy8kpLD7pS
kvYRROpTKnv6UlFC5J4ymuRMqMSXwlVrdO76pSJPYs3Snf1kUp+Q8FUEERxUSZInMqX5K+sU7C2e
SvpviMiYos9dSYz3vS4Qt1UOobyXtPCVCHPwHpyuTCVPgxGsmGiw9C/GZ7Xk0lMAqSCnkNKE+5m0
VA1YNX7IWVE5haY0W6US2jN5ouzCxLq2UaVz9CFMZJnNCicFV2P10jId1Ek1v9EM/5Z0fXkWAYcs
VcL8WI8TORd1R8M981XGiCLIJbVIxs1AIW0JxQKvJLTKiTLJs8REJtFqYGR+4B+TNN6Tpbwe4+Kq
+ZyDWanADra0nmt91dplWFW7uCOIIgCpU3ZvaYYsihicYwSUZ0kXrHCgf++CKFzAnhhO87v2FQI2
MTBdlL9duSI4y3dU6VXtS65VnQbKJUZSN5QoiVMxP47YcJQ50Z10PPhLON9ka0cwE4c48V4LU+pQ
pfv7MQzLKzFwaCYrEtMlV1rDVbkvEz10Yg/fQGKVYFykkDCATL/Lh1I6+5TDjQb0BV2KeNeNcO4C
BduJZGXixgO7AmCtWwldzPRbJyYs1uM91n8ibSm6uhkEoSYthmOXlQ8kqjOHVtrnuHmrE4o3rFgU
hM3RqfcB04clX3BAJH2XaNiIy7h0uF50kN4REddpeM5K7ZDqenjo/KRkutbBpFUgIZMoxqjGIFgk
mXLvQ+RVpb1gEa0pFiWmiGzVpYl5qNpNKinGRi2mJIQx3sa+/DxahnTwDRHXEyZTYyLfJEwBFYsx
GthczTKyqTdWCnbKvFk+qwdrwNUmVNJCDRhuRVHXIMWh2mcJilyYDrmtJE25R4yAsw2HkOvLEhyp
XNlIZG7i+TEkgmnMByI0yc3w06Ol+sAUKXI1Yd6QtIgsLXKH/dhV5Vpow5UY+Q2rcE1nHdPYme71
51hNLULsCEVuf1e1GF6iUbiLVbp6VUIPZSCNdxmjBMyNNtqVlYZjqB9JQgzHrRpb2dqgh7Ogm+I7
ZoJkTxJRBAGCfjSD7rVDgJng3yY+lRIxakLT1e6jqeHBdXzLWWBC5WFmqJXuAyKiEpRvahibCnK2
LXuqdJCTlWkG90FDmZFTrmLQDYDdkHhDW2eE05Sv9ah+g1uEmMR47IfkLFD/XrDyo+xERKgQF85g
EjXWk4w9VPqj140gtSpXo2bmXo0CY1kC2EuvURC6JJctht5zmjo/KUZDm4a5k1NKqh2q2j1TalIN
9O7QpAIok8R0hnaEMtbE70hk0+Y99wiUbynGDJXy4hnEsPVuvDHV6FZSGlmIQvPcdCpUTYaBbQeg
GiU/fH/wxMB7Bh37nsu0TYbKKebBEijTOgrGHKMcXK5ySC1MDY27oiugbRRZDAjyWIk9qtcW11/+
1BGZxHga4ZaMGZqBSNy68Vkme3MVeU2wVJWsJY9VnawgSb3qiuEj75TJbQUgSc0fw670abhV5PYI
oSOYTCeIZHKGKFsB8HgJSBsvIkL4YjyJYaBxfQd1jdYns325x8vUo/PrhGe1xkqnD2+s7UFmF+ba
r1hux/3WhBa68CPI7aS4luDFqgefBRzTCmPF85CvCtnS8/N3SVf2hp5Ui4FBjgKMf2xTSnahjrgJ
NmBV+MmqDK1daunk1tO4m0TeYS+co3RlkZ1ikwOxMIwEEAkw7QXMYJhtCfHJLnKsFntBWMcdpg2J
FFcq/9hP/LPirXvyqocSISILp8YnXGEqBlm5/BY0+bEYhNiuSbkohfiXTCKR5R0GfaKGDggSJBEt
JjO3E2qbmuG6FG3ffQfkd6cbyX2uI6Bs84eaegNIKoochcUiXYWJHaEgSoFfWh4XPouyDFZeThey
d36BzFomXUptonnwkeYuqCVKS4X83oogrq0+gfteqyxJr4lpbXwuBWjMccmEUzVQbGXMdbl/n5cD
sE9XA8SjsHu1ApkloIVXJkcM2a0Wgc60HvRAZOiU0vUs9asmScKs/DNJTbSDhESc+eH8i/kp88Ov
m0neEBiTl7ud73ZuuyJK+W1+nj5rHOYnWrO8YX7O/HgoRFAPLOPmR19PBORnOVYvHr4e/vGnprfu
ItODkOlj+JAw0DTIGdd5kfBVTHb073eW61weV3++7VBNbDzY3PMPv5/59cqvP/bHu3gWPqYRZDb4
KJic82aIZCEzkQ/xLEzbMr/Rj+2bf/bH23w/58eO+7lrvt5neluvSR+simLUgI9FY7mu1mKy1aqq
PdMV3rQh6oDO6N+suNkwV23WPSmmdm7iHhRKg9CSlso+0SMkCHBFc8JKjYlDbbuLYjLBD5PuOfEb
x4+CtzZKj3FJGbTKNahEtVOq2OPL2n/s6l7nUG/MlVhHNbpfr15Jffvk4cI9GgRDF2LnkgTmpwxt
6MOChFyFNMrxBCntRRxxj5WukGxL1wdDmKeHjN67buQH3UySi2Jte92MCElhCcYCBA+qj41Ol8Xf
lW95d6H4XnaIM+UITGdaYsNzLbV3zC3aPCYk/fiGKu4a9f7K61pbEnH26ujuC6p9S8XkahrG/ZHk
o24bS4Stl524D0vlWg5THwICrG32hxoFfw5RYpO1o2EXQ8xSyqybtW7gw1R1cjBi5SgOPbQQCPmV
ShKAKVwIcikokWBWUZAYdrlBg1zZeJog3HmrkhWb7WWqaxcCaaMFMb4YngW6mw3BQCoRZeJ9QKl7
WY7GL7NtZLvG/0uyEUzVbqtzqGCg/YiZs8kKe6Mm2A96WLFC5+rRcsNwOpSKjQcXMWnalEcKE8x7
WqIxE+GU9IV1Fkw0iN2RusabKLXrTGyWXmRic6hYB/kdKGED15/imgffSpygZO8p1vCSS9ZFo5u0
LkOJSm4iOG1XN9CIy4m9GkLEq6NrTjrTwvAsAzzacFFjLqgqzDtfzpxWL09dqsXb1O3oYylPcgtN
UW+ZiBQofNlayukAKw8lK+qzSeqjV5wM0SWRelA0QvbwkPSZWazdBDu4VxGuMw4wMQ0LPy/V1yDv
8VgN4kMkJwOCQCHYjAnJerDutiwlm10UDwuJ2gOgWnOdAjoA/FduJ36w4tPJHMiBNVLcvUnDGAj5
t12YIunO83xRF3TABQMi35iMGhirHiQZKfiI+jR1YAJ8uEPor3uIfxsUwObJB0EvtWwxOhNSqAzs
wUODKj2naZHQTUjpK5+EkJzOwPisYgQugouPXg4ayQ41rdk0WORJHkpzwJmu0LBnimIrBT3RVxxY
ZuGF90b/oYqVuOVFPhgqEBbJFF2W6a8twXEAu/EQ3xO6gHSdiJI2UKrjgAGpDUr0zdgmVHl801Rm
kmnQnePUveFE/aCLpJYGoG9j2EaasHN9LJhFErub1jAF21cR/eUeuTyWqylEIFn5isHuuW9SDv0p
+Je4G5eqUXFWQvgHVI4WdJoxeUvZyi/pCIiawUAMpW4xFOVeVjMyZMZ3U6R0hpBWSRAxlMRVOWJs
PMnVpJomdpJxU71VVXSd2gND0/WM2nrgKEF1iyrvoGnvhPK6VE2FSzmia/ETTPXoiPNFPBDQKIp9
vQq8Fv1/hS9XTlK+2lwC3aC9po3BRUMl4VrSPNx1AZoRuSPARcnrZ0Lp97UhkTChjB9iOGUvDPdy
3q2D343rSfAG9V3bWBXAPek3B2AHlDhmDhGqj5JBZgHzfAKAVPKQBGNwLEXG9wuV01VkDkCkKCBr
bMTleGVIuFgUg0R5To6TVfzOHKOvvWBPgNxu1GPcWTU5BlPz2ZPLOyvF38cFA6YoZM0oeLRwGuYy
rAmyLEOMz9IRTOC6HeWdrFpUUdV2qw3BTUBJjp2ImqpRkB1kCmqyLj+0APBsZjIJ1Si0pKGMJyRR
cHUk7S2kbKEU4e9EMK9mLXKguWpPRLi6Cu6qpCicGP0iE+34mkTJcdBkcUWzQDGkj1pR5FVV14fE
K56sgQjE0EMN0HTJLR9J3AyT0FwKHTVwy611mOI50DUhxvY9Mp9RSORSKSZI9QoCSIHkq8ouKNa8
oyCeApGY3byiO6F0by6yCRjDcCCHZqB1PXqPYaR+ysXgOtVUehpHnWwLBv4qlo07pfYdlMxiTxiZ
hqb5UHEG+KXwXoVcHzrjWShTFiyknh7bGrappj0aUrMTi9dBFAub1OOWi9+w9SrhIhZBsTYlsPTR
/yHtvJYjV7L1/CqKc48RfAKKc+aifLFYRW+aN4gmmw1vMxPu6fWh9mjMlnQkhSJmKnaTxTJAmpX/
+s0SpjuLdo01vUVJ1+m9UQWvSTymp9Ysf/gUeoiZbeJKBCU8gY6bYfSfiVo/WBHKDckMzecW1guG
lHVau+skHDjPlvRJ62w8mBl2qgV5KynGEImbmKvcUT155TWyeu9DA+DusCeh9SH2gKLvvaXSE6a7
3/7IczWJ1XPNITGNcDtoMjSfA7hwkDIyk9CbcHfAuwdCXnMo7Z1fcd4I0sncDVqitxQ3ZLFieUEU
y4Yyvw3IpM7TfLodltBwa6hj+O/q0fbBNFq3eJZ6Z/gGSmBWT46qBAUVfXcsMts6dclyxJPSvlG1
em5CzvWBzkcUuh4RRX5v7lOXip+t6saU4bjK0onzYIfbfFaJjWH2xcFT8e+IGCCIKmJPKcKyPNDZ
njHrJYFpSb4ETVwtCNXgRiUx72ycZjKdxqw81HF/bCp8ONDts3D6hHRtqhwiHgKMF0Ju8nVloxqw
0/HedicSq3tAYQf/DFj+Z5fle8DgwGj7fC1ilHAS7n0/1ofOD9XWKwm6yXH37pdJioFrseUdCfJC
9RTGKXhbiSNGfMizpOTCZuS94auGXTBhVKYVe9vSAwEBrOhow6wq2nS3bfyN8y7JB50ItpndpFsw
oceMmKS9tlBGExQ31071C1y8aDHPgGbRkItVpG9xHr9pV/mABJLiyGpPxkgbvcKmdvaogcg48sjw
uiM8jvwxQ5yYRL+8Og7oi+TOzYQVNN7k9sUYyoRwVmwQx95+jy00eTcxCXgHTjsAdbL5KOU4bu26
uaShl11a4R87bMOxlg6HnRRmdfRb9LfZAbVFdrPh4EaGbGmKU2hn5ykpQ+Q+0+MY7WHPGVvZdXs/
63qOM8Reph92Sr5jiXx+4vJYyLiJeXwsVdhvOkc3WMG6r204EFcqX9uEdjbGwW+Ezto7Y77TboQp
s63OZkJJ4pbqDIXvZMbOPRlxXIFBrAaV3PlM/zUN90vm9cisvTbaBAveKeVbpJGC1ZMgZtUlFnBk
a2w5jzFGCHtS47z1JKQ1YVV4RMS39YhaC+P3dWCEJRm32eNs3auuXCibMJ5aFSLWnaINwZY19gzi
MBvdLfxAhMtjT8kVYvrg+e0lMpvkjCX/o7Z6sM8aPJLOu2XcjSp8KhdL+GuSGdAtoHSV+jHyNNCU
P36okdC1HeQgW9Q0lopxWJWG0bDFNs5LbNOj0rGBO4vMbDoypO6pua422sXTh1XYyHBzENt6JpTh
+iBi7KjdhNIpU3hTLw9+NNebBDI7HC5T34jlgRywGzETcSArA92W1u8w/ZC/VcK+GYgEwKqgsTZq
kOlp8F9wWKdPYBTzD9i5uNBrcbAWt/lm7GCgOfVthIX7zfXBMFHnXP+L7QrTZwAhhDz8DJMJb2yz
m9zGyl0lJFWky38REUYT1Rpita8t7+hKVDkxsBS+ass3/Me/HV0KYgAR3hCF6eBXojNU4I1yQH4Q
12AUXHOZF1WNM6hFMxLEb3ZeRKQJbaesIRFqec/KSSS/+/vbp6BvknTyQ4ar4Q2QdYYetpq7nZ6N
J3cx1JI/aDTj37H8/vqkEYvs7WhjsDg7EQu0kjjlQN8gIbXy8Jfi/BELs9kWSyRHUCXIqF3QiK6f
ppWBIm/lYEZUtbgeVymDsTKRsU4VZQUjgFwlc3nIkb3dzJer4q+82vrNBFqkTZQeQ1yJ98BBhz9+
uZzfuZE0ChEbBw6uL5mHWxzm8lglqZJvQrP74R9uVBlbxWYEtkJ8hM3aVUdWZtkGtu8l80s4qI1C
SCXBLfu47m7G5SE3FlNd2uUKjyEiY9Vk49lOtT0Ygf0j92Z1DNL8AJebyOY8/tkihds6FeNXqXKn
JzL1rg/g2RtLC0rlgYCDqYgQ4C6e99dfXv+rWP7ZBQ2dFBWSIKdpeibGxCa+YGuYUr3KAmtu2Myx
tSA4doL5h36pfWcCSlM/2ONQypckea4gQEGi6QviXvD4ZyQKjDzM33HNj+d+eCiCUx6Zr25B0Bm4
Biiv+Tpzrl1BWb23R+fNsq1Xr8ddXkU9qm//MUr73TSPCdC5PlITf9cxdfNH7On3tqQd6hS8NJb1
d8IYHmBgvsqe+PPIeBl9KhAM6c0+5L2tVm2M9lO47k/Ilw9j53PYbFDRw1k6lkF1MgD50fIDmds2
yQOEQuPR4zB/XWID+pKSkVWpJjx9uiU7lkPd8qN/PEjwKJoOOjlWk8Jajl8Wom33RsaZffndn56a
Fsvgu77k9demVmLbje7bn57Xh3iP//F61+fN0gt2Zuue67ykK1SV1SGenGJNq+E30Wdnt4Dt0obp
e0QTb9OBNpXNZLwIKoCVKEP8iDpzExinMouCU0f8wNYviLiPsKagL/hgyOAu6nySOUmSl62jCFbl
hpQDNuJ99Og6SyfMM3ZxjnmuszgXOPxKBrQ2+rSlbawa8cSUs8zfmjTGuwaDo2octl7dnS0Wj1tf
3LgDFu1BnmymsM8eyfzOqOgpbqo6z26IQTmNshwvXsK06hbsLi7IdjEa9dlC89zXUD5buzwAJNjE
17XPHPsFNV279zysHjxl7mw4ypsyreatr60nK2uxpdExRTeOHSKgxpjYrveOf3G68DAmrbwf5wJ9
kalwDLKPnZeIDTbhHRYd4yHhyEKpCOM6gWS+B4nkrK+s30KQZp67E96VdJIyJ3vHTRmIxp23gj1/
Gt5MK+hvRJ3/tNJC7XCr/ZJFcBa+fCDT7d5X8S/Xq8yTmRibOL5t2Mpfhtzem7n0yA0kztKk+J3k
XnlBf+Q4+1J2uIvNNY06q5x+1TJ4bW0n3rVLI0DW4sLseEnDBL6BRVxB6QS7QCWfmRzeWe35ivXR
dWzOEkny7OI/IDxITvT752Ik5z5nnqmh2fV1O9BzmfUeyte38Ytz1kC8kP9s+XipQEIVG7QTzyhO
FCrLCcWowk7Uj8Xvph5IMZ/JPUTwTqfthj5mGRrwgjuSwPP5yeWwUno2kQ/lm+O7X6LCassDF1zT
V8PNDS60ohs7Cj6PE6ULl6pJ15omkib5dJ925T1QL1Uuh3Mn2Q6GfdBS31aIgXeegTQfOeXaNdN7
DJ0/hJPcD3F/n0EGIAVHrwaXoJUoigm+DVug63zjGeaWsF1Omts2909Iju9mh+ZVDpPEJnMCAAn1
uUUTuOqSX4Yz467fGqcKC8M50OexHH+4hH+uEme4z2vx0PlgFcp7NIf+LSn69ypJyI4dDxmYvZc1
WJhM5Ucg4J/NPb5TBtPCHerbuqp+cvdx1HDjB79Ivqi15rVXJUd7ym9Z6E36Sr98Wd9qf/geLfdb
05Jngf45FhDapDfQO9H3c1Vi96vkEipm34py+ixl8JvUTApiD9FMZzI7rXtH/oID89lb/of9rLTM
gHdYKOe2/ppMn6uffI9BDngWecOaIO5LUjo/8CQGCrDpWcj+dQrtkTNRBlkgiJmiCoQCzx4I7j8Y
l+kWpTYge+1cpth8VYGfbDJ4wuDw5q5dXge+SEdRT4AEjpMnJ+hQh6J6kHQTgU6Qa0cSWXg0LDRA
NN8+5ldmZdO7RS9Q2POtIxya9HzwXJITT5bzc9aqZl/NFa3+9pRo9UMVZkXr/y0N8pwIW2tVWmRQ
YdsenjosBXPcq5Th3SWj0+6tygYGbcEo4JBb1RBuBmu8OL0PCkZA2aTzfd+1GEDR2OBwfZfENpaT
d80iG3Lblw6Q14+9WzWBXYllzbI9zJOi5GgmaKzpSQGtuV+DCQ3HzvBrDKxkY8ea2tfUz4HMHgeJ
7B/kdWxon2gSbioD6BclD6sVAzCzKGD5YgejI2Yp7Ree8DEb5IN2jJ9RGDxyhScqEfb2Hkc+lp6y
2RqTv9FJdGNodafz6KaOvQPhIRwYbFLWhlcAJkeYvyE/VzqkQyDyx7qenno1vzUDXmihVdz0aXnb
FTRADG5P78F/tACwrPQLYkheOBhNIVERKvy0PFOu014n62RwdjLFWsnw+nWD/eu+cmpYrhIqyc8Y
Lt0q7KOPeTD7LaFBJYYMWNHde9E17gxCDf1K7XwCTZxmD52SGzVfSo1vLrhO1kifU8Z3o6GhdX5E
70p4e0PJ1yT1X+haAKJpEOS0GL5Jf2PPtIIH4qT3uv0RmRFRq8K8mKVxzizCZcl+GcmaCugUQojb
RoQ5UTRUr0bHbluHzdcScdFT+7HxdO2uDyJrJwH21xNONIR7v9NMwlQnC5oDUgVkXn0Pr802qR7G
6Wjb/a9IcX5BUX/f+SaBpElpIs4mi2WsfpvAomyu/UPcRUxK2ATkBJEmmjzP8stIkR3pHHNNW6mT
RXrQis49+FH5VHYWwrEWUludFBopAyVw2f+cYpGiM+/e4sqSqPrN8C4GTV3RS/60aAocUD+l27Ss
S+xAgc4NGhEQE8qNgdJtMxtczyyycHWygEBn27mtZ3BWU0ztpk/MS7jQ6M0muokD7xKMvvvUTgSv
5zD1augVFmw8L1IZfQp/y7eE97PAS1r4XxFFzamd5dWjwtjqaNjPOm4PDgcxomhSzD6cmKifBvp6
7XO+JJLSov0sf+fWcChCaE9pjr1cYtsYM8FlXM0d1KpKl+omVYG7IyumxcEufI6ConlSWQ6E4sp+
T7mZbkOtAaBVnp4qb3po6efdhq4St37a2ju0JQlEMa++tUosOGLLPod28Rn3Yr6N0FEcR3piQyja
W708BHVKbIzF7UW7h/3aojuZRpyeRiByEwfiU+pwQMzzBVmCLYnxhg53iwxzKkrrAH5252ew564P
gcbdzi43ZeuF+9wT000qHThBwPqxP3iU1myilquX+CIJPsZWcrk+WBPMPSOEae7O9wGNe1Kxh0WV
COlzZanwNioiuCL+uMSa4XjWw/q1W+ziRzZD4ng1weH1OK1HLc0natX+SZAza85PgUeKWGF69snX
tY1rJd2vntSrZ2WN5Q5VBFViltn7IGPIxcozHpz6JdY1scvLP/zYmnbW0sMnoGvVu97gMg2gFLg2
jO5cyvmSzAn7qk8105jO4h3F5fHtyr1N+upbugrTQ7vzb4sZZZXVpQefDh22V3JemwnkHxE5l1Dg
MATv1Nj6ObKIAiR47YrB3c6Drfa2zXFPZbO/GnoSWqbQoLleKl4NuzV3runyTyaYiwovY7AfnIYA
Emwt7Uwd8Cqh05211sbtrRoaXj+u/cHnNfdRmlqY7bPFSTuHzGhjopPno4EyT3NkSEjZnrA2jnrn
aIRIjBLKiSKzspPGMq3u/EMWto9qdhKAQGuXLDpLRHQ0MWbjPHae3gQJtbuvYd5Bj1EbppnLkhod
jDGbGaTtBGF0q1p2plTyx44Z73wu2b7xAeKNBlxRShVshh72BeQBRJTuDeluBnCcpFYUN2Sp3dd9
drQA/qigDIl66RXrGVa5RdCrGxcPwFiuh5mT3+Bo9HlsoFs3yLaWG09H5AfneGzFOcnGYj+r7q6Z
8RWV2NCOovuR98av0B3wrWCe6niht9QFB4KSCwFfh6NrlJ+KCvExRSC21CMrzKw/3Wm6zH31VFd9
Ts9zxB5NxsEmoYZzarbNClFLKoyt18XpNignzKx693ceEdqmQPOgOI0XkUWn5f+zx+6biWEdtWH7
lkASo62ZdENxCiL7uZnS6Q53ZE6frP9OE2BlkvwgWvqxlsZqtOIIIksOw2siwCalTHHpnW2ITGKh
rMkIhwC1Jg0bjw2lcQcM4s8iw+osdCaggamez1n6VVReeKTtBoDqYyY5dwSeuRU0zDRCUmz43jmv
Wk7EHZLsOAQEw+IU4FXC1cowp4zo8XiRSY/Mf0MlgwFePLy3EeVHovWhijmwzUN2G2aScMTSJRhL
L5LpcERwjPecRdJ8nDsx1YxKDs7IyTorSbnSZbyz2yG6cXzcQXqzUI+OZR8y91eUh5iqlzCuR1qr
pyhL7rXXG8eInrSKMSLGWQKdUmKdZDYGmzqIIWAVfbktwQiXMW5utbNYuoZ5e5qUtWsrNoxpxBhI
N93RRHyVeS7Nnn5+KKziPmlLnNFDGVNzELhWYTC/ykdxx374Yo7ND6aQiT8xXM9g7sKjwKMPcqdx
Z9v1q00Xau9r9VllGVmfXvoIq3hRm4y3U+aefZ0GnIKpL2Q1vHZ5RzY4xqoTPY/RB5z1Yzwta/yo
/IwOyTx/tH2ngRW9W2kiH3AbTlS2Zn7TRY6QUmIxIcYULK+59/B3GVuN+Ec0qM8r96hnqDTxA5EE
Lvpx7xSQS+9BWqYr4b0VMCIcrw9QmPQIuiv305otY1flARg6HYltOjabKFSfV2n89YqVlSIHM73D
HlRGElno/NJ4ODiB2jWBOEkuLd7jtdzULiViYTXxKqeygmGO+hOGCDgwIEXgZrcy9B56PVExLRKK
q9jPHJR38hng68jD71J43nzwYPRfGvfx+qwOnyeQAjSt2BRA9iYpd9cnEgZU0obcdCKOPAURwQ72
YvDDPTIMqoIsuFiOrDchNnOti1uxMOmbtGRVNnlgrUPIcec6lA5/i72AandXaaYZG4SGls+c9emZ
zcmB3sspt3KKTdQ0df6ZDLF5sHzAYEI+trmXflYuJFYoLTi6LVp7q8fId6CBW5VQmCJmABl+nDtn
Ve2TLatDsi4XKwEE4Ig0oekZrodm4QMrLWTe0Ea39YRJZkSDM6gQz8XiRwEYt+aE+Zy5vGThNP06
bqNj4XDF4UURKZpjsIgCVvtwZtPi2W1H3jpHagxmcnCb/p4oVbkqJH+eRLAlo47YwTDSq+szBels
fyypuYdBeexGPzIc+WM1sdLRQ4K+xmlXT8VmCI3fTt+T59hWJFTPdGhyBNQd0hB4VusZihFOUb9Y
TxcJW35vNWBx9lDhmhrwHnmbbZIEKsRg15s0629Tz/kpLNaj3OwudUJFbTbIdG3W+YT+MXRG5oJ3
ZwwuN8n2HlsGycSnCqTxPBZoypts+qE0ZzG/Wcy7U26225jbZMoojAxYZtiXL1eGZiRGrgFCYDka
6XqE4QHAuReQC52yCDbaSj6v+8ncimMRV8cpu+9t7ytpODo0IX9yhe/IsOJAmHyO1JJj1b8nM/fO
qg0Md+sKOTQklJTbd7GzO9dyqr3fjOUpC3Fg7BAQSK3GXZlwyA1syvmgGIwXP1HjzYBVcWual1n6
8ty1WuHUHm1KeqZHkVfjcamB/WJo7wuHRTOd3B86Htz7njLSHO0OwR+GiI6Ng6paOjzzhl4bFsbD
mB0q7f8g9K44XR+MXn8kiRGTxNh426JOb41YmwSZTtCrLQ4hp2oWb8lAoie0Efs8jWZ6iGaU4Kyj
jzTbMRa3zcfGU/6OtcQ7OTo6QUahHhrlpuGIf2iD9iMsLHvdSush0QxRNRnbwWeTXAaVudg6JNp9
NwTNxEwt1w947cabUKYtecouICjf8nYMjzR7QjJgOc2OSqwgOJlHFRxEW4R7QH5/BReBxl1rborB
7I5TjuLpSru1dO+sLRt3BM3dozDAaJEyYVhOanZnx1tJA0bVtP6YiPGxNtP3rIcJmgvUDNSPD17e
XMQYIymbMfAW95Is0UUCxFgajEtNJQPFgaKp8PMnV3kVNJxvFHbBxicUkd1wRO8Fd4jP1kzrusMe
efBfVRN0HIMol2LYPZVsXzsq43U7sgZdFyLglRpzBSdcNZLtOCowwi+cz7laTqNacPZP0zvVMvsF
fQl69xS37aodUw635EyWgq4/yFq/FeVdaWJZMkRTezBxiaBShC9i4+tPF5h6L2Q11rJ/swwE1+Ss
U/+G4N8cDy3V4BVOqLJFGEHds6ler5PvvxsD3DTXQjNvoxi6fuBmHmdcjIu9OcQvM4XghtKVvR4P
FAtjvpQm+i5hCEBMsb6nCRN65uTGqF3UWBqyRDBEFK0jQCaqOhAF5mpqYsUbVxmYAQuWbbHU5NB9
lOo1VQ9NhwSf5kAcCSTGaI0shE4kn4v4X8nis6wYTRBpIXtbWEpOi+w86J9iS71ODCs0Sjip/G0I
mh1N7wzNd+zqZ2vT56xYZNVQr+y6qr0QQMn+GBxTK3lHRS831YAQDVcIyhKeVCuxn0qPo2/U4VCa
m98mAnbQsmBDWjFrL2FVE2uyP5yBrkk2wA5mncL89GJIJvAD5GqBvdcBUherfOQcfzFiBILCgjC3
rFe93PWQIuDss5LLiQNfztPdjpIPgQhQpZ19hnI6XyF1ZCQEuXKKhyZRA8Fl08Zw/Vux4JQs7QRr
NIvLRV7eNwITXBaZlVF+Kguz1STi2zQmBomVS68ft85IJhsP+HxlLPfxjzVRDzeGlQ+7cMg+SSNK
1q2DWKYgPtrunVORQaDwhnBdjMz2YLrjTJJcWrpQmLPr6a3vE6xCYRWQGBtPbyWaQ3NY/CAd/Z0C
6Bxawk7vg9r8HsenOKztD4AKGM/VPN+mrp8dPAcj/Bix+sYAoKpN/Cjrtj6mnq3Pztgfy57DH9lq
9rmnximLGZ51PUX70A+ZJxEOKRX0Tbj9DOcGy4NVKwpecMAAuJMt/d3q06ssDDwK5uMyQjpLf6lw
eiEz+IynwGWosQOJup4kWfZds3OPYN8ccjRe4ADKmMUzejwTh9WJKtFcVoIxzNlmWVScwnCYUsw4
Nw4+ZnK3RYHO2Xfzt2U9ZJ7AOhDbJkk/ExE913n7UM3uu5qSX0VBes5AxAJaNr0C1VhDmum5peKp
pbx2BhBCJ12Q/YJy110mUTvyRrIG2Ju9RQpJ2G7cJGukvgzvhrID3S2G7xPgm8mKHBZdSgjM4bph
R5xtTfuEaI7UgJho2IyGh85O/cnugs/GDI65G6IOXPw9U+RZqvmKZMCYZXCZ2nseA/rkbrlGz1yF
5bQiWXTlT4hZ5orNN+gZ2i6NFDa/7NNHTL2K5/CwzF07k/Ou5OOMRvA8Kpa7ziQh1zDURZvUinop
J0ZietwWtXJQ30UNk8GsUEtLoG4vdi81PLzV9ZN3PSrtzJ/u2sB40r1r0I5H/kYV0czhxV60wdPM
RuAI5JsqZJFL0FqN4tLmDP+rEdV1usRZuEIgcTbgToMtcn9jRAgam9a117AsRZDjEWy8+suPmQ/Y
+XbOBmEJqwP62g351G1thetpci9GS9zy7IqOBcyMfqfuXO2Xn5sTVCtK12BT9FCFoAx1UcuddOmY
TljJR3pzfa/luZIFDnukVR03eOYsx51GmPbadphJOj2jiFpQejadpMJSN3DI07WBQyqDbonPYtto
BkWApqnwO25eyR6my+LTLp2bLg+Qjy0+WVlaHQoBohjFC8GOmB3OTtm0ncqTF+BPlSxn+9KYz3nt
fXkNJ5WoZH9OgKBF0hCXYpj+lsrntQ8jYqA43DH6SedGMnCV5gZ4szOAFqRwrLZRjnOy5CheFpQI
Igg3AvMjmjsIMozBeWptD8duhiy7eLfAFQkEN44Cy7bJ4KjRpM97JBrGdm5Rn+WoNqr2o+bObbM8
fJEIa6zUeCA+gQiVEjPuwNUcGXHeijrX3FttyheV8skd9KtaTllFJ06qdyYUFGzTAYbAWTLcZ2i7
N8Wcfg42k75z/b0OZ05sOWVti4oDAVJ3iKH4w7EkVaudQyDjZTwOV3+kuif0wfh9XbvR0gE0WDDY
x/rQq2qibuSWjY7zFLRNdhGT+12Un9iYje+0Qc1J3KKig4hfwOlFyXx08nS6aa0uR/3shhtPZM0a
WkN+l4E9rIusAYQhQQThUUgPvA6eaOesqyGxN7zEDqEw9CDUdxYz6OhmxXYIx5dcT+QQdDkknEnS
4jdVugY8HDZQerbmYEVnY2bFssX0HDhwopj8qDVwMQ3acD70Ut5bfMZTJiCyTR7JDuR27brpToJ4
zfCWgix6DSurOzbIcuDh+HsyueGvNfhp4BlhpWmO1DTsdsrR7LExBRDiBvzqk4rgrFbdY3uEqIWA
9UfLgXmDcSmgOb4jR9fW2Vlygl87gHiVYVb3I6fFxxkCp4ZP8oelz3/9Gv9b/F3f/6Fcl3/9d/79
VSNLI+5c/emff32uS/7378vf/P05//oXfz2nX5x169/qP33W/ru+/Cy/5Z+f9C+vzLv/7dNtfqqf
//KP7dUG8EF/d9Pjt+Tkf/0UfI/lmf+3v/ybmeDz1Hz/x7/9/EWrGXhOdXRG/tVnMHBxE/jfuxOe
f6bV9//iL/7mTOj7fwkd33N9x8bawfFC/E2Gb6n+498MYf3FxEsBpbnwbR+fAPzH/kc0qviL6wVY
LYjQxB0Rl4y/OxO6mBaSn47RkGmF5lKc/r9Eo15dd/7ZpgCOC15vvBDmMKFv+X+yX1EiMw01Gjjc
TSsCG6gLLXoaG5jO9pd1033oZ+MYb2a2gCPyon+6UH8bUv8FoP++Tiu1+Bz+yWANIyBcGz0vsHAm
wZvR+tOb15WHQanJRHLGkQii9axOxXCB5w6ui7gfUXrgf8PP//9828Ur559dftAq913K23bvGj1r
eaeNPcZka2KyInnysD0p/w9v+Wfvoz9/0T95HyEt76Kg5x0hZen5wRLwRrcxNPp0o7LX//zrQWj4
n94usDB/g7xjmwJC3p/dJmVhNPAW2+vKHN1Ajtjj2rJw7ijJqqClDM6TrVNTbPhhrDYTJ7dzWJLa
kwivXNGCRPACMSMzogBKREjg1URndmgbkk+60sPDwkGtKU1NWJH5FoneWtVoynYk8lE0ub/Y0Fcj
Nx7CmagARxeJjVOqfU6HGGgGD6dsuItAS6gUYMP4FsXlLLMNMrxq419FcT15o+CNqjaPbm0/Yp7t
ovAhFmCckJ3MHD8cv7xE8O8wae42ldu95SGbv5GOL07AOdGYxBN2wNHTWac2h5UmPQzDbG4jYWLz
CPZkAaMd/O6nnEZGnsP6jQS7rqYXz8QMstLERhbeQgsSa8C0sxjqte15N1Wij/QyvpyaiiqaaZNU
zrdXcrZo2g9wiJdhajZSyrPhDW+TPYi1UFzZOaMtKEE2cou++gDy7ssxXs9QhQufpCjZcMLCh27u
SW0I9PAySnavpuk+zLjlxkBjr1JjN00GGFqNgYaPjcTGqQ9t/kVz/Nsx+DuE4sxepJC+zUvZMakP
QVCStzc/1Fa9b4Zi2nZ6iLZctoPRTu+VcePDUcJecaYV3QAhELpRpdaI9We6dd36QwArZymdQD19
5zMZZT4CXtJ7yMB9mYY0WReQPvoKcmku5m8k1C9x84ts0Z9atgV99KW6yiRJHMZ6yrNyK4bmI0L+
aJBSZle0Bx2/f/Ga8tsc6m2qyOpaXqd0xhdz8u6m+t5vqaxz6XKinDEr9QDAqH5opz+iFGswSkBp
XRk8pa63ri1v55QkEvRaw0YbDT3fpdFWOEA8peSqBSjGBx/RFbTX1XEMIJuWtfttYOCyh2W+dkuT
7CoDMxTs9EWW/pZLfVhKOj6JoW5zx0I15mDQYBfdO/gjrO5a/gpryJdGIsatzvObMufZxux8m0WK
ZiNmzNmzvw594BGrxtM14IO0Lm5Lc0WMtNnDejUz+1wgNIIfmK+Tls8sZPUQWt0jlkMUN5Z1W2ch
KjwDuMsx4X8WRnKEQbGFwAvo2jJ+2lwNq4Rohhok4mrpmOQtkUkTf0B22PVGhwGLThv9xEPnntfC
jEyxxkdcjAGDzYauAe+uNlYynKm1H/AR+GP4VjZJMhH0Eyvze1iSxQPOJxklPYlFyg0ec1SxiFv4
dpFhQW2eiSRyPBIyhJ8fl3EzTtVzXg6XyfZIZCK41Wr9eI3rwLau6di7IsTegIzNVW8j6x2hjmOm
+F0YqNqnxDz0Gp45qXfCFtlRm7TUGsff9nl3D3MNBw0tzxg6vBhVh5Zcc/muI8/M8w3rbrV0GDhY
Mw2LtCUsIIu2aRfFW2+ZcTXE7rXYA2Lswh5NCLon1HGunR168BhtN+iIIYFjacLszGNvhYndd2mp
J3vILrltrRdblLW1PDgIWNZSs8a7XbcL/eGlF1xj6XUfYpG6i1AjySPFLwsnbHJjEmwMaCH9a9R3
pFZ50LhLHO9AuEd3zfpJEBKCq0iXx2U4BTXmVJPNYharFHJ9+lI4r11ruzszIIjUK/0Hr0b96DMh
k5wWdT0BvMEtikymOGgHLi4s+dflCDrBJBeVCVRy7REUpAsk8mXElwpbOmS8SRa73zB43RUW+XhH
BCz+44ChZPQYAH6tyAvAasX+7rBmWDlhSEqF/5g49EL5YGrkh1VYP6QuliSEsuquejHsvNuBBSMf
SIk2WwbFrHaeqN9Ce3hp++mlCxcgO7qjQ4f+O4UtE2fjy9Ijgz3xpGcyZDxuYjWgiKn5nJBlWWO6
8qNLvZe22vZxIyBRORglAWB4jEbWMlpdzsPgFg+WWT6UYfs7nMWmR9Af28s8drmj88jlkka+c3uY
NCa9zDXNAPB2CMWuUd5Eszxrk0tRjtwdTSsn4bJCURXr0WANwoeLy5rAk8OSYhUPSxQU+8+6m8Zz
VxjsmiGMNuDXb/qlrJ1Z+lyoO0xt2hl4LkfTyvpphHy1OMgkDb/pKMOONtj0MmERzYcEOkCqsCqR
/eH8Ml+/oGXA4G11cnMd8HjMfSzu61UIXhvOW4wnATos9tG09vZCqh/syPG6tJNtly3JUNEUbU1Z
PghXntnaPxInfu9y1OupcNGEzvkt9sorLXAiCVMApTEhdNF2trorPmfLb9bZsqrRE61Xg5XDbejm
FlNVha/EkG6jhQAzDPlDMHTT4b/zdB7LcSPtEn0iRMCbLWx7QzbtBkGKQ3jv8fT3gH/EXcyEpBlJ
bYBC1ZeZJ6sap0Bfh5gIje6eLiWDAgvWjdnqgRRrpCRLbqG4XRxpKu5tyU0hz9NNrWLwOd25KTXB
3tzw+fbki/v8jCZ7VwXKXbUqfuYZfeQrDN10rDjQY+w0p5eauL+vajLtaGlVYr2yfvuoDGivkF0c
MLUrlSKeWN4CFC5SABp+rJUxk8AdS2kwEo/eLy+WETspOXGPVVYI6roADJXEEIfIYy3dsZ0eKw4l
0ciuvUwQLdeb1TVn871tQJwOsqXYMfmFxhiJfBCfNTh4OX1Ei6Ko8UfxUP3ptNWrC/WGdUPiATif
Mv6peizcS9jvanmU37BfuaZWBPnItiZMh+OU9jSm0o+iNRoNeIV8WgVQUOoAWCVJYLRM2oducCk3
1cRfNcufk4RfvyISFNcdU/l1oEK3ASkXUc7TznecH8SsB2zXYU/lISKQM04dKJK8RKtReFNxafJx
5noBwCh7jCvTd5lkAZIzvNkqG3girzwrcMbb8UD15BKDjWhUYBBVQafrGqlbsgIKx9Tv06ZUHAsp
GYHvDln7W11ygEa98Cn0sK0xTfJpLOMuMZyKCRPqGsU8LHxPwmjuW4uZfSqjI+H0woU3+wYQJq61
qHaLlhSIOKzmTlDbk7w2FFDr5bFbs9dIYPEZ8YZ4ypp6dFHO2kjtryXBnpJqFxsc5kKQoGzLQuJC
UgGXFYFrN5rTv9WoKWqnsMYcaeIcNdNZ+vFBdFplnrf5gseKi0g0bf6hVIdneqtODGa6H1a76aiP
8ylSUEz7mXCTOQ24BYeKkXj4RUZ8tv/3IpIG3MCi7dTlKguU+83JJ66nZIudk4dXclhAcczeoCLM
rYAPIVgX+akgvglRiD+hr2mrotJ3rcnVWRTZMEOO8TL2mLE5hNpZrD4WJXlSYqNwjX6MDq2sliTf
IWMpVli6UsX2B8tuG8yzeVEZJJYJ4zGevSmN1vuECiAUlj28ke/QVMFcCYUcQOOS1vlnNLipwliq
zwngaRZgNgV92ONsJuwWR/Qr93JFETK2PaHp/nXcmkyJfnC7Eagd438qGVkmk8ABU7qNcLWursWO
102XPvRQ5DNt/lnFUfLmMicih1eA+R69VNuS2whWwgaPF/93RbFQJIaZcL+E5wQ5wLVmPzRaAlhb
QflykqaaeqShZDiuyhBNGXltJwmqMCXAbmlEQnsWwluu/UQ5X3anV6lHcOGMNTr3iL0kTkdYaq60
xFvMsPGUJPnO+jH35iLhBJJiPLTgLlka3fAcbtnZmFlIOV4P8biBK29EHU96CSOBIFMcqEDZjuTM
yzl9OVbewD6ZtK+iGF02W3vSv+OtSBaWAQ3LbRQGIY9wP91UDGXqf+eWB/E0Z9+civCmygzl6kZl
L1zAvVEYV9Z1xBMd/zeXMZBRpS43DrRfivLr5oh0egn994/CLFUXUFWCo8TMh5M/ZSTOnmqRaPU2
qgexEQeW1Ax2iznQlruGDHzKekSnoUU5ATm4MXUrTTmpCUaBEt2hWfcId4UzbPP/WVUveqX9DBxY
kQZRMdHNN5Wfh75q/BSR/FuqK6Qdja0tWMLEbmS+V12lKGHWmz1WMxoPRQbQjDrfcn18Mmpm2FJl
bFbkeE/RFVeBHPb3Nl7c0ZAmLzZShKXhV2vn0NPqjoPtkr4oYh4Dyp6mPXvUi8YcXc5B0CSmUvmS
PDbHjq0FbhlBbHoOm1nqsafUsT/SNZ92A4cN+tJifSC7IGa+vuCejYzQV9oZd0JnvveZpLmtKjxT
Cf8k16POaaKgqlHZTG+wxjGtsGtG38MuxiZ2qbsgTHfWqCVnRQufwzM+Je2pg7KIW4H4BXm8NFUx
zFMOC3+c30sPdlrBmSNbVO752bex9hQ1C7o/WXheIlIWLh4AVpsxUNQ3rGw9HnTrmSBQv2dnhRA4
6yFmpg20ahks4ZN2YiNcBOPMfW1N1hXEPidyRgbxMEFc7doSFcU0fTK/D+wOQBfmb7XNCW2idQ95
dElJSO5LJrNhrk/ALOfvDdTJosh9JmHi8aaw5OxOUYzLp8vl3k8eBDfdNdTI2vcTeWpTbdEk9JlT
XNefZgCCnpq2004n1gor2bT/NE1Om1yeFimgmTbYydCEYJy2Ky1XCVBpYqBQ1sXf7U8xJ8ZWoiJ3
YrVk4IpxNRGUA56//Sqw1weZufh8VXEVuUwgqKwXyagZAHk65g1l5gn0MUBcoz+6FNedZWbHaqrP
fU6w2tKXQEZzNBLYQ7G6ArGK/Zr4m6uXykcp1XTOg40a0RgMIf6kujdjbiquB5VdjV1rzVelAkHt
ZgmLmXpoRKB7MJ9WcwZX1QDkyaikXennXBZoU3yGVkv6P07FhfWf65d54U7vyg9xgQxQldJ+qep7
lQhfNQlAtGwOXwXx7nFRnXKkXlJnm4Mgaz31QDXdq1TpOA7a9kecMhgmcJNsuQSDA9baX4EHgaOc
LaeqnuhRokOpr2Jns/+kSkTbZalOzqJioeeveS5VJofZBgEIvRESvKujXZ9Cg9RSKWJHfxVmowxW
XYv9UCousskILMGyDHky94oy0Tw8/dS/rL5aD/8VXf00FvGzUYavf6qlnjcc2eNSJ17EokrLtSJq
glvEaosCWr3B75RdmH+VH5qezDzKbiZkR3RVB12H4ng4qHnEK+DTPc2tcu8S9azoFCe2IozptJb8
IVfmvaryanLd3KmaerJWTFgIKWchZJKS8rWxq1VuNSFPH7PlJpjRgrwIaqByQnGNrPCLvHkRS+Yn
My6xcHOFEjdS3agubvrmhZCYJnlLzfGuh+nkDmzs4Z+wCIY1RtlmvPXK3DId2vQ+UX/V2SQBbhOc
oqXF01AHnQCGuCcyg6S/W3DNQM4cfvVYb9w0+NPXyxqRV+4i9kibdA33Ex9fDka7LRAoGyk85Liq
bMzWeZGVO72qDIfp8wvOS8vfzne4n1pvad5kJhj48EgJlCxvYNkC4JHI/JvftKkvg8HtGC95fMpT
tj+LKhwqUX7Kp+7dKHtwGwtBobFYLpnRWiwoEF+URA8WI1v9mHTCIEmlM3Xd4i50j/7pYlmpAjiL
M0SleaTTZiZklsSEDRgJ7pZiA55K1bwTlNbB0El8Pa+VtyE1TgMme5/gcRmoeIePVUbRYIr+rYi1
sB+19InEb7GvZO2uNIpypPU7C7elPoNZLIaVj323454DPoH4LOE0YPKrRFHhNAJBDEXE1bOsynfc
wSjt6qtskDhTNs+DtSxY6qfWlw1D5Xa2zviO2v0w5ftRlq95U2nHGe6DGjVT8NdYU0DDaceYgRPR
F2Ie/3tW64OVOxPHtDTm1GRZPLC1LmarGxoW4zQxdqe1eavWIigGUI8mTj0wMRzhpc1nIesmOzkj
vFk0bRdTpzh/xpdazgmEMMkEKHOdp+ktpAfQ1mWRTOASH/78XJWhtPtm+lsX0xeY5e3ekjCh6h1T
17aKAlKfvTPKdM22KqPWRnuD6qx4MlCaVm9/6kL4yEElEaubSeNmPBVyzcJkxAcoo4JJZOjYUJp+
jfAYZYuKeS6xgtJIW2dk7ZXiUANnYb2aGv5eMIdMmHGge5qZ+YXZQlVVD/nSHnV467HA1LCzeGJO
c8WOhaZCJm18MjSpbsYqrhpbWjKUyM3QqIqCTmHM4i/j0LnqhkTuByUJqIjCqls0qH5cObmAlLp0
//RQZVynya/EJ85JXnpdlNBr30YcjT70VppOkcuJew7mtt1XBWyMfmL4SBiOe0XKf/8U7yxOB1/T
2JbDjcPuKXHNc3HPRya+P3SDMBTMeWWtoJ5zRbiOaevr83wqS2kzDcrZTa2F7xJRM8oMVxbrL6sl
xDThW0NfrKRD9KkLv/KKwgwUidASjlPcsrFFWg3EizIiKhjEtSBo5viMzlILGmLzUPFW2GUN0x08
50lQOUBYq6Q5jZX9lDPr+2I1aVC+gFr2sHiFzqiJrd0YtJv/GSkyIsgzQqKjbEakzihOmhUzntO4
/kDnk2PcNHO5FB5/DqtEmTQHpErsrSH0KoOCCbvVmQRZoOrEJpqY0mJG3SwaYm8+OnMhqwGjN5Oz
f9M0g0deinuyfK2dlQZMUc66QFQhxkSwPUUTMAQODVe2gPMUppFmIcluQ8CV2Xg1NddJRiblsNdD
Aqheph5YatQiB0DqecPPte2tZR2koX6dBAbQPcXDVEcVY/EQfrQQf/ra0yGfw8VaYg3AZ+L3tYKX
SlB9bYz9hmKmQW2+Gm2/tBle1YYjeaeF33qY+CF2WzZXvqXCIrJwqxiJhAKtm2/KTG9wDmLUoOe7
7KUTDGO7g7ladNzvE+/CrNqvrKXTACwwHl8tGuzOq9rxh/ozXGRSftHB3WtZxMY97Ravepr1k6Iv
ePXkWfB6rWCLaPDM64lv1np3imqqGs1Begg1UGwTmiGsJD5IgeIfLb5HBBa1tpKYDEAwFDPlLcS1
pzbNlykviDaDcGeH+lVjIARA85ZG5gmd4N5JLHaTcKgT5OdVbr/mbKmdqa52esJba+fqi8HgWzIr
j1VQH1MGwaqfzgKao50pFnaXGnQ0V/wXqclnVSg/1JZfyIT2aHUDPQIaZDsB/JIu1E95DYy042GZ
rRpRBRwszLHe/2w6dWKdCq4F/FPVP0XAlde3GCL+zITLayFJn7BZ+VhUmQIZnnd/lhejYiUfChh6
DVYMUEX/82MggZMAMpyc85VInChQmxQLVwGuIJrj8+bikDjWAlma3QL3lqOpT5WuWs9KSNVAwiEQ
u51ThrAW587MgrZmz60hs+hpS3d7L5Ps3i/cko4VhmMgiq1pT2Zh4NtNpzuw5h3p5E85xTGUKNeO
+ZKXqiZYO53WcQDrzM8xKBbMmmT9nHWkGJbOeFs1/V3Ux8SVC7ZOcVxNHkTFeHNg/BnGx5STuxgN
bDqBLP75NOLNyvJ3yMsjpggqBacAT/1YAOueLfOl01j2E6L1dhGlvAZcceuCsac3jBoMXfUsjYqJ
L5SJ3kLWFJ/PAkNeril8CHvrPhWBWPw3jdZ3acIjIS8EGb75mEdWi54M52g+hHbm70uxsuQWBR9a
hPWHjRGNF2JuOsSVURPThZnydrDtlZ0WthDCua1yRcJOWtzNrdJuSFkg55iq1c2zbQ1sSwzJeIxS
9IRvmAHqOBFXrw9/G5YGAw3wjDE/kn3qypTi7sa4zWlZnbCm1Hdd3I+K+FpMYGC6VtQP2py8pUMT
4fajNCRbFF+oxPhYodVRCaW/aM2k7sjpMBZIAiDt4bHAYagiMTVNLe/aInvCl9FcdFpxK2ykwdpF
aQBEPYXehmdIecTL/NMJuLRh+i9HNnvtUSPyJcyFhX8DCSbkND/MK0+TruKhG/FFyKHOSsVnZhoV
FqORHj3tpRCSaI8bJdoJbw1kFMIl+7U1D7jbwZtt+9S/ZyEgcVy+8hMOAJ4Gs36JNB7ZIIouisAA
GMeo4OXauVFM4oAa8AuhNh5/9sd2jsE1EDlNwg5tdEZGFPny/hZ6HAu0lU80IWs42xqse3+XLqQn
jvhirgFz2ooAqeRSgGD85lgTXVWxTmJh3kTs7m6RjRfYpQS/sGEZ+LyAjY+fmwvNHHHT/d3nnFd+
lZbvHbtcm0jMlZv6d4hizwz5Y8EnQjOtK8UNF2y929UwUitmba+x2goCm2x1e5PRRVNxtGDRcpq0
qtyqrKgUXxiEYoPSa+RejBu7OcH99OcAi4mvEipYieabupPQb3WQU+vLmpBJsRx5dW4uuzRjB5Aa
1KeIEum/Cqq3G6rMO/IxvA/qs8JgEaDAyoAu93DcYSWj05fhP0c1kSaylafy2g1I3wCYfD6hdJyW
gwRuxC3L1YUJzz2oFCv7E16kzHlDhi+764HRWJvniLMXXElR8MxZ/E0kcDhWbBmH0ThIvf5Dg551
ULpItHEFKG5s9PPl70dYniWXC1VC0J8Tn0YCgLQ0NWJcxZ0r8ojoI5oSVcpY7IndsVNjrnOFpX4h
nZntpWxnzHdZ4J5N+4Leg7iraZZcAPybrNaR9CYn4RG9Mj9Io8CdTAfeFlmRrkQJsZlPY+Qwa3Dj
lMabkOfjrhXmG60oQHCtIrn2Yv5frvKUmfUWgjPbRz2U8/cmVYJWtAIlVz9gVM/3VVs4Sia3mMmM
H63pTykayKSyiWojUa41hJ+EpAzkfgU6YPG5TNHAKDtn12icy9gl12bZgt6nF2vL0zTrSOYjad5K
al48k8MUrC6QXkQ/0veFV849iQtUaznb1ZHlknQFeWuCA9CYLMiNgpGwoencqPR/EwK8JufcszVk
To1IeTmlFENUzW3aHmi4MJW6FXngpUSnlJQWjaSFqZgsv0NPF1RPABFfxG3kHGFrCXSdsgkY/f9Q
pX4W+lJyc0Vk9BZjDCwsdI0kwhpsROFbBMX50xh9Q+mx8K+PqsExPhvdfxa6vCsA/1SZ99Y9HkwE
eizp6cgGGWnVVdMEz6GhAaeS14OYVSsviuN+yehcSppTXcaISMXY7Zs6uxR1A+pPBoSvZZ1fKQhY
Ujh+gb0rH/PAKNai05m51gus7mo/JTg02bFu0T0QddbWrKGIh7CD6s9g7GJky2ZvjpaA3c02BZ/H
k1qrMVA9SJFq+CJzPCPFpdE1Gj8ktQ1dHnwm28BF3Yf8U7XlBXX8EOoi7GADNHJUmmcC0v2xLqSv
vMcTOcO8DyauRlCX7OVwXa5eZYxtUAiIn2qZnZRs+ZURRNwBwu1BZrYUqFn5XsaInRYBWRYvQKzx
7I90ChwxZ++7qAoDXevZHclyMKcCF9+6duhEFPBI0Yi8K5A3naYEAHq0eSck3KkGg9KlnJ5rkVo+
XeMRysYGSyVan2mszZOhgtRu8FdW1m2SGXTq68wh3CSUJyiZ36fjNVMn6VCvBbUKmeyVMJV3Ceeh
qIE2Q9sCtINI4thhxd3h718VT/GDIkGQxeK+/v8PZZELTCLPKzIfVnW/KbvL/34r+iH/6e//bfp2
Vd7//oREfKShbOeYFThZ0GfdqxCdW75H5vH8sTS7Jb6Shi9iVGsAa8+PMjHbaz7RpyqVkRJwsikc
gFAWDpTVulvcAY5SSwsYi9raSZafCWUEZzK6WrALv570tWqJzFohPQZcLKX8XfbGf9l9iQRpn/TU
hdRLeK276ZjF1nrjPSQHsSbQlWo4aZPBxvJvXUW5rgnyRt4SyVTvJajH1LNkGGD+0zTWsUJUDYxt
Gfo+f9+zxAN9xTYdwkfKcutE7mpfan3lp3X9kcVZzyRh+kgLySnmcDyLJHyDyYQ5SFkEGXlLOUet
Cjc85ztUCAnO9TT46PolVvkkOxbFHFgJn0gBbsWWC208NxXcPDibu7rirCezZSrS0k8s5dgmYcbO
GjxcUbW+kFUvs4wxIw0LmCYqO0hl5hsshre+AtaT1c8LHCpPkvub3sIunnSqD8OuPTKTgsy3Eovp
81E7CBuaK5YydU+ZHlZuMqD8tGJB6GGGV7+MFtmka/mbVRF8Twx/0sKar/cAxY9JaUMVWHoUi+1O
B+BCvHZOnkBHXMbJMOyYyaEn0a51QMXfNyLqMkk3H487R58pctOCrG2EtcrUwSDGOKFpyplM3zCU
7jKs7KCirr8oogxicLUApc/0wXXIakwftOEFl07KwXuh9Eiu9wwASWSK1m4CT86JFD7Z8t8CFvMN
Q4VNdvBAyci8Lzu8H0mM2tyUpN4WjVleOZLn1C158LOSix23lt3kEEmGLkb6qrPIA1sh24PA/Z/V
9c8aK4Zfx+ZTXU9MJmpU3GZBmk43G9IYa+lRnTXAD61+WOiNwGM6/crpRAsB8QYL7c5Yq99U0V61
aflHLQ22okQ9aYZ2RHtzGQwxjIRes02W3rDlAXgeygcXsXZRF1pK+zYnTh2v6rN+M4VkuA8J3BU5
YmApSqkL3amkCyfU4X5Mxr6EECUYBcxV1C1oYYrGrTIaZ2DSU6AZOUMzDuS7ti/MI/ljWMKdYB1G
kCv7BirzYdJ4G1z+xT6ywNFXYtVxBrHkkz6EazBnsnJOw9qkx2XULlWIwp7G565Rwwt+KLpq5FS8
GVJYejRdlrsVtQeHC975nuT4k8Qc0tUkbXxiAju4k6AJTwpxkVFgA2dGxfzcq0jrrdAnj0albFdo
G/ExWM1CLNMoXrDswDo0KjbA1ASTYu3nvRRyoFK5wxy9DNvXiWMMEdOsfQWlwxWuJfVrBArQmcWh
fO0bRKSa0qRXySQxTolL9iq2de4wvkxfsd/nDo0g8etfElSSsug1XNCXejapL3OJiSBPLfOFhYmB
fFcbL9irKofMa3sjrO0RNJeZcGOPMlsciX8/TeNVvsDfFr05eR9y2oTqCW09tASkxUa4xamm7RO9
my5hpI6Xvk8msNK1chpidMzt1/tmoqTJKkZ0KkM7d1J/JJW3kwbdfO0z86Wf8EWW6zd0xMSFPspM
hLiSV5jRR7r2hOjiFvk46gxXnwE/6mU6+9UENbkbwO6bI1+EMFe0ZhGRR69c/KRtCS+Puuo1Fdpo
K0rLWWZfwmAkU7ysL76EZT3BAKluqZ4CC6kv06RUQd5kxm3lFQupfiqj9GClTf5UaCzHKMAFs1eL
9Wws8UXx+sOMuEE2ySEPIhRBtcYpoZI530yOPeSUlgG44LVJrOMLMMazpo6oJ1NoHjDtEDVph6c+
So99W61B002oNVp2Azq1G9opPcyb5ytcWeTHET2ZBrZTWJmT06+HsDF0whcJOzu2UzwE+s9SrNYd
IlvnFUv7Y4YpAzdirNuqHdE+DtZnaClvAMVStxra6HauRSVxILVqLO4sIiTrT03Lo0GPG1Q/PVgj
jFgYwWoMAjJTnlghlkGrD+AEsttWPopcVSaUJE3XzymbTQ5NoEiUZThKgBrskhHw1ajSE8rXEZAo
gLvQrPzaTAgM5u284/LbSsauwjg3mFjJO44Jw3MDCEO5wHFUYYM5Wh5ru0HXOdPPpUugQvJIQXBy
SBEW1fSl06XmFi0zmCGGYizbVItUDRkLBe9o8rqu4/oUMUYgTYe3pVTE8NzFU+woZLoHOgsOWOIA
wlE9FsY5S0nUOtnQwKKcmQnwJlfIgRTLGaskM6k7m6KUXTp6pZZpUE85xewetSfmQR0pYh6SuIBu
spCPELZzmXxFFcSoqihvQlr/t+TtS4yRmSuLjF2NWD5rkrKFMwqCOSN19axauzzSGFpWzGoJv57E
sGMokC7Ap63pitFiNliOLfhZB579obfocemQsXqrZvSRRbTImgwl+JVZnY6gJZVANq5AeCu3ixFs
hlouDkI8iqz6w2nGXkZQCYxhalbNiZ3ZJVrD0R+43pDWMyggcfXgWCfhNqKwY7bmQz+rLbP7Eb6K
CpJ76Qefk0l+0Ayh9aYFJ14VfQiihe2dkXGwDM1tmbc+NnI+O56h77LMMShWzG34s2uN9mLJpJXV
Lk/9sjHzgGqgxrPCLaOpR4fBLHh41u29UzgBj2wIYKpPzFBLSnjWeUaLDcUTOxvAVMZ4MozeB/jd
QvbTr38HRz5Juy10IYibdWfkoAxzDQfBqAV4UvW7oLcknQct3wAlgw+P+qwZ2HHzctS9TOQc3Ygy
znAhuqyFXJ+6leOFoCwgKnSVsQ59A+x2GLlOBb7xMU1flSjMD9kKZ1eU9aOl9+AjtH6npulNqxam
JHlEEXCjDnvyvpyF+iiXjlE1SMd1RB+EocggdPu1v3+N24/C1cKWprULw+qi09xCB0zW6h0NBgbt
H/ScCQ4ZK18Nm2KvzIt4TLb/8PcjuUTmL62NMTz3oHTPJhme+9gHmuys0JC4Tg/JauMSNe/j+4Td
/RG5zT5xpVv5bn6O/6wT/alqTNbYFxj8AtNy1VeOC+q94UJQvelO1C38UgjCTfeuCSy8hIK9jVVg
Bap+bNnSRzT6dZDuxF0elJ7+j1+4Vs86vxUbvcR5o7KLV5mc12X9MFJgRA4mO+1Gaw7Fw+2LcUr8
9SyIvrB7bQnQkQRlg3+lmsl6IBGK38ZevqSKozxn37rhq5W7gjwIZrfJ3PKnfmQM2pqzUV9hQev3
6JWW6q75HuszC8KGCuE5gpRZHqXOg82iyO5A0pXk5BlndAEVsmRg51pmkNScGHI/hX4UYIWRn5rv
CiTFrsjPpvEQhH+8dcx5vvKS9Q7WHmZM00+zx1jSI0V+wVidLyo2rdapD3XQZI/imV23CqsAFAZ2
RdaOOxmSYV++pq/CJ1YCRknEHrwqGDRPeVW/c/koi7YC7j3+rz8rL9Yh5VLdDQXe412EmGiPRwBy
BQx4O/0cv4rRVu6xa954c4uj/puD6Y0uargHj+FV8qmlwGp7plKhBsr1zFMNC1HAiVPysIuMF9Ww
oV/nuDDs8oVWJtwkwiMFZkOac/TG3g37y3rtJhdmTImeg+DDuNKGtz+lDujC52lH/KXyEXuE1EPd
OoJN47tZDuWpeJWu2qOcHFW/D/Iux+F7Vg8A6MYB6J1vPYt34yEvrsyFI+xpUmF7+T4cyAaszIZT
RzgVR/PM4JiD5CPd5/N2BUScOJZd9IZgN/rlf+25+RDuMxVovhIU+9VTjy8YJz362ngzb7BfMdQw
Tf7XseX9oknkIl6kn5lxvw26mpjDFUh8/0kc4o0FuFD2Ve1JSTCpAU6MnofqxdrHmK87x9gvhS0q
+/TFFJ2Bk+x8MBgyc6u6w6PxywvncLwEC7DkQ/xKpZmlu3wjHRJL63Yn2U4P0fP8IgTpRQuSvfHS
ljct2VPzHEbum3SXb+GevWkGIPKth7bxX3ssHJbBjmEJs1U/ggaFE/QDgst7ewxxbL4NPmXxTxun
HR+b3e/irTvOji/zV35oz8atDr7m2OlOSlB7uHIbl8zzW/ZJIOTZuONxqd63wmKYzJ6a+ZSGxjRJ
/Ka/EGwwT3SNjQnxIiq3ficdGfpMnyxlyjc632aoxwEeMP3OseVdFD4YnJq78tn61jKHfOeL4CCZ
QC569Edzwu6wk767T3HjvDmWJ5ybvTg4uEAtZ3bM92ZvPksQo/4B5XPbYLgWz1uiBysuXWG77Dmf
dsKDWVHa85UyDhIfgF7+de/pF7icxjMC7b4advtWg4J95py4/gJb7PNdcRKflbt1j9M9Y7BwvzJA
vvAJcVgHY23a3begun3AdqP0kIn0Q3yorvr75Buf4ak9RkG5q387Pw6d9Jtw9jLYFqXqqCf84Xat
2oNoh9UOne44GE/5HUxe4o+Cnb8wt38XFYfIp+pqW6rb7XakrTEjY62bfiPxDGImHXgk2sYPPs6F
7hTzMmGtIYfOCvQgs9DwrOGigVW5QDfBmkcTGUh1mrn2fPJ2/Rp/CQZZI6f7x4l19vqFkk4bMTa3
KYfbSTcqVvCOUCF1HE5Jy5fNxURPwvZo2rwPtnmt7wTNzQqSENrOUZgCKK4YoLHX6V53CF+ovlSh
MrdPGCLn9SY8y+iOT+kLfm6BUbCdFwEBUum87AjeqTs0095h1f0XXcxzDfLQFb3+JDzPN+u0XgVE
VHYMZ+sUaefwvwne4ImOQybAKKIPnohwK8p37WHcjI/omUfCh7FXfoRTt+P+SznUMzAoyKM58a59
bQ+YgRKcoo54tTzCDE78of9GR2ziEeKrLVNP7EDwRZGApcgFDHnQTgKEXOvQRfgUaAPiZnYtyzOf
W3p/fsXIEw7pJwCi8EnaS9dm+EpPxRucMaZ2FM9tReoOpzZsMnBxJl7ONWcpW8Jdw3ooToG67xo3
2heLn/5aPS0atulqE49MlTogB6FXsNxIc7mz6BCGZvNR7Lt6h6SEp8LgOt8LZyRYXNaLq2CWQQDZ
rfe4DETZLr0IkrsTewbW7Luy2LLfv1pnSQzqIyFIzbCbYD7pgcVtIl2F98zrd2zd5VvyX3ROK9f8
Ece9zpp6A3iBd2FwjSLAJ8wmSP1X7vojGmfBW2xe4NstkyOXznzcClC96lJ+WO/s0aVTI4DhBu7o
Cl/M+bHjhj/aJYMIe8uo9wxX/Cx2/22J+PQwGJ/bkGXBhef3HI13fT6sx9ztgs6JCAAFzZlyve/y
TX4s7wWi0Tejn/hgHqG0qF73Eb/Wi9f945aD3tUflW/hiU/XlyjGcfnAjOnKB7E2DrCX5JHFO8u6
p5M9SHsZGY22UoFviXvaVt7E5KCb3rzXshM49J0UrJg03vtdj3PXtGGk6j8hrLbZBRAoHmkMNs7j
bw+Ej9mXzCwoKF87DIPO+CJ8rHzSo0fpNUVJIBrRm7xyeYJaWR6pm+XsbzeneKd+q9Z9AJqJs2Vx
AAr9C/eK4Fi0ADyl2k6goeGFckjyiz1MHzJbfHhHAoqLR6NKVO+mqzac9DggjQF495d+WcqnNIBv
ZzR57Q6yXRGeF/YbiaO9tvcJm/w31Hqi/CQ9bsC0sdTgrDVwJgNo9LgxAfwF5q4An0f3BASGW1Hv
pdKNRQfBCvvDcMx7ENr2Uh7kJ/5/g6Yk0gajR0fEeKSZfPNWZqDLbXQkPf4/0s6st20u3M5/peg9
Uc7cBA7OhUZqsi1LHm8IJ3Y4zzN/fR/mFG2iCBbaAh+CJF8SieTmHt53rWettHQFJZ4ze2Ae2SmE
2ZOpH+p6UYkzB0mpObBhy7/Kx9qGoum4bEPfw2SjHJmgkD+pwRNFwfSxug/uUzyV265YeqfmJSrW
kBl5Y2jXzIjK2ZA6sMp/Au31WfSfjftew6ey4lSMMsB0vAwYxJbiHNs5VEjBnfch3tUDk0T8FR7b
d4vanUO8yXu2Lzb+ttnVb/pjHq8HOsJoSk+QAYmoI6Rl7o8k6i7yZWE59nudrAWKomSXkUqQ3pN/
ggXQB1By742n7DN/n3A2uDfRPAi25l9EiGD3SH/h7Ur0L7xlwyveRWxYsQkMCe08FsY5e0YCme9L
mCpbyqTndB00u+pEt9N9kYAJHsZf2d48Za+hmLuOOHtsv7bpMx7UuVbPe7x5h9xY5DwsrCPmvOBl
5Skx2I6FMi9RoMzjJ/ZxdfrhkYRLafTQU9d74XtiDsU8wPK1hXSCQUc80nFz8xejPUoPyQmnTA9a
kdeMUwdS0R+IPccvFrYCY8QOmio1Sncnv6BbOVWcOraAIgx67XfCISOK20dgt3E0Dujow+dh5bJH
/cHAl6C0bNm3YvghD3ievgfFovxq9hCReWVYnlDVIch/BthN1pXDvmWRHIE3lwtjlW3jFUifg9jn
eMEEu+A5uMh7dg7eO+9MvGuzbY4FRl8TkZWfzJEk9tXkt41QsC8BlRAdippOMbbGnQWAekddnTqF
DlYTKf8KIAgdz/xE+9d7V5iw2FGFC4wl6S4S6/jZVcjD/XyT3vP+Xc6OLXF6r1SdPXiGK3ZQwRqJ
AkJqtmckgvc6QUSPTU5YC9v6Gt8+ex95Zn/yMFhVI7bxHGg2QKEOybl/EsGsfSfiuNwCCKPK/jkY
M+OMoYXupELgzENJy29VvBC2C+D6kdQgTu1BtfPZ+KlkGK0EedJPvKAZyvEVSLmjt0ZkK5g/t0Tc
7rOPVsy8XXz27nKOUDZ7pQbBzheFgEf9B/0ZDqJsWMUSm4y9R7EMARCx+DZ4SB/52sqD/A6u6kwx
g4/FHcUZ4Q2vDzRQ9uLyLlvwcKVd/E7tjoNC/FW5OwQkU5f97H0yG5MfhKKqvhMvGHZ/hL9KJ6Sl
t8mX+k93LzBrupz52CPPsoP9iJeRul6+77ZJNQeLuPQ/k5AeFuchh1RD3qNyGy5ZoxgvDfkD03rd
vFL6qIs56c8cGhbevf4ovSUr+ac8rMAZggaWHiLmQ4Sf3PL6gwwR/WcJXB9L+KIe55CPuo3fLkA0
/3R31YtX7kLEvBt1Ly2sbYLNzV8UcD/EBrj4m032Sc8bys3+hYReAnu+xQdioZVYuP3KWNvH8lg/
IeZ8ETBC8D8i/ORdRRG6GvY+JOVl+IvZT4kXJgCfHwMFPm/21eZztghsm9Bns8rXL83R1/bxp/HK
6HwMPtw18fDuog8W9s66U/AXftJbQHRhj88QsbOlpSGFn+nv0l52CozySxsWyoLZ39zROln4RBMg
9FmGm2rrY4F/UE7TZDOJxDjDWRvlIZ8OsYIOw5p6nnc3PCmvr4VCW35B2YemLZ5zFsbiPUbLPu9X
+h0Dh4fkH9Wd/4X9VTyCAA1+hef2J4uAdFJW6Vt6HpI1uZbm0V33G+vEHMVLYX3Sddtr+2ELKsh6
I2UOyMxIoM68f6u9RQMdhGRQjV3a3N+wI3a/UI5zXEd7G37pHDHYGekoJ2f+AXuV/Mgs78167BaH
EA/MObvLPpCj20TRzREGEGrnPnonn/dp5r7EX4zh9pUt9ACJai4fg3umI5UpB8vZjHZX9VK9GG/V
C9Oj/0gM5Sx4KFbdC2dX/ZDulZW120RHeWm9lrxtBYLSbMXkyWRpvLG3fmrfO4duzEv+hECN1FZ0
pNuWrfRqeOXADu+y2ufoJItFtZJp+dHse7a3jKYf5bEgitebw4NkyujO4nXod/aivXN/dv1LWK2k
ZG3I64x0GVb9ee1Yd6S1c/SbHD4c4jpsjDP5bXqBegheu/wXgQiqM+qrhB1AQ56H4635g9na2A13
+T2zIJpDezvwZct1+Whs+zV3QN5ry4qG4BMeY39GNDElCTL/MupCLJQ0t+6m7TNewh8p2zJ/2S/l
T6IHomrJBP4iMZFPwoVZ7liH/KN6xU6hcvBUjtJTYMw9o255lRp9bSGC7uwYeDytme3vn4GmbXGg
5vaiIvZmYZW80oj3MTS9T3HYGX1NUqDpuinQtpdQw6Nd8Pv3I0RYSVQXDBU72lVKS0BXyTqO58kF
VYlhShvjVynWqpVVG1y3WUnqVjZSfuoJuLw6tbMixF0SsPdCpYxCtGseIjks1jGhjws/b7E6D7wM
3fRDiOxm3tDZwOM9asjgqr2u9GyX+ux//dCL8tDoubmOTD/e9uQB67XOhjIu42Jrf9lfWWW3extI
OnD6LKMIiz5hmeQSJ5XfP5gjWemSt6a5QBETgTHJjmXA9sEXL4gsS8fP2Zije8SCSOFZx3uKkoMS
7UA0ohGepejBo2LR5Z5ANKBgfS7vOl39VCPw4mk4ca/F0eV6twEEN7RMzSIrOHOR79TMbdzdhTd8
abl7gDCvsoX1Gsxjr6GpVrwqMv5jHkSjqw565YTMt5HlsT9aFTEGI1YLKjM0ztz8Wa9eBh316vTz
QPQwCoPqUwrDsw1Kveyrx1oaI+ZIfZ718Udn5pRQh5chl7R1rUM/bc2VMlgP0eA5uaTeaRw8Yfs/
pop+ssidm1kqKQEEhxIloxFS5B5dmjvLrhbPeTMaq8hDDeT241M3qvc8DjYwZL1SJ8o/hQROyWqb
BZTnn0IlXNN2fRx9PnmQ5b5K+2rT4LJinonjDZFvTFq908mDf1dKmE4wYwxrt2jWrewF8wkKBjPD
OojY7ndtyiaTVOiVBh2MNtCor21b/UnutEa2n+XOAsQZ0OBd/KMvY2P80jt4uhLwPlD+8cqI2S5M
SV4Y2O/Cwuc0rIj5f/8/iJ9r5BoQQPlf2ByBeMkyTFvHncmHXgBdzD5W01YSpdPp8CEyG0xBy3qh
EkNVJcS6JMW61MNtrsGVJIz66fuP/5fvMn26rWiyMOkQ6RfcHKs3+trIrBLuV/fL7fWFXHmUDkKq
GNIkUCIciGqXjFf6+89VwA79c9mKqlm2MGhu6er0xf4g58gVUFe1V0o6LeR8lDjFSnMdWN3DYOKF
H2XU9El5wIZ3MG30nLSTOdlm2ka3u+2NrzJd4+UTUFQCNki6s/lGF09AiQx5QB5aOq4MFiEsJLAQ
0pcPB9uR7n3If/QnJyAMw7ene9Y+EWAxEo63ylpvuDEcrCvfRYW/pWlCN1T78rsYgauoUhbQKwcN
zPTAAj9hBeIh//DxormS0G88Ce3aAFSxeFhYTGRTNy+eRETHbsxziYj1lHKf1SVPlmagk2Sn1Yyw
Nqfbbyn1e56TeJ6k6wonatGztUcOgMsk3mrEECAxDokV5AADZp+7ZPCX3GiF7RbHVVk+CzQg+YAy
tU54vDmxJ0grKeumpCUVy0DUx+8f6rVnqmqahUVWTNSri3E9eDpJB5FXOSJhISSPDUpO0d14eX4P
0suRo6m8O4YMf8uy1L8HcY/TeahttXTa0jjDpjm2ibXrLIrfNW9MTgnW6tLjmLfgGGx+0olNHxoH
/B9wDrv4aPqMqLjKHzpSKARhwPighf5l1xOzJH+Pi/IwDgA0crNYy5X7IDf+r6xMytX3N0v9h57F
HKSppqHKtlBAfE5D5I+X0TZ0wOGqxnHAZmvqWRm0AhCHDa2WIeGZjmWQOMCCNz20J3kqK4tVWsbP
ngLT1Y8gjJj9F6HvXyIqAQbCXNA8aAVj5z24Cbze77/u1blD02ncsXhZqvn7///xdbXKNjMr4Osy
suaNAtUGw9V8nLBTStI+RbTUJ0//e2/sQo3apYcAjprMLBZyfeu7XHt7NCZuWUdRjzD0Ygh4CEsU
SQylExl0T6wiGhYTbWTwqQkVarH2DN6nuqXF7tHG6Pzk8/ubcfX11WxD1WU4byYD8eLZ4Tf5rzHY
IyhalIpKkbkNEIkOTwLM5kzVslk1vXn4siKAINPDadVTKKgrTTiZHpscNvb+iwAonjRi/3kdKl+1
FVFw9Q55nMPuiTllE+ZK3vm59d0fcCJ22CgpmIbtdqIs1ROG6vsLU67fWWFarMaqLv6Zl9CgMoDk
0qmyndFQYjc1XIGo1lY9qBnSX6LNqNibmMJ5CPnl+0+/ti4ywibimQxwT7tYE/Te1Rs9YU0YJk6P
RGmim9jnbReuFc96Co2UAklX37jma7OWLkNM0uH7QLK7wMlFxIW3Q9yVztjzLBHcvJsie//+ym59
xsWVgU9W8YkyYBH5HUazXOsiuTH5Xh2TvAyKZvNe0OS+HJN2CKtFrXkpCmWldbQABmYRu2eAGVl6
JE+bwpceLI2iOeCXOWJqohmPfjiO97Fb7IKyPbQy/lChKmTixXSpLCoG/uC/B7m3qicmKZFwAyyw
4QkOCZXRCRjlWY954P6YgGPCRaXx/Y1Tplf579lek2VDaOA5ZRvJ/sWaoht5o0nAghwPcfqsZhmf
6YSSq4igIJLzmllV/IS7m5YDuBtPKuia5Gx9cyjy338V+9o3geTKZtVQFety0ilMSxZDrhVOkf6S
PJrtvkr92qoV+rgDYZe1u9MAVvja7vvP/Xd3gmpSIKyzTNj64vcd+mPitT2lHssoLgh18ReWyjtZ
cbPnWd7iR2PSnfInv//EacRf3HOuTxgWxnlD0y93x3YVBCNRBbjDdAi9IcpstrKveRk+/z98jq7K
Cg+Y2VyfrvyPKyP3AHNZaWWOoHYzuuQuQeIGU31jrym0a9fzx+dcbLYkLTbJ3uRzQFLUkq0v0Hxz
yjdnUo8sQMl0+oqPcZBtCLzrmbfzNz3cWEV45vKpNbRNu5LsSXOlJUsNPZai+fIqZCc0G0mNJnyT
WAedEhShm4FT6ABuGo+aEfmP2O9zmSwFFXkLpHAUvdB9GlsgqnC9kwdrWVVdjvmhtjGKyluN7SpL
/IS4cDp0xGBlc9vTEcBn9dLPxp/4zKVNx4ESz2SHPJJeft78bIWMvCDyyXQuUlw7ffTRWQuOp7Ta
JhayHYs3xUIpAfYxx9zU1YtsgwxJOeNj3ArPf+sSU0a4Cl3H6PUj1O1fMky8ReTSwbYMQQ1zVKxV
aRivBH+G4wOH5mLtUmHNbBrgrYndJowQD4jefw7G8ewF99+PFOXKwsSG0jKYDGSUYcblbimOR0nj
mJaRZwwQQPW7UxunR61TT6K0f1CNaGfyEB2x87zYSfhQ2b4OpKnD6r/PAmM7pPoJ8/qroRRLxc+f
Ril+V0yyMlWtJuM9Vtfj4FPYKUw4/t5z2ZrEK/puM8eUuO4JDior/NVWdMTWRpdK95+zltapBBBU
s3/EXXcySL0a6+akQoauWoDfYUpDJLHvysJf6tgIa52/EMbEcfTNwu/wcobHRNX3eEmOat2esMx5
5Wc4pBtNUz4HT1m7EmhvnUKHVqofTaqs857WY8Btd0nz1YMgptS0hCSNuALPwnz6nqreRYvKak6+
qXz+/nutua+y6oj6dlG1ECpU5Hx1bG+hkjsGbcGmlD+qsHXcnjlN0V81Nd3gs9jGQXoYffXBM/R7
L4IN4ZdP0pgdcLvA3PH9J7+L3koSZPe1D5PH9aTHOq0OemN9kmFONV+ULxl2xIeoJeomhW88Ntkj
Z1DG1AS2vzFCriwUqg0tleKTgSrTuphM3ARqqVoOqKPBkGVeOWxryKVz06YOmZTGCor2Z4CAHUlG
iZxF5rFHVU8T1NU658Z3mZbziwlUUy0d3IQNy8O+PKJQZWnbLk8yBxwI8nRipqVgMqoRhoherjGV
lrxu0q+kvPvorfqnksmnqkRZ4/tCX2ZtTjdRSN6mq/sbi5jy76lD44Qmm6aqCKiYl3N76Q2t5Dcm
icZYBqh35QKpLI0XxOXezu3LNzcZoRNaauxUFpwtX+o2DTkrNxa1CY58eYvg27KeCUEOIDuWv+f+
eoiI0Bga8LLiCSJAssb/l0jL39wQTB2zPuyHXRojTtRI/J1oGvXkOddbG1lxDA9dNn8ayS7GTkBZ
vn+A9zceMldC/oSxRNWjuWqjnHXLejGa0oPWxlxLUKsQ52Br6RnJEo05w7IR31g8r81UnI/If5UN
ahuqerEPq6I6jyM8VRBam7tatWm9lx8wqGZtXJ6LLj3HzYD0RxuBxWQf34+8f3fQ+rSaKhZIaMs2
jIt9ZtTmuJuUEDuKoN2EX2nRD8OZat0qMIt9pyaPo4R46PsPvTKm2LWDu7YsNkaabF5ccV5lWeO1
TexkEZJPtIR5VH2MZgP0I7w3XHTSKR65/iMJrSMq6s/vP/73FvDvt02XNS5bVXTFNI3LjZkXxHmq
xwWpd0at01tsGR2mivSOTN9Rvw9j89hiDqC9bdCTlkBbdFQnilaf9bJ4KRvt3Ez/m6D3+6HCy5/3
gopJ9jEMj1pzAOO3DTMs+lZ562n9O03wxTl0sGk3DL7+NKX9sf8pDOrWZpPwxTHd+xpu4FF8hpjw
QVDeOB1cGxgaRT+T28ROyLj4KB+psCtqO3KiCK6BhcPDs9aJ0RwsdN5YxjhR1vbL9w/m3w0zlwcx
XQNyPk02l9suPQesKQlCUpjvIjv/yAblDJJhIefK0+9bHrnJUletG+Px3+2rLnMk1+Rps84HX7wE
RkURo3atyJGaZjvELUF20X1gyvvvL0+5dk8NmXKXRn4Lt/ViCmPb1QcB/7bjpcbRbDnDE8g9FdxY
KrO3QtL2ka6uQtlYCdgCesUsW2o4rZphEyAKBFJFrIVGaJXk3hpZVyYh7oEis38XqmxyIvx7aPWS
2hPmh+23xAc0Bv5JM3rmAHdfB/Wuad8UAglnZggjSrk11Ixppb18H6epzzKAhLHSXHw2CwgBNH4d
ObYBXELH6EcFBNaCbGXM61m3qWG6zTBogmuARJKSwcwVoCpOyFecIt661h0JiQoOv4G3QsEIKHip
NQXvcZ9EEGtYCYiY57WnYKao5QJnHKKQvElXbpU+xjom8n4iyPyGjtVT/qaHmwSfWDw52s6/WQZS
IZZGB7zo9x8HiGfDTgL6hImcUis4uK57rytj+zuVZczkyRRPzrTQijnsY5AcwQ/qeijfeuB+UtY6
gLjsuaoUHwCeV/l0DLgx4KaX9J8bK+ypNKMIW78ccGMIw9XXmeiGTnp3Q/RyvrE0h21SokYrAKK4
RrPNUkgkmKY+cecstbx6+P5LXH25iBygfWGr8P8vJpJEL9g8eFns4OlEUsVly5FyFlZ949B2pd7I
CLZNzr1M6ia1vr9HMG43Lc2LNHY6jaYT2kTRgOxgnq6KdssW6gzzAD04uIxaM0hrU/el2+47Md76
Iv/uVKYKvUKbSFD85O7//UXGUMZGDJrVUSq4Fw0/LPpyXXkfUTK8GpOV83e+TWHcTUb4RPz4v7/h
3AWdBV0XsnxZkeM1MNvIZzYbIvdzut8l+rKkdG9M1uq/h2SKYMyM9Bko36uXb21fRakyZswYZkSL
wYbzP4vzGHWWdYwGoktM5qxQq52gNe1ZVzPKIc8TeTqsVKKM2EujNIfIOdpseaf2XaDbLwnMHNUl
bKBHHlgpCJxuT8PXZhtiKHSFtsOVsowwSwHCr41QdjZbiVxvKc8/uJVzIuf3g3xz1r96n1QN1h3Y
C/FP5ybmJlkm1S9n6O8lpQGJHOUfDWVTkJACZU0c/GjiHzrgl04CV9WxIzWLbZAigPl+YFjTG3A5
HfCgaPLqikY4ycU6ZzcqgCeviBxMxrh0AP0LwA8QKAmvigK0X5iksrp68NlNsCU42qJay+LNEvo5
QVuTffUe1pUgaZ2K7VLIAglqmozGkR9am8SirjcOhu0ehlo9i55iRs5gkLX8Q6+jZ1urT0mefdi9
vM8B1ZMFhpepfCuFsSw8kqewUX5QqqYEaZ9HpXjUoDURfjWBh7+CjGa7LxJtmanmHo/xY6uBgMmt
cuc3GngLAn8IjnQtC+Cp+ZIGHHMZ9jKK014Ga6nufYbDjAxTWDvvv39umQkhtdzlvKCi4mc/QvnW
qqpfffYWFVbmP7x9l1v70q2mkkLCylaU2xTYkojabUeTczG9EGXXoQ/yB8dQSAHvSQrjToe2cg7L
9CP0yp+NX21GWT9LAbvMumPCLsriBIvjYdTLjm0piYGl/zP8odggRxofUYI5PODwcjJYZNHEmbJi
E2W0ZH62DC6RG9W81dA9TnOxZvG/ZAj44KVy3DotToLMe6wr+lmWdGMZuLbBUGSdYyQGb3s6xv09
K8ZW04cBABFHqpWZ0qePXu9uSf1TvOIpK4cPOUer48ZHOxtunHHUK0uQwmQ4bZpp1mqX+31V4a3W
sW87o6t8gmt7Bfb/bCn+srDTU5i/N4rmaM7wZU7GMgPhjv8qZ9Y+c7UP0dantACoJ3K6fvlUqVpX
PQIK1U1X1HuwVNn1yS/jzffv6rXZlZqWYrLfZz/2z7G7hbbal16WOV2Ios1KN0VDfSfpTmWUbsY8
2sqdtdJ8HFqoNIeUL4eOZNbJzSmuUUdYPtYZ/55Qz59hr78mQv4cYcGF4klJho+okm+cqa4+XkWh
LUkvhjPd5eqrS3YYlKLKHOx0d4XZlYiGnr0638lycPTYbKVxvxxCbz0I42au0JWNNZ89VZ5VxbCZ
q/8eW0x5XV3pBWOL8JQ5efAMMH3PW7M2soUhhSec9Vt/lD/zWP6kTr2C2LZOO/fOUJsT1vxZVAtk
zMCnNTk9fP8krx12+XIcZzT2YJzcLmbdhPw1gPM8ybHOXsGNrYbReA0NpkvPt2acT/dySm3JM4w7
07O3eu893/gGV85VPBnZ1oTJAUtcbgNzSw/qJKW6VAztaXo+nWk7XgXEvH7V7fZEuPVzlpj7PhJ3
RPfa6DyyUHslqfCztrwjQZSvKZB9ichaPMU33s4ry7GioaqxNZ016Z/ufAvfkgzIIkUJ3XCuzr4M
ozjHFQMo8IqjaNJbzeBrg0UjZks1FFXluHcxWBgZbqZWY+pQHViVBMSV8ExmkFcXuemfQn/gN/sb
r/P0jC9WXvr1sqFpdKB11Z5mqD8O7vnY9aXsUrzCsfwyomPs8YZb9cHL0luFb+va0/7zsy7Gmy2F
UajrU6HMho9VBS4GUwVSFyccJfgo+gwAm0DWqGtrXy7uxjyzMOGInRhsXlpzgWX9PBF9E91aefTz
ynzYyJn+Aqg+oZNPOgm4pXhc51NsbmfJm0rKz1hifRD6Wk2xForEztrlTXn+TT5GopnQfoTNl3/p
qeIQv+yERgt2JRw3la9sitRapll7PwSfnmot7SpFSWdtBR5sSi4q6YF1Nqzlwt7lZXtnJ0BfpGFd
jhX5z8U5AuDTSFhNMYDG7SFph43W4FIrml9hWJ/bim/ppXd9CsEkcceTEdMpUW0ijTJM2vPAAmET
k+2b/xAbfwqezXQb5osrvxJl8xZVJiGGzUwatGEOSNvuF61MSI4GkWZV4Ef7Tbi0uZSVjkoSN56+
NdEEWaFXrJIepbScfORIs6gsVuRg1bvRG2JYqCnriFmQ5JMxAsELrHWNeE9he8GWNxgnKK2Wdeh1
CDfrDjYdoKhuCAmIaKLHJmGTqNk6YJBYjvknJuo+skRYCcad31v+GrIQknEq2DNCGF7J2eyJcdDW
KbFAQsqPYPTw6DDqR5EeQZ0vtJz9mCX3myplKTSgxkX4hVuyg+zoy8YeZAXVWbhiSsb8aoPs6JXp
UapqtBQumicdS3v2sxLKixrjW0yj7DnsN7AMZ5YJ7pbGwYsFHMnNMXkDKbZ9xzf4tyL3IBNq1QAO
0HxjVUubaUj0ZnG0B2snzAETKV9ymgeApK/Rt661CO6h6++7oHnNLK9fpM2w/n66vPr+KJalMDlo
yFYuDqxmURX1YDIhqZW7KE1mZHIxh5zEC1RC+mAum9HecYk35sFrmxTqH5xeEVOgVbr4WMMfYKh4
hC7XtH8U2b5Lo4R6fnpjJrq6HBnsMDU6trQR7YvP0REHAa+3U6cbbKfpGjxRkOAT3LpUUzLkdLM8
8I92qR4CYnEK5fZO4dqMz6JqmdxjqrCXB0c7T4ok7ww6Cng44gLFaYP+vZPMPb99h1CAQ5+Yud74
yOS/9InWXoBE3MslgGRB8ZFc2n1dlw+RSqSWMHduotLBMoAluwTRdJAzZ4mS8gpWruPF6Wfm1Y+N
723hiu/soQWmQNpUa5CU3qRU8z2CQjwMxEnXLIbMPGsNGLiI6bIZph5hLM3VElqpP0xOJ3n40NLR
Ia4Z0bc1VwhMTnwZIf+nWkUIc1oM+OR6EVIePBb5sRQZGnYd04Bcjx/T08wgg+H/6qOFCM1njlJR
QkZzPoDPCo8lvCXIvexE3l1CYf+rY+czb2hw9BaKF1CoacODYJNKVkEIToEqVJVY9UINW9LKSzCO
CgjhmHhjIj9IIUCgXsf5F0YqwKQybO6+BcuPMKLzdCINav2c9ySYDmj+rbz2wDvYOLQVOBT0Hq3W
3FYyJsq49GZNj8e2DZ/HKIe+kUwicTyfgcsHTFjB79/Ba+ulqXFEt9G7MVSnd/SP9TKQKyNJozaF
fkiPSX1KzHg3dPI6Uoir+f/6qMsjWpvDG85APjq+BUkxhS+cUmMHkzjvaunGZV3dJZucq9ClIEfj
OPf3dcmFmmeFXnJdkVP5pOl56dLvs9W0bw+V4U0hMX3EyQ5u+MZlXtv1UKWhJMVWi3PYxa7HLJEV
pDHTS0/bFwJ6kmB5qes7y7d3Ss7z5dff39jrn2hQyZ+CTf+pNgCnRt0Cx9ApwxIDWHmGKvOhuMNL
FpdfNWsIVKfl9x/5e+q43GdN+lhqnaiVrUvxz1jlUP1JUHDCPvbnOiGHLRpHzJY2QaNyORtr81TB
ZiILrotPQpwJwkYQM7BHKLup1ZfhMa+PEgtVhdkVn2lSsyMNxrU9IG0wpAzqBMkjVmLsIkRvFLpc
THHjxswtcz4S0ey5eT23BO9bhyuNrAFq27sWju6Cd2UXBPClaN5WpBKfyhhjXA0TLrE1J0vUp94u
HlIpHWYulVgEzQu/9qEJ21K0UMlPoDbb4Tqe3OdFBTQJASAhYdmc02c6h+P/FgqoEwZwvO/v6tVR
y5jVaAXRmkaD+veo7XqXrDTfTpyuyL/igYBjKinuuAFfd6fqy7pZhPgdx1uFzGsDCB4QhUwKuvo/
J4OqlQY/V83EgVD9FY48PnusPoa4/kgmDUZf5ke4P+fvL/ba6k/nCcW7PP3we3f9x8wj22WEIBny
YcQSkoGrmdvotKalv8yMbSiU+zgrztP+5PvPvTbj/fG5l+fncNTjNjPkBGNzvxZE1cMZqu46VXkp
s/a/sp3/inb+b3/k8NpXKtSkEJuIxDiWMitclMrrThDoQSiTo6XhY9+33SJAtu5RjVXLuCbGJf9l
EOZG92lcD7KPl13AzKBuqPCgXbeyZkblaN5nnEE/Ms3+PvS0I6zKPnEBnGoxIj9J+fRMvFiVDizP
Nd5CNJJLVUWW1xO7V8EY9EPAOcb4VDcgTcboxNwIuxfy1MpPN+xpsUXjNqlwa5Pc9vLbXGKKUCb2
CdudfRdluJEKifOGAv56xsmLgnHGXl9Kz8RsVFhCqDu7ytprDTLu6oo0PYIhkVItU6N7a0e9IwSO
Y49SG2vkXneu6UFy7oBfkmnCElzDmIjmngpDONL6ox7722nfXJTai2BH3FeMDSIVlp7fv+jeSAxW
fQ6z5o64h3xpRdKuj4xlB342kPxf0lgOS8Ovt2TM1ndG6ZMWhfmVhN4bS8y1l8aeAqhpPPC2Xoo6
4ziv0F3m1NVzTleZ9tKCo6hl/cXIjR0N35eaiLIbM716bfDaaDJwQ1i0ii/HE+dLj9xCJggztu5U
gPfIbl11oVTzAhJuMKVDKVMLrgpsx3RDIg0T964PwtDxwuRUNrQ1c5W2b0Jqhxr+St38Fb094Vbt
OKEloh0sXngJDUB1sFnLuMUCrBjQIL5/B684BXQ8Fug8VKYbapUX74UnDTGayhjmkZus0E/hcJep
ePelcqcnXBX5W4SzY+qTBvjrkeQTtmfbCLOHjAq5hxFRsut12zAL1+mJVD30W1id1qQW4MSF306k
R/zcaivX1IDH5xAva4kAilieoqFlcl+D1ne+v6h/E79BPyIaUKbNlKD8M42YP2Y02xxEUqta7PRE
3BcU1UGpiXOdme28VPuVYrv5IktAhyeqcvbhK3CGT7H3emSD1Gm0DiKOAVArhS9uzEPXhBiItmkd
TbsE65/CrNcbY+62TLa58PdNEH9IcXH0M4zRho4RuSbjpITjXRn9Gfjjvd/XB4PW16x1OXnWlfXc
rRI//aojHhSUemRuyddAWoHV8U80qdgRWoPaR5d+3bin8pUZFG0EUgEEbjR2Lruacuh6JmWjBH12
SZBShN+vGZg2XHlL8jMaEe5uP2bBpvO3dgd6IAuj8WDLsBs6/1MeCvWeBhrd7RhikOZO+ZxNgepN
GT68kddliH+QD5kuu7S+h44K94RkRTunxpGavC1G0EqLEK4quZ28bAPUcUMEj0xWACrTzHLiyNZJ
2005Swltm6kk5Gg+deGp8wU3xd8CUAPSF1OgaNuJa+p+4VN8fKkKzUdraEtLuchRnkraozCClxQZ
0kxrdGXW5eyVhCT2kf3T6piCzbD59Ax54RrsZtLWQci2KMx3iKVfnuttew/2kxcaC0/LjtN60lpP
xGC+T5vCOtZeqrI8K03zqdLra/l1G6gK3X/+YU2uzz57/q5rN3Ze0yD3d1Dr24UXdL8Orqzd2awG
nh5Ga6qFWNLLgsgU2zoSh8zxESIgU2wL8yuvnTGeuKOD/J5mw88bY+HaUECQpsmIVjjUXnbVBpoJ
cVVridOHWQwWUpuB931MvKpfc57j/gT2sdUlQjyn+QufTZQoN5QlVzYtGAQFOnNjWtEvC7zEXRdF
Mm3Q7IzH18X5s2mBGG7tgnuDnNSxh2I54iOdBbCWb73FV2Z/SiX0dCjjskO8rL6n9NibLglSJ2oI
kczT0NEzGGYWoPuFVmCvyjAj7YVxMngHVonrAw+tHDfPyH32a7FW0/DObQp1ow1TBGBrAyEkl0s2
Nm3TuwdomQsCk86BIDiUvcWaXQ17wrL8r1Xsf/y1Lar+8z/49c8sJ3jV8+uLX/7nOUv47z+mv/O/
/8zff+M/DyS3ZVX2q/72T62/sruP5Ku6/EN//ct8+v9k7Dy6G0bSxfpX3uk9xoUMLGbDKJISSeWw
wVFEjoUqhF//LtXt6fHYPvZGh0mMQIUv3PvXu1u99+//y5V1RV3NdKu+u+nuW6qi/30X8Xd9eeT/
753/9f37LA9T8/3PP96/+AmgEdP2/Nn/8dddu69//sH22iEY9T/+/RX+uvvyEf75x8P3+C7/D//x
/S77f/5hhPY/XHGpyPzd1Tr2pR9m+P69i+DOP+jLsYhnEU0L2Hv+8V9V3fUJr+r941IaQULkUhki
zEvloazV5S7L/QegYpdOLfr1KMkS3h//872d/9zs/fmz8W38df3fF7tU8/7HGUpKis1gwNbF4Q0h
NPiPaILoDcpq61rsnKzTV0iv7lsNHaGPS8Zl36N31Y5I6DWctNFlkzFdVwr2/+yu9cRDrKK5tiM2
Wm4YbAiA3tlu+d7JGEyG8IF5YzoT+oFJgrrrMLlt3OB+oI6B/QK2QbJuEfxQUNbOY2549TIXlrx2
7e69EqB42X22+PHG1Dp5JgqY1NybGa5d1URXVAdsfCWfZ+q+oEpW13lDBX3U4isCoU1JVIALcIho
DwDlYLT2uVCeXFdyhlOeb2gZPlgKOkQ8z1DnP7MwjDdeTvHc0AHoS6yFRQh0xUJ7ATMfYpq/A78L
mCFFZxjk81aZ6glk9GI2AVFRSr+lJvmBpj74cr6zGBT1YDOwYvgCo7UV9Ng2ONuDSL61AZq9zrlW
PgXDo5XsLuk5c2kPvt6b3b7GjrRPixY20GDwBqw4xkMbWzclcOyDD7vn95ozttbN7yWTkrRdIQTk
SMc8zhPfc8XObFvnsc2ncCRDBRx8adgeKFpa64l6GqfKrelrtOf4XLfGtqqH+XqeWHWxwRlXoduK
c4z4bx2U8F5/r6o6as8wbnKBIs+2pmSduqnz4Gtp7VEIYLkpdXKj6+g5jirjJMK42ag4BTtpgDX6
/dMFk3EiEXuv7Y8yHMEez35PVL/w5mMJt/RAS962cViOoZhBbh7xK2cpfdxL+xJQm7H+rGy3thH9
WmZyaCrfJhiHc7M38uB6gJ573dH6mRhjc3D16F+HA+TpgudZpYVOzmPnp8cURno5odRY9IlSy45q
pG0xVOcQiciNl0/qXk5psp1iNjHKd8lvd65za4qjhtDomN2jMGr+iDccxtH97xXLBYQ61PrsU+lh
Dpn3qMsAWqKRvojCL7A0AjDKPZm9zA2m7Um4VFJL+4X8x/QQ2f2Tjmr9kQ2QasbZAanqRSYwkWrE
Ui+G5Uj5z2HimIbgYHy3AGiHYGyOujWR0RfsG4WIqz3NHO6D5THte1l/9AT866qz7kejnr4CgBQx
SxPmmgrEtOElr/XAKX7xzuaU1tBogqx+yLM3MzJRi+Oquwc126xhMyQbST4UiPyFX5z1MdsQndzO
ERT5NA/ct2COd/QGRx/a6peRMZ7CsR8eJcoXOJGjsQmkLV9QCqwLOPJUL48UVQAo2I6GG61ChCRP
lNA6G6r7HRwuYfxEE1MADSgWm997w8Hamor688zxg6u8QcPlS/MZxH99lg6x6BGx2S6IkLm7Uuov
gNxmE93lM6vji1+wKHV4lOiIF7Hp4Qwa0+A6MS3qDCvZPBDLRBzHSxcSwHabzZo8Tif3nrYeQ8u5
cZoifkcwRBSMisdzbYrpJsmTfmmV1O8EnGyHtrH9/RjMHQNFON7XRCjuqZW6wsqGzlBWepNdbh8S
Pa/ZXZrr30f4skP6oiWc1aRcar+cbmGAj7eu0w83VZru/76J3zLfxiI9pGzJFnKsmmfR2KBTqAZe
/16dpkt/NVUEVlnGhw7N07Nr5qeozuWtO6v8cbp0nubDm9cGM3b7pHqQVXFMKxmffq+NMUoCKyli
FikEQKcxeGAESpdJOcXXE4rI51LEVCC57sM0DurcueGTK8CkC6+4q00LLFVdUTIgYZd7k7sWWVHe
ON1Y3BhkpGpbZZsgtiDsNKOdHiLrgT3ZsK/TwN/UfuTeN47X0f4Ytd/ogFSb6Wvd+tYK/Rmu2iKv
bgjpdSd+Pzx2Widbf4qqK3qqnmLHkPcGJrWDYrpclVHabPymSa8azz7FQqdfATGpoBDG57ihNndH
W8b0bMBW36uwEMvfq6taJ86qu6yxOun4LwVHVYEY4hnUAnSk2dVIX8rgZSDAthQcXlAaG3vte3H9
AsjE9rsXMQ8RzRMAVMym/0H5493R831qhlI/eYZtbERqlrtOI3q8+D4WTmxEt5UJKzmUNoWmPZVZ
gW6dczdJZPOCU7itAqAoYQlhWnVQRgjzPfk1PwoJjfQwptUxqhuQEzOdaEnsx3vecvbouwVq3GJ6
saKw25hOnN6Xola3gQYr5ojkvh1wZ7qR11wRzi2uUaJf522gz07eGJzmmXruXFC+aV3tPUNB0ZMd
KEm/krumTdNHq2sxjSNI2vzeC12DWA4rgnLexbFQEVuubj67nro141kd/rztcrXSWb1uSvEUNXN/
E1z+/F4aKt7PoN0ENnCuD6Nv6cPvpbygJz6fG6wQSTSuCVTDp6oYngRRL8LF4IRSy2pWWV4SuwrL
9oyE9MrP5Y8Jjn8baiRFBW2EQGRrpkGvoGgwijdmcEE+8yVw/ARE6Wg45MBHedW+ku4cdrDwr5JC
qF1Zp1iBMib2ARid1fnRdQNzB2dXdrT2Td6dS6MvKf8AuKfiHEe2923OLIiA2NTbUsz0sBPsOegc
pYKXivshIslrZpF5NdsYKnwa7TZ13tCe1r5ifdriyrHWo86HK3foPhiEISmjcz/FkyMXXq2eWz/P
brQzvjttuHRUo5a+y/ygcg8axXSfkkXYWBpHMZkLXpaicN9x+r3tf/pT9jBnLSNqTiYxAb7djbdE
F2mt69ofBFRLRdsaG1NArbI3z0aPztm29Bfg7x2AfQTKPma43iCzhnmkvQoyNAWuI18Ia8FQVi4T
KfQ43xuBW6VNtEhwDDVh8xnLSytxVD0ZvUsVARgx10ZuH8PTSsMnu7U+zRKImi+OhojGpXJegybZ
DmZwq+q2IIM/fPvKpw4QptAyTb3HWMmn3HcpD4i8bavgbzTTd97QfeqSi6Qt5hlLy6e+xG/COT6w
1PDtAdvjJFb92BFewPo4A1hzN2IQeh3p6K0OQblWXyql6CTvARZ1aMhjBQ1OdOa2txwQ/TQcusWl
PDCNP62czbMo3Vt4uX1bfKZZ9zLjCp8Lva2mDgZTWsLBKPYtTWuL2TWf617c00FxVyssckhJHF/8
DBjQhwmnhr0murdqkOxGlrGPdX+KZmPfTeh4yDvPrP9mfcapuAw6Us5WYtxp23jPB3krYspLcvIL
hnc10Y+bMxKjWBgfaHyOl7XRSBBA9GclChiQB5kuHhe5Lu4qf3iw0rlczYGZrOysXXH2A1cIvE9v
SGH9WZySXbZrLYIpNmEEDAac2bZ33eb2KnYoSfQBQYfM9fY+bdpTi65j0SXymvVTTlUZBXYRPiNz
PFrVENIRQG9Cp1G4u9YiFFG7xdF2kgSqbcDhFYJrTFJcuiy7U8EAU8YvroqqYxHqVx8bTT1Xn/iU
m600pgfB+bjqEVvwNdpXpTVfD9SoLtyWE5FkyZKNmL+swulskhPl7SPD7QM8Rg0/T5co7EDloRTs
9nGcd8vJbpBjdLT4jxMZ7MDDihaLJ1HbR8zI9LaFdrpu3ex1bmk2kUCrexngTUgz7KbWyEJOP8nS
fpWX56EK7xVT7dFWEYaQIAc9kny3DueIbbSfugHoKxW6J+/RL8M32gE+suCLGeAcdR1vtUndC3it
ksFPUE4fjmddWz25LFGVHd12MMQk4NKpoKnWmN61HTxNpvOtveF7wk7mNN9SOmJZ1uW1cxGbIhe9
SC8+UaTd9gP599pt3rGd19eACJi+QAUK5iKdNrC2OZaZB4gejFd1kqD/1S/moJ9j5d5JzzsGTXhb
WNO5rkn0TeX4KgJ1UyPUclrjwNIIfnSXfCWmDbWEA7B0pmhB+GyjVUZesfFOXQ4gGvxsDEXEoDva
L1Z1IM9RlXNSdmjAi9m95Cm4Zgxnw8zOWeO8uSKlYVYv0d/CHCVkuKFi6TqWzlULO4GIOW0wxD+6
8oy1p9kq2kHnGJZjV5an2FMMWcmm6/IEXiwunRYjZhO8OTkK1naev1UwyEWXtwfpHY0yW6OUipYs
GoLFPHv5lT2kJ1lY/ZYG03MAlpvU7FsUkgYxfBQJ2myXhZSbakxvVKtBY/c0N3sppQhOK66m1l1L
o36vK0/tHH80QVAZ7pH9Pt70pmO9UVusltgfmxBn2FePyY2TXWqKZHL2u+ghrbuffJL2QmnIp3ax
icC3fMZ32X2g7HsvrIASk8HApgp3TjbGyoiGvXYlPrDRljs35JCqQjVezVZ1ctr+2Uyc4nroLIyn
6ZRv8mE9dquWrdxVaAx4izJxZxQPqQ200XIbB8FeAphOn9j5YW+fGE1iPU6rNkz3NGCHGzL40bLV
mbs1xgAHiuM9JWSuibVWp4vObqNDeoZEhNqGX+1g8EkxWO2ocIvXjShOhjFYq9YNTsMQYKAQJYb1
MGPR0oWrhoqQVcDQD3JxfPM6X+3YJ+7cJImQlBPh6tz8Nc1qtE4lu/iKkl2zJ+jVFDQkUgoOMtB2
cMADwSzMvn2RAIf6LlhPbPzv8xL23Rx57wTtBpCfjH1vrmE5BPEd/NGwmBjsBtg3+KTIcvq3CeVs
bGsDCsyDO6/krrizn+j+YLrsCsirSA7iPjhJt7qdIgZ4vxA3UhmaBlzKwkLCm0yvQRn2+6ADRlnh
5niUgCYMHeLFDdMXtygKiADDzVCJn2SyC6YyYoZNjmbEbB021nG4kcpp9p2nsZAVCVLzv6//3miH
3nNuzf769/ahrBoU5tP//rjfuzOY1ezGALNdng8DFR+UYMR/POXvnSJiRejQl/D7lL83DS3RyRZk
3ozhaRnZcXUQ/iSRiuDUQK4lbXc3dPUxmwgkVcN3UrKY7SfxQsDjBiicIYCnG0jkZH9y+m5H5FSS
hdSLSnkvhO8/8mb+9rPpu7WpxlFTtJKhvbOH4XvO6dWv6+SBSexQJkuQPuOypxNtccELLWbH+gZz
z54yWXWNeVNP2Cf110yXyaYomAVId163jbdy0gqNhLLF0r+kGWXQUNZY9/0+v/zRU/7XpbnA/K2H
1qeGwFeUhAki5dz5+yfp+3IzD+5jm6Of1lb6XiaFtxc90eXBadmu+lRFqnE5Wn0Iwjqk0smJBR7A
Uu5bS9HsFARK7n+vN+zx9426yvvitnahrsusbAlY1QgtiCZNYZLscw8tu41CazFb5XPhzMlm9u1q
387k46ske5vJoS2o6rAOQtvmn3+sf13yiP+xlIo5iWn8OwTaynfTgGvEyu7p5gOyZB8N3/2iicS1
xX1vxU/FEB9kXgICN29Ct/uk3urRT8erBFy4NR5LbzXkADZssbaMau+YMAyz+cY2h3rhOdY1BJm1
42JtRWud1nqbji37GVr/2PRwbLBJAclhHaIagrNsrHVJA+jST291Y+v9pNa956/70HhrgTlQTlsd
0zH8aibYzTJaXJYIrstyFhmmHxa3ynQPftXt+/aWFrObpmqPuIE3IUW+pjDe+mhYEftjid9Sy6Kp
gU3ezFnc2C2eBTnHmhhdRDSl6wk2iHNQhe0qoa3Uiq7wWh3D0SKmCYNtLjazdA56E3gUveVGc+2I
bFuOeCoUqOwpsE5WlJ3yGGXJmNEW31XDVrOhXmCV5mP6HMFVWzzUisBljfDoIlEtHqYJp5+DN9w0
NKyKjP3FuA8hTfrdsBFF/xEFsO26LHJXaVOcrWxHDshcOHbzkzcTSndjH0yBBNWv9jTb4BCt2PyM
YX1sGPipayNCEtQ7C08trWi62VFFth4DKNe9um7L6LFuPLESNPdmaOUA4pwwggbbznmdoujeKNBD
MTXt6+ysXKj3vWyAprsg0ohi72fVb8sKRFkuM0puMRooWBCQR0jaJkRYk/ShcbYUR9Pj1rILYMHB
oS/h1Xb3M8t9ant7a9l5sb2QDjwkl8Hb0Wh1jPYVaOBDMK+puu5g9cpPp/b3vZO3OMSyzwzF8YrA
LZHJaVhZw42Tw44mv4X3l4Ozijs4Ms1V71ErVDZORBY0+aL4Sh1Th9WjTZIxZxorgvA5y11Ei0o9
ZCn2WE/NxIiGl5Zax6wvvgdPPpvOtCVL89nTHooTMa83Lg09aKmHXTnfF1ZnrUKh8ALA5HeF8Rj4
ebhycHQnk7IooncPIt0WRXpX+uIUIwauyHLomPSjSa+BI+n+eVY+Nc4JsFWFvaRw7rJqQk3vm8eB
ivJl0aKmCLT70xn4vkw60trsVLfkTcvopojkRWoz2cRQjrLQ3+2cvsbZ2Tbb56JGGFQ1Zclq0rM3
g8eIBq5kgyX8Gghq/Kqa+tP08p0tjevRUacofgo4EW3NKiSgSbcJolszHLFLsBTxTHnfSvHsIHx0
x+o+tsqVLAbm6Pww45WXnX9fZt3O6ev3vJ3yhQAKiR2ayvM+V6+JEybbZnY+oowKFT8AnVW69UOS
5Pfl3PwkDBTW3P401ASIqL+lAOCRatnrUVJPWVcfczp+IA18M83yBxLSTa8aWi/8t+nSrTSH7DFh
sziUXTY1sX9t1uVmMBlWcgBeFINbr50zZlchZB2Ksu+LlpppZ83Z9ViL4bYIgrcGJR5CBK0J5Ico
Koma0bBHnvBRlX2wiUGpV5elatRUP73RI89Q5sKO7MeOKUDF5skJIdoK0PXmVG3q2d9M1EUssjm+
YerbEG27LaDZGe6nxRTWwMXhCH61zaNi9eZN1bGeaese49tMz3eew6JsJlJ8YYm57cob8rNzqT9K
U+M09uVeulRhhM5NakKtTG3/vkVFiMVg59oDpBgcN/jYXgcR3iUJIMEgtdY+a0MRQzQaWovS9oKP
WxfA1UWeEQ+ZWEEXay9mwTPX4+3lK1ZlA2U3xCzDiACGeGP1yafBvgzFfM0yh4+QoFg0iSlLcOMT
2haZhY/WaN4MHldohl13c8foWc7uzi3Kc5B+aulON06K2Mt1jZciLV7tFKNxmoWrABllF4NWHx6H
qjb5t/T0eyL1BYd+88Pi4xEna72Ox2KV9YI9WnBuvZZu94nKo9ywrKUvTPYfnbGYxPjse3woK2LN
bsxsFj2qUDQ1B5bJvsjLr0mP8VwQkbG4Eh5y6ZMi20WngPiI0MCaeXJOB/Oj8OkNwcF5hiLGeS+H
9VQ3nJUWX2CXEcG+bLfricLoOjavvUYQEMzDI7/+TtPUgNeTcIgx0lV4YQmrnA8YBy69r125BCLY
USfw6FIfMLpopX3zMUoIcOjhhzXukyruXaXrTQoeKxq8Gu0THwnczrQg7cS8kgbGSo001XfutI86
h0Ehz3/cARhVi1o2H6e7uOH1C6XVplEOE6plfZSB12Kw32eTG924Sj0OFPeW8tL70obFVS/TfCHF
gZ4WOv49NtrhUCxKNbmEXFmXSoJPFBQk2iTpNi/nS811UkCRYUYnoW6Zr7P5Xg7ZE+SIZFHmaIjC
ywjZyldj1O+ejRIkGJK1V2rzOihYhxYBoiEOFWoYa7dnHO1XY8TcqkeanSwLeP+M95z5B4+9by5J
e208ZVKi6iKowuBprglwx0TaAnwbfWJu0yQ++wbltOnUX0KvebDvkwDZoG8usjR5BFkyMmJ1mw5m
x4x00R76T9WCWx2deeKcixHBhLfSIkra2/d9Oz43dnjUMbmMojVeiNi6uIXxN9fVVWkQovSSlHmW
CS1Np4+UFlZ0y/mSbd7P7M3VotPsWcnzLZFNglDzmQiGMFsTXw93UfpB2N7nFAJjjROisq1XeYmm
MG18jYFYO6XPD5fk+XqmTj82/buFJ3u9Saz6KUGkWPe8AZ0If6E7ospzqOhdqONrg74VFXKIm/Ul
u6njdkVF2bZ1NL0lZvjJ8uYxntnlytlAfzNr1iTTDyUIn2XnbPrUZ+0aprQjmB4byGgjLq5js1dP
Zsj+ScnTiMkwjw5+TDxpqoeTgZuR7hUSwZIyv6LLH/0ZdVSyYrGknKPvtcCthUWUFsbONSXXbB/i
KHkSDfj8dojDNRm2kgD5O5XKkMnRufmRvqlGJ105wcwXl4yE16CwB/xK7sA+nRzUPpCXmsLxQeTN
jR8z5oU1G7Q8mXY+zBQq3LZmEu/6ciSIpb8D+mrJqzznZmYtBrN8hO+I9bWFe6+TbON6za7KBZZ0
czpOtfyujNbdGNLeOMT5zebJ7MlLeymIbmB1Hw22yFLTmyW2RrPFhnzySqqv8in4VjIg/k9eryJc
bRiXEaB0SEEPa95auaHpA4+Aptshr2hcQpTOojx89ka+8S7W7zTyALIGPmdiG+1tBYsHjS6Q8Fs2
tA9JNLxb+YWS3gdruwp6ahrt1670oYr3KqbLu3uTBfEtM1UgFUcnX5tKMjlhziNR6EaiWSYBI59t
5DdGg15sTByC6tk6J5uyhqmHGiCpGxhWIUmczmMJWgRXzSxZo7vjqtSG3Hje1+AIdjA+lg9ly1VE
5TImGdNcaZl9taTMlkOVPdBz3S8sIgHLrsIDSadExytT3tqvNGmu1WjINzdKUkS1LIxFZK1DHwCJ
2c1PsWFEjD0WENoAYCVI5GmlIK4rn5vc0joHKoFWNO5jMi8rAmPcOt71rprXtPyi3q0POpRXTYeF
O/KCfmma3Woqweo2lqEpPZ/vJkTrq8lEaNm09NdgMC5XQyouRQUsJt3nyLdvnTEullFKlDAwg1Xo
V6812PZQPalMYTyqw+mq0BE2u25rVn67cSzF2vbBp98f1L2AMDIXR4aHTUpa3ztGBWcymSf7KvPx
fxixIzaRTR2kGplkGq/D+pCb36CeimVCg0ICtpvCP4ZsWPllscun6ToZ5IA+ci7WhePthpApLqu6
HWtpqsBJ9mRDcmPYZBvSYtyleUiOrhA7lKDz1RywDIGqvvSteTmGMtoaKl+5mZ1uKskSwenGTaBV
zQTTd8sMWzUnnfFSdz60f/jYDdq5tj6gux+XIiagYneBCaIvs/a60D0I7ZmxqA4lCKnpw6J44qYQ
ekX2rKD97y6Nx3nZGli58TWTpOXEiMW6piLwuorS+0gNLDwC3tmUELUDVkchs3GVJoC5yU6iNVN3
7GMxzYpwbWZkagHmF3td1ds53UsL+2FFYqFhn70wguJu0HH4DIOKGE7duMYX0bk1fQ/bQltLc2Ka
cUJ5iiwK6YAtpFte7z2hC2ZhakABfkk63mnqja2rD5GhNpR0Hs2Jzxhr2P16IiLixJgXKwvhjLij
7WGnfVzJbq+Q8Tg0UGQe680IhPmS/yLY5n9S/1NduQou4ZBkwdpkjvJqaYFygFVOped+IB8Z++ZH
ZcTyoBrj1OZwHXz/MZhgQUdRkZ9wersIRRs+Es6qONmxLbn0SjnkDwiHUBqxy1trScnRvMxEeZ4U
FDE/hc9LlkgAtSi7nFQHvFkg85rZoU2XvqbjSeXsmDp/Xs95cm8Hlb1s40pti7QRtwGW7oVr2I+w
cu500iu2HQlbTm0/plG7mZ1Z0qPliJ02m3rZhcN6Jua/ESgBVlE1nwssiXTAbDnubuzcOFJUQOUH
agkL/shuYg9H8U7a7t3ZeEdc8IjCZBCHwngaHLpYa7Z7Q+x6gOmYesS3PWjI7LJ4ygFFXmJBZBzU
O9rhvddQIUR5wy21nNTG5/ySs40Cmspfb+14BulBe3jWNAetx8qmAb2B5u4iwZ6aW3pTrEUC+HyV
l8hL7doLiCMFxyR09EYKVntWhQS0o7LbyP0DpZwUQdk5oTX1mlI9tJ0aejgFBd2ueyOMBB6gx06k
R0PuWcvcouiRHUW1dDqg5LTbHC+ciUEtmS68K78srWVJctlYtp6Wq94iks10e9Ak6ZaN1B9e7RgL
l/7wla1fGNtp7a+AOEgYoxkOc0yjIliXobpBOBbp1dAhpKDslT0v699c6W1IvwarwzU9PmypCMpj
qrdW5CyrFXu6EK081BMzZ8R2FWF1TeAbDQTzcxRNR7sqfObs8jA2pt7kqhVLSk2uHF/+xGZGmCv/
wTcSrBp+kUB79tpr072iJIZ5YOMnzseUDqcQWYZlZmvk8jwq1Y99nd0DY4LGhLs8mofHiU9j6f5t
St97t2/WBXUo60TgX/X8auPQuLWmqJVDXQ+Xnym7o9zU25bU/5imOkch2kl+Nbb75X3ujP2imZNi
q+mPXfZ1TmktWR7h1Q9RNIIayV8V6feFzBmIwhbuXpZcsZIW/kzZcKzJd9f1D4mqJ9iyDOW8PlFb
2jEVyIzxRk5BtIkmwnWDLgU2cPxlFG57k20xcloH+JZfkVexomXtz/o2eNDeNtG2t6lpYcYJcwzD
HqdbmlxRWKPWEUHc5UBD/jbI5VcO/ZzNJyvgQvjtrWqdAw3aiCn7fNP6RrQH3nXfI2Ukq0KiEJ9W
kUTPJKa6DcEKfpsezGltZatcNt2yZPJ0iGgs07F8o5i7X9eXaSlIRsZ9vGrM40tFP3JTark2mDHd
kf1k4+Flpf36m1QcwEubwivIqwtNnK6awmIfm/beG8lsDyS7iGjC1dcccDw1I0MmnW138PyWSIcT
3tMh4FJ8Ib8o7WITVdDNbHlTv51sG1uX9HDuWMa2TllsmubTLIwv2APOHl7zrhNhfhdcBw/miFRN
xtQO15lHvDO+9+xvr8jkuc7m21i1tIKlmLSS8UgbO6cIOy6Zd9TbuRC3PVivor2JEMsj9aOnPLAb
sUyDGFW41+N3kPWzC0bqxZPuXWe7H7Wbv8SlGW2dbBIbRjXt37kEWLd2mGcHSqNaMjksOOuqd2+8
kgEyh51EmKlbCV/XKIuC3dg853KmA7zxarxB7UctdbsvG3upInXuG2x8VA7Ym1oR8Gk6bOhd36zi
2N0mPSWSk2zidduimzOKYzQZ+c7U03Qy/ey6iPtuH6Wd2HmzOBE4IJqdzduuxgjCYCxofL/qHRpP
0nQQ654I/ZK+3HIZD5IF9iBh+2bRV1KSYhvbZp154dbwcFRH5JdWAp6xasdhRXBkO7rR0TBi5iyb
wwCc3HGavHsTKMydU9S7cOic7Rib9ym5qKtR0Oox9dG+dj3IImW11yT29wBBbgzfilZiNB9NIoSu
o+dNjsFkmVf0S4HJec8awo5T5xSbCbJB7AKGqE3NrqWf16ajes73BsnWJZodivTJnPENQ2Z8l4UT
bhNGmsozSvptiJBFSb+lVYnmwsKhZi0v0ENVodxRByIYSt4KSiqW5VAZG3LvmLVT0kBcmpjDxFm2
Zc6um/5TVbxrtzVPpoKnX35Ews2fCsg8aWF/uIVH30oJx5x2NaLSaJbDjUqGu4JDgYravlsZv7tf
AxaT99V3/TNU03CdepD2Lualorbcbcu8LJruy4tLFqahL9kHNqeht5gp4SPVzbzWbbxjnGI3VSXP
Q2Yw+tqU9pUhXrTLjvMLG0l1BGn82tTMyyXh6tSAmVpInDQc1FdQFPaCyiRk2KythxqGcremLRsx
VTy/2WyGR5+0a5MhH6/JYqT9S2R16TrM+1dpdTj2COEtWSF/Dx2+yxxhBq2AvVyFKUG7tmKBrIYp
X/v+pjQ4XudBSYpuJSNXx5u1Kkymadrx/jPSEP6hYbDxa6CCuhXPgtX9ytf6QcRdv2gvYWKnTpuV
qvuHMg174PneRMzJtVcu+EfMnPxflsNfcSuxymTyWFlABK3aoXbWsunkmY1qIxJGPmpJEIHa03vX
lz99PjYUSvnnurtY00McTwV5hyWFK095yhJwmKsnBXuWILuaV4VfHzVNyqvQmvFJN8OD0Hq+alel
uUK+wy1tJAE8kKLaJSA0+KA0ZYTlWHKWu+X+9xLxFIo1/9+3WezeaXv51wOnyzP8/TQNS6Gl1yY9
Pvasape/D/x9TNN6FNr9XieOH6Ay/NcrRnnDXb/X0ynhrt9/+LeLfz//n/e4DDZWsPu/vos/3+Sf
r8h8J+f1v98SO4gY/dZRxcHrbI6Py4f5ffU/38jvq1mJV5dXf79wY+QsIX4f2ubejN778l9/Pvnv
xb+f5feS8Gk7W2sO0l2o32LPUfuglPV/s3cey60r2Zp+IlTAJNyUBOhEUt5OEHIbHkgACfv096PO
6bsrdp2Oip73RCFRtCDMyt/uq3Iy98qYKL30Unn4+S1C+/DXb79v85YlRdX1v/fJEFmBqv3vPX9+
iy9n6t+3dTSwTgRG7n5u/+sZfv7714N/v9bvx/3xNLZ2kfVc/OyGA44epr1hMDfE17/fSGNqMBA/
z/Vvv+K9aPXw97NVbRVvzMl+zMuRpfmQEyDo9fo1R2F1+PmRzUsF/8CPP277/efPbwRQHt288jd/
3P7z+J/bfp7k958LUyhrn4oezcuL/f7H7xf7fdvPXQqALBD4y73/eK6f2/54mp8/fdVQ89bZyfoS
ZfL7+f76uD9//zxV1ctsWf/xNH/d6Z+e9ucx+eIf/K6XW6d21IHQGcpDBVkWP3+6UQqNdvnxx5/6
pMi5/+PfIwUGi0eKzAVx0du/H/TzyJ8ff9ym14THWJOw179f4Y+X+f3YP17qn+6HS5H39Pu50Bc2
h/aw/Nz88wAhRzjAP5703/7/x4v8/PnnvzW/lLs568N/3AT/9L7+8Wl+7vj7vf7c5+e2BAVZOLrW
d5/2Yo3OFxkhxkjkEqOC+jBKq1U3sRrTzV+ni9F60ujuipZTYsrHn7NBDYR3SLK63gsrdxOu4KAP
1JvkuQakyJLNsbTLRSwPOeDeFa6DLexvezUjQ7qyL7+B1rWCJbYjw4FWtS2f+WzmQGe6Vz7oUavv
/CTb5tPw0PQpkKMGpOlWFTRih/qvd+INns1rvNYne+HCEfXMzF05E5EzfIkoCvIEPYGVYSOnuPuC
ATYXue4c6B495JWpU8xKqIxfTA+G9PNN0iCKICkJcVFrr8hTSEOzZEqK81NZNyQgp3qNe0YmRwcV
1Cm+8DC11cGClOfSQAsAiW0HvlMhCGAUhkWnKDdX0a1s+v2kz2SxjIt+S3UR3Z4j78xhuTq5z4wm
LG0Uzb1jx6BjerRppOoyicGBD5TY9mzToGatwkrvmsw7Zw3no4WRpuBywWMwtSD0Xx4tUewrKU+o
dCVN6uK1GZtDXZPyxACVhjbXdiaUYxLDSGUJsBsrdjyt1X5O+iOoBGuMDBhQ0/FixkQ66BYsQKRE
uhkbtp2trF3kJclDDIe4SHNca5HXBZKFeefN1/kw/epcNow3+K9w6tCjg3+M5zxbp1j5oyrTD+Qh
T1u4s6M5EKFTWBnrljZ5boZfWcQAqetMBNNie1vK510Nu6Qyob+11tumhFqtRgGcTvaECJmNn5gl
p03X6PW6UN2Xm96UMaQ9ukAe6wAlby2NHHRTi1G1jBqTebGs3Sh/6wY/CaHvMftqAASyT9qNtxjj
ViiaqtFohKbgg8foGne5dzulfrvzOt70tKD5jLECHPSKL1qSeuj6azhIi7YST4c24FhSJiv7RPul
CJMO2okYsIXiEUedimT5hsJmTO6gBxrxpjQ3Otdm/9mU5rQ2OfzWyABJxZmRyiUJ0UBCzwTrKQIg
8268JECtRNfhI0W+ZYlc2y45bmhHzZAiJdwiypfnKM0R85M1jGaN6I+SYA6P13JQkgWVwnLbT8N8
aHsbHZ22wRsa3c6GWi2N9yGLilQfPX6fB22jPE1bjwZzmWGdwBOSq6TCyuUnX9pF+VpPCbj2tLz4
zayjPtkZ2rfrV4hPUivdk99RrvHE3i4q8tbWXARRMjzMhoc/zT/2BLStag3kNR9aghPyT2qf+s3S
MBgDPMqN5j0llwnazsoIl1TVB2KowEK0+kjQpbce1QgobhjX8QQ6UcK+9vq73VA3TBrGEPbtfZc3
j4jpizVZhKHjy1dDDWc4tEuRjNoUaniq9chaiy4DGY90WkHzgfWGMdH1HdcR8inojsxNdrbQKNtu
jDsnE09aBiiKba0oWCN1ZaMHVSYPZOTHoW70O8NCcFkU83PsD+9R3JAbmNZf2fKymPmITC351FN6
6Tvz0WtoG8Z9cFWlytiMV76x0XGbvqup9wLgqmlGjJdhX1w5kfmrKtBT685rNtpndJnPQ+Efhcnd
SmM8EdhdrtQisnBA0qJkd4zQhwBNzds8odwkXapkN384w3aIioe86t+MvoIXUvONyLRg7PEMkvlO
WAWB9qaACGuGCpFUD8BKsCupVQLne486Lnsf2EiE8CGEwWaxlxMWLGxazVqxRkx0ZnYXvw/ta5bc
4JuNblGjqHCM/Gx9oZCdqQysqudEQCQGGryXMe6LwPCLizIeOKLrymdJgc7aVnNQTHkaxLQGB06r
A8jgotdR2YedVjw5mXk7kByw6p4HB9a3SUl+7hBEpOZXreW4T83PrrFAOVpU7john71b4pjpGdfK
KF+nBkIar4DVSub4xUClMJXoOse5vqc3+Nx0M7WV81H2AJ0dgJU58oYTc+N3WO90ZbaXMG9wTV1e
w1ut0toRgeXGrFvjaV8bXBRo4swduUEvAjyqnHidGfsWVt3tXMxDRX0uc4Aty903jfPepTKsJ3GT
EPcQCL3YJYbbEIOuVNCPEfoPbzwomPXYqUTQcNWlVyRD1z4OeeBocDeI+2hHtyvyvSzt02sg+CLa
cqzUghkY0Si5zhbW+0EYy9ZVpaCImjjSZTzlSfVYTfpGGJfS+QR5yNwUrynxn7VWv/h6nR1oaU+8
lS2bOzTAD6VdPM2LKgLRdg9Ju3zWk/Ns1uhqgIZLp9k48XRavMDNAVyNDikreTqnWiKjqTuY1BpS
xhHdPo9QqKTOdkw13CUo1V5h7d/8uHhwZH+cHHuV6SMCV4pcRPGaT+wTmeo2Zs9sYA3HZEFENONz
01tArVyaN6nWBlbL8Zkjpy12rLpRHxZwfenoILGv6TCM7bdZ0UfdwQm6BZJQj1Z0lcL4lvnn6KaP
VjO9Ds3ynUHSDrG1XYZ034vyAX71UtZd30lcpX1Ka/KQG/ywknuxIEipl3QIc8PqgxLDq/Dj987r
9nGPLQd0k1LtEumHcr870S2B4gpLogsShkpAP+nILTRBpUqlV0F08Qip6jaPdVZJCCNCTFHbyfH3
r2VHOFMDrVlP0PSY1MhAnQXhWSnXZs28aoqe9XKEoJ1g2t1FR93IqFpJN79S9qeO6T3Xx5eeN7XX
5XNK6PWKDtsnv71kw5DE2kaSMDuXTR9TUM+YYJtblY27qY423a4DQqZmiaZPEJR1iuVqNUITviUz
xGDvynPqXdQLqgv1bnaCyT/mdX1f9BZqBrPCpMLRO3rRd1FMhzof7XU1tc+oQo6mr256r1i7/Xgr
VfxG1Bo0iA8MlY3Fq0tSK/qQeqCcElCLOt55tbBv5MRukanB2NAaIxPNFBKJQKFcvxX9TPoNzuS6
POMNQG2DGQjPDIdL/+woYLml8KhJi+vrIgMgweXD1hToOa0yfqid4ltejCulKkiO8Ht6z2mGaRNY
FQQ9Lq4FPAbozqt4uEK6lazQML5hgwk45Zobp2w2bjecrNY/qVrSvx6hpS9SPF9Q65aGrgALNW3n
WL9iV6M+wwbkp8FpctmMrouDgMauMuhNl7BMPOzgLDCr5T16ask+h5gJDfXK7tr0Tg2hihz1wAWO
SfLW/9Knvj8as1p3qrZ3XqQeNDGzmvP7NzS/RO5p5NSM/Vvb+Zt48GA10pn/IpkrAGlaWJGirpsA
2TwHD0NYgyawiaHP4PoQpJIbTi6Lt/eW4tllqJdcwftBogNnNp5HDk8iFKosPQr8WEM8Xk9+xu7S
pHcGp5+g6znWooiKcbwTcVr/crsUeNyALs+tx6jzzghOPowJVcrSdozemISi1NtA9576uLlyGBZj
QLbBj8+MIKustU9mSpC7Uz15jiXXdmygjzanT1ApyBZvmM6ez6XGmYPc699jimkz17nV4gx43GmQ
bjccHSO5SmC39lDCNjkFrezEca2dQmyyOP01bHyhruzaaFfw7hpBzuMjWVShYdoTg5XGtdVlHez0
N9hQIXspbrfAxuFcP4DEKgJCWdo0CyzmkgxbdLkW/WGB4VWPKIg+WCk3aztvkL0aMP4uO432y4zM
97TO94TyoC4jolWKcyl1sfYTxMRFySC62DGCu9xb+5hyssU+tb3/UGr9N9QOQazHdIpCJO/BjFN6
hdUoJH3xJhuEQETSvE5tduir5W6xAGcG+dYIDbWqj2hMr5NHKZCMTjJ69EYEtI0eM3diykcriwHc
Q8uhEyGAOAV6ZdkNpNyklf2e9eT1DeO8FjFR/MKaH0wd81LGEZiwhXORUjpna982gpKgUO6KNWJi
0N3tTG/LdID3eSxcjtKyHJuwNNhOYhTneCpPM1bmyyKJzre5O3W5/ayRMUChNj+G4cXsrjRj4+gT
NICt3YtabAbBcoyTVI0x0MMHOj95F+/uGFHrlHNi06wrK+leh8T6MB1t3kTmcK/PUTgrI1vPcUFC
VMtESDFQhqVr9kMGk5gjJGegoqwjRdJX59YvC7pi5Uz9N6T2z3lzlTa2uZ5N/TZFXU8CrhvkPty9
5rOX0Dz1To/Ydwq/hFWw3lvmuBtmk8R807hrbB/plOEjKrawzuU1rY22GaapTZSmKXaTl0OMm/Pa
QBTpGoPHHJDJteEj4UHc8ZIZzb6N1JWGQLGpEf11hXzMiuqU6M5haJtgoVWFjH/yTDAPNyunuFj+
smBVd8sZKOBFiq8ZSZIslyyAsMIn1vW3bjW+ut34mZYk1kBqO6bxhr7TDqQ1kqq7NJSbU0yHFRdC
gJ1Hivshd297yNDVnJWnAceSBkdJ2JD/mtnoT9A/PUTqrhc6RChL91XVUjmhuxHJK9WpIGWFhiwO
3ViFtC9j1NDda8mqYyBYIkhgBXwxPpqD9qj7VOWQBn2Hw20IiDa4LSMfIjyL9iy1Xjz/zgNrR2RS
uqsKHnmtVMaAzYDpuPiSMrMOCEQ8IBtbDW2/VWQUaxLXc/HY4AClByCiIqFbtzKxwikzWIkNCN7w
G1ShZjogz4cuxnRpdPj84nQJ/R7vKbnRY6O/aEVx8NrepOtn3tZTtKmHAtNL4/ZIqtRncokjs609
8wWecAaMkfg6pkpWX+O1nu+ZpO09GTbrZEh9FDKDw8s4IfO+hu/DfyGWFw2el33NbvJCImM4zxiS
taG31plvIroi0VKkRUgdaUEMyaoayH/ucLWQfsnQ17/kFQx7BNsZEH2GxMxp0cL4I25HAwunu+Nu
ZH+eZyd/nCau3naNoFWOjByDo9aUcMgVJECFSMg/iPpLRi75tIk8q5jWPxotML1OVzI3PwiC2EVJ
1rNoQ4/cqM90nB9zVGwbCnF9egUvFxHNZW3ocyiNY3euSHsvcKvOaYzW85KgS/hhqNURSbBRSCSh
XGWY7IIiAgtJ0y8KGo66i6aJJZjNst6WqyXtdslEmJ3HnL1qa/NrtDB1FI8G3PUW4dubi5rFXSbw
E7/c55aklMa0N25dfGUFVt9xGDeNmZyXGKFqw491d+Hv9eW6TfydezNxNeVQPONUfk/NaGPawy8i
Wc6Rj88r5RxluG1YDu6Tb0xXc6uh5GhYxddWez20Al0Z7J8Le5X79MVeoPBEzsfC1smRS6t+kyJg
dCCbV1KOTxyjqEEMichlpCqK8kPiz/xVufRxkGfJ3ij0RzyoWpDC/j0JE+3I2ES3Kvnyp+fGs57R
zzy4Zc+0SeoK6WbNuouidIWoA0USWkqX1QIDL8cmmt262Tats7FedcfE/2E9TWWvsUHbu5qNByho
3WoFVeVKWC8DuR9GPA7BglaLb8aPj1gIHuLF2RkX3ZugFYRReMUE4LBn8XWYaM6a3irB4XA9DuaN
n8S38psTL9llvG3rOCXDbSFYqTmtiW6HHGC0LC9J25mr2azPVKU/TOgUNnOS3mTucKTmRCP7qzgL
aNiAReBxxOY9zda98Y6U+t3Fudzp7Ji5/eQmzr3pVAH+/FPiL9tcYUEp5kNHxycCogDRyK6z9Jde
2R+aiySEz7XHVLXBjQsYk3H9d5fUWunmQPXFOW+cU8cJwBdpuW6V8RpdFq9UXh4Xsmsboz7mprMA
3HWfspkuWoGnom/QMiTItUYCdQjnv+S/s7cwxfRV7e8WHTeVDYNcR+qjEsOtTHp6Pogqs9r+3i3E
FSKLjjYJTCwxUnsPxpI3pmmBKLNvBgADUsZUK5HVn0mZ7DI7P7R4i/Xc/kq8FpyqbWUgCiPeTOnW
nOU5d/Jp3TbFXg4TfhJdhk1tv+dGd2hNmFjfTsMsx3+bKesjiUgcTe2Qt3DVJ9cuaQjdMh4rjfSb
3EG6QflgNFp3ESHFZhT9Wirtwbx41nDsPGj524DGwV7MtRbrJOCNJtrOUgaWMj7dXu1NP70nESfe
11X+paLLxk6Kt9kYnil14hRm4TSmpJEI+fE85+OpztJ7LBTvjBDv+kXm7NbDxpbzWy9jMml1LuQ0
1+brZKnFeiGYd8VsfkEqp+3EKTOwZqBZPTUPqNZBE5I3H0vQhVM9lkV8hQr6rvRGsXJ17XWJx6Pe
+IfEr04mp3BCUbaKXHKIaxNVjQrTMX1Ji1asfzW2/LSt4iOSMmKAJ1FYa1ZI2Di5OLhjIswfTnO1
VGMYYXt1QPSK3JBXVlHeI4ZcVS4akgr1yzxiYUqM6DnLUMXa1LuzN7pX6SIsaGrE9NTibEmEH9f6
Wi1TtnLdNN8ssXtV1NW7I5o3pOPXQxl5Ycp+yhHyjNvBDbU+8Kv6lPZevDXJ8HPHPg5drVoTc3/W
oupQ0aW4bWwrtHuSfrjk0adM0KLJ0YWKctjZAwrzi5568rDYXT6UtPy7yQW8IaaJVTkTHXtxdbKK
JxJkgqSob9pEvSRU2a0uu+AyN+aqYjzaxA47Clj+GbvfFkT8JXLVGeT2mloCnVWCOXJ2MkI7k1eF
KO9VYr6WkyNY6CWMtSOpa/4SJkJxYazSe9QLXId1QBnAY7ljNXav5vJFquyT1e/D6Cm1d/GDkJUe
BSQIvNjy2MrolfGg3ycJI0oEUH/UKK8lIw8VzmznRDGZO9oegfWy2WJkaOJjOWvH2pXambXm81SC
7S49vdKSpDOUFmQ8KoQ4GGpAxkWR76r2VNX0Gic8ARlW2ifr3tXcDw8ijbzdtGhnyap8H5c5IKYX
H4Z0ZNGotRtr7rS1zBDdy9nezl1pHLQCLXOzNDFMhMtCzUv0bUmc7Dz7zd7WPOT4s+/RqWGVd9rc
oakhmWP78+dft0XlLuO4hL4J3CLN0QJLk2uVslnGl0TgJV4QV9OLJ9ITxE+/cVw8VY1P6YFb5jgO
3DcHHNnAQL1yrV7b8Xk2i8Gg2osIpM8o1yxtnpai7bYDE3o7cg0bWgDIVN3LqX7vFRFQNDji9qCS
VxgD6YjRL9edCXspoIYacOOlawbkkqgIOrwpWj8rLEyM9s5ofOMG5qBhwi6j6MPKBLE5DhA6qUrC
xyKf6EiwWofTkkdb2XgZ2RIN0aa3cyP3M/FNzC9ilc2chKM+2ltLetQFiJXyzWc/P/dIEfAIn5rL
y6UXBsZyjAaB6Nvoe0+eIBHDqwgSXJCpz9lx0Z27Ul7LjBgGlDX3VYzDHSPTvpUCSNO9xsO4al3v
q51sl4shSV52cZtdqANfK4ENp/ZK6PGIC8LiiPCrOex1degHdI9N3EyrekayhtCNw9raV4P49mnr
3ejkp6ATb/IEJNShB8RwZceeZVFnMmO8I0Lqus2Gl6nsGIemDFujVf4a06U7qVwRPWysKYWR4GA+
F9iZEBZcVaGf6C/p7J78+BcqqOxKby9eBBacMvUqTo/ZfTk+RRa2lMFjjZbEyGNrrN+TqlEJ1ygz
/Iy1s4ssjwyZbZbqxnNOOZiXK0LqciAW0qDsrZFeiR70xRnEmTX2g6OXz13pFaHWYjAYDCIoYo2s
MM/cphcpXIYiky+RzFpX3wmQQ0AqdJrAnhh/lwKuBEuz1JrDQgnnZOf5FmUQjzKvLLiwje457wuG
xHIEqowGyJUh5lHdJeNNXRJQNYuEparw1rnjGGG0DA9GQWeVbjU4i0n6WVkAVrb8yrPmpvWrcVfM
F3dRgWfEFHtVqh7pDsRUtwA+uW7+3gPycbWpNcymIGZFnezjS3+cXZuvtoP/FbQy3nLv9kYv0SyN
JvK2C/UUvTUgLBiXNGZXdcQ4gGkQQ2VckKbHMHIbEfNCyBxgZ69r/nY4D9olgqbsZehXdsvMD+3h
DKO37xsQv3TpR/gydhjfinMyOFrCWaEtpzbvb5sSEqizqVuyx/oKXP4U2+Qq9OA2U4EceQTWZJaS
+2zAQsNqaps0gtiBPtVPCtodRyknMcqU8dikp0ro176ku0fofbMZ5nq/NBkGjZwiAZPC2CXm4hDH
orsawdtzD0tDlk9PToUPVFePsGZ8/9VC2ByIbJR22aGogdVZt5YYX52r1ho2lW6167Gp0qNy4U/p
i6c61Zq0q5a9mAwwwgIVck8WEC++TzOwfZk/a2VfLcPezjmTFmn9VDmLtcNzlnEKq+eD6C6cUKtr
q94o8W25ectcW9grMiGHUCTsFtoozCv4xlJxoLHMcuynssA25hoVPR9iXZmkRNgjQbiCQ7ST3uWQ
vC4mXiKfOYStorXX1C9ZqOiaI/7aZ+WwbSNDOaTs5WhoOOyDcnpqHT5xY/OSZo7BbIodTmtQMo43
PNu+bSAFL48eoORVXN/qQCjsURDdfCthknekPBKJEEa8tiHnDdGr+CouU5YL1xM6HkrwLKZDmIX7
SteoKDd7UW0hi+m4qTY+MswkIVq5b95pEVV3JVn/QzY/E8dwlIM7kJqQUUCP+ZKoHSiihQCBKV24
k/ZLlBpbwI4/pEU2uuv1hxgOFeDQN/2WAAtgc0d+0RXAJpqzm+Hi1KW1hya4wdvhUxrCuJFypdCg
BmbT7Prqqq3Yk+0I1xQHEsks8iRmxelmqsy9a+LsZKyw2eeENL6m2H7XzV/DtHz1VXPrU1Js283N
0jn6gZ4pcOjoHe0ejxamg6H7ISJZKpgoyA0LJh5HG4fzCMfs4J/KkoEGFe3Vb4WHVKG9dJPkSAqE
5obF4n0muYDTgfZao4xl1liYRWYmVta1W7PmXFlOcx5w2d5nVjQfHKw4q5Slj6h6htm4njaa1LaF
TO+VVuib1rsxhcZgqM9Pw0RAVaeDCk/toxpgRJwR311cdcQA0f3kTMXCu49PSadeCweKzPplDukN
+bv0kRJDi3KDyHeT5UCPX22V+Boz+66lC/M6rnEl1Ba0AbPK2KHnrYdXwiPQdEenvM+Hlei/Rg9A
X2ZA8EOsPShAgdos/BX5+w7gh/VIvDVoa6HKEC3Iu8bSvU3cmeSwVNC5kN1qQhJCY5Nu49Letap9
8GtjYM1Hahzgv6y+dWv8UIPOxOKMO4NzzzavarI+SZVG/8pjMZdoHitj023v+EQZexW+olbaxTax
iPFcmiDXsl2pky3URtZN0/nZoUaXvLYa8pHwAs7Sv2I/qtZGg9cmUeN4llizRIuQZSI6K+npQ6+v
ucJmTMF02cg6JRO1QgciN3NWd0ecZaD+fiZv9EV+ZR1aEJVk96buR+ukAXpNapuEvgbgBANdf105
67TUPsHaxzct3sG+ImPXxHnooNmWqfok0904u4KlUdudm4szJzN0KjlItbumyaG7tkHfSs13Dz83
4VP5HGyQB5k7fNrOeyC4YNqVCMRJ5qc7E0vjxtN8kgXbYQ5kw3k4krRz9mnGfqA/dzKhhNM03XVs
7Tya/AKx+M9xmhAq04Jp1105hm3EQqYcF2ahVTvVzb6ZuofBlcvWxIAUUvR4nnIRwx3DzpEF0mw5
eHARe1iUlIf314CJY4TjHOugsmflldeh1Xb9eZDeXVGxQasFv6o02rPylaTJlUhKHo8AXlPQG82Y
XbfRDMgPzIij8GPsDTJJXWj5rDeeLKdxUXe8yaaKtsmEwbomuqx1r0sYsQALO3JilPOR1DYDFKtR
aF1QE1qWYdqKnAFreH3I237alGVDeFh0JpTsFDusVViWoYOV5MVqOXiMgR7al5IhZ6JIliAGtJs3
htXeNn0ODOOQxDHDfwquS3GhWAngzYyGmyzCNZ7a1hCoqow3WkH8W2N4v1x7wHuoniaF0kyQZL92
ZxS23cz52Vq+xOTtWot01uyX67CDLmXx2UwkaeiuYvbTUP1Xc3w1WvKxzRFTKHYus3uY8u7Kb1H4
4NMM0Zk/Gjm5Bq4vPsXQ4pO3DKLliMJeR6Z7NGO5KuBfwiF29j6Sn4PMpkdjwcIXSw22vWYDuOKL
3IBtn2gUzpHoO0VeFoxZ8UBCBLypi5MfGTkavPl6sGAPbBG9JjcoUDirrKNxCXtTBdrQnggeK7bI
MvbzEF3LDoLYBYvIjQmpjstzYoN6Liv7u12mE/1/10ypQRIlVxiSqxV7p4YgqNvkAp9WfpnO4FGu
nSzB0p13GDYHa9fYam+QmEQ91b02L8apRwtkSpvLQLojl8JmeLe+zdwizpisCK2mw7hfci4GbDez
WZcNoifala8UXBqY27splDqi/+Rs780bTSk/6MhR9kXC3pLeFjW5fDHn+pp6bGHsnaHgUk5AclgY
8q1wUqx1E3YlU/uO7f49F/mHIlGZvd/cjg3fi0jHNT6ofOMsHXG1gJBZVoaalsGgWfj5TOrM1gIX
GwgDjK3NZh7QLCN84gx7yFT2yPd/5360+CWDGLwAmBbQv/N1fIcsq+z4e+qmu850v2Whnr25u4eF
IIU002I2uoJ3xl3WRCwHhHFR78CjaniuHXLK13rie6u+XBqW/DqssxtZV7IxPoxoJGapQid2YbMq
FSN8KTzCwiq5HybnamgPszVvXY4getPJHKk5zrQXq09/tSZObLKsp21NUPMY4Z5vvyu3e/ZlDBpd
1dc0ChoRV07O6QX5dbtSDKeJQAm8syPkSdh7KZI6XchNzKDaSLcI7YvNhZPPl2t+Q2h6YbL4pwlJ
WlAZ4rMo41vMwsmBDKEDfQ0/hvKTJCCMwb08OgQF5lVTbtVs6yGyOZvpgsTGytka4xQfOyWbTdw1
d/jAQt2uOfxzcWhZlMaq0TDKEz1Q+o3iDI+RLPtOSFzDtKD2VkUjdESconBAcRhvWYQ5cUjxBhYI
6pxANtZTV12ug6kRTm71kMj2xuqtYCLUgbeRBiM+2sADLV+3YH4OgbmrBrp8nc5k6LlWfsxoGozJ
uqVjUsJYTZAYU5kBVhXbRmkElMhrtegGqc3DBtcE8Wo5Q5nsdnVF1EcPJpxWJO+oqQq9ZLn05enr
KGmqUJfqEHvZPop1hOoojgwCGEPya55TFovFhN9l6BgBVEwOHEM/ARBfMYRekxGs4MdaGmiz+e6o
5lroalf6xRwqg3m3ULhDmKs12nRrsrbHGxVbH1JcxRZnzSkdXeiwXz4ah1rYJFYO/rc7q3fAL9F4
TzAo26mK4UryK4tFaRIzRkyxee1mdGuMSKrHHrWHsZdxUW4M4AGndG4mEzMc8FS7lY1+IFeGaLPW
fO4m8m4aAFO7JGZFDbRTVM65Wqz7yMruBOeUjef225xKLF8ah4grufCydV9DkDlEJmUZaCQWOFqD
V2YzWQEySv7yYoYdiS6mI89YV+U+rYmqHoyNqxRTCWCjX01IALTiKKb2K8qGr5yWmShbVkZzVzR9
z0EzY4WpX9Ddf6WT/d0PdRiRdG7pdAfo2gRfNhNk2LBqd5IPIFkIewxkgGfatVUvD4ntPmXutNNN
a48pswk0ZR7TUbvEy6LR6bkg2h1e2+MvtNRho0suGB09477Y2A1XWH38QLJ+U+QfwroEHOR7QN1b
LGEm31/9vER+0BJ9gNXJePTrFjWS/5r0SNthOo8aMQk0fRMUGJfT0S69e7xWANyl96i3w7GP6r/6
Yv9/68F/aT0wdeFRTPl/bz04vbdz8V7Rg/3906JwqUr4+0F/Fx+49r904bq644Cx6lQKU2Hwd/GB
69NuALLj27ZOyKVJJcL/6T3w/0X5JmU8lCFYjm8Iygr+7j2w3H+hdLAM17Fd8lFd3fp/6T0w/qzZ
9HXdwbjn6agtqVH8sxSk0nv00km+EGLQj8RULMCloiNGSF/ns1au64lQ1pxurjV7oE2Cwoi9MnfR
UhBFhnHwy08uMZvKAmnK/ktRn/FHJQMbR3ct19OR3lJJ9B91hKrwE6UtzrzTuv5gkuKLwswAe1fj
9awA7UTZPs2CVtxy2BolYKB0EBn82/f5D80Ql29B/ntbIG/i0gqBhMmmx+c/aquU3elDYyfTblZN
utXph6GJk+yXWbJR3OiB1dCqjK1z1DrfHxnX59AeCCLSnvWct3jJ2qMq+L52gcUyJYBs4aakXrwV
6k1oMiJMjPesoTD8bz1Vtv2fb91w6FrxLEFULV/wH5V8fT+j4JtdtbMtKEW/fx7+h7Dz2G5kya7o
v2isXCu9GWgC70iCJOgwyUWyiulNpIk0X68dqG49qVtqDV69KhCESRPm3nP28XIU1Ja1y8OIhT2l
2qVfJEcvxqUc6Y2z0qkOu/NHAieYmKr8PIwDhWB1rOdMKrkW47Dbqe6Dvcucyl9ZQ/EiDf0C0LA5
JAE7CRl+cJCAOBQdFDrepovhrgZy2NWS7tpI2kxEVWrBvAvGV/jJjnomFYwdHVpgG2NvronTQs5F
ujiCTMJg/PoJ3I2J185Qizhk13GKVdtj6YsukSEbYhPiWL/M7sakWaMZHlZBSNESQ+im9U0FgULg
EjnlHm/jcxRpZ22MYApXPCend4Z5neJD5vgg98xd1vDlwR365C7VV4+9cweHCCNesU0L5H/d7FDt
CIaD28diZTnqSKpnN4g03fRcB6gburlPtqz/UE3U1JtaG8ilkUX4+6y1oenBKm5d9sH5e1R6CQkB
gt5BCOpHmtEPKud0DzEdGRdb8K0Z9tdosN8rtma4cblYwDJwYSUAUohdoawD7mtIKo5ddvTc+juH
XbeyUp/Ch8ZEGTsP/PqEHBiArDAFlkL4yeOclEvkWfMmSV9thFyrxNN2YTBxV1XWyUtNagRzfRak
Yi60NqfQnrrbMmATGVLSWbZXg0Do2H+wbSwlop223VCj0GbV6tRGztY4Qt9Qm79dTyNjQmOhaftA
AcNB/3OXalL/0djbQJw8Exx2hf90QfKEidYb3lo3vTole+7SxymaXRsirSxhecuwCC4E77FGi51l
7UEEb5BaTpHizHJqpobNmnQ3VCxHuCnpGwXo6+0nhcFpksOwGR37eRKc84DCRj+TQthms7lGigYt
CM175GoNTfX2xdbR9U9KWh5la4H9d6OCqzJ4auRew1IWHDuv5rYWc/zj1dGJqN0X0/YXroZNK+4r
fEZoL6nJJ5vMD9azCdvT64jw1SaaEAweDZl/aDTEPWkTWA+wnQxqG9TZLNPzUt9baYmaszIYlmsf
dyXfIEqQdVTl9GwPI/rfgCsVwR03JpWnTJ33WdogtSksNsMJC8dlYEu7ZPlIlC+nrsrIH23J2asZ
lhqtzZ4GAY4aq4sWe/tyINw4dJtNafX6Ags4sunRpIgO3AUolkx4hcm3adcDHewrdWFIL1oHsw1i
PSrIusPHAYFo/kglwkNTN8vlGMuHOWGP0448PyL/bKY05zn1JhRYbAKNDe2cv6aO4RzMAe2XAQpK
THB5o6J6aRp3ycjxO+rx68C0tfbpMLyWk9MuazZqdJIdEsAqLNpYVGhKcfUm9ARWZVK8dAXaYFrA
9RrFOIUC+g3UpzilPpDU2zBe6XC9W3KhN7qNlbEbqlPgUhVJJJcSpxlNEjV1NfjRcJP0qU1gha+2
7n/3KAIWue2fGsq6ccNGAXuKE0C+MRjZ/BQX2u3cAAFC1BjQNJ91ogn9bWWlW9FSYql7bpIhSSFC
RbxB7JJkZ9TGnW7YX8jRi2WWT+aaCDWor9RoUrRmq/RB0kKBwsj0a2fc2rczQmVcR6YTr+cRJd8Y
PzUjY8RUMrTbfOoxT4tlsvORDkOY4tuV4UyRnLLXCCMYuES2LYpwFZecI5gIP1V9u0xdruOOg1JX
BR13qg/Vy0wmnU3hZB6yK4Dren17I1Yp3NHjwektE6VCA9gRAzrtvgdaQg5LeU47c4O5hvb3NJsA
DsqZW0O2KFWCT3g8RLxE77dLZB4YzXI9+mlVIz+PdVomlK4NSS89eYpp+S28urwGMLQUyPDH1JmA
6pbJo09HhWzBwi+N/MFxEGJIZBEteQT0wzi+lgtDvlllVfAQZpJwO3OsFoW+CtRcoRWoZwzzO7J0
yLn4QHCi1GcrBEVV4uLnO3BAMTTxw44WzmC/tQpb2I0hUnKur3Bi8k6i7EcLsVpocbmeLPJLq7n9
6hLU24EJX1r2z7erCPbjgN5l/rTi7KEBxeyFzBK6yekU6gJHS5mTSVycJhPhFyQZuHzVtPD7GcVe
w7XdQBpZkhF1pRqM/zbKNo10P1QiZmAyqBRqiK6aeVUULnWsCf0AbGk+Az+ri/qQReK7VN4okVJH
MeDHHhB3+gVD8QzikzQRhtxOvZBkn1ImrwBAdSbjOoPT91BY5RXIybSQSKZTGV5QX+NBwNsORsgC
iBYwJOtIKhnkOfGBFJtOEfOiiHknFenK0OYHw4bmQa4nRkCeI2vx0nJsQ59+ktcjixUO/wS6e6qY
+lz2/rCiraU+qvZ54K1uM7ZhM9ghR/+dxu0Gguuwok4E/acASQY8UPLtV9Ivrrd1AFxupRVjmuSc
0NNCXpKV9xPl4mXokflnjW+dYFJJM5qLU5v9ZHX/geL2XDgU6KruNCF0R33HKijNfsrxQoIihQUR
XrWRi2vyarV0PskKgyJTLdMg3JVohMxbM5CZc7Ev9WlJFgTHgGNm4eOSSbO7fREqCJnQpmWuMQvN
Ogtp4Nrf1RJrG3InNXLOA8eUjI+tx2hDEZaD+2cJYqjeryhWZcA4VrdcFp0Px6t2A2L1UGiGW9e0
NjTcKVQO4ll2M6ps4neBcUT2vUUzMKnx0Ni6p9rSlAKIAtzZkP/btsPr1HAh9aG2Bve+DJ3srrHu
CeL4xaaEFFCStvhhl21z30QKTcuvt8e3KFeYGzWsGjFTLPYPYDmVso8w2oERl0vz3m1p51rxzHjG
sWh7ndAHRDEI6kL0Qd7Anpb1leXwEdLxECv+wu2WNQcKpilN0Q7WxRrFEnexN/3C3NdTSmMgpfZU
LFmIUYBE0xzYWbHIwL5n+OdWMlRL3aVO43NhGvm4jmztFfPIj+cztaLzhRCKfYTFBmjCCdFSADeb
KXgqzfeu2XnTTL6HFz22cUvar46AYlbr+NFuNzgSLlQaZuQhfMmyIjeln/ZQElmeOR49A73adJON
l5/jCeSOc4aQkmsteqhc0BWw2QHUt8V32/dPpsAGKBJuc8vjuKboqlluAL6/N/uPVg3saWocE7/y
lvaIE7wfXrPecheqWJlz68y2wI0x9kduQbSqZkdtKqErmcc/tMHZqEiEihmdYH0Y1tA4zn2TX9O0
PNfaF5lQAIbC4KFKb/NoRd0o1neezyXiZtecsLBVWTEPaU13KFJK1WlFFbbo7eOUQL8Ejb6JDK7V
1ioIaKpYImbV9Xb5BdLGzKqtChip7iw+i5ki3ejfeWpQva3nqrE435ZBuH7ywQhplnCFpQbtFrUG
uQ3iKe3QBUKgR8LC+LXMYN2TNYSIgv/lVPZ9+xI0qBsRp/mIivxLXSTnsWyvKR4N19xKD/hN/GKR
pRPNLDOCiNm50LHVhm32fVv7em5nYt5lDrc0MDaswWtbkChS93Cak/xHr/lUasENQeQDCwSTtmQJ
6erhIaH0mhjZNcYczca4eBShvRzSdlnZB4hqZ39Gcwy+cFn67LTTtFXI5Q64JkvUWQ3/c5btIuFS
uy3UagPK8+ghYZQMAU0jd3HrXLOCidSe3Oc8yB7LlGMtk/zqtdiU0AtbZCTYLWKSwb/0SXCB4sUY
2blHyq7X2+yIxofr3+3vYfcfBEtwNhRJt0qds23nV2zJTB3e/IsFyspTq/i8CC8kvrIY5LuPCpEc
ybNU64aAmvEyotjvV+kPZ4htCPOeY0PmQqV1NdQUEGTVicoHiwBxahBLj2rxHyXOp1nibWeQmCv3
WObmOduCu/h9u/Y9d0i2SZjAlVbPyGFcslZeyp5VTNm3z4Vo7rxSzS/ZzKIleVfrBccOLrnPplsm
XDOWm60KdWz8gXKrZo4LZ5RfVXfNBBPm7TTP8WPWE4wbpNG8aZwYjq0PiolYiJixR/Tl1Wz5rI2Z
bhOr9rZEUlebuv0mgdmYaEfkGg0jtkjETqsB7XmYGe1u17Gah4VKVZr4WAWW0SIjlGMAD2U8wt9F
jZqyRJrM/jdLzSvp0v2mBXGIe++ns+hRSTmtp0btcwekukmEipItH8yK8QnYqb0fuhPqtOSurrMj
vWsWgpW/Ee6s7TQQ4VbivHQ6qL4guPeQ+eUu91dltMj23PxX6XhySwxttnnIdIYYIQEqu/QC40Fu
7T09TBbGapeSVHAkiW6ZIYk73XqccSiYHg5keq4uSdur26JS1QCMlu165UBjtI3oz6azIkCSmFmW
eSwIjTp5zZzw3aumU2/VcuVrLC1MN3yBBDQuApiv7L+YJIHe0VIEFCdsa1kJc9rWiXHq66AnOQPF
ijC0YIfG6aHMgx8ZgiPKBojHmZNtgi+zEt02lNw1fRRuRqknpAWWJybrU+SzEmvnfG9GA+J4JVIJ
Uf0sEoV/h2b6CaXCZ0kRXjwPDbFEJaO7qIz8onvmZqwOTqCwKV5N3XnMq3BVVVgZSaJRkpDZgygF
HpbvkctDZqXNYTiXEEJVk4N8Sywm925Sg977rz9qFp5Y1EcgjoNJn6SOwHIxNPDgQBeq8JxdlZTx
xhbyxVJvffsQITqyakf7ssJIxIN9SOO5IotqbY5Nfchl8kCELmoKZIyHW2YAkY3dIrK8fpXNqt/f
K9rI7Q/dwMKS+/Hur4f+PMW/oVPM3P/bE7UbpkQ3E3bAoSAWZ/zvL3P77b+e/NeLScVYGdUft8du
/7z97a/Hgtsr//XgX8/5Px/7h1fFsEOlikrN375ecfuS0kmhDPz1PreP13oYWbpOceb+65OFeg4e
Y6qoGmpNe7y9OOY/u/jvByX4VQXJCGFRTAcDnVZsoYwl+a7A0G00iFZpnUScEHSV7RE2fHm4/TvC
zNbXvtiEBoSvIGxpQ6K/E13ZH/QYT6LXbTiWwyHso5ruFFROUkzcQ+/Z6Idcv3MPfG6HHDsevP0h
RI44OkpBHEaWdqAKhkUHoMca4AAqhTzF96L+xnAKixRwmzl2Bgy/9tzVob2pYDcetKY2DzEFmUM4
yUdzCuRGc9lhto34Rlu+qEM2HPtIBsuW7t4SOdkaWZRYG3lRLQZQxdy3fEGdrUgBbRVsbLmrAomT
hLRut8SPkdgkP9EDf8k1N/jVT2uUjIemIbc2Sv12GYUIoMy6WDv0i9Z2mpDlwlZ+HzgzuEQdA6LA
qUHEglqDaDUauYXdxfdOC/0zLnENcSBhI/hofjPyRZDmLKgnXtIMST4Qw4XRlveATdtl2QT3oV6t
sQ0DTDgMOZJmstNTBjQfh78xE2Pha2TaxXeZO5ySNsmwx7vfbZidCcvB1+Mb/bKTM1sabKpmFpV0
CmfW4WH0MOpEAfTReSZUbKVV/Q4F+3PvZ9lxyHHHQMsuN5bl/zYn+9svCYfThOZRdyqIt+rlohXd
N21QORKTNIrcZoVYA/brzk7a37c1ovqKhg4OKrYrLgOvcCAN9ra/p01wV3YDBOGKTak1jNABfuXG
JJ9ahEdryw5RJhfeWsR8ZJcLws+9XUX42n50BmvZ4WxucquCEOqB+TdYAU6RR7c+MeASGDhI02Db
uS1cB0Az1Ha8cmU28dNYuCAZ+8w+6k7jE7ml8kPtHuGdMj0P/rPTwXUOCnIWY8kELWkYkquySPy2
Xs6BlS6HyFYe/uleQgTfEWVDBLswNqJPUZ/hOHT86ANtXLC2W3kE+kjghrSmPRl+q7ZGTkv1Frqi
vJKGFFKBgXkRPJskzaENNI/mIA3qtsOp7ghL7Wof4nIpdrXlE4Xossmsw+4Xn4D9ihEGUO8IxM1I
SZIwOESCxoyShr/Qpi2JkIcs0NFax03Hx0jXRZLt5yjpLri3qnvQvSfZrcqwZoWfVZ/U41DCokmT
OrawAMOOJen49239zdYQHpZ5BS9IY5OVWClgDPagvtjGUENMG95KJGvKqfEmjoxjrPt4bKldcwGB
NW0UNUEkG1Mp+zFVeQPmSQfXFU5X4+o7CDfJYH3QhxA8JZIyo0W92FnDq9vFZ8oIL27ob5HjKvq6
OFducFcYHlBPSiINpFp2/A+tNkwXrdW/2LhSUnHTY69Vb0bcA+nw+nPdjtSyjGGZ2zWppQneYug5
X/mQ7owhQPBEagg0AveexKB0mQ3If4mhc1YQFtipfFEa+orn9E4a1lHLcRNiSnHvbeU4ayL6JAYW
HjQxW78NT1qOjMhNCAAZtUfM/p9Gj/anbSMuW8hQrnFfjogOOxREFGaHmewwjCSsy3eN8N4mPA4P
JqRZVZ1DSdruRSV+k4G5lmrPO5vTCVfdqSrmcR1C0CV4At0KgVfnxqqbHbYnVCPxpauLO6TSKR4A
VXsMjIdByrspHfrDzMCN4rAhR2/mRs0VThqndQvIL6wJLhjmZN2jXYI+QUQEHyB22m2Y6fqpzNP4
zhymfTpqCbLk7Dx0Wc3YaYCmd+PmSKKI7TxrCbuz1JWbMA7Peoc8u8fquu4m99WxnZexRJnJ7gUy
Jj6RGoDN8Iq14MxKbhVIF5uz4xAq4WPebj8BQDlFehGVvWWouyTDsJQztT+yqD2ae0u8q2+dpN4r
nF3nWodAVgdFt7GkRvIEC5KsijJiTcRzjYaNzIZFOO0IMtsQGU+Hgz1iQa8vTsylWWOW8N0VHp6z
HrLFQT209J3xEbLZt2XLdRJW9xNSBb/HysgqnpilpTBydEjJUvg5uhzWKnb/ncYjtQlBAlxXAJ8R
zpetahkaFUZK63RKtFWXremS3c8tOd9VfUGseyUf+4HeFprLbh/K4iugQ+ioS9qI0s1J+lp86ipr
rbUhZGQ8D7I4dXXFbPlhoL0dPe2c1M2Db1t3scguk8awgS7rLpWwbMyv2GQZbIpmV+rG6xCZjx7w
jKjj1FsRzg/XEch4WJa3cXI/EmyapRF9gH5nyw6Hw7AsmgoNtvlujPXZyKOTCdwX11mxQCI8Yvkl
J9zu4MYXj56en5pIHryOKTZdRinoh9mAIpvFlKnsdCZLxnuyVFiB5L7MZ2U8J2qxaV413ToW1CNK
235Vp0a9FO7vnWBk86mMmc1d6r/bpGawYyeot5Efoe9+w3q5tCs76BmTR+8l53T0Y/0xcQ8NMzHn
xgvE+S+Qs7vAx4iaO3S8MOMaubdHW3uoNeiNRo/YkLA31x7uqMEvbNvYYFLlhbo9GXXjJIknp3Sa
+wKmf7Syx+iTesrT9ISLmz2j4iZR8SRrJlrkMtoiJHrSCjoUDEsdqUCCreoRUCXKWA78lDOyET3X
+sVnOUeHrgJuP+7yttk7qbhqKeISK9Y+ldC7S6ks2X5hr2bDQEc55XeW5mybu240T8gLmQNTFNho
aZ5GZ/pNTeyNpcpK1PV3kxz9lMuwZLpaUj/YT5WRrW2QzkWxQ4BPXbQ9zjMGAtdAnhvAniIG4eoN
TswOe9iRZG+tSzwJy9zwzvZU4lZiK0lRlAhUT6RUR5yjS3nNCJoDeXio2I9d6gMLzu9ZV0eryYVA
4iR4Dkbxu4bO6nZtsGyMyF3pJHkUmnMcJ32X1iDWgOqqLhPpn/74BU7py22Z9UubixBbIYFkFJXr
U2GMUKDop2HNiiv4Ie3wA8Id2o5hLlsHJ0wIjGCROdHHoHGtDbNBY5XlwQihfNBktCp8Z17pPbR7
cKEQvlyxJ/HxxULUi9bE3JL9zfYiLusVQc+U05v81R4s74hFB0ew9kSF+xG/N5oz+NiOCzKXgBjO
/ITGMzWeJhZJqvKSgRs0KCizHYyRw079gNlZP6YIXqF1p9+GEb7iQUm2XS0/+pLce+pL46IZ+2tF
AzXGNWIkJHLOH/pYDuTsMafXkzzZQwHagRnbtrdaVb1Jk2tkSIu3PqBwmlmusymxCRJbwW/1UCtQ
LcG27T+mOIajj+vCAy23nBE+LMtEe4ng5a6KXLxocrpzCUwpiGTBcQFxYsZ30w39MTWd7QBfp5jM
BwC+yO+IA6CFl6xpgyQLe5Y/QUBdZeXQ61pUfnyBMXAe0O3Y1OQsxEAz62vWeriigTsU7IUJaXxM
ySccQnuHmvxD9g8GaTC+8SVmOq/8N6GLYL0OaBaSOhlpriOBJRWYe+thY+Ako8dLVUzgly4cZLFo
pqHUrNWv+czd5t9+lozkcLK8b/AFMMvRfC6IomP85i1cXl69GjorxA/GVsafjdRWf/9VM64ZjRCL
qKcE9K5GEBWKdu0EO/USAGEWcIWWEwEBEy/HSl7907TgtScv83xWrxvBJjb5v3oyAmq0sAR5hEbG
SMinIgTjdc4g3GQXv1o1aIxramcB3DODCamO3RV09Y2lpevb39XP+K8OSBTlyrHg5tweZ5FqiH7d
pBQs9K8BOT7sDyu+/b+mvcuuAjnOtgGjE6DeDPh99ZTa8Agsb/BWu6uA90rL4A5x3g7TPB4a0yZ4
oF8aVOxkp/+oD0agGRYiXiFNhsc6NanNyU3HbxgAD/inLAJKOCU3zrZGiKeeod6vjusD6Tkr9Vmd
VuQIksOrlQQ79eZ1069r9QVoXFvZuKeXPEK8Vy+nPpd6W019HcACt+/OawhnG7HbUr8d+/pDQyfb
KKiY8NQGN6A6POrrqUP4968a8KnMkdUcdTMxs5nAVpbQWAODtWb83oiUq43HWjpgkwcDh7+r51T0
+3X3S2fbQr7DAf/vps3+PD2J9C3BZ8uQl8uI5PBNCIzUsahQiNjbqIcifly1/k49pe4SZeDE+g4l
xci/1UvpsFAKjAAuRfepab6Gqjyrl1TPIdkvnx/UM9RnKqvf8f3fPxTONeSSkPMqB5Wet+Et7gYJ
+InNc9oat7dTL+cO/Y6XsZpswRblKZh3Q1yweknXblmBX3zXK5pYflkidKSw2ETzAW9TA1YHWGUP
yUOadDoiK/nxWGxb3FXpAP9g1lzibyIdEkA+nW8NfMyvP0y3F23kci0c4iHi4hKlZnDUC33X0zE3
ByglbgrarqMWrZdcin7c3ZHJO26RI/zUJLeMI93sudKJJgEu4A6O2DkNen2RnkT0mVLQY7IxH9kt
fBVyLGi4ew83GYQtuFBlcc8kSbFMNUVscbGrdqQN4RFO3RKyl9hgJ8t5FxPKtseV8lzJ8hLOcJJN
8HKCNQ7lhvzQVvJR/Ycw11zXSiampGBA4IhkbOeN3Bge6tWZSWRJ2viPHqrMLu9bCzqxbJzprQuJ
wu4IiVjpCZXvmRWbY1HqtxrvxZrTD6uEQeGKZpmzYRjQ5MPEmZzuOYuUDcmhyO6adJusiTnDhr2i
6XtvLJ39pCasJlV2IEg3sLtZewKyv9zK3b5NNV0jy3alrZqiOGmqX4nVjKNd0DBRWE8oibtJs5Nd
0FTxkhorlzdF4Ql4aYe4HstNdRflLGxd1TLTOxQUbZl9203SrquI3aM58PnL35Vf0ay1YGV5iJqR
h9J0MSjgNsZOh4u4NRMdA2+4Fl39VtZGeRrsLEXMnCway8bDS6OlI0dtaff6c51T06aZdg0r4idm
UfoL1aSoojDZCYu9zq05ydp5V6r42TKm0G2i61t0IbC0EKxVAJg7VdAuMty3lluVG3OUR73O7X3d
6Hj2KEaADLOWg2pmOmZ1upXw831R8TFvyqsKqRg4mQH9n9wkIxwPOLDJ1lBt6MFQ5qXqOQpZpN4u
dN+LxxUKb6zbGCtsoig3BTuZySNNhpjibFUWOL6AJFBUVJd8rREeBViNYA1xcidQLJPGWe0lTEkY
9fRD/B0ewuHOY7VEW8V50L1DUGmvczh+JzBC1wmhybe3RiiM9iaDcEtUabyUdlTuCYFA/yWWyBkQ
kYxkdv1iK6j2lR46Rm5WZG5KDlaWd+mcwKqN/GOBBpzal/uajz4g/IHCaZ8DiAlYt8zJQ4iXY5uA
Q1h6KQRjnRUVirCLpZQZA2N0mmy6USNOFyXDtnTEpSgpNccDfDFzCg+WbearQe7znnObvBFm68Pm
DZ5dQN6b0ohxA47frDir9ZROQAHL6ti15DWN5rtu0JyIh/zEPhA2+ThnG/DsZyuuvul3xwuUNwE2
fFUnFmdC73FXpD9+fhcELI2EoiJMqMdv90LYc21rpIChdUFr7jIGGMjHTckmwtA7skP2RkSdcIxR
b2EcWbhK0vennaoaijeVVFHxeVjkAYNLru5g3Rms970ciUg3sDwiySdFQoYrjWkoiHX8yCyNbBdA
ES2oY5qThoLqW7WLbk2DJqcvx/LjmrFgwkNDx0D9S7erszMDgUBBSLOHxg03cF+b911vvUI5u0tL
bQul6ZrJ6iRdsWY62OgEDVH56zOCBegIVEBXuopwhfOogxVvgNuTokf1wGJVpt5koBONzeEtryui
wpznLEYHpFReTB2sHmmWzV1JdYgbuHC5zPBkbEJid1T/7CbMmSXjMG96dCx0E9SK76IppE/LHs2O
M5CKJ/YeVJHUPneMqL9ZIN+AUV5NozhbNddCGcQf2qAszDS1zT4lsXkATWuO+OeID3ZCJvyOPDts
E+xA9fEtjtqPWJWBHOgSqyR2moWvNDKIUC4GGMRFyTdsRnKp+tjCix1HTNkRwsogSn4hELNoqsLZ
iyiRaRE51qzAyZJtht3Q5wRBCZimhQZsyDFPdiafZlrflA65QFxi1tG7c5JsyKGMo826EhXW98p6
rttAHGiyEXfcjwtYJAHAKSffk72EgN65pq75Xfct8VH0kC0Y29R2OgCGnILAZn9BcqHn/WkziiI+
xMQuIKqTYE8z1r9RBtBF+kqnpdpMfcPuwe79jUdPqqA510TtazYG29ThyDUePW2v+ylT//JHPDW0
n2X9ow2PCYR8uz9mudLFqpZfnrh3s2kQMcBl3iqlZxaTQpiAUo1rEKt62yAaicqr6ti5qsk+0ryB
9pT8qKYghrrX1hyeMyOgWMN+Q05cvRSCk2VSu49cN08lvFBds1m4qt5Zj0qkroL3BtjGMDIAAVHh
2wd4Bh2jjlaYnbb/WtBsITj/B0Gz4UIGMpFWez4E3H9QBTcmNxoa2G4X1mgopv7WFKXzC72qxBfj
PM+IQ3dFSxnRxqSWzsQfqVs97TlIoGX+SAP1joFvZGJXWiWRcDVUTXUm9RFgXsSyiBSl/e1fpKur
yz2/ckzEIY7crRl37t10S7VTEe49+zdJOzJQDTzRiwMb0KcZo9X/I4h2/llO/udrwzww+O6BOjDf
n09JGbX/8W/GvyPjgm6Tim7HNm2XM3CMM2HeHuJRjamZrM27rP6pptFfmYbjLIRvgHQ0lOaiSrkh
2MmhCmC5UqG/m5TMJ0YJsKaz9MMi5FO0agE2B1++kAhO/E3vcPRusygFNmCK2lHmTGtmXDzLJuRG
QIIcasmPWjbF6jrNlBR5tDgff7T2SuBQlpSCQjGdWWV9DA2rFzXCFa7JliiWe18XyS6Lj/VvkYDC
0nL7/zloVvC/XC18UdNyfSegufsPB833/MyTmkVSUWIhgKvDy0yP0lNLolsvd2yeyeNC5aBUPzd5
BF2XfWVTjlNTCxuWk1cFWNgc7UWW2n0kzM1NHHOTNc0zg4fnThXbuPyYdS1HDjDnMtbjR8qkH3/U
bDZuZ5M+7swWSYkboiHZzVnz2MmRSTXeNxXUOYrS6g781zeL98/XjOUwaODC8FEy/pMFgeCkDAxS
1O50vSWoMF/BVY+WHqhrarkR/S0Jy1iJ6XWTtKvWT443kZ5mcSqTQonAlZo8nMIHpyZrTnhrBr/d
DLItKeQeWFXOXo4FwyimxxGlQaUmlcgurpPPkSmD4FJiroNuQLkFDQTjj3YMi4EeEWEvN+mQk5KS
LdhW5LUeLYpBZQdUhzHCyhelIwqPfNx5ROul83TTIaWDLQ5OW+9dX6AtVHObHRvB1sE3Xikhlh9J
IIY5bSCL8hGB1dk2aFB/ZledMMckml4ypAmz17r4AZhdaVcBeIOXiZ6cM26mwQodNwUwey9QYq3+
9Rkxde+fBzDPMjGtWBgzLNfT/f95Hzu9ZtX5NDS7tCoYIVmsbjs/HVemjWanHO7d2YUI2XlMpYII
CpeomkbGP8zJdY+w2eyil0lp6gAEIRUW5TEOIOM7kbvUKn5JS8q3BjsVfnQWJbdBqTX2NjSIVop0
DWP9E6I/UPvoivZsM7TJxQzyH0DYqD20ZwofTKiNSQ8FVVnWuPqyrbw70DjXuSBFdBIh58P9EErH
aYfUhjQZJ+t4yteFp73gOZ3xafckwnnjupvBR4pO4dhxKTalcyyNwSFrfMQCaxW7hjZJzEuf4KQe
wkA2PFIa+3AwV0khHlpqdTtrzDMWXq0BtK7VUZOjnV3V4LsdYPVrhjbMG9VVafA94VLsZMBTyrCb
nM3qUKA71i8liG1y1khqkeY2+Q9oOZysjE2OzdRwU1Ldfm6ykLMa7ZEEsp+yALOZWsQ5tL9uC8qo
qM+Q4ik6lD10QnVnKOFW4zmXOWxOal8MDvbdIzE9qMIXRsqr2pqyi7awLFIbivPufQic91CvV5kD
Z6WRIdaRoAGoXp7EzIor0FgjzGBdorn6UMIgVvxLm4i1DRrGH1uOoFaKo6nHLptENPSJxSp8Dn5N
ZfQKl3h3U6p28WcV9V+aqV6LbCnMyEuvxBLhFMXIdhMUTcaVMsd07PS+WmsZO9FElKfG9S6ZhoJX
qbrUirPNibC87S0RlZ/8PN77kOhD/Y++rVf7jlJy0+lFzz6yEbsEDalPEcGLKXUoAR3Uk3CR6VQP
Sz6u2Rbzht4T2nu7vvQGen7RyqWvtsKsZNctwshN21ukUlbvoRqFvJlFit6J10SY77cbHGBGvIJJ
/hinEgVAHWGAEeYZWzrRZGDz6KsouTYcf79586Ph7FgQRUz2PYBV0q3DntzXGpZyBUO+EbAtMjz9
aRTVU51U50n5JjpayR3b46Bl8tdDmM2JHV40iuer0DCWjSWCP9vuTqNwIg1KATPLe0PJHyuNX0zH
fZwMpx5id7PXtNtlG8dHgmqZPegZ5ZZ/rF0U/mlnJceGg2zPeEWjsnwfinktfIxs2UDjms74S59V
xhE2JqzbCiBNBqjQHPbT5A+7ygwo9HgFrMNZErCne5Qs+uypKiXziR44W3uOzw57y71G8OyqDnUa
gP5wGqb5y8km8zmbqSVn8qTFeMFmTCwdiaSxYDhqiD70OipOCXpPnXiBxquJXexKCrJdYm/KuIWP
Y1pyzQ7dX2UYK/o+38Jgc2j/98WqCkZVJSUubbZp3HUorA+INMud1xICp9RJHbaeCYAyZ2IN8z88
oCo7kG8rNplWHsh0clfNqFuLUZvvTKrmhCxqCFnKcl90k3mYA0JjSmKQscCctd6oeTkwacUMDtqe
dQRd7/UkgBw5EM4Gp/0ZTR51IJnhFSDhEEmadfC89m9/o21oZGEBv09/nA2Qw8jXdrVuqYhK6+L+
J3tnsly5lXbXV3F4jgoAB63D9uA2uC17JjPJCYKZJNH33QGe3utAiviVKocqwmNPSlKpikTeCxx8
zd5r+9Vy9vuXqUmIAFmQokxzY8PjV38LTSYf+uRQxZlEr9hoF6AjFyQP8tiEi0bAY+qe2+Vr/YdO
/Tfr3+GoYwnaWshsyznd8x6HTy+8mwXx+tGyXP8SDkt68ErxPWn87CojfMFiKXbQUABxsFK5RF11
M9D/HEEd3kaumx7zNMcbnw/IzfOmIGm1hMowJvWWMaJ9iUfzHhGdjZmdq1yvQriwEUrRfVVQi3EV
ly3ih4SVijcb25A2dFtNwj4U3ngwozk+OdCM8W1n1zxM/a2d8Ov0KrmUut4fSfrgoWJ5uBcGOt4O
heDFK14afOTCtKNT5rbOpVZFSAiFFopKJw+YzR6siMTLiXgW12CkklF3smiRLyR9BEsy76RpfoiJ
GLt0MIGcqYgfOBe/GsTpQSGr4RLXctigkImCilA5gn2Mk2uVLHOYEl4m0yL0ImJtyFn8FEYeuXBj
gslOR84SYjoqHNz8itUOqGyaH+x+vi07HpfYN+5NcKAeExP0g1qXHuVTVC7G2UvOCxcwLFHJYAhk
HiKn8dAZRGcOZF/qhUOX3DREa9ua2zHJEJsRS3+yTWfjvkThdEZgn57SCur1FucCM0Ij68+0hYRG
JmePk5oXT+ru1p8RIeU9TtgytqYLEjRP4tsEhTjFCiNQmjFixinNys44rwrgrMOJUlU9yixAjG0X
MVYncWS1cFXQATZtNn5FDnodBGvX9dQigWwiADz7yGPnm1Us39bqooC9BUzKOkwm67yo736MpO4E
Hus+lNz5G5E2m2yR/U5Xfga7YtCekum4CferNDqXQEFjDFWzXQVTm/2co+iyyrNLM3fgmKC7lQzx
KxPT2uRot+ijgvUqV8G0GhGRHX8vCRVx6rMRG7eG1SAyoV5fBp/1V/e81kntzOtjiopDnCK3ykMf
KszwRzVvMPDe2uXyoF6fq4Yc8wuq/paznz8FEbHp4xIy/S267G1S0mACBlXmEbSdpnhTelilPiel
5svD2MQqUe46LAEJJsgQdto6NZ+iecdbn1La4SfVCv9E4EIXUl32mBBFxh6ubrZZk59JfpGbYeD3
9EifswbRGTRrWiv+m9Uks0S1vnlbtf1jTOfuJoGbMyMosulgDNPz0icjsXhghBMR37T5VAU6GALl
2VoFwrLFRtDq9KIjOvu92+AsQ0j5JeoITUnHnLMQ9LeNXBQ4sTgbPc7XtFIeVN88Sq25bXX/ObIX
dpXmPd0t3hBnerZR7hZ58rU0Oc8qK6hBeyY6hSm2g3egnd+g+MEl1Zu9OTf3jWsdy9nBaGIf1wba
VWrjoXPvUEvcTQWxqGOHiqt321O+TtOUH9DX4I2DscuZ3xTRjCUCxPNQnYmb3i25eMrVQLNW7hot
ZR6jNz78t4GiRVxtE90UnT7EiVf1VygP3m52CdNkEQr8EchRQzI5U2OQqSJjIYOLKgo/x3iiLlZ3
xBILZpGUkZvUrG8poqfNOmyRIf2JOxJO4PdQCNsfWNNOEfsVfMXZtNPTCScRF92digG5iiWpnsqI
usjBMCAUITkvirdO04IONMb6CyIbPLFSK4tSQnOxu2dl2rE4Hzhtm++q9lznB6FFJdLY0U7V513T
PmWsrjHJUPsWDG3SlLY+JrkoabV6603uYz6L20brbxIXFXTYonTuWp/4zQRRLftbx+ej8/Ua4wzh
5qYDa4NL0wf7ebLzeBvJ72QNmXvT5ePoJ76eyE5A9s78Dw2mz1tyxj4YbqHnn5QJrKjUN+R8EspV
7Ucn8a+9sqImyooU6nB5NIs93doiavwI343J74o+tOimwnPOtPqbLsKvWltI8EU/WWHfIbOsoiaf
lvuJ9Bj6zjRie+T2W2skV4N9K6cPVheZ7xMt+kkSEXZeqlRe2Htndt+WqXk7VrP/CgnxyzAxC6jn
tjfiB4dIrrGvP7MwOxlqAFIw+cXXq5+yuf0YmZwKdY2S+rd2h3SX+guUUM1HOUSmHGzsKjwvbX0q
hIlczLF0Go3jpPHo+KFl7zQNkvxI4m9KmvMB8FiKiyX9WiciHkoHIpC6rcsgkBQeFXbL8anFADxG
48nLvHdP+rfMoPaqXgJru9dHjxRYNaparUNV9FbaFg5J0GoM9YAd0Xr9cZZFfNFEJr/5Mnv3oviz
jIkMHLwaJ/VA7IsbloE0gjmmk0ckjr6wwzcxsw2FGI1Z61BXAw2O8txB5Ey3Y+MGyrSi+nHVktgz
7TU1Gb8kA7SPfmauZloF5a9PxXsCVApsE3fE2h/VMW9tohkwz8DBdkf/eTVOrQ4MQ91UzayR6Yo0
CTv1OoBb59amqprdDlNKP+G+AaiArjTC8kvhV6g5szVBYRU8qHCmkuMgDWz2WfzHAmD15+j4HAnv
ZuTvjkhpVddhmd426YJJP7WOTd1LZQ952ML7/OD4gFn7Q1GZEFLQnpySzkCM5XhscZL8TJBqyavl
22A5fBn2JSVm2LBMGxKtmwep49CPIfzHpKvdjovz2NeQG23lKtP6kam3+EX8Fq44etCpb+EqtwjP
6dfwkzmEHDPKsGRQx0ha9YS4bfDLZs+3uDpiyZXgTVT6e+y0Mifh2Shp9IuJbm+9BCvlxJ3C5pVQ
LPzpPNyatO46SRKOOvbTgmaxsXDtuwxo9Y7iIFOJduF8b8wGAgxcF8PilydR6y40WIxEmDXOq0F0
io6WPdAakQ311Gjl3brgXJtck+S4WrjXgfRx32f63hbVq+i1IKqW227iQV1dt6HLvtImai0QPwdf
PoMDkrvewqCWyNI6pfqEb9H5qLBBBD257jVZpSzUGOTXsy5OVfjTqmJmD7qJ0zc8rpiOedDmG9N6
ySNb3xbkUgXrxMeOLDx/nVdemU2fXR/vgeQIbefpq8o09J9uxkNXkZye36cJKiGPqqlSFsPVs7w6
T+KlOXGiPftW87qu3OaZd53Xz6+Lb1xTfXkYCa7YIIVnMOZnSqUARtdP4TurkZjPLRfFw083XO4k
uu2pcp/7Rr5YebknpOp5CsebtrIPnupfB0YVqMbwbCmuQxhp1b5QLi+1bnYazLJc/LrG1XR4DRNh
MnABM0Y+SYXgnBSSjvfd+uZL6/a+G9ges80MlANxfboyMQdW01280kS6lH2zIv4oVdqc/AENXdhv
clXeNT3H8/rIFWojsy411KJoGH+6jlExAYc7mc8vuUXv3nNzifQ+sfWPcuC51LQ4GB1OTr+AdqAm
x56L1lUHnLRemJdFPzUF9VQ+/z9W0kY7bZBEOcoTNSzaNdTsp3XTu36HSC3Y1acMnVuW+dDJToPL
bqJzn1k08WZRNVKlczINHnY59NcnCbgKeHL8pena52iNP/pwemAcxsIhg7YfHxOHx6NmgLHeDVpL
/Nn6XKwzBI0FCysffiDzycOsu4+qZka0me3WzcW6wOrtd3LHn1YvkY+1eUOO8cZe0m4HSntmkLi8
xFJD0hDGQUk9zOyRa7UYGsKMtbesGvnxGSOoJodoocch7gGeDwaJYAzUOEMupBRxQ9YDvbOqpQcB
T4Ee9KS15b3vKW8vB6+Rc/h21ExJpKF4QO1NISSPQr3xPCSfWLnze1WPiUruCtA1yi8IG0LNvlSl
ZVB6rp8y7LvvE3WnJxn4rBYv45u7OClXSeTO0Gm8xTLQ/7S+4XCZrehL7fqSGH3K0tzWY3pYf5at
trpLzSY1bZtnGv+vUsMSLTX37PHNb1djcaHOcU59xnaHvEsO6wxIojpZ580AABGcspNQWxf0Z85W
p9qDm10HwCa/mqlfArXCRGrGzsvjaynae+zNPzqa26XxYQ4yaJqZZaCoN2+yPP6xPkONYUwB8dEY
VtxqH1Xz3utxmChGjbLEORJiXu5F96uR1lMGfOXmdbWPnCEFLib/gLeEMkM9md6YvzE40hf64PWk
GFhoG7PcZxRKMjXVh/GyrjiWAihB7TzN8TcCkubK2UiLd0/o3uLLeStpqTdg8/CRsuRtyvxLuOVb
Ukz3CXE8jh4Z6/7bcoNGoD1e/ZOax7Fi1rw5CyIDZgUTKEhyDmp5sPADVBZ9g7pZ54TavlfTKVW2
sCNLIMT2weoqVPVcolAIosD+qhyIq2zEhnaaWykj44alNvIp3JraUbjV1sEVtIfvxtg45a5VDxZr
n7MtrQczYl+mw6ILLMzOU22BCa++VsEAEnt2pgQtTwKK/1vbauCEadSSZaBAiZw3vDBH9ZFx0v3Q
/TlQ7UyivLVWV9zHZA1t1fJbnXppPexR+5c0R5HYTDL/UDPIaaCGXB3cvD9eIlg6kBy4r70Ma7CO
10fV6cBlV5/oEtqnyfGS7fpHiEepMG3LpqnIqLTjp3WDUap7U3rh88q1yLBZ845E/dtHR0C2b1mt
D9vMNt9I+WQpznOVVMzTvWh5lBqLs8bk416BQbQhtYlfNeo0BzEwnhYLtzktBLmKRvM4505Dx0vz
N/C1+DX+WDB9o4aRmNtiLVZwQt2X4PsgsH6pT1T9tli0dGTK0dGZKq+DQ6qwzB3bM2Jx7OxaMkFe
7JIMWTXm12lMjV3ZFh9DntyoymnJKNGobYMcTjr2Pu4d1iovusEYJsQjSpzntDGX782AARfUNB4b
TkrbtAz4HctlPTM65UtPUwRNGf7JDT6WS9jKgLH4nsul0WOZ/octnspGDi6ts8csl1xZCPmMSckP
nbdUGxmWCrrdSOF6wbw1ioigHA5F23/qLDw0MCZbc+QgASKvVEt66J4Gw2eeQgdmKcMtqD2iLlCS
O6C9UGOMv5w0PajbfT0TszTh1w1psO5DHB3Xf+6yUqIEW8tMPfaQ8tu/vAoLxFBcUyuOCTcqwzM7
TZjfmrNTM/AVWeAldkAfdbuiCgxlio9npryVjVmqoIZcn59YuBg4GPNuirwQ+3aB+cjr0XLZh9bR
ciunLCRcoEXF536bm65Gxv1tHSascwytm6ELjubTCsdo8xm1LehAofxAY8Yx6vkxPbRwz2RbPIiY
O2fhZeOYXhR0z4vFqzvLcGYV3oBd42u2ACBlGtbTxrafYjbgm1JbjrLnHihLXuy6D0uwyo6DwrwU
bkVeFgGurCnfvelzdamHTYa8xOczH5jVeCrGp06uMU5dzxt5FSz4uvwJ2qkSBvR0RArCvM1HHqIq
ZAwZcw6JsOF1Db7UJqvbIIYqLndq+667TB9H9aqb6peeI1lNVoqKeYxRHxs6I9dH9Id4+GttoIlO
fBJieBkngMom30+W5clhJaGFrEs0traTAl5OMqY9R3w70WC4TvaZ1dVpznVKQDJxLFdJfdWgHnXZ
65wU72bMEcF2btxOCwkHLpIt00WcoWHSSZq9VSPkmnLnkoT6jKTOeiiU4iOH3t205sK+JiFPAA1W
u6CDK5R4qo4o3m2eSoazROLmBFDDMM4Xpm8NU9Kd7oe7VXLROx6dpx1dCSVAEuBzHofLp0thizYH
10tJ0jiELuokfSl+FA1uDLuFAtS6/DxJNg9PKMKuzCFuCxlB7KClm+G3bzpCjbYgJH9Im1xodlqd
Mb6n0D6HhEt22zdhspC1keRu1Ztc7cRW8k7isABpVH6hZmlfmqXv1wEKX3VDVfJ9haskWXOjVeOT
em82aNAZ3A8XCFXYyFULn7Idcg0e8y7Kf1XD9/UIXc+zMn2Dawy2oUZLaX3P/eQAcn+i1AI6Kdv2
xmX3GtDmv2mxvTeK+iFuPkeiE+uGvbpH0AW6ekq2BFXdVroYMKGWdpYSJ3HQrKgQivF6A82P+eub
6u4Ixjh6CTmsCHVE6TDkiQ7NQvJ3rPAAHfMa9MuBBbxb08JDYWQ/VyhHoXHCFWo0jYeAzHVGllHo
Pfs9FVgoqMA8jnM1/XKBAqyajmmJz5OX/EBxyHBPbtYxZ82qZ4uf8OCPbnJcwVCr0mtqNoJcS+Z5
PB1q+Zc5iGi9KPtE8kRlRELIxmqyzxUsZDu8UfxK7HgDfx9S6zPt8m8KYKRem8TjYtKo2g+ybW8Q
UX6s6zrUfqS21N8XaPd0uz3ZlEwlEkIemBWkX2OP2rJjsxurh6/tq2csmqd1AWy4bOwY0GxIfb2H
BXgXIvfbY8rgqI3QvPfhk2qfpKS8V1EFrCQZ5o2uIlhRHRZK4jdYBXhZ39wSwvS5DodNR9mJ5ch4
ijQaB7xZZfO9Gx1KeCL40FgruM4YobpkP4epaAhGxG/b9SZlMTpu7dHZFp1RqUX84xCjnlWfPjc3
uh4WkEVfXxkTXpVWCffCca391t6t0m4TArwXj50mCGUbz4iL/4tU6Q5htgDQhEQ3OUgrO/Sp890w
OZJRm/6MlaQ2Ntq935msSKlDROs9evS052Ssv/eG1+xY72x9p79Fa4YQXqHEVJcmFRIJv58Fj/lV
KaXHIgcdoDH8VOP1qnvuLDTXa3vTK9LYukYdBvPDtsCXD/ZHbkschQonoTobNR1NeAOWHTwGIcmu
VN1nzr92lX1WSUEspCHp6N3Ng34TVwDiR0F/ZtnNGVonx2jpvqsHIi2Qppn4alQVvQrgMvKAObCT
1+YuJXRrX6g/aKwqgH64045OW5T7UHpQQozuYeV3ZQuva1JR0c17dIAm7D7WrURZNAy7RcyzHGpB
OWOcNllZbWsVA246z2o6vlTuR6m174popXpGFh/f8LQcm7y5V0yRKrGvC0MPhsjUjBJsc+s/gS39
gYsQHyYnOccd58p9sejPK/swV5fva1epa/q+yfAQd4pGB0mkIHkGmS70cr1+X6cshuTkiLuFRrT9
VjHnx3iaIANMxE59hPOS1Vzy+OipZ7KqCGY3XUQwtFoiL1/ITFBrgVVCqRrP9cldFF1P9WDr7IkZ
xVlQvZAX9Uuo+an6lL16uSlq7+zWrOsW5xf5othkkOjqxdesmEfw0M1EPqivR5BTGMSsNznuWQY4
3Id8G5DuS3Y2UOnlwHdqNY9Y+Hihs8ZT/9qkRINOTWOrKiv1Ma8VsRqnr/21dHnoV1qR+l+TB0h5
osauawfYg1fAeZxdZnVQqDc4nqOsh7w3yBSRRJ0CZdOUb5PJtiCNq6Afpmt4w5f8anccvFrrUHDD
qeGTWFSp7anxPazLO0fiV1Mqz2VAcd023uP6JhlR+YA70inl2e+nNZUIt+irA7CwWIqzRdSi+kOM
ww0x8a/qrFnf/Xa43AqER3t0otYcKBTbgBxnY5KRG8LB2Nh6cjFq2IZJWf/oq6dZ2M8rQUoVvY5Y
3vLSv+DAU/hBQQZUFH3vb/Uufq018VE/WEFmVfaurflCVVWxvmw0DzfoPAdIIoFLU6qqhYJ52wFL
2FjjeErL6YRN6g6J/ks3+XKDu/65nB7jgk0ylojnxjQFi8SUoyt7W+tbrbQ0EqQ2SWd/q9pm+mMa
ZxgMA2wbZ6NJ5vcqI/r/ROP/QDQWjuNZf1Fc7d779z/Zxbfvxef/+u/fk+5XxaFZ/hVp/Of/60+k
sef8yyNsEiQj5mrX+yvS2Df/5Xls9n3fAtgLoxjt1p9MY8v9l+4JpHQG/8Z0XcFl/Mk0tkxAyFSQ
PoRdE1EXV/i//+cv+T+iz+pPQm/3t3/+bwRy3gNC6ZVyU/wmWbQ830f2LnTTEvw4w1kFsH/ReZqG
HmeDHTsXSKqwu8Je3hGhYxtle2S6OgdeNQKWoDuqjUWcyghhNHy2feIKHcnrdPOXj+/Py/vtcvT/
y+W4pqP7lmETb2Xw5/6r7BQyiFkDvrAvwjbZqdUx8xpyzzDf3+nlu1+H1CHgZoBp1neTP+Xnf/79
vws4//g0XAuZnI+9w/NMdXl/+TR8AqHJonCtSyvD1wrH35MtwyP20vIyUfDvJ6cvdmNNwJVNRf/P
v9v4Xaq3/nJuFe4V23Z0l+ru91/exlMcDZlhXbJist+rcM4OKp6kmBklsu81n7U0uuCNzsBOnVmg
fDhFfs6qtLikndUfBD0hQ2I9ZnTdLcf/cHG/45H/uDjDsbnfyJ703fXi//LJTE0GzJmYs0sedqS0
dc2rjWchaJrQCIouIYSqI+cswvWp2QpEmxSHHHv+Di3eU15pM/FSm2aSXvDP12Up/eJ/EafX6+Jp
MHzTRkGAhvxvH5qs8q5wZWIhNQmtQ9RgGychQQc/4X/pWRaBpk0Pwsy1Xbqw4ezyEVpMU9hKvJUc
smOXWuZRdGNAds18mefeDTQ9HLD2ROmdbpx9H6e7HNon0DaEuKq3hoMT4TI58oOiAnxN9eo0nXv0
M4uqE4JLnETVm9P737TUtB4JarnnIctufINcmT41Hhw9DaiDMJz48wMMpq+utNqHsALnm3SeOMWp
+6o55neIsP71nz8t43eFrvq0HJ3HytFRxTkua6nfb7HUiMOBdYd1SaoKAF3YWTvHNlgS8jEyVlLJ
hhIDdlKBovDK9ldF+AJq3f+3CwHZbguDJ50H6m8PWpSSHRDPswV7r5/Ogx7fFHooHpcBj6fZP1FK
Hex67lCkkVNHaEHvafL5nz+Mf79zlIfMs2zWZbbipv/+WSR93UIGHazLGDLkN4+WC6UITuBJ9S1W
kgZ8R//pePv305bf6ZgMO/grr4S/3a36mFpub6ogXN0+SjY2O60zn6rIu6/CQgtSX18uhZ3eYh6k
qF/cG52hStsY4gUNyX94dMx/P28c5GSooR1h8UV4f7sZPGKAxkWDPFJl/ZVcT0EccX/j5ctWT3P/
UffmX7aL96kAu00A3TQGy1jeYJNfTt1CmImIa+Nm6LFJdbNt07qiyvWd/FEwuDhVc0oiXJuFJ69X
rtBuDjKySmwDUy6P2/CfyPP/fnI7usV7TFeHp2X+/c4OTYPMXgcNI0zR6sIoMwQYy5AXyG9xkClb
kdD3rrVGlh45ddaJkd0AjNZ5E1XdPHY4VkFyQ/IYGIJ7iytYAbcU8TW+gWESF4TT2m0OyyQkhGZH
jGix14ds3muggYLcxdOLfATJZ80mIvW79vjP9+rvyQN/PLeWJdA7qNuVevv3ezXLfUcWGbEkIsO+
KrWaaY7O5U7lUF2a8ccQoYT951+5Wlt+P1kd3kbCsw3yFpDL/e35kLXXVq3biEti+/KxiKL5vk7a
e6NGCe/brR/4hRcfYiUuXf/DwxLvfGRNWfyHl7Lx+7uHF71l6b4ODosKhYX836+kjvsqZ5egnfsw
04LE0J9I687J84nIR5aJPJgTyr3aI2yziDRxY3Ydb8KuJULMBCzk59EuitroqSTS7T+8tP/uk+Ha
8AW5OkUfj7RFf/X7NwNZkXAxw/XPjY9/VssBsdg9pJ+xwP7H/H+30hi5thsdnczF6IeV4Hqn3ivR
RFdvNi7d1YjjZQJpsXFkokKKRYABCO2FzcKo4jYucS8e5eTtfaqyDR4LH78m/8d0hlKAQ/IijcG+
MoOJwPM0xq2XOM1x7j1/J63wQUeNhSLLR7Rnn/u2ZtKbevpBxjR2nqr7srhIDkVGzDe0AOR0iHnm
JTEhb1Z7A83FkR2vfj8dE6OqLv98n/EVqjvpv+40m9LX5R3Og+vrQjhUf79/hqUnU0sWwjpHLMvA
bTjf9IUZdcUkMXDK4k4Aw+SljZ8v1XqaRK59W9HybanQGIOEbTad05T3SAPUYp8QBLAhCX4+F2Im
KoZIqFzpd5N+SgPKrjc60BMrxIl7Bx4+Wk5xnlPF+AFGh8gM8UrGlBVbxrgzZM+I2HTPpdel0Cqm
2yZKo20RjSZfNlLL2IpmZgzQeBdyHfMNYV/YtICoL+g2gA+u/wzsXuw6CKgbvVUovNr1vAD3/lYs
dXwiFnkkGElUlySmrfSS1j+j5A2HCV3oxNIjH9DgT5DVSJnsA8oDbqEpu7D/Z08ze0fOjeTB6YV2
aASrYRwZeZ2NJ7T4j5VnP3KuxUdVFrX5+DYncj/ncfcUm0wRxpjJnN8w3K8dwjczELyI6637njP0
btL6ajcC7N87GJlP1P+HBoD0FbMbQAk7cveZAOeIhxotVtQy8/KnRMFS5Jk0Q+JWFwxWrgSRoBfo
qwWw1RRVPfQddQMPeHlGCYqm1Z5yJsdl+kNgNFvANBrkLJMgkUgGs1O1XSb9ezVGEWsb+33oh3xf
dyzyye8jqNEIqwNKGbx4LkGofTGKc1CVjdhYNRYde7xNIP7eELV4WGQ1Xsq22+a97z5B+GeQ5YRB
Q7D2wYdzdZ6X+RsZXRPZBOJo2np8Qlf7WUoPOEPsN3uMttVGVEkSWAaiLTfuo/txZA6iD8lRQHN6
Q1Z9Z5GxXITJ+EhKyq5Dyfxe9cOjk43ZNcxLB5VbWO7BiasJYvxMOID7QE46SpiIwqMoWozMTn9K
vCYnCgshntNFj9oYfoVYpveTnSleV+4fZM/0uLPz5QYrRgab4lxx1iTwQG77sGCosXjej6lG4ZuW
N006uZcQtfqBQpXVIxxvWIWjUAF37fOABsxv68OghVvhdfOjV8QHu4rlrWY7W0Hu8X6p8ZA43NYn
w8/abe+ygvXqW7RUJHPl9nLkXhMoOgbqGYPvRvhetolNWFt5xsS9iXCfrHc4mOh9X4TcqT5/ZzTh
l5/AlETa+uFHvIN9f6nuJ6+65SQzIXss/iESaUY8lD6f/cExdl33U+PR+BaKV2Ynj36WmNdlorIQ
dNKHOrbQVJcjS6g8mJq5eepEdIisKbzvHdi9pJtyfBTGznc+k9LrGUe1mCS02MBRPVangv0kHCli
aNI0Jj4ljR7mtHm3hOyOLcrQIwuJ9xAhLweGfzsySrvnD6iY+q17Yn/ybvnhfOmLir3HON1Eg6Ej
3BXAtPlWyVQcEsSu3GFlcu6MZH6xwqfWTLgrhsH96K/2MsaPlckapMYVAbJbtHfwEvDeF8WZ7ZOA
8fDlT4Z2k9vde5erODN3ZGS+/IyA1J7LYe72diYIJ0U7mujIXUG/gUF8SwzWRSpO1akwGkVhZJHt
4Gc3IQHe0+SKs93xCyVB6du+4QhkscVbYchvBwv3tq7xbenAKxB0xmCyXC29Vo320tIOH+wJDlKL
KImDoPoFBFFsVKRvYRj1fZ1F3Wn0mKpXSXhjxkhszaV80mUMHMoXp5FFTWwTLZ82xCIbmpuDlSWz
phnfWgJbh6I7+GXn4jWDI4J6ddrykTrXxDOOcxfepL7sHgTabEIGA6cHJWLZbcpjh6+6ZVMOddI0
nkv3GDGQxAAEdN/Oi2+tlcqrhvvipbGsz0iXRAYsc0YbzZWMJYagvMaOTNKr/0KMGKyTkBMpdfNx
V8YED/KyLo8JsaiyzUlJC5vvkgqNVOYIS9kwyGuBLiUmp53nbTwIacC8iUE6W4W3I6uUXGXgDM8R
M2d8Aas2FF/tbVIR3jJGDXwIKGmGRU9dSPvUdY12GnvjvglhszfY18IOMgselXb0pmBtzko648Ds
VcZt27KxZLVcHdqhdHHMLDn14hOrfsKzpYVIi9PpgZ1oX5UwryCOXOZsuS/7lo/MLMeAGMl2r6fd
M8Mx9xIVyLqbzH8LC6d6LJDzYSIiUIhhK9HGphTfR8sYA+xQe6lxOIkl4w1hdp/L3AGPRFdyKsMw
3mh0Q5jjwAmV1WGiZ9jFmHGg+2WSm8R8iFhbbx2bXoL9YMyjm9l73AXWvi7zZ8DH+VV013lsNdAz
zbDbYMSaURfWdIu1vO9QsLYWK9O4C+1rbWqwzQ14WdoIUCGK7IMcwClbAJ8IIHFZxg+cKU7rbaWG
ylTqrrgzp0xJPrvAhCvxo+nmH2NO7IAsrOFg+s2rBnjzRzRbC1YSKEF6lJEl0OghyHyyfmvVXHjW
1H3MqRlxQCb6JUPmzhCcqVFjlV+o0BGRara4wtZ56NHh3XmdQV5jX8sA9vV1HPv2gTqcFFtkj3s/
tIO8buMLCwqosEZbnQlbrqG2nPHnWScx7219EYFTxXB7SkGygyf0PSYj5zTNku5S9MDrtPGQLIYe
SJCaqDdTtjJSXsc2Tfd9mrZ8jwMrDYkOmo1SBO7Na6+Np6HJkfUlGU3EUcs44X06gH5PA5/0cvpx
nH5ORcKk4Tt3bdWQUosTf4PyoT/NjqFfzDG/9Yf2ozHF/JZEqgAzD208azeys/agWwC4hk6CvS3z
sSX6t2kjGPQRvUycogDG1TPyMpml8vI306CXhAlmM8diNGZwj+C+YhOspr3XwRUCSwNEQhRhUIgk
vZlzBg6YYTR7v/7GtIkHNvxJAr3tNY+M6ZqGvr5lkgf6zkzta7yMyYY3L8CG/CwKNk49oTmnOC69
fcgy8gZN13BgO4HxuEWa0uZawJvR2OOE/MSy9hVX43TqPOttLJ2Puk5pd1l6l2Ha7wxf/5lpYUJL
ghwbUNz9WPR2gFiL+9/0g7oVZHC1y1UX423p4FuKrP7V1PxTLy8Extbsk+tPC5ip8E2eLtPBDynT
gyET3h3WLyBi8d4aix9DlcXHMUs4pivFm3IeZSFlEHo2YKsyfnOcixqGyVjEB7eSM13KlyRchhCt
4qfnDt/tLjvhtA2cRPo7gmwiijg7WCbceC2iCckju+8ArW2n+q3z6gygnbHs5wLvaAPMEItrGEAE
2rUzNJcwNm6sBgjtmHY3munJo47KeTAInHweJ2hDrRQvHn+dDb62qZ/fbJmRRBXLk4d7bpPjieK7
rt71Yn4fjPQ4zMYvez8aTblBafFEYlK0q70UcTRKMYLtNDQJ2yLz8WKwUwKZ9GHmeAi6jFj5FMvR
ZshhXfNlVFZHie2bzQYVcbmppX07jzFGR8hCFMYZwuua9W2ZanwtzbKd5soi1rN8GPWGfN952BuC
6GahGTuv3mY6fsIW3W7cJtkeHuC1kZ7cZSkb026KYF7lDdUvCiCWijuyxgD6JtVtlVr9vh8BcGCK
amX/NNTYEnJ0bCcg+UmIwck3tp3RRajR8/uoH2HhLvJoAKHeLGNN7xEREG4rb0XfHWeQAqcRJrw2
2tm+1oBQFhEBIEvdWdBKIDyh9toZiaHtafqqPiHNwsWCkfroaZzlrsluNZG9It59A1rqBZYjnS2K
2K2wyzvNbQ9DCG1k9DnQ6dR21Ihe4HfJgCbeQCWYfNLxHtkf9/sWtMlubK0XXgz31KIf1uKQ8hLz
5o7cGofAhIJNcx+QuiQHs7MC0UL1KhdyRjHEoZQowWB6cUCFvpHEfBaVYDlMYDET+2OtNZ+zTYsh
Kkz2gKDacIJcxygJxSFlZYT+oYrMJz3mtCgKhEog5y9WWnTbQmRPdBXnZeowKSEFVwyWQxmJmXMM
fudQJ7u0EyV5Nuh788Fl95t9eLH9OUmbd4bQ/w97Z7IcubFt2V8pe3PcAuCAO3zwJtEzIhjsI5sJ
jJnMRN/3+PpaCL1bSunKJKt5DURjUsmMDnD3c87ea6tdM8V7ILqvEYAJUmhCNoLY32ZZiKoiCM6m
JaqdaNGy9R72U1JanrIyuUTe8EwuX8r6AUfOMfT33mCp7Gva9Ix9gh0jP+kZwEYlWGT3RQzOjB/M
fxtq8SHKrDiJjsZ5xhy5rqJ+AxBi1Anpq9ICoosQNCjYfpqWOD2r+ybyxznF8oXwyN0kahsgGxxm
pJOJK7DW9e6wKopvqYGutwX0cUjsj6QHgqCL3kVbBI2EHFlryptzgaJiaK0vve3Wa0IMzwEHQXK2
eqBZ5Nc4bqlYacfw07xvq+bi+S7woUEHjK6bJ9vm3zT8MlyeyJ3r8yoaU+arnswGg39u7hmVlvUl
k1hrPPWU9zAS4CFAbLDSoyu/wGdbhInF+DBBTY9twD+xi+MAVPHCsqbtoSOP9z+52H2QQc2iHHdo
VoHIco4e1QRLxbfoazFqRKDj+I6Fka1ec1IGp4fzTegVoJmWqAcHCjDSYKcjo1NRcQXPsAvA6iUQ
MvwpxPEdyDMYaqJrLHefpOqTsGrSjPZ9UFsHG3ygkv177X5O7faD9D2OJ+1x2cLsceo2QeOcGhGl
a6ocsS9mC/cUJKXQbAkg75KjM4QHlQXX3Cx/WgHLM4BZDrmacph8xdZLLwG7nA9bbp1o+Wi0U7kT
aYL9O4oPSs7B2jb18xCVm7TJ+zMt0OEl0IW1pbaYt7amSyTmqt66hEay+ySw+M30QJYq/AkxafI9
nK90PE3io0EuMi4g26zv0oMVeIoWFhk1HX7eTYpjao18gKH5ENn7EXC0qz3rXkrYUSzDRyvioL3R
amf2NTwss5BbzxnjC/9OfLl9l455fAmDhZQQzlCy/v3zpkXeasyTxapTRFRUJvYvm/vi9sfbF4qS
EjioZMctRUPgsRMTJ9GgT+rTKryUQiQkYBX9dKz84a5dflbffja14UeYZ+GhGOvgMtjGITAb86iq
MLjcvrj/9zsp0CyN+FPATHlvYpCfnVT0yEhGmk4pg/m7MDDOzHz4oxqqc1K6XEJQK7XFnKCK0OtF
5F+mu6LscCQZaXbII7SN0MhQ3yi4bNhZsKdn5leq4hERyjzsoEeuE8lHaAXbKCs/mhxmiZfE7brx
+yf89jqn/lEF7prSQPWjLc4wIenZU8P+bUp15CX1ebNDbjIB0Gzua3fYhX0bb1KGhyyc0H2VND5c
tz7PToguIaA/5rLNwIN4iePgoVtwaxhhdvyzDzRlgnU0U81pS6erFVPahMRL8Al1PxEtJN6nqJEb
ypOf3YzaQDoVN9DSYwwFp/8q3GQuXeo1LVEa6TVuywYewLNn9efGFuFjB6zZisL7wcn3Y0RHVDSy
Py8r5UAINjt3wLE2j9EtwVOgIdKYd25CNQgrHB1Vqr3TiBbo7DUVbJ0ufwCgNl9I1i72bFIj4TPc
PH4cGc9uZ4F/BetBEW3fNebontJs/phEEb4wvbhXdhuePa8yDjVZOqtxIscJdX7uNvWTmSh9qDla
rGZY8C+Wy2bio3shqi7JTo2bPTQurOI0SCHvZlN2SBK8o+bQjnsFjIykW27RsAqOZmTFdyNacsPA
0N20c7jqwWDva7svHk1aZSQWFWuV6eZM1vZW2cOnLCQRnfGGe27y/EVWyEIiYlkKSJtNpeT9UEbk
eNs85TywvT375rCX1WNuNmoLZMd6csPnZEFJD34UfOob0JWlFX4rSugjQFAi2NCbsnLFxrDbHqPW
8AVJWXrIUkzU6VgZazWl9aFQb7FqWd6Hcb7nsdLEKnb1yD6Ap71+SeO71HaKkwtAr67q5oHUPwhD
vYdQdmJ3td3xK1rFK85qoKi1lZ146eG+zFBhj2NwxN1/5KCa7GtCjKlQHHnCtbFTFLeJo4P7YXq0
Z+R9IxmIW0aS4BhLCcsWJMuaieCwatx6eibRkh0fL3MRFJ/sAnhENKagllRinL0qf9FIMrVRVDtP
sv+3bZqBtqd/EgA0bUcdfEJn+m54dnSUhfcM4aY+I7h4s1LXOlmAG1aSHt2xnI03cwqLZ0uIO8pt
b1NUlrO+FZ92UQV3bS/v6RQFgAOhm2Q5hvBEBNU+o394DzHMvMcJYd03ZlqsmMfqXdOYUItvP7z9
nQHc3L33ks+c3hzZPIWkK7xA3Wh2ETNgGlYcAUCCcjLJs/aJRPSWpNPF0Eq+TrXpCscl+G8UW/h6
JOtkTg7+HBPAWXQD3ZE82Cvv1SqN+ujEtDHmAjdmjmmlovw5DIN81b7Qh6om1FGBmpG0RfflAG/E
I0l3zVNnrmVjayxjyufUt9dosdVyHT+Hs/XZHD/Hg99tRBo1a2cR0poEMSgVkjJbjsaaKByyWHKO
nixYJnXoFvQzsUtYAMTEImdjU4t9TnYw8oZYJuusCD8iwGNcSRvbye8Z58NgjlzU6I7edPWDpiDD
tzHhDqgS8PkyxAtiGNMxRkfZhRKlbmPYR8fu5J0ZXMu+m463L9xHz7MTf3cMj5XUGwlOMWm1QOdj
Dj/Qs799B7eXHj6A4Wab0zfAkx0UJ5Oif6NxznDDShgVjcu7knq0NEPU2kfM9GtOY8fZaqJT3y9D
Oer+AaV6VxigzSwcxrDwZIDwCzgsxJ+S/oknzjLn3jBZms0AE6EOLfy+IS51naZ3TU0RYpNdNg2E
rQQINWN5W1+t16Ea3X1vlU9DjVKQWKUKmMn4EMUBPal+FSIO39YCM0TRRViYHdavRgxU/118DEXD
GU+0zTbsfmSVAxcZJLMBSZTFfJYbmbl3SUI3usIq4taJAaRbH+jClSuBZu6QePuopOSbpBj2sHxx
epX6rZxV9BQpWMVu8KNzKnksJp7x6AKY7ltWR0oynPF1cG/JHLZ0pst1bMC3LPMYEjo6SQjC8JIV
0nZWTnyx/nQECuNQVqX3NJqSrdlCqDBpRUB001fRGzYZMsbLWJtLBwR/VQC4WdHc9wJMNuOgH8yE
BhXpp197ask7rPT7wUpZonou7piEa9Lftt1IPgHhOPji0myRbprraUgqRC20wSZ7OlJ2AgaJ50dh
3RnD2GA0C/eBdJ5LRlprd+4qkiYQlnTFym0jve1i06ENIsN9hpjfQhu/iTmTmBNuL0stYdyG+BJZ
trk30vq+dersLh3xxY6Fvw/LdM9IwVuHWSm39vid1pxBtUZLT3IMpb+oiKamUVl9mDSJslTRwq2W
ls+YtduwfFeJHV7C8WkOCVCcE/PRCsp2j3IGP3XuIWEG5lrYmAQ7cBVGMXRAO2rG2BYYcLsmpQPp
Khmm2SaczeLUy47X5oWc6nL2m1L+qJys22GneBLU2RQ++F1JQgHsW+8C1PEell/f9b9k2hy2laWH
Nc0BGGsJscMF69J6LseIQInNOFFX848xTEnsauOWxVMP4Xxnld8amuEHqSENhTAuM/kcOH26aW3/
o5Z4xQKRbuE/wUAi+CBCz7MyNIdrJ2WUVinqoChUR7MqHZIQsrfQyl5MXC3bQPpfhox4mLjH1zLW
dAmGBl1DwrK/r3PmNBiED6kptlDMrn4QfNE1jvUSHtg6l2Q7oGq14AvBLM6pVsOoYE/0GaYKsrIM
Yka9HEbATN3eNMK+qCm+tqFg4pHUz3HdfQdZwqX4c4g4LcA8XNnRUJ7IE1CsFLA0aIpE3XY2P891
RAs/QviZJgHLkDftZt1HW6OQGxVkyYkCnmCA77pcWhxMpDdQkNdxXWUg+wOO6dEaFPaeiTA7Xjoi
zrKms0WLYoeM7M0dc+BdTXp1ZV1uIk5Wq8zl0KzLKlpFGVnaSSqfZsP5Opm9ZD3wCN+IiOeVTrHV
Nnmz9J2HzeQ7LBZiubyNn26MJb+uYa/LyXGJo+toeVinyoGkzPCVNX6qPpCIcXt4zYdJKtVmbMcB
yC1BtXZn7RKLJtBAPY791VzPPY0Mk4i+YX4zsuJJz9geDDg/TTuYx6rsq20Jp+exh4O7HCRpfuFk
iyJmpHS1GcSNNRIwK34ZKeFPwxKtQRGGqzs5Ch1zJpU6WaOsiTcsq6BsZOUc3ajmCqrmLwom0FsM
EPZBEsPd9Tp4shv/oN0hecWryWAVA6k8Dylrgm+U8d42mCcPAC7WGdnRwEFoaaig2HXZHULL8txU
e8C1b7nnvcu0KA/epHAkteoBDAJ2zTqENVTHOzOlsCBlF8pSkz5Ec3/KYAm+ZIwMV2nevs7gHE6h
k3tnpws5Xzn4ILUPxsjR+1JxUCqzJqblJKiDbaqjrCQaF89R0UjG+dMS2FmBN9Sd9Zb6w7htMKLk
SUmwhhO8uHP0A0IgrZxizu+zYry4nTfsJ1tUW7PMvudzT4kRN9D7De8dyZa9CkphXu1g9tdtJFZ2
njSHMgJVk3gVA/fxMefAdQwBMDuO/oTxYiV8O/gKHfFTBs4bfTPef06lZD/xaoq+g8eWQdVN5rnB
PqHyLcwg4h6k9UgcBCxolZF8XnJciUpjZ/XbNEwguWvg417gQFkGUqJpNWEOK0xGwUyJeh7o1Q3y
j0J1353KxJbhW/duIb2ziLCKoia5qz2ykwqRAi0qxJ6U22ErXHZoZkjepglLxWmiDA45v06IFb5B
IHzwvk0PJ13dWXt0Md+YR7drxoNP5Ic5e+GRBTHJqlybTY3+MF9IznK6ZOkCNI18Ph66l5FbMuEa
nafAyvbwQoILJhXECzV5JqxuncPhZ/IzTlsOlohAVy2HXvIdIv3c1a559AMBq3305BZh6rqpsvvc
HYI9GfBHtDrBtjdURuZJx1iSebgVZiSOBWy6fjipnYhsIlL55ELEEak9lugMkjuTlXONF9Ha0NBN
3Da9m3uudliJzljTheQMTUdw08TNwa+M8CgIOWY7Z54Zj1V4LbuFxMNRpGByszbRpW570llZkPuJ
rUaKOxdCzc42YQH3M/IoTYzmSYfxKVHtXd7Xn2uV5aRkMBt0AJauYTbja5iqVTmIb6ObQPr35qOT
TlToVRBs2mbaV0FFHFBCKo43OorE8zAAfJcYL3619xJE+JFiYuigHZFKkUj1Q2H6DcbSORftKCF3
2LhtyLpIpGsfymIHfdF4MLDOWKJm80Y9s3bC+mB0eK5GY6DZOujtxGStbRrgxjAWV0XYcixsIgIu
FzzwiNccaU6+bSSZeYXX3cUJBZVBWRTYjMQNdErwg5dODk71XZRRfAbK2dp1oo/km8WPiKheTVRp
qyKyL+ngGDs4Evkmtit/b1XWVn62x8za0p/Jzg7zdWOMv1BlY6JyNNaS2v1JoJ61jT0kgxZM4igL
mIBEy7bRoKTWw5EN9NKn7d6hLH1wG8i7htWc7bomN0AGSGg7LFCyvu8rv92JYjoBwiFyZ7aoP2dL
0TkA0tuiJQfTgxPr5rlTQQMrxoTu4ffVm1rS3T1gO6WJ0z6EJU6jgjCgJrQxxOTs9r07XzreOfQ0
7dFRPHTZ9PVq1t688SeMQXnU3aGLOQR2exC6sqlw4cLTkKgZPVC7xjWxOKBZCO4IkF0tqnmonkxQ
pjpYx1a2IODV9Di4JodOv/G2XledUS2029yZHw2ZN1tBFba27RJhg2pzuItOdqlLa9r3Ewmvta0g
icQtJajw/GPSX+O1bEz7QZFmuhl9AFhqREES9gq2ViV2tkPbfRqZ5JQ9MxMv658DpIIvmbZPSc37
Vlmxf/RNvS7HbtsY/aeIt29tgr1alXO9iQPQUqN+g/zwzerCA+fCjq03/vXL7Wf9H//H7WdGalbs
CAJKhJkYW6dkGN20xTEK7AL+1xJVdvv29sPbl0qBHW0aOay7Oq/3BRJNv2rActlEshqzBRPg9uff
f6gMsz5W7F0LyYBvb3+z8bnOwpYhe6YU9ffAagFBiJTR2y9m+XzyC7bJxCx4DrdHDm9P5/atmeXZ
Hd4DNpC8PP7+peonwmN//7OaOIdGMv6O86c6Vry84+yazzU0xJ3jQjwx7GZ/+3+//wWz8iVla+mt
G0Yyvz1bK5ibBbbFS7x9CZfvVNefoV3EHOslKd02nLxsedsHbv80S6aDWrJmGau+VAlQA3f5E2lW
D1oSe377f7cfDR7RNk3gvBDQkLGCBiAukqS4i+iwtjTh52xfiCk6gF9dWvnBu5zdj9uvJ8uHVDpe
vbdyLH2C7snI4djQSB5uKrv/b+F5nUqMOO8f5Optoqato+/tr2Yc9MAOIuz//W9LzH9YeO7fm+b9
e9g1P9q2+Yvf/B8bj9T/0rb0EEmjVnTxaPzX/xp+NO1//5ehxL/cRSerXIVhh4kdMup/u3gWg48H
FEN67CMCl8/vLh7rX7ZAjm+iHiUkyTHl/4uL54/yYNfBRoQmUwnX4nvL1H+S6moxkbZbGuXBrIdL
4aA5qp2VCkuxM7wCp5hHV+KXN+kvjDp/9Yi2uSiulRTQS//0iGnusJqOeOyHbcPsYDV75ZvN6RjV
E8iosPvt8v2DbelXX9Afpeq/vUAeSAvTYWt2vEUh/Iv7JGgN5JJlUh6sdEe/kSwMNV0Zmr7Lar7+
/Sv7i4cC9G87JmJHXp39J4l+r1A1FDUb0AIMSdLk54Kdj8R2QQ79/SP9Sda8fGo8ksuUVHEN/Men
1sqQfdHFveobnC60R+HXhKB0kjH6p/fP4pr/g8R2eSyJ18JT+L0868/2HU7SGW1+XpVIahK1OMJ7
Vc0IneYrOna6nWZPW+zOqlty+FhbQZtdaGTSFMj/wQPxR6H+7aP0pG1TMWphUUX+6f1V8J2NVg8l
MV3Gzkz8e9ktaYfj1TKm61iOz42jftC//ocr6PYKfxUZ394BimKoUTZo/j8LtQ3LLfARUYdZBqJg
s72zUc7FxfBcteMzgEmopsE5zudr7FUQI4zovXbqXTkxSI+cGpCQJ1/pUb7+/TXw108L3bjQCuMZ
QVN/vLJlXXR2Siwgu34D1YUetlQ8WisGOG5e+9GZ92Rm8YMYLsJCsaJ6eZqSjONx17947kSgHlx1
Gbz//RP7y4/JVTbLE3YDlpc/Pq+5i7spIgKCMzDxnmVvEyTX9bRCaKsNDncEnETmKF9K+uD/sLZY
f3Qp/c8l8stjL///l7vd87TTI+AsD5jzH8jTxkIM5oqyhzCgeryOJhZcMx4Pg5Tfougtr/32H66W
v1oE5C/P4E+fypBkiHpynsEcYvrnQHiVY/w+My4hnzH5+fdvNQO9/3y38XHiT9Aal4Nt3yj+v7xi
zD+4Gsm/PBRmySgEkjBAtsFcYJUmeBWHFg/pdSjS3rrWd1dTaIDbRVrg4nFodc+sz5xOHr8zpdNJ
+1w7wtBH+qC7sjGvZRAt8tZLYHbPjuiei3g3ugXnxAT5bfwuLfqzTT9e53SniXArg32H4BR9Af/O
8vc7yTSxx80+FPtiEi/TxCimAALSeGf4xKdKcoEyBwP5TugOreJLPtfVSrkW14oLxKUHgc0NNfbD
s+PIu94GdmiFByJVMwDbdLFNnd/fAF6GAxqumt6HZnyMKiLBA3H0i/Gu0DzHfBGEJfljq+ghIfPA
Bk2vZOH23GVVcJh8ga9hviJgPTjNR9LF76lChyeo3Hu9g8ABUHzomYvHPxfKwwLAWK4nG0nhkoUt
kM4/Cbf5zmgQpSvvDE1kRh52sysHWsej/d1QSBjMJR/h1u1R903T+KuB12WN8gBW9jVtu63rkgzF
+3lbPFo5nsKaSGpS5Y31OGXvFo/p0DVb2ax4g4bayPzz2Yqwz5vd+2Dw4ry5A7fcwvFB0+krroOh
1e26sKA7ZoqPpaDSnLIC1DML2PL2+y62/STZ2oXx6rbY/40i+1lnDVozoKQquLeBMtPMzgxgTebJ
78vvGl2OM/JSjYGlx53Nax/1l1j/GD3qW9cbruHAPmHPNOw062KJySW0lvbVsPIdnonvzU/USFyw
81V7/TPq7UOGdzdMen5/UR88JQ0xs7IM3rXLW5D7FfXdBw2Qk2Om78tD5DNmd1r8kC663fJ4VP5f
G0is2kjfSYU6ucs7xeHnMpbyohLzagwwFSDLJAUR2HH23ivmYWK8VtVEGzpceUXwJAqb4XttPcde
vVBQuaYCmjV+0D0lGQI5LRgpT5rr02nozKToGHKzWGkvPDkYQVEqTVdEFt0aVdOuKiODVku8ZAUC
N5+qBxn0P7yIh7MFH1YtNR2J5FL8oDy3Hl1FunmbyyP31fn27BVw/dVo9c/LvhtX2Aiid8oTaAfV
+wAHfpics25hKY2Q+NYOhn/G8tflUh6WzVmY8gJvniLZzw6xxWeD/tnbO8Q+2X5/FXVc7pq6aO6S
eHqzorw+w2onpTUNO74QIAbb0a9pB5v+yPUh6OGJ+OF2OcL7/RkvN+688AaIxPks7OCJothe+4qH
vi0lXpT+RPpw1Sn3SnFgucVcNVxFyD5lGazFN2UyIg4QnTThpQ7f255zhJMU3Jw6oTv10sycCW/L
Vr9s9eECJBy5hEp6eOOYSkZt05UMtWKzLgLzO3CyPlJP5gyQolPdM+3F8KfCqUfMAEtfy7hClcmb
qpN3o3IOVdR+deEOT9wDPZeLFQCoNcgPMM1xL7tlEjRwBB49cr8gcon97S/oDr8wg7pO9VfgDAmE
Xp4WQn3ecsFDWTyKzz60qQ1xaZALrL2JYOH2XELcVvOqVg7Zg/V4MuvI2JDMeW+SrbXSs9HtB/Pg
agbetQLhJKJxN6Ss2wYhYju3HglQQQ84jfYVnjV3l2REv6yYsu0miErc6b+BtS2StMvW0sj8fEbP
frrx72c3cM9gR5cBgddv4ed4hTMcS7sB9xoORyGqO9Wyijblsk0WZGYZQJl30jReubewJ+KqmhAl
kFDZ3APJbYAe59k6KJ0XYD5Q68dSb9MyfiNNnpi03Mm2OuWNSy1zGxvcV2nIeyWH6XpjZ98uyNvh
RXbxz2U7MLP0J+S4g2Hy1rDEtW1erabW/Kh88yUO83VvWk+Dr08TVDUYWMXGlx4jgNtHNLVEDuPY
RIB6u/i7jD4+MQ0dGBsj4oLK4/wdAdOEg4U+ZMOcf6oIx3O5rMOxp6U8dT868C1bGr7ky+jpbgB9
b2mR03SbCS2bwKKMnU8jN6jfKvSL+6CJdh5g1FYbCpmd9U12jbvxmaGt8Lu0GMqBk0nMSxsTWR7c
JfwrqJX4AOle0xTbkonBTVnOhOuOEnWrCI5q4PYh/IEVxm83PRkcmETmAmktk49pPsQz+avkJE2b
yvJagP/6LspzQUeFNIxMhWtuZBvWXXHP7A2gXM+x3Zt+YFe6MDhhcWPPhFLzQ9JJ2WYVb1KPgL1M
RbjuPGY/wuXB6OP+qGIBeyfqt4QOwaZcPrsi5R7qZ0LenCsRbQ/jyOXSZrXaoDJ+T0Kgy2SoGGQI
VBu7pqMXpnzsSlnv/OLFRkJLW344OA4sotuZyGFcqWOXIkkTaDThuNMJfOoyRRqL6SSAjEh9EQ5i
42Stse6Ws6zfhUwrfowmITF0fQuyehidFs95K6/5yC2AVf1lzocne1nLXXmZTTfCCMQtGgzis8pJ
xL0tQW5H1CaNP2agcEuVDQ+u/F427nVU3o+brEV45psalLmZ89gl0aLEPhhpMDsD3/GpMGL0xnNF
eQDGKztSaLYb4QQkRMOrarvuHHi2u2mD/LWVZbQFktEtbqh667AvbuZJFocF0oeclzucg0HHvYw5
YHTPXR6Fq/zFbr3+Ja9oKtswtvBmfZ+y4Qmv6/AtXia+icT6iBc52HaL0rQ1hte4cLAEiPJA8Y04
dYg+ew1zr4w51tnAtJFEqb8XRXyyq35fkYSKWGI08TURvdHa2Hsc/PXrJeUSCChTblIT97mBCsO6
aoC/EnLQ2h7Tt4itlFBZWpoQiifsn1h80r1ZzdWWCzpaob2P9g0uELQ8hrmRUTVtGI1vC3wGdSju
Sfp6yQeJQO/rrSZ3uOwhaG/bTu29BjhEkDFFSMU5jyDn1a796I41ffaieEgkBAbX8A5QPjZAG/Nt
mIbZNpq8K/rF4q4Fq0zTcV4HWfdoWgA3XFWtMJcEJyermDJ21a6TGOVlO/VbQKQINipUmIO8dDnR
vaPd7iICofdjmZ1cyMvcFMmzZkzqZlePBAcIpdyfhD1yejUxhpdQWUEhy23m0xu3OOa56jvzSg6b
3WDtoNR367R4qIVFTr2TryOjLtZWvDE9zlsMdT47Bui7KWAlNwK6/3FAYVIJxlmd5P6ftHPoswTw
e4EIX/CAmkRzZNruEtXNFtDbHdrdyMNjw/wpxuGha8LDJu3t1RSVILyRlNaJuenaAuyPRDBbx4AE
Qni0g5qqcwhxvZiCjh1p3OEF6/eerh+SocdBV5TTJsfzYLUIgxs1uZxj+y9NxJ02zwOzxr7mGOWl
m9xDnKVtgnM8OBqoeerDEgO9APOqBiGJDgiyHTr3UBjkktfsMJs29FFSl4gfDETYN3eyZfjfwKlx
OfGmIs7l0SVOy9atoq0rgZHW6sg9mO5vO10uMCGXBD+2EpuoP6IEnGsYEAF9ApYzvffz/NmuHHs/
k28ZeYE4dBroP7vCHmYqCgo7vNdo+ACQMuasst3UN9/SyvB3zBQQJtrJ1wLj51aknytJ/KZpo0G2
Gg5FbRTsHbLyvFa+eorZItWb3OHgvJdT86Y9KNMIGapVGC3ppvhoTZuzwdx5B28MOCDmHNOtTqzz
BUUNzJvDu2X3+77TJ5fyAbOBdSUNC3UMao2VwTGZSR/rd5m+Lxvmb90lBHhBwZSQ808M02nFvQ7Q
2fkEdgAIPsBguRwKEoUAxiLOpzAq9nebc5Y0qcw8jMUENZGfHur97diaoMgMyoln1nzC/MwOSzUT
9225q8ECj1rC0lMkmFojz1TwAQ0GCVByXN/ek1l4r8jEHlmTPiEEx0zObdLGlJnIp8cVM68rng6C
c4L22SIU3f7RTrxugN4QevbLSZlsn2uekltrY8qSuYkLyayZfhpfXNYOFkF/NRIMup3x/C7/aZsX
ndQA3mq4hT28evRA/oORLoYwzMTUbQWDhqrb2Rzt6pyDRgZjDbtSdCD4wqvrM/4Uh8J0B6OAWBj4
nb2DqkJwuoBpyLLh4+ggPNJXpG0ZFnZeg48xXoqtbum1dMu7EHpEu3SResPi+W0uTJJya2MdiOTd
dnj/hxkrQUadZkgdH9FIrds4jVcpFcneznlzi/RR9eNlVu5L5smLpnNYYkvjcLvtvepS+Mst5s5X
l316XUYV1PQS32RXvbhLGcI09rU08+pgVGm6s7xm3sgGB0BP6IRyMoTG3rj1I5CjDoka1JfKJX/A
p9ajXAk8SlOxvLNGwpffjlRt/gQnH6EVxRcY42lVNv5az2yoS1kqW/2VKRv53XymeDluV2jQYd6s
9XyKsxSPC7K3mgCE29PuPMZjhRWsMeJAbERKbgvzgQzjYoNXEAb4EpliS/USpfpwg45bzMJEpodV
FlqHQAzPYphOUc3huFO88ZzsKdB2WRT9NLQeyVvqnwFIYOVJg2OQFfeyYLrMpPKEmvR6+wy6BcWI
if4QdstzWNbVvFhqi6U+NsPpkwN5tstQZJV1BJ3b19ZKCYTdtypZpKBrlXExXY5a0qRZPXMfWn3K
xbU8CbspNnopbVEx3C+HKd4nog6WYrWM51PnvqlY16inpmNu22dZcU807vREhMFZqemUJu2DTRti
siA0TfxmkvM3ln966X+4Qf9tKN4cydCzm3CUco3g3HvUtPSwdh2Kzvta9m60Kq3xbBHyDm8oehdL
iY7fKTH9T7f22+3JW8ueUzpcr3ZGoyJmk7Ii+2cr881Q8JuYMenz6u6OzvNS75L813DBJ5G8+HgR
V9ZIUpb1NFq4j0Mx3ouYHdNwH4weUWZWvC0LRgcHLzVxObHaqJHYiogZ561sMzB3kZvcnDlocAim
1us8TlbVy62bzHResNV/NTxJ88ymvEyc6bTsy/DzVy1573XPPb0U9X3Bkb3Dq6lUoc8OLNlWtuG6
9YtpVQUeA2yhcSrOV67ghbwqIgCTe8sknnm5a+elOwYz8KNsW3d9u+Y9URH5dbvRdt6IJbr5mowU
IMtCW35Clf9RV/3zspQsn2o4dwdZuO9jGr7H1nfyV9ZBgxI1TXOWGeNhEva9qYtpM0dcFUsLom+4
e4JxfHbVa9KF3ytrN+d0VVDpobYVd37HkjEv70nvP43z+Hl5mdJYesosimUrL65HM1MZfPZL47Jr
bKpJe9lI3mzujkrSqBgccuZGzEUoBpkNiLaC9t6CuPV9AUXXmq+VQcBcmT5XusClh0QG/hWw+5Ti
PszvyBc08GNDPLegQdeNfYxNml59/nmSMWiKlLpjafi4AWBkh66GHHjWYWPcMerZYxW7quXSvn2J
kFvjPIgWqjLWcGRWU3iQqbyg5ib2uWLAxMACJ+n4qGQ6bW+NhfA1dUk69W2vWVcDF14QUYC3GjF2
yQVuQWm3GfQuJ4GusyxOZvTZMTdcM8K4bx0PobP3vO4QLNi7nt6JdJfamqsSFcQeHvoe7C/V+q19
Fu8jLSAOeP79AKl2aljVNW9ObPMyeYljPXyjebitaqxvnY+nzGJHA+Lzue2t+9v90PoOH2FNZR9R
UBF6gBhWfrgz8+2kmnjkpN0F4yZwvU8gTA5eO3OJ324/UJ7CJ3H0Vmr7oGxHkR4teox9Qc02jeTX
kUGOm3C17Pd9FfyUCHoxos/bbqAskl5yVw/dczqM+6m0xdag+Y8z0sHOjH+5XE7ULl3YW6UVLK2y
dGRlyEtMXC2Ocm/ZHxm4YBDhvs4Mdt2IplvungeDajVG4IT6mNMboql1XwY0p0I+EPBt/qqabRZS
OndZOHHCKdHC0KQEs47Fawz/D3vnsSU3km3Zf+k5ckGZARj0xLUIDy0YnGBFBElorfH1vQ1kvchi
VmWunr8BsdzhdA8XgMHs3nP22VdwxNe114IGnaKHRlaEhB8Hi8iaOoGoZrBA1q3iLpTMJvOWtES/
uTZjXrtieO3jJ+TTDWpxhphUpN/yujeul7VnPktSoRCXpig+6ZFjyW+nqyEeuEr5nQaiIzPWNFzf
HCNjxnAdWPY1hJgfS5UGy7a7qdNoU5WSub/uunsR6WuB9xuVFio/dbFjqphsK6VsFCyNPWF60OaZ
nhIq5YQAQz1Vkst8m4Mmdr+7CUveOtO4UoYWwBdGrLKEzl5bfHeJB2Y5ZY68yr1baHvOTg0lk+oF
lB49pNDIX+xR/ugQLHsu5riCKgJxaT/i8jabuITEMxWlufjSzO1NqbH09ouERVQqGFC5vFnBhFLL
is7Lmjm3OKqXa1uC43jbOghvGw3fHsXqWZWmTMGJmVsJgVnFDVWGFc3qbCWbblMH3k5rmJCYAvCw
3WVvKnAZFWmoud1lOZcRx7NGLeebZTa3fFCmXtOmFDZjM4s8KrOZp350q+VFbQ2fmxkhVgOR5Zbv
kCxBelQXY9JffcF0u6QJ4AeE4UYE71ghgtg+Nn7WBKTN7HqojkUepGt11I/JfZUkTL7clLOyyvdN
Pr0SVcXkzomuZ+8O5J7BD+C3ZytlHdpKMz91l4ZrKUNpDdMZslTMRzuhW9cRnu/9evrmW86LZudY
XIJ8LwLcdbY3dXDQsy9lRe5hSRhFzccCQDypTIMMJXJYfZSpJndoPX2gH8TgvM7K8Tbhb977bQN3
JiiPeeJoKN1xPogpPQ9mZF5Gve8eJj17yhBnaridDokioGvebhbjfemF2tahfLeOdK1cdVMJfrnQ
6ueGNJNRnArUSJiZLEIQrTS+8Qv7TFT8phvNDuNcdd2DEllBAyp3iUkkuiSfEAw8/vyqSptdajBt
iLvxpoks/QqFzCrsgSTpLp250vf7QxAPj3VnyWOGG2Ngus3y6A0CA6pz90lgIhMZoOam1L62BSQP
/IbxYS6BQpV68oIKkdzFjvQHgzzkvS3y23xwA2PtoraRVdfulhjJTAllErURs6gARhPtYo7Oadn4
Bre6V9JgjRPHgvy1EYVzauOJ6b/uaRQ6iCvZ9VN5l1aphOrERqadPAnOnCEIimODbP0k0vwmhfS+
nXoNSzAmktAYqB+E1IvR53LCVEFLhZDRzocTvpEFsqwmTT8aHf9Hl+mveUlDgYQKY5sRSrwqBiM7
LZso8RF4T94Wkas4jbh8/7RZ9sWwsrZhlbxHBcabtJiOfJv2qc0G+7Tc+u2uFXbWPhD1KSoIyLbt
btxKr6SSmsf66XNTDqi6Da9EIFlhzD9XY9QAACaR0i+3Qus7RLakYXB4DhUWGEYBK7pKAuuBSC53
N3jdbrTGcauH0VWmgFbLplOpsnWjzisK/tvPB2KfP5QmVDQMzTJOy4Zyv/nzVqcSsWEo8YgzqNok
qj7O1qi6RXBNc6/U75vE0O8Lkrd3SU5pMPTlMSTx4SoxoydL1tWV3bZo8iB9HhChBSd+pfuiBY41
6uWDLusrHh6vJYo2UttxjXlpj8s2AiEgXTAibl5bd8LQzLso1MutjMn19jwkmK0hmh3WcMGgM3mw
djq35YBSdym0V7cDf2O5Nw7C2FLh1zaDB2qo63g7wTCV97OVlfeTjTCUUA5xWPY5LMNaCEK3tnYz
okm7I3CIopjScUWvtl4gvd6MLA1VpDzKPsJR7MTmQsT33KBipfytbgo87cYYACtXOb45tbnTcqtX
v8Kf9umy2fWB/YX0RASfyiM1mFA9dadV9u3qTFhsAOgRJEE0nnq1WW6NffhA4WwGb8IV3MG5eApk
+iOm0b5NaBuell3LBh/Mr7tljdLYSUs4I6RlHQlxgLEzcUKFBIoad0nPUW4WLdkuqX093Xmt39Nt
YuNO0weXIxtn2uw/TOa+GOoHAd3br4vp4CJHM9VZ7KizExuPvsd5e1VlTcDhR46HlgMjG3ti+wz2
mAHYp0rgwx+vna5OzsKiHG7VpKNGDDWbsFLz03o7tUZA8CynOLhajdJdaROTppMZH90t4rs+keDd
FjHeIssrIHxFSeftLbuKjXWQ4CkrIQkBKguNfTqa16Eb43AezAOq1dJJQKtZzZn/S2i57D0ibtH1
SbiRuzhzb7q4Dc9Jasw4XceCKrgGcVzmH1WF8G/a253enT51loFJjjVTQh7TXbsnhCaIt5QigCD7
EVlws26fllvLxrfrX3eReZu7zHO5cnZH4MVEVOVVfwqlzR9BOfrz1rJPBE9D4M9Hqsce1zlsc10Y
YQdsSBFcmeSDbU1NYCA1mq9kxZxF5HCJnvrbMoy+pGHVrK2x3oRlPeHabp/MxOGXH1ewVXXy75Rh
hkrnlR+5JxNbwVq2fnlVeoIinQyOGPw+8jQm+KvU3334WbFzbmL9EBZ4OKvyeRbtSzIyYzQmPFrM
S1n5mvFpMpnCB8pTEpN6iSk0ZiQJATRTwyB7lLqH/VXHUrTu++ZbxaS8rdNur5i32x9Wqa0iQ3DO
Di6QlcmUW8NBRkYMjithRCBHrUnvbL5g+H9vpPvOwmQlDBKuRBe8j5X/NtkY8J3mPg/g/BWzoB8y
7gItPKoPoJvDnnmZyykB62S/RBXFE5PbzoVEj/LisQ2HDUWWddkHu4gBmWB7xrbKWxuWc52GjHa1
/Bql1ms98yL1HP5wRy5zQxetI+XPNUT2EpQBlpbQfTS94J24HsALBnWvuyiRENwDZnBCsPyes/oL
rvur2TrNFSgd3aTfK7MaJanKip1aU3GxvjAKXRI9JLrdoD3lVOXe7Lpb+Hzkbo7ddJjTdpXVmr21
eh8vV8QFbiYhhF5cv6rvRgwAW2azWLzxKql49h8EgIw/qzw29rS80M/qY4RqIZDGj71TZyjtJTNq
ki6UTNdrzXVcgK2r7wwd3qnD8mmp6MVe8EOVgmBWsaDSqbC4mcIQ+rhHVPqyGJ5rT89XQgdbgNxC
b30WkNZasNAxARyAUQMW2jj1bVJhsJDJW+TpDxaTRWqHrJndjFQ+sIhuT10AfDolJKQEHWWhNErf
zAqv5sGuvH/gidpKYvZvUjBPZ1WArMmjK2gZ9m/6ImCvgd3hyUWnL0gOZq1SIkXeGjP2f3okTpm9
M9PzWcakXM4y6hOq1ASabtOZyM7DWGwbZt0UKCLSQdXKYPkqA8qMtrtJreEYmCxnmfKosnBzPcaY
JTrB4rIDNcy0EMXI9ENaHARdzJxQdw5RIQh1oNpTxNLYNdUrAaFvo4gx0Q6qdJDuZoZrpvzxJuu0
K4mM5e9FSIYSdP3lS0FDajjAgNE//q7LC0hbdymJHOrMeO6QE9UJS1b1lqLRvRjOeR4OgVdvxhGH
zN//bfM//G14BSZ/FLQ4otjfSMSN3QuINWWKMYiOd6bgBfwhI3wWlBk0U1wX5nQvUYtMo/HsOubR
G4aTWoXRFr33vWBiKa7j/tNpKbfEVHvH0abk8/fvUv5FFObphu4IRUD3LHCCv0ni8nrME1smHDYu
7zJsWSC6WOJWDMMsJgnLQeBiwISQoGfIrHxTkrFqSH4oMUcU8StmOd2RLnUV2ZTpmvlmqbWcm1Lh
cYr8jYwySCXRD44JWBxMyoI4/Fo0EZPb20WCGOhq3a7KgW1lX1df4smBkxOwKFx0GiwTCDZUZsEU
XX3PQt5M0nIfc8EN5vGcqHfpWqG5bnpacbDrLnBXCXonLRIn4P2UhTARh5tXxXBWCzbqPG+yHu7T
ulFhKi+mKjJGssLQw/w2fINv1u9ra3qAA/MPvGPD+os4li9bGCZAXXDH8i+CVbyiBdyELjlEEiiT
p9tbNKqsfpXepFYjmd0oVVRWHqnR9CvQm2SCEC13bfT2To56weWAirLrRMyM07I553CPDk2v7aGc
21yEqefMmGiJEwuon9Ref2/7NIBLo7giAyDb9fr8I5s1iIGoUnaymggkVb9JSMXCCoDsh29BAzKz
NKhXR/x0qqGYRxTJYux865o1io5GZWVlzLpMCqJWjNXIofpGmaGoKbdJLqHbuL2Fj+QxvYMIkRXp
F2dmRUxP+y0zSWclx2hdTow8te8QWewwK1SPhymbpd/aad/TeCh31Bw0A4ZVnLcfZPSoLkOWmcwU
yLAhETUkPaEzKTdm5Da4IR4gTc+2edDr69iCiOdDrd8Nuf7ERI96FRUfXMw/ErO+0ihyoWHgUwuv
vV9q7aVWXNtOcgxL7XthqghyHF6bwhevRs90zweS18aQ3UwdXVkTNOuadu8qb4a9lplyVcUEB9Au
iUlWL4/lm2nF02lANgVfSDwLHqRDcIJ88w4fByhBvvPt7mKVzrFUIgEoFhwCnjxYtfY1yDjP1Vut
jkERfsekfd8lRX8zyRSQTAcWou/GZ8sXiDUA3iZDW5/I9Hn6+6HB+A9XFGju0tBxAghP/I5SDzo0
JrbWJAdLfWR1NXDYxxzO+6a159zBQRRCKkaRgx2zUM071TArlJIOn5m1qtr0H/S7f1V8exZZ2abg
PDKpSP4ORG8nOcgywgiWiuC1zOJbps9HVfpOByLo6unoK8VZMWBvQnpFNOKbr1cvliv+4bv5D4O7
RZoG345F4AAiETWs/knb2kVd78scRkgbjiXKG84q4vniBnM1ts41SvGPmqVaP4sPWdN/CZCcN6q+
IZV+DD0FLuI5J4TefYS0+2ja4bSlEuavo3L8ByWu9xeZvGfrjDko5D3DsOzfdbhMsG3a4FCZxiT2
N4Rp71BWbPQe7JDrQ9D0uLuaU5K0BT/bOdfPIcylk6PbNU4+yjdedDUlANa6yM226CectamqURHQ
VdeyoX2GJHroDcK8ovOeydhD8KAPGYvHvNBWJZC145CMT9kUFwTDooo1Mxi+fmJvQHp5zx5rIVO/
N+sHLUmhN6qaeKBFXH3q+WAmkF3cztv2A4W19KUUbXJIq7zbll0Ugt8nyRVl5ZPMgKVm3rUMp/ni
9fMqmuhbaNYALaKUJyzr+tqq8DWbhjHvIk97qcsGHDHyXY5g/cuUItbVrIOqOS5S0ZyamutpjyEN
XJ1rRGiGt71kQJ7B2Hgh2qgAJ/Yms7Sjp4tbrLQ/RKF3e2kB91LEGWIvVlMxxrtK1iF8MDh6Xlne
p1PO4jRhtMqmdjzUUfS9hZ/3c/bxv9aof7JGCWly/P93a9Tt9zxvprR/yyMGn+9cICFlfPu//8f8
+cRfzijH/kN6prQRsBuW7qKj+R9rlKv/IdSJxMOmZK5tIKP/tEaxi5U8pxvaO0ugiP8VcGR5fzhq
MHUM12AIUw6Rf7m3bn9OWP824IiUzd9ntugwLcRblLAcJhK83r8NQGlmNXNW6tNhTMsHmgzz1s/i
B8QCBaDKddlIj+WjcYNeQQW6SQQcSNx2GVWIJseP4VVOel+aK2z2OUnYMCO8ueXci+wA7E5AWumo
RwTW9uNV4TR3A8AN0g7bcjOiywFBBT8SIDCBmrUPxCTr+GcFUCms8X4cxmLnGS+5T6K4H82gaWyI
kjJN4DxZ2jXOEEyy11Uq/NviPaacf6w5jemIg6caPDLIQ8AndopAMMltwMfk327spHP3k9InNUnw
4lkppntNdMTNcPGpBxmfuwbSQXhPAlu5n7we7EhM+ZgCFZI7rIhEfE5N8GNo5L6xDH8bTtUa1STt
2cIA4WViwwAbdUoBjawdyeQi6+kSV9KiAjtG4AuRedPvY1qUxkzLfZptmxmNG+Zw7OaOWb/jhvwB
sAr9g6U9SZgs2zmmE4bjhBJI6h6zPrQ3kTQvjp/Seovd+BjZzSWxLsPYQk63g2Me0tuwcjAjvpxH
AiMd9zhCQFk7XlcdZxMISQ0c/Jq1vw8u0DsVsr9E0FXPhnxvQoIerd6+WJrlXKSTZusxbrptXQI2
ZRhP1rpE7dmPTrKzGnNrS59IzQkzPrIdHWZvHyNitZkX5TBarDh6sbkQoz+d0OgHNMCiEqJhMWfD
enaaRzmX574e5oNXuoeQySp548o1/uEbxRtkLVBgs7zpPCe7EShm+FInZnM64tK2aS9zmmrHtAhu
RFE4B6zu5jXmKkRk9ivtsfbGD8orJLvlWbXuMZgYCG8tUB/AMyyClx4RWoKkI6eayAM0t7NwVlQL
jqnqeJAS+jR6A8kVhYMqjFBJIKjWitlZriMhCFG4Q2uEqlM1m0Ta/QGA4njo0qJYu84A8SP8VqdM
TiO/XGUZejPDwSdLZifthAYj20zyKYnWhIdY962Lvl9zjvHcbyBVdFc5U8MVSIpyp8vUuOIpkOda
jhM/5YtzNKWytIPbrg9mVAdmd5zLHrd073xtwzA56GMJSaukR9BUlITnVv9CEbVc98yFWK5UBG5U
34bc5ylj8+DB+YLH6H/NtOEq0/OHOTQ44vLoYruBzULCgfNACK6O6xHpn/XFq1NU63qzYV08b7qm
Pta+xkdlLYEJRl6Kt2iWE52lkR6B+TBFenYg2f7O01wkZBXsQJgezYRaIY1IAh80HANevkpGmpyW
mI5w8vdOlTxMMqwo2+s0xg0w0XS/54apcDiDRSLvjA6rs3ONoL4SbkulpDaoKTBtWEPpPPNmrTu+
5fcoHk5FTrhnzoC0TU3nvXLw6kBsv2Fy9lgbNRnSNqRSR8Qb6WXtuU2eMMVfDT78PwBOdNvm7C75
iiDsWzKw/p7Hrt1MEnEqzazVULbVlvF7VGUeauPzHH/xK0Os6Yevi3VI3s6uA2wITlhxe+yz7/bF
KmtHYzUS0Q2oyH630LqfjCrc5WNf7QcchmsfrvqO3uxjLqnCGg7x2HligJG0mUKNYPUT1rpRBUS/
A064ntN+pxfiDn11f10S7HMANkcryHb2w0w4bgUaY9qPK9PLn1Kz8Y5FVu3J5U1IvQzrcaXpjA8k
qoC2MQ+1OW8iH8N25lZfKB+D5k2tak/c36rSrZciLQlsn7po1/XoHQbA5pQhRX3oxkT5ZHxYOiqu
JQfm1TcoZ4Gtj61osI0w0A3tYyvktI7poR2MmeEC3eK5r2DYSSu7mUz7zunN3VAMgBuD0lkVWDfQ
G7G+dlr3/sucWpTI/G4mdfY49azwM0XUIlbaGZNoPVm08139ZMWpfkVwJx7oE8KA+HqeqEx0XVBc
EhnJTSs+KjVce52FwDZLNl7mfGieUOBSH+s8QRGQaKFLtTZagARGhhxOmvQ3KNi+2ZlxryvFbefH
2rZ2jI2UsOuqInqfW1i54MVewBhHsC3Atmx0wDsb4KibFhnO0T84nf4O377atiCntRn0cVmiAStc
uuR+d9RC6rwipnZmIrYOrB/IMp8TwYAx1Ui2rDpagyKIUcH51EyE3qxCL72gyb83UfhztpvgS2sS
mc3oImwkHVNVdQct5zxmIrLvddKtwbluYCXF5IdOOzGt9cnKsFHQCinBVBZY2Vh+X7fodJAz7ewM
lT/EiRBO0B7Y5msVMsUemyncBSHsSsqtx1YfQJOZBsEREhBd6j7ohcGi2jHnnWg1EHHUT4neMHcs
V7kUpzap5ajonHId5XzHgSxwCjHxkH5wVxvzMTfhd4fl3ZjOR8SABroOklFCP/ra60JcAkJp445o
4Eh0OSELTrqqxozqknWdefmBFee8tljJwM+gWe21LiuQYfiAQByva3dvxv5bMDlPHhJiujP1NhDZ
eNLBfqNp+Ug02FatFUT8PAOgMBuJe/IxeM4R+59cVwJOhfshQsgwHU1sV9tTNLk17OEl6Odpg5Hp
RuVAgLgHbuadW0lPmzfYAs9GfXDRbBulnLQuVYBWPEq5yDo9FA7GgjV1UFAq7bRtfVblzDb2aekf
o/4oavhsAVIxxIjNO1CLDAG9lsjwhBHhyigrpiN2sOvMWHWhrJui758T9LkrVaQMWg6u1rIuxNYF
+3jMbWyiJoWB4qXuKJ3UjG5rp3D2kYGyVymHCAj6BnLB3Y2adVPm/dMcozyIjYQ8ENFuhtExz0FL
AEZA4EkYaKuqxD0C1WSOCWgp0/Qegf8T0brftF7ukixHiOXLfQD8HkTgo+2JGCqjsyf2fSvDIcax
wNFHEMGO/NeSuVVpgUTMBKvdToK19eOeRlP+FODYZ3FEn2H72bgeWoFyKYVwkiS0cVYDPovOJ3ab
EI8R10L+582yT6rgpOUBDgAFQqPcGHcpyfP/s8GfXp5qnVNWC3aTIofEIgEfsqA6lvucnOmxb6lO
0fuj6goAZKYUtu3KEG9iRHc8Lh+ypENcpDp6i05g6eEvm0UssNxaHhDlALZMfRCtNV0shEaWn8BP
56cw9rPT1OZAY41mv+zHrpWfllvLZvkfTVd9iJgp9ueu5dbyGj9f8/PljNLnKllOSXmMq/dZhTwR
Oo8UzTtKx0z20F+BEufCIk+XouDyH5x50veR6x8dYXtQdtR7c7HnUGRVN5f7Pu5ojGI6Xn2kCae6
D4pTnTk+h5i6uez83Py2b3mF3/aRYb9BlVkfftv/eddF97uOYxTIRcFAHoY4DdAWV6dabYIEOkop
B2deL/dtRzynJRqHQf2inz9rrIAj6UJkWX7mdKzrmdk+/wmy3HOWpP42X/bpoMwODdTNzycvt357
wTqBNi+x7qLJBeTyudGdHq6L2iz7CCvONrVDXtTyFpaXSpZjbHnBnzcDX76YCf6LkYLPqdOq/LTc
SmYA1DTgM3Ux6b4hKOOYSUNjMw8I1WKZOxMR7iKD5ZoeA6PB5OPEKkpr+dkCKKIUvpfby3cfo8PD
loSlTs9RTML84jcrzbE4Lbdw0PBtqM3QXpIy04/mEu0FXY5PtNwMsH+dUjfYi0pL+Fjty3IaLRvH
ifkVSnVG5aAnN27Eosag5Yo5gFPHgul8miYCm5a7yy1d3bX7uII/qW56fZywEiVnIHcoc5bFq+a5
3bmI4CnCID1MSVPfsnvdaCWkM+OU1wwlJjEKDayoZJrHe6yn9lQn924k9hSJvsCuS0+ONkSgX0eT
gO4KtgHgL5yFpyG3y8e8sMQucbO73EKyDz0t3ocFJZyisxI1XrKYQ969LWY18zDBAtsC/eYiVKsg
nx0aksmpF8WHvoNknyQZRgXHOolYv666lMCliBSkpvaw4o3MIrDHHN2Gnmojm+Q8dMjkjN7Prk2z
4AopYZHiWUZfRs/whBl3NYqABGAxbqTQzXM39q+9mZPEVabtJgzqZhuncByrAA6aHPIfnOGPNhf6
Y+2xLtO0KDx0uo76q+umDYlUIfD327aBP+RL+uCTNtkXz0Uaz1VhFQZ9dG1azAiNuo5WQ0hmEqh8
VIVzzFKTiMf8lCk50aCOOUJpuLQsNz93/vZ/lkcJdvj1lOX/wed7rcHQrWvLuyyPpZWUjDLqv4FT
7nbFaN76BUfawqYl06fECs/dnxuWJWsvTbjOdzaRcyxn5nU6V4h09L0sEStzEfI2leQM1HrvdtSh
7i8v1Az/wt1iJSpPST2PRznefj6G16ba9FqCOF79zUot8fVJnpcndurZny/xeZdoQWLHJvihTWRy
KUOnkR6moNlCpM5PZZrRa19ufm5SN272hOod47RSmQJkiI3L8e92nCOoI9QS1Pi57/OB5daykTUJ
0KuaUOo9WUeMFZw7yyZIpjcTIQMDyb92kephrw0lWy/V97V8LzHCw33s2+cy0vkNbWlfpZqBn139
BMvvIN2IB5bfC1G8NxGtzO9uquuSbokXet0jDiga8stm6grrZIYhwod6dlHfO8BWMz5arXRXQ1yi
G2biJNTYwry8AD7JLeCGv2597lOcoTUEcy/dFLZP/A8fI1eXX0+FXq9ozZ4Bgkfx1p/vCuwFR22W
cHOZRA7T5Sc9q+dTLrf6LEN+otG9tczqZEvEKKI3Dyxc4cNxaqxY5ERIsdV7mZcBsVDvbXkz9UC2
TpHrIXZG/vqI0HdXlNY1rRfAWqnWHF0yBeMBZlY37ctSN/e+ukqaMqp3AC/u6PUXp2a5PsbYhc7L
/TGFwg7/2Yu38RhERIcJ8LtOME9g/moyYJLvcFXz07KJW8/ODp26IuiZRlhcEE/FHpPiaVD7lk3T
Jkg1HL5uQx1sy/OWBzo66Fw5lutHvGy7BLlrqLpGf/pf6oU+/+Lyt5an/9d9bhNyTfl8heXW8rzP
fZ93P1/m8+197osrTlY/oGbWOPGz//nKy392soGpx8/3/vmcMHXDw2yY289dP/+LZpIOiYMAvUFp
9ad56voTShdJ0lByY6ac77CZo23HpZclPqeypo4+ildhcVgCK5edxTw+DcSJ7YjBk4d5CNYLrgzW
erSBhWPgh1SHzHLkLsfJ52Z03Ovaj8wdsTglcOK72IK0hrSjx7bH5X+YnYK+QJYTWgVPb9Wq63BJ
thrrf/V+ljeh1/3DYNL4c91pG0RWdpAqbNOBmbtx3ZKUhMyIELjRR23bk5VV0TG0a0yTmvJ6L9qx
aDJuDRx/0ZpL9qo1EjRg6jW4is8p70K0+5qwkTIN8aa1oDLa8Jdg4H8bC//UWKDiT5PvvzcWLtEH
7eS3/N+aCj+f9Kup4Jp/2IZJrdL2pHCpYiHR+cVb8/Q/bOLLPWbfAtWeLekc/Kup4P5huJ5uekQH
Em0tVKvxV1PBNuhSgHx0FG2LvoMj/r+aCuqP/FktAxaJsd22HNoTum3r1m9NzWrUxhZVtnHWfOOh
rauC0gTJ8moSVQze+8ixfNK7IkSL0erbwozmm7qawrM3Y4FQ9zqjcE9Z6t1NaW3fkbv0pSrm4bzc
EyM1ew14684ogw8707/nZnNXaJp9FaKapTBSppsEyeHJHOS2w2d2ZoktCIlAgaRlIHEmkRkHq8qr
+5GpEgFE8uzI/r6pm+DGRJb0ROQEYr5Rb5iju+B1hozZlX2L9Xy8Z9IJLkIqWiEzVnAGXeafW3hL
AhTOjW1iYaJqiOIzuDPEwoQCMBuJBrrAPCAZaatDRq9wZ4W9TtvdyMEnxiRjENK4jViUH7ELU9V3
LPtuZiBZO7687X1Te8higSSm0e9GFJjETmu86epDFsHw4GT2sJ/jFNo64PCiMqevga5jRu4iJBGx
6Fd2JrnkmOO5NUNtlaIdBQSq9w9ZAEu0cr0rtxtD+AdJdvSJnTzw8zH1p2907VJg2xh+I9a2ERMM
Yvc3JUa0OqcdZrRaf02JY1faQf59Mjrnqhsa78GdyRtgsrrve5wYTRLrN4Xps7StMf1FPSCeIGr6
K9nKB6mH/t6EDYkyyMhv8oJVo5PJq7Gd6HxG7hWso1MeWpgFBLL/gv9+HTtMwIL6FkdfPhsa+KbY
FhtTs5o1nw73QyBvKdgChhbBnTvoySVz+vvZ1517MbT7SZrtNXyYcatZWBsB2Io7GB77XsTxJWy1
r+k0k4PREjHtT6zC0+o5yNriTB68Sicq74mAGNbCgT4/kbh3HlmfQQtAeNW7xEa5JtWQ2EzW9qQb
t403kiHax5jUcy6Kk8WxXQ7/oNn7Xc5AzjbnmcuQgKFBCBQN/97EY60AQaWe6/MgkauA0pQoAvor
q6VMbHQRERtdeBRW9NCGgXHMo+bV9uNmE9oxxsgAz+ifBqxfbcY/AwlNw1R/8U+CuSWV3FBqOWG7
kmzo39qKGhrRUuuK4OwF4XBMkyzeCbwg67Qc0KBk9lFHI8k52bBg6uTXzNC1O78U57o3VpVn1S9F
DBGCKvqWdBL3tko9NMmZH3wd7IFwCOrodja8OvxuK2qYwaP3wSJy2pAhNp37DoePAVpwZRuJ3Oex
62/jRqy6ttfWhIWumqIIL5j0NhWzVhgWPDGQZGAGaoETmM1wtErRrWwHRVoruvkGav2l77JDOZHw
WPXwD/LyxkhJZwl7TJc6WNh1XAfjta0fW8vP3jUEGxvd15y91MJLbc/xY0A6z2SEztnxHZf6NNW+
JDGso23IS6IZwQUBTbI2S+gfFI/aS1aDxpi0r+SGTfdubW1FrT8nZgyl2WpO0tTs27kmGcE3KNtT
St95hKa3TKMf9XVYJKCS4lE/GsFwP5ZmfEBGRQMgJhzTDscjYbLZoR9+ZL7VElzdPRm15ORmKQuS
QevJ4w6vJ0UU6xziDjDDXMk4xmqZvWZZSyDTkAs6q167wYv25iH0Yx48y33SdS+OpLE7tQkcwaHa
lJmXHjVKByunpA8VtuFGyxqyEefsbDdAypaE9Tqx+rvcgf9r5kfeUnEIp6Le4jzDmEYmoWBdfjXO
nbn1cSGxSKGaHTvGyjT6b45HDHYUY+lsiZ0zjABsdEbNQ9ecq1DEhDXU6cF1mgbyFvTyXiRHQ1nA
MES8InUhbUK1V9JAyr3Nin3TtrO2FizwNiX+JNzynCO10A6zjp248aeXPoxAaU0kb/Y2CwQ0YQW4
DS/DIQHje8KTkXpAglocgeiXbPuM4eCRz3QzO/6Djeh+G9sAFIihvGZJiiS2G43rFGYzfigYwp6r
IwZqkTB7drQzfXgShvncVxPuX84O6vS+s3NqfS2xNqzNwmvPoa4fCtfyroRPYLakPhIPOD7dlHp/
pcJXAxHd1IZHBrj7VOF0IJFyitHc+G/Cm0D8EE1Xg53fI7OTrE0fNBV3ncIHvtgI0brMS+4JjAwl
BIbcK7y9N/Yl5KbaWHed2+9Jzt0WZfPYtMZ47zoYLlhxkYigTZcJS0Buj/mRAJ8Oi7B4WBJ/oTIS
mW4dGwtsXEVXdyTfgVxm/xHd0XMhiI7TrHyPrpuaTFwUVxM8TmNcG0013qY2vtkpya9LAAQb39Q9
akHRs2mgKO5lyekAl3ATx9O4dUI6U80Eca2E8VUoWlTYZCR89FG+VyyxyUXK07p+gvctCVl2MSiM
tXgIaqQ32IhBmqV3zElItzB0dEYRGPlpGr2t2xRPQT+922VXH2wruI0Re69aPMD7CE/wiJVnX9np
V+T+PccaI081119DncRggvqUBr5+7nPvqfl/lJ3ZbtxKlkW/iACDZHB4zWTOg1KTB70QtmVznoPj
1/diXqC7rlyw0SggIat8LSqTjDhxzt5rd5IhXQUGGXU18QXL+1A28qRDX/DTstgn2WzsZPDidF/Q
YSZrKW5K1+jbYCgjGhukP2G2LmwbtUnw3uKajc9lBPUtQtiwGyrrB0df62r+yGejpGbI/a4etqSm
krmRcy9iDJUtyUIYUTdeCGmESOJbZDd7UZDFaPb0NxBIre9rXJVaPAxLOknrmOdq7NVpUojoRvBf
RABygB6at3IYkr3G1Jw+z67R1VuVk8ZEoBUu+7pwV0lv0IZjDOJN0jwky5NrWBO+CXveVANwu2Ao
tjJ/krgXtx3xXZzF5FUNhbO9P5EE2a4jcqeujtMcq5aCqkFEv++xQxNuWD32RKuG1tycq4kZeK0m
JshBaAM5UD9zLNdX+lxb4XTaPjCqa9AI9wYFwLtxnAI9EA6kIg4Cs6fZnQnIqLm2VTAvIrQa68PE
5NYNzPTJnrSTReTWKQspYcs4OiivQvKBLX1Va5hEhe29BJlp7wtclqAVnDPKRky3hu+Q7+MXYWFc
ggnbLfQ3DB+RhvMGKUfugvUr0kFup875NQw8f5FKZ99ySU3uC/MneZrJPsWyubHEiN8P0PuWGI7Z
pyoJ1kkgiyPqBaJau/A99dLisU4R4gdl+VUPrOTYmN1j6aToLllMrk0mjVPcoa0BCCfOnB4OmUWu
tiLIW7Qob4sQcscCJyiLK9irhMC4AtVudmwzI9gM1lSelAXpDTPNN22ZJFo2RK1udsKbE3oXBv8U
ZJndnheXyERXgM3ooUAL4ket4fqTDmGs7iy5msFWrIuckLRSVNdBj+oL+GjixMLhW6csw4dF0256
pYwNUXhwMlx1tlnTtm7P5Ejyjq11km+3LRZVP3cjNgiLyAq4VfxuGg+jpdXy4DQEmmgJguMiwJ2l
JcOjVhL8dv/TkGokdTlVvGOrwWrHFvucGdFezrO+ryWIpYKDeZ+HTPKbIEX5yFouwvGQIB5+RMkr
dZ2kCzf4nFcwb6Ye0o4a9Qddx90/J7isZ+lC3cSM1sMh2jQTx5Ke8Lt1EVqvU/NGULbalMsCGy9L
bRcmWP8guq8JtYkPopu+mPkcnUmiJI+yEtuhNSAaJG3qY0Jli2/QHEXRk1LuTxIuylNqaOKlxXDa
eVRNGSUtdUvzLpJqjQNEkA4pXricZF+k8c8x1BXCRHkwGZesutHOdwwHXttKQBOw1CJyD9RuqOGu
9MvHHmP6vc7D+CkduspnKdKRJQCe8a6KTPYFBEnoGb1mKF1RxJCQexVZNZacKAITkbIZzOIHBj5A
QG69M0kT1XjIeAh9LnTE2sqbOyUw8JxCe2LrsogXAwqhk3zST3sLYr2fj8x5mihzDtLLvzpZTeMv
JqYnqosnWjrsgCNBVmXeIdGqKk5h3vgU64zHBDLOq5l1+N8IkiMrpdliVjJfoZRtvGbwY4JKb6C5
8EbbSbyNFufq/aUr9PcySfjrWsQBrAmnU6T8MO3zU9IxxZj4F+ipYBNihrBkigeLYbL39iPAs50i
h3StbFme/zlAEsQxP2G7jmMJTq1jX67imfC2GcBpTDXICAZP09SY1kLnGffIXuAYuUYILV89ZA2o
gYpOlI+SnoCuChVTPpEFg3L/ZxDY3lrr+4G/ih3bDiPrgHoCZwMZr17cVV/vdyXao+nWD9E51eWD
V9XVLaoXbsUoqy3yke8RJyQy7ZtyWyKFwGZL5V1ZBK1WTv3Z4HSHPTFpV1TX1dGNS7Em5dv6xpVx
eapCM0tN7xMTnu+SfgJIkaEXmE00wcvSr9wWklG3OEOMFIjtYHMMrfxoHAL2LbM8lYU5+/S11C6I
yuVORySm5d8Ji2gJRYeQY7OCIQHR03pjppTmeDeeSF9K8F9mp5A84bEz9KPVxD+hPnzniGvh1qqd
vTA4N5BYuEkqLFhjk6AIg/BEzpyZvg0z4V0T0p0QNSWbHI8y37d3jQIVZSPYWxXgkFa1REwcGgez
78W574zvRAMzJrY8wmMNgwEwOEUcIzO2B2BcdM0ZG0So4jSd2kq6UeyXNnLKsjfwpkbuY2A5ITsP
eMe27YOzfANgOVyHQjwhmz/SeYezEBQhGh/3kKF2+yRLQlOCQgd92jgmnEJwRdnGfCyV7e6nvJt3
zEiuWEwZxGiAvREckChe4x+g/GCvMI8/HDHq16wPI9/yyFguiCE2jW4+0PFny7DDr3XuNs+pMp6V
O+EhJlcmnAbnbPJmbTjgG3B4Q4Ypi0/bCRNsfpb1i08lPtZVKnwSqiOYbAdrFsO27LCSGW1bHhBN
PHY13dy4JOC1h03DlJKnwLPhEwgWAC+vvwdpa55lNzWr1nJOAnrrVZHnWriXbCDgkAw0E6C/1p6F
NC5lF6QnLuxbQOTfoyQ7EcwgYp/ckPpFp+bepjW1dWjdVJl6q7htoo2sl7zFPLY+UeU+03ztEV8e
xkJdqQHSsysHqJXtwyRMAmDJkL3pNHKEU9MWjWkzRQV+W+5Nzv/ZReZNdRqkl/q5N55kbcmLSOEc
36u5wgiwqyfhJQscfSttTg6g8dRKUbtvct2Md87UemcCStZD4orT/WWONw2YmwfC4vVNkxjgUNQi
Kyz1vV1wqE2M4T1lDHcE6RrTQCkZAkba01B05WnAkrRrl7ZbXC2Nr9nLqBVo3ngNinsKngOIpv7U
lBYx0W5ask7Z0Skek/h0/6oWOXk1cXYkUNNemJwa8JiyPlOhuUs+8kMc68kT/cniASsOJzQWgnWY
ACUy+B4irO6bSfz0jWclZbQWNb7ZcXisjHTrYHMlUn0IzoGhhLHqxUgtqkXZiVI/PRUAFZDmJO1a
6HNwbEgbWA+Gape45+THbCdWBTcgf6IBKvZi6gRzXS3Ep7GOa9AjVhF8DToFqzRanqzC9nyrS9xj
JzlG9E49rq3G0F6GtPhMpdvhnCZNCuXGAQxnvs68MtiAM54eRD6jBsIKhQO6zk8pvQcEyemThioK
WmNqrnUPxVzhiZMbGfnDsDS9tJH8oJHE8g6Z4S7uwviFQGF5BNkJuCLWoxdW6fk8leE7SRCx86zX
jvMc1RiINFEwmZxks2ZabuzYxpPHckrXsWH2J73MOKkQruZOSMgw+r9ByYjYzAgVr+yefN84N26d
Gzz3nNghA3jJHrgxhKOx1AisdA/3Xzox020ZghaYGuNiopS83O8VJcSB0zDEWaO6VTBJ0QrRhKwM
Oz0hZAt8KzDeA7tHHC3cbF8H/cMcbCa9GG6cvlbhnLZHkRBuEw/uRL3sJD7NQMrgVr9E9evsNPO5
oRtwaTT7KYD1jHJKrKxS07ei9qxzfVHqJ/PZ8hwPLEsOOGqaewYbb5Mnu4bSi4lg7JxKGTQwqQ+d
9MILpOgVXcL07BgJVD6X8OixGys/dPHqViG/koiJ9PVKPqnWbV+goWKQGFOy8pr5CokABSlxbxe8
NsHaMur4qrVoRzLwMhdTTypfB2jsA9/O0ZbBC5n74CnHtHJOUW3tMxZ0dlvgydEsfhYEdjL8zTI/
ijkmZb3QdgGKwiLx8lM2KqRzxkSMH/Y0Ujl5sUpD7dBmPDNndE79oAMDysdufy9AXMJo57BhTNyO
YB0Wtfk8C5IpZYjeXs8YWZesFwadmASFxzz8rLziaXTq01Bo5hLz9i00sQnF9MY3BjvUFtlbB6p1
39L0WFm9iZRJ0vshIcDh7u5RCZiyxmlyhWzXQrGuX5uKVAUxeK9FfjHAiaDsTEhiKwQxcRoEyFFz
9mwZKBsnVtA6bd3brJZ4t9597ByYrx5I9rNHpLN0Y/NUN9VDE8nyNNbtF7MSPN/ecLn71O4oS2mR
XybLlyBPt/eDZNnmnBs78FMuDZ225XBL3iHIBdKowpRfv10EL8z6v8Xt/LMES7j12s/aiPKWfIuD
acaXINTr7QSGapVn44wyyJ53c6nZ6ykjQmpeAqDAB92p1ebYHyo04edS6x8V+ZUX5B1folgbqDy9
b3I54uUk4S2l9Fj0cNTinIlCsmlQggbs8seC4OuBnkLCWZ1cOvpNATdtHtprjrw08xjVbFlogNSw
jBOXoSC0xvgCHWnUO85xxtYFuIPAVtt0VMqvCcQA+AzRyi5N/SWUsDnaqsAnWJX65v75U7oRJKXN
3tq2qs9ar4odIHqOQlmPJtSGI5GYn3Csqocpz4iNF3wcjsvpPjTOc8Z4gcxOa1NlrXmZCncrOmwb
mldYHCpoZDYpAnyIChXuRvh27JUPmMqGlKwH3kdiUht9vBHH7lcaFgliH5Wf29MvRpL1pWVlaju3
3Ao6neCRQAJE+iCPOUR+y82TPb2kxI8GFkJEhyyVKHmXoC1fkwWQKbe3131Ao7KKzRd74DgzVqhn
Ey2KyNcmex3WMDivaMcxYYC5i0tepkmzjycubkISrXv9sQ0K3oWQLiaVTnzcmEIPDwOidTfV52tj
2U9Fnjb088JPMpKSj9YDjarR3VMQWghHCN5TuEach9mz9LzZj9iTUTzW4yooaHOtaLZr6zRBHkHL
gkMGneFfTiHqs5aF2nPHcMcuUZfdmylIEL8w9nhCc9Jv5j7DJDDPqyRf4Gd2kRzzTyAUrUPIu4Ss
l9LKsst39L2ooICwovxRfqFpzlHWKvdFRDAMVI2lCwqHIgzwu5fiNtVeBJCN4DKqGaAf7by6O09s
i/4O/fcOBDaOi64aio1mv6UDdJa2ZN0ZDKd47Id6G1bySOVlbTM0lhu9x2Fwv/pEWMUG8A0e+2+R
6oc3T8mXkpVjLhhEJcHFBEwMiD70wTFB70xrj2OmqL66Bmm8jlcMm4IcC7/vQ4op40VVwjuElopP
Y4cVNBhm+8h9ijWBHZIu6L1zb3JfO1ZdX00VPxEYiDB7zm+l4pjrEdGL5j7wPvUek/R05uwQACjG
P6KdurKd1/eORGeyhqM00wmQXTTU2QCll/lXGH5O4tbeOzoSHBeG29mdwdUDeyV/zDIDtGUUfixf
9Ljs6Bnf7iIMNiHoIjZd2WYXPbeTReT44JUbKarq5CwvUEcuMH6IE16KlsgYH52y1bZeBsaGfMK1
Ei5oWjdQQErR33Hdbn1KYGUvPQGkPZ6dHiR/1DwjP3vLS2Frn2wMLSvVoJchLli/lrW37SKWaqXA
1og0Irj6F2FB5r5w+jdo7S7dDIvTU+1gCFEG7g+isU+0SW/BYKEVTKv63GIw1qcqXMScb7oWougn
hY7uwRg8tkP8mf3/OxJw7zll5WJeUju+RUW5T1Gok/YwZrh1ICziiFrPSbG0jzxjVzE3RYvGhTZO
b36OZvUjbTl8UxWJo5HYIaqIfNyNaTdsPPwgudu5uB9Eyz5u5xurmWpMKGX+Mus5who3PygNUKAa
O+a/ASPWtCrlKyXQvgfQtRn6PtjMmR5ckq6hP0NKPf+yue4ISXxpXYr+xGNsAHxuj23avakkf2uq
YRu5uvFSW++tqwMBCB39hkz57A1xtq2NOMcBapZra6ALZs7q1ZZFsDWbimaHGMyTMMpXpMf8AiZ2
kLYLXCiX8xdEaQQmyi8mwG+21AF3EmE1G4GKkKM4BYrX57ucYeBRx9Gb0Nc0DTDhpWIcyZT2PHvW
DdU744dMHz/DsvgVpDPHQbpuZ7cftzpL6ZeiMp5ChD4MtSvSJAc2Fj4ibRdXcXvr4e7QPjjzdIhL
EkM0wTaSbskswOcVu90qW5DwReQ+jaFnr71eD7dwX6ptMkLMSJLoi6Ym0JwgDZAHZQAaWlM79plD
LuiySuLmKnd2ESMCR4z+tQLQQITOPPj3/5c9k7kowszEKs62VqZ+yfBxXc2cJ6xuRfbf9NDlHNKS
DuGinG7YrfoDOBrj0oNhSOxpuPEcxjsedTI1MBWSbta9BtG3WsMtZojAglRA04QzERwfOqwXS070
qT1qeXJtQbYFbfJZlu9TFCbM2kqa4IE1sEbU0Snsopq9Px9P48CJUavdR45vNGEZAc7NBJUzn61L
YStyFoIECk6i8TQ6OincTX6e8DszssGRHM8JBUndtA8DYbxnXfxCevbPWDtNqPC9tHsJVNw8u8Nn
QB43GwzvqmUZ8afY/UGmKN3veHZXmKLV82jX3olmzk2b5vehK9RTaG5o4Hu+tGrIMrNBi1Ekv8Cf
2X5Tm98KQ3+xQxsfi+6lW3+0IClMnlavp3AK12o0H4gc2Co4Gjti7h8S2T1bmDESDh8bQLLwgrjN
bVt7D8LW8iONvFI6iYlfS87kWntRnG15L9ut0PY4+FEKtjw+kS5OnG9i3jY4VCWAPBdt7s4Z9k3Q
PzppopAAJFxJn78LXYTMHtbLKMUW87AVmJ18ketvSqM0Z/ju4iCceOjjnvGBluX0xDt4A6A+supN
q2KDR4bSZQnsrpCk2kN91nPSz6LI9i73r8JQO6ft4B1AM3e6b2Zmv0ff8WUIXQhRdAmkSUa2XZMZ
bC0v96/uL9rc6sfe0PZIt8NrWOT411X0XpsmgM42q6NrRQp9W5L2Xd6/h/o/ug5tD4/dYp9g2gqg
wLYFaCunIsCJCvx6f8G9i9kCPc4/3wvmSWwbxYTEscbkqoducqX0nw9hmN+g7CbX//v+/Suho+ae
+wY7B66uGHoUe7SbHKVdnnEUc0Ir65/oS1lia2daakgCurVCw+U36lv+fWcdEni7N2kI+3Vg9vRY
Uv0Ih/LNmAgwIAikXiPs3SNXTSi/itI3ZnwuYgkf0uNp3hCACCQOk/5zSmvy3MeVL3TvCStTuJ6s
ONkbrAiBot9HL/6W886uNRbB1s2ucUGHzAzst4GT16oq41fSuX4VQ/zJhBDAyf9IP1kxlJg4PNe0
ctRk7hozpv3eWCcxMlrJTQWDTh0dFMSRGt6L4qtt998Ew78ubMR+qHeGAOuYOZ8zIRmrRe22Ce2z
N9Es5mxH1WZjJYmK8KlljppKp0PXi7lnpnO2EpziHA+UAHihSfNAkcpoXab6N/Iz8Eu9deK7w7yI
k5QF+nB0NkWtM7XpQxJdkvRqGgVGyd4m4brLiFZLZI7OxMCy1+8tqxwfrAYglWV/nRHKTY4LL1Dk
SCpc5zHD/8FW3FwlqmKOrSAeVphICkAhOeNoTzsEQRVRrNKJjmT3GNASX0PNgb2ZdVcNJ/YYfTZl
5aBboT5IKBoB0dHHU9nZwRm2aBi+FuCsdGyOLLv1hk1jTetYgsbn39Sz5VTY7lNtWnSE37Nekh4i
AZH3c6F8LbCJUNhwHRJLWjqunAno/fd09PBOldFSSJdklAhbrFFX0rbZMrWiHs6dzDe6lqPv8ls0
5vs8BECZrXll9PLZQ30Yz/E7pkbbWZ6LRo/WMPfjlVU5P8hct+A0pdkucmHmVORB5cEjs+ManIqB
jTMd663dBCfDJBOoCzmcWS6+hUUBUNfyxWVM5DmKFg+ky7UTyZ9eSoaZw9S0DZeGHpY7esexT67N
Pg/NyTeDAqV3gSl5aMuN3qkjf/t56GHCaV19MpLJW7VF23Dusp4j+KUrYbf6pkp6WqBkNYyy+WyU
6W6UQ7xm7/gpHX1P2b41Up2cJJUeWOFpxkdbdMR8AoUgaWauoU/IepvPJB1Dw9iZmvPoOQMThRDH
Wx+pVdiH1YZz5rsYzVvX0H20gsI3idLa6FIhvIp/OgttviXOgmEleusx8TuvDbEO6tBxnWZnyOIB
7OLatEeieKPc3apUf2Mo+ZX3Na4ezFHjBoepsi6JVtnoigF9pxHCvOwxJW2UCoc8IDaqeo3PJ0AS
semCgtFA2h4i1e45cxZM2SRDmIqmfdobRPAMRFpA2hqm5NaSWcb+J8W6qj3Pp4PGhmMsgXhm2zzb
yLNXbb8tEguyf1wyN8TfWLSEOs05wiQSxJohxHhMrveqGtkqQqc+k5sBk5hIHPCuMQnq67y2hY+m
bhMjbyK4u1qTTflYuom1DsBDr2cNMFTMWGfqNIuFsGBWVtDf8oR5ZRwKI1DMILrAvKwGT/+ushS0
Xk1pnzYZA2Egd1r1DkkEe1NF0362PYHR6ZWg9n2W00tpSLjyGbg/d4Joejj8pfUDmT7TlekbyqZv
hMFPK0fW4SpCUAOr2d7iF36rMZlu6WBgRTQ/dYOIVs5L3gl4SpB6CIbYO466lDmj2sCmEUfmHBS0
0pdLvWkNUh1iuwdRSRGvu0O666u3BsnLelBEONRz+zwNcbgySdLG6RSikedDtXV7a7XpgYPd5yRJ
v4sI449kMS6aaePFQ7TTXe9lGk+1GXw1WIl8YOkj/HfrSaddH7k0l/F57604/QK2KiIcw/hRleGn
Jf4p8WC5JelIoV7Ob7mX/3T6ttpVJSl57iGsmq+53YU+WRKMGuZz2UDBpzlEM6IBPJArue21/iZa
aO2JFsTw4vXveZAoP7OYm1dJSQyQ/Y464C0s++FgK/dXP3s/ASiLTZ1p26Fx9b+wyhal6wdxmuOY
/O/OUzNBlv1bLleXuekmeCqPgF59bJyfK7uCr1QgvYqG0NwZQLxpSxDlDj0ci8Y4MCe8pBz0ffij
8caCPo1Y0o52IdXRn7Vz4gOQwyBD2ZESXa+NyNexPLAg/0kEsoI5ciJmCUfgd+ahWdpftherrRNZ
G1r09PMzLDFmFy8dLeDRbuRs53id2wxmNUFdNswBR5RcnFWHEtWYnv5ygQsA8N/SPsfBAAjUBKWh
oesfpH09GUBd64XB0eKYF6Iyp5ooIOjMMclfXPg6age8vgETx3sGWmavAQ2W1z9fxm8aY94mR9fh
TiI2JvP0w2coYBRqIdLDI2oahhQzlmU83WUu30qbojNbPsyKcK2gzLK/yBuXf/rfbwCMO5dPxjV1
gVj6g9qyDj2nQh0MwnkZSbeMC5M4djdyAA42ZwMkBRvOT+vAVPjz72wsn/2HnyzgywjuXCza8iNk
T7hlUhZZLhlBxfUDsq+jGjRMta3YqzDeTbAqGtGOL8Xs/iKED8CKdYMSTLWXwyVcmID5mKU+WBP6
b8UIJ2PuTlnS9Bcpy2+5TRGP1uFv8tSPuDpuad4pV3cdw7S4ZT7KU8E8WMqjMj6aXUN/RZuPw6Ig
KBk6+Klp9TdTgAJpmj0CPQsE+Dow5ozAOUboQd1PW1SJyWCUZ3xxJ8gXCtF1O2E6ax4rValTByG5
a9DvOaa2Y26MiHx+zweXoME2YeDAaGKVI7g4Q8ZFK+fYa1rRCeoJIBOMpi8U3uLlz5/U73enKzHb
odVzHIMh4wcaYllYtc47bR87+sarlgd4pZv1pu67L61JJRg3NICFk3xu7FTf/vln/7668bOBBHmc
SaSBJPjfC0gWGHA9OD0eBaEOxTy2W0SaYK4wADlL2/TPP+335cqVjidcKW04Zr/B3WyFbwq1pH2M
De3nUFavaLz/odClIieEI/j5559nLMvLh2cAjJKpA1vjtqIn8O9fL60xtED/lcc0CJxNrCUAAeDy
tFaxKrul2bGMCOKStn+oPVVVUyDzMtltS5cm4DIerYmmPJhhBeIH6Vleecm6MDlVDTDNSmltUxas
WYXyIWzrIzW095flw/h9AXVtyfLFG2aZfPXhAyJlJZiGzLZwdWu4ckra9wmeVdG54XF0vHEvhPbF
ZBBme1wugqoOm/xIj22RIw4uCpGKfICgi1eZNXmMM+wLeZ6fjLgKX+biNZD1vPvzm/5fbmfPIJEc
hhUhh7+tO54BhHqupHGk1UCDXzLtkG5d7FEAHkRQCr9Ywq9phYe5fvrzj14wWB8/b+5kxzZpQDsW
NK1/f94OzVt+dm4c71lodYE/Vrgod3ow2sJkmh80/XQRygUdkChmXYumthn1cYXGr//L3S4+wFiX
pQyDjOUKSwdiASH331fT6zGZRJ4tjplN8vddPQSRxljfuP+i3VwBJ3B44KgPNUcr//Jk3wl7/773
PVw6EkGdw8Dm92WFWZerF5F+rHT9Kz3BCuWIOX2R7i43s6c5ZgRtypwWaLCMcPSELMNsQQlH9psT
G/sAA+f3Rjj7uSvlQ28CuwgBkDeVjx8NejhxDtuYweXDaIkbmbTxrgqsI1ZZcQKU3h+lBNJr9PpO
ycJeQSzEZY+m9hrG4cakz7LCMCK3OUEyaG5tglnLzPMTK3/qTbXvaq84xbv74E9OBvE3rGB7C2be
ihgewHYReTRZS5nuNYK9TBRviR4+kQfZbkEtW4dBBPsQyDI3ih874XgOE8PeDQu5Mqw0YiP66W0E
DAFwBfB+nj41S34ZRe257YeZuZjHsLPlRJV0+gyLuHfPhZM9g/W4dS1O2j4qxF9ul/+yYQNf5cgK
cwqim7gvZv+BdywIWIknLZDHcLDc05ziN4/y70nUuo+90k9uiAwjndAMEBQL6UOqFQmuL0BD5EGf
G4bLtGDDGl2x0WU74vPoE6BlZFhSNYeulq+wsgGAd4Bh/vzULYS5D0+dpzussnAyPdd0P7Iew6xH
tkINiHsemahEYzJr068uDOX3PG/eXG06Zpl0Luk8B1ifMmbSRXfDjUrmRcV2ioSGBC4GeSgfzgGp
knSfTdSDzUjwqWYe0hCio518CplWbXqmfDsoqliOKmYNLWMt4X0xE+ITVkLLLSJPmOTbyNSPYqxu
98pKce4/5zfECiyM3mjAdYrpITNbJv/SfBw1ZiFZ86MBTHnyx4yQalLkun1NB68ZJrJg3lyzwpSS
x4CfaLLtZqp7k3f4IQ+AyDS4wfalQucljeHrn9/c/2LXgeIsccexoPIQGx+2ML1uIzzsbGGZu/do
9lxhWtXYTtE/wfEBCKkAQopFNZqWFiyF2hHrMUIUkXrEzzfpX1b3j4BWw7VBCfLYYCFibbM+Xk8d
twwum2kmZ1UOBwc2mQvwbCz15hpbdBLUY6qKcu1U6B5HvdpGM0r1wmHwRuxje+5iEf2l0v191eeS
cDWZIGM9dsuPBZQ7G2iyaR7iGI9NZKaEJNGvCMhDBtUsaM8YyOscW58u9Pung53BGdJ742QKx1z/
5eP6rd5frgWtsdDNpXiVH9b8HHcOyYD6dJQhMCFqhOLQqnoXMwaEdsOHFhgG0lfmnr6yNeE7Hdem
DdVDmGbgz+r8xlw/4L/pLL/mtMthMk5O8zi//eVCf9+dbAqK5VCCuYkDwsejGZF88WhXDpiqhsgr
vJP6IQ/1M+pYArAYO+5pwJLUhOb/IQi8vebt6pJH24vz6KzFT+aMCWVw5GsUNhDd+rhbNY2bn7Np
uETbEaHvUwVhaaHSXkkUrJ5ZIfITE0sMR0O1MTqW4TJtK38C4rOZS+9rUKif+oz8E5xUsNV0laOz
qgoPxgSCcJlYNBcXYXVUB0ClXYmy0G53Jkp9q3XkQdYmCYtT7myUUbdkeoflSUa0tlGmba3OdXZd
S6hbL5xiT7PARB4Er3IG9uZDYpseeKYLupLDkd5ogLyRXO8SksJpNBkL318qNaltP5XW7n4AKRno
oX411XnGLYk7pLAfZpKP/H6Td47xKibKebz6r/Cnv2YtR1wc+hvNUuKAg/NXo6MH6U3wBvReLmFE
WJ3ddd7DfRFNaBqedLd/nuruq17OeCO0zYDS6hwL7ak1yPsNR7QUjhVewuozA/8EzwFwRpv4ivtJ
Og6aX2OBgj3xet4NdoJ1MYfiKrKYPS4PQNLI8S81x+83vxSc9PEbe9IE8L6cNv5jB4sLHDKoudpj
nJqc1si0WWroatjAJzW3RK0yF5n+/0+/FDz2lgPKgQf2Y42vQt1Q/RhhjQfmtNVK65J1vXdKtCIj
VsmO/dk1d0pBL19UWTlmnn/0CrKz3fOfHyrjwwEHzDGllsFOiBlM6r89UwXWD8gY0mI0rb3Ujluc
eYjYgiUNW2S/O+wb1sGOApBe4FMWv8YM//dAsJP3KUm1bdQMjMrc4RLHxXcKERrHBmnKCB1HLad2
8hjlz9GjyfjPL1Fmr+eSDIy03ZTjaPxtpXc/tpcgfRq2adsmvwssZyrYf3+eVsak0kK0fYzGOvZd
LRLHOZf6EYArfe37n7EsiuP9q7TI1m01xYfBCeZjonBCE3rAl26A5AmIV55tJ1P7NI7pfLy/xFTx
SNxHCs9GEofA96VW0jykdbEKazUfjTFloKAU+RJI0Tu9Nv00xUDx0E0QuGeGKQkkqlgmkOCjavzf
L3WUKRrML/AKgESSCPiBtNtfuTdpREvNI/t7262bvA0kKUtlRNpxj2wpg49gyXSfaBVz7cQKjtA0
+wCu15yPZAOr5csJsxADiWOxvNy/8sh8JZOr0HnFnUyxauqPIIswyzTJM3mIuKWDOtxzFs32o23t
DFdHZjNGz3XHpsUqhmKufslVjtBYYxeIjHnnRK9RHkrIltjZmCWgF9fseGU00cvdmfmP/Qq9IJY7
iI5yxA/UTYxlqsyqb2SkCgDtAUSH62yR8aOaeNya2LRgZpchCSXkrY1oSQyGG0+J6MVLEXU+aEuY
UQHk0CxjwComqzl5eIJ2Gav0espd9+zkZM8PknhgC8b/so5OQ3WzEqA0VUhkUGapaK8wit2vkhn4
pWD2fiDbJl7rTiGfVWrEvpdyN3B8YTKPRMi3M02dNbPszgniJw4X8Pt6A/p9o+g1qaK/BUGtvySh
7u1CtMON5QXPeP7Xac0zpGu1yb7UVpofAZlB7WddQsLyHuoEwWxJwOIahLt9uNt12La0VTgwutKa
HjGFKrC3T9jlcWvtuQcBQxXwdnC2Fjuww5wXWo7TngzLbdv+wDu7J1RSvAwW0aNpHWp4QGnJT6XM
z6hcFrWTPMsU5RmxQNGODKpkh3OLLG/F+cmrCSlJA/vlf9g7k+XGlWzL/kvN8QydoxnUhCDBVhTV
hELSBKa4EYG+cXQO4OtrgXErb1ZOyt782TWDSVSmqJAA9+Pn7L02gjFzl6GuAS2KHzInZbf3Uo35
T/xGj+gRqxVtKMM+eNC5jmZpH2IO+2jUF0glUXuaUwUkjrAGabxXpXizq/Ld62KEpUOCrxRX/NEc
2lAbXXGwYgMrH3lwjo7Fv0lw9bWj+R3hLLVzVdg71dowP5Od4k2zoZ1u/Jib3sEe/6dDqefIDr2W
CDNU6hjJnu/G1HmV5U7SfzXRdzGEoZcpKP0u1TQ81gZpC5VG+LSnkFeNRfodJazcjx630d1dHKGw
vdkEewZa6qR/tcmXHi/O3u+MYq8S9H2zXhDlSuYmtlaO67gMuF8X82lBGfOq0IiTwFskiJP4tJDD
A0Yeg9VWd9CN0F1wBxITF/J4b2lL1W+NRIEQOA1eS+oXX2jVwRrxPRN0gWYPw9/OJmUYF3ZkPaMX
4O2XliCvwt3qJHGBvsHs5XjFJmPnDbyckWd9tGeneYHMEAdNKweGJ3YRWAsT1qpY9UdYb7c9T76O
5RQBQXGw49pHNBSvW+8cI7bVkUC2yYVmSUKAFKtQp/NAVNagha2Vd1tYPPp2ZID14JgEERJIdPbB
oD5wK4z8ABYKPZwFZ7Wf819NjlQUbV9z0dN0VaZgOCkQVl786omTSn+h1VvsaED6gQTpFnq17QaF
VsdwhzqqTCeWr9S1Qe1V9hMVE5YVv3uo+sG4+paW4Yl4xrhTbjBDscZ0HXGLY+/TULEndebfn8Dd
J71D96ZbJqr5hoIq4Q4gcFK5MhR24t20uDMeGx4myXEW3m2enVJ88GsDV51GqV2yldQaMyQb9Pe6
mejJVeo1N30IsZjpt30TPyIg9l7y/C82BiasneWRJciph5OkjE1sm4h57X2PyWKMRoRQN38yOsLo
hRHqciaQNKmK01TEZ+Cdc566WEv6L+D47T4FJR7ETU74J7Kkc117z4TGES3ofyVDfPTxyZxyHxHc
jPg9TBlrAxc3yFpqxzXE8tvQWcGE2+qcoiY/jGNzYsqYnTXBFgc6LcID0qBrdG3KyoYl5VnL47Ah
jtQ1av+x7mETT63e7qM8e7IrWn19w4NfN5W98qsloptFHQnU1Y/xXH5jy2ehQqPKb1un0ed3A4Yk
9G0BNbGPBWkatwXD4H08OJuJAJD7NDVrUBHZHhxHPLjphiQ4TTY8zbq4+pn1O4+d7WyRE48uAJe0
mMQuRTVVxcy7Ec7W57mkXJbR1qnsz0jO5gYaghn2nqBuLvJHVPf8GbJG33aQHpgAK5xf2j4uMArg
FluujCRptBHGsDVwE4cJtuUdrphyHy0Sr4RPKFurP5iDbl05tqBVg0/zqFoLJz+yVrRJRPp69Oz3
U99uSXr2Lgjohl0t6iREuqXv+b0exr4gElnm01FYEs/5+q0ZCqeBsdJakO7AGnenl3tUjMsSCl65
fZFmnJFFM0yIJ262sMSLZKks3a66LXNd7dXYAyBvHQwnI0R56O5eICPd2PGbJDLPBYmbkJWMZSS9
kI6DKm8hskj335z8aqeD++HA2+hIwcKvVdubbFLjCyo1YOF0jOs8ZcySiK/SdVAVZkVy9LV+JyPN
figre961Y3vjSPnTTOXBIz3rCMbZppTiYDT9RM6B+7DsnlzXIFG6NsTBHshfy+OrSY/70exmUu6b
aFvExcXsdP9gtqUeLBZSW0KwsmCIlbGnRNsNYLgPHeaJjUvrkl4cp47EJmRyps3QdyNJPbpzLHNJ
Qo20X+5jmaG38qOjtQ4/d/Vpge/H/elc+opkxlVsPcUWMJv8Umd2ezRziIZ9FGO0HnsbYZ6aDhbv
YpSNOhPbsU/jxLiI0TkvXvFT9pl/jZAFWTR49v3S3uRk5fwzojmoo2U4pUa0TZZzNfvNFX0ZkmK7
0Y5MnoG86C1BQPw6UiANtIIgCMzZc+17yYPAPmHMhneRrbP1FksQCKS+7s5yYhs2niyTXbt0F+n1
3kb4EGT8vg/uw5C+sbTNMOZbKQ1gekhbdxN5fxQcvrljno+mVVfHPGuSrVcaTw3dkWz4SxchbMsn
u438Y4qmZJNEhBkJHcM90HsiExus72q1MOIQxSfcWgzqkh9Ii6dD01s3FK3Vds7aBhHAEJ045KGT
xxodGNJrySMcmn1qiq80sqwHsXSrUSk7mnrxHk3KDpmHGpukxHPv4vVJ9ao/t67z4hdNkNuZdopK
wOBOzQk0b9RLZXX6ebDjLUPUOehnu6JZ3B0MbL8mpfkzvb3Xcjb1c7GgV1FRfiReTjDeHscd0SfJ
FTlJqBbszQBK3Isx9CtadExP9B+NHaaM4kRbsOTALG6Olr6xjLcnohv0x4XN2ELeerS8hAWkz6/D
IvxHWidOioAyZSKIwJKxn+zGT7p/zZPzdAecxLk73e51KKLpsPCt5EK9b7GMI+nWJPkSGk8+CTQL
WZhujKZw4OZc7K1t98MRkUe3jS1vfNJ8ddTxNT/0g9ahhBdQhoST76vEfcx0u91rZYFpZkF4B7MA
oUqX/nDHfDlOasCx6pfPrZGzoZXai076yz6zOp/lnpSqRSjM4Gl09CfZPFcLoAQD4DA7Z3yIGt5r
GvPvo9W9yHJ6cwwVPdMtQg/V5ObjiMma9hCAmTnrEPPBFT10OacWvE1Y88blnHb68mgOgAfaUmmf
s1U84kQaQLT9jhJYfmirvjgPa9vW7C9py3RULnRB+9w4tnlFfWNzb5BAUWNqOXYNpqPR6dTFwh96
cKT3AzqAiXPsLHumZEs0l6e8ls3OFr6FcQO60x8RcAecAPEo41TMRRtCvtQJjs83Kcxd4jfVE2rs
+pgmgO37ZHjyrNL9Ujxg/oItaCi66hQjjnxuiFNrWU2OaexhP56GDIN6tO4ZHLWmMjll9rsjNepB
8lbmTdM1xrZHsnbqmpVcV863WC51aNtL9O4kqG0mGNN1Nt7i0eaZyzrr6i7syi3S7zlNoIJa9qMv
yMsxlFVcZrzUflr4r4S7nVPkfQ+DhGmp5vZJdE33NI4oIsdmIWiV88P9vlVowgPVwnDpBpS/g3sP
I2mNazZY/hu7j78TM3p4jD7h3AAkGNHHArod2q2v5uOicc7jhP1m+8o+a6WOwVI3qz1/me9TWwlm
dKy2UUaSsI86tGrL+GlFyjRE6G3mfLIBNFnTS9kDLVD5eHAKjN20Db2XwvuIFgEAxfBfFPiVP1wR
Hus26JaUbX0dFwwmtifuNsyLdcQYsQLc0tlr9lnebmicobmqpmOpw6z2WhtEzUgeJl7jXT1QDxTS
AnBR5MveX5P3jKK2L2w1M3wIEwFSU/2mleHvmKqQlNeWQ6CZ03zUDVwR0SSsMEOk90AwfIiYJz+X
DJuOvdtfzAkE88SQxRPtjW+H+DcjOGXO82bf+0g1Jr3X9u089/s60l8qZgDnmYb0vb21dMlf1cgM
18f5uikh7l+wWLM0m84rI/hXVc3XVsPVZVPBzVWX4XgkMFLrEtKTWryexp4M5i7oV5YR/GPyBvHg
yK6Ak726mrDqd4+NHLt9Ffv4rAzvzEIy7vFXe6FJ82ubDt2X2Q8WSLJxYZqAcmczxusaVs3aNzIC
jFhwMnBmfVt45pVh2fRRCCwoc1gWBexfkqmdSCFvj5uK81bVXVXf5ycCHU9lX9RnjzztuJfk78UT
jg6bKVhtMQ+7I5J69LM7ZFtQ4XPi02lBXWHihJXo2icro5CMsvbHnPgzpTa6LC8lijcq8X6azF2c
dCq2AFL68xj31qlMBQ2zmsQbyuH0IspzEy3xwyQTFWIC8DctoxIk4GBOHIasIuF3WJFKGdC3wG42
qePgts4hjaZrjODyMJnmb7edxUOpe5fZwxfR2XhSJNjTQ4Isc6tr1qeN4njncKLg0DQuwcjv7+C2
b8pjaTAttvVBqec7CIraSOfBhwkNme2OmUBqblwjcn9GmbQPmhheJarFoOtbIsQ8J+LAng67MTbI
PyjDSNXTRYnp5HGGODUgwAaUdTsUvzlULac9u5n5aCive+Z8zu25GmTL9Dp65cnLffsRX+65HgqS
PArCVejfb8fMlzs3jvVt7yKrnLVEXlrZDEHRykejGebvQ4imfNPocfvYIUQngQ2U/9IR9CzO8Zjw
lwcPEUai/lQt/8O79VAoQtumoXrMsQptjRj1pcRVscm9/k0O1uuIDRmb0QzsxA7cLAITBoMImnH7
o9QSPGiFKR8U70nYp3jTav+TWmUjba/YY6ulzKWpsS/aCgNNkT3IjmDW9ZTZVmCRV8YPyTDWsSLR
sTMYvS6CvUtfu5b+WFylmVDwDsVLZP0ygHFhD5eQuhdx0GVtfveiLyiKP+IJz4ztKiIHzAJ/pMGx
fzItb4fN0thGXR+HONsOMe6YfLG6HQTvY5f4yQPOwZ/2QCHn0hjYOIYUm6jHEYRgGrea+ZpbtMQM
Y3B+LoFTfWqLFT/UScVpxzNe/cIhM9H5sEYxPpppcWx1tzhnsnyOWw5etmXDfYmmJzXbGgosLd8R
mQNaO228Y9qb526I512nLPE1GqnYabM4OnlFusE8X7jla6ebjsxJza2W4jG+V3A1q6uRMr1IUR3z
T/K3hQOE0R0rNCV9vF9093di0I/ClYnRe0AWoIit2XQoVhOX82utWHb8znrvuNc3STz3R2sZJ5xV
WrXz9XnHMpGGaa/O5swIdDTk9Q8IchWQAX+atlmkWxgc6EpMmV1sXUHnPZq5N8cBnXFVY2ch4l4n
t8t3Vntlh3AQte/ek7a2Rf/WBJYW9VTOkYNhJnvANaY2xGpXoHewCC3L9Mt1gPMteubTEZyS1Su4
LujdzyZL2wMsEazn4/JD28PlwfHjX5U5qJOjTBVMVjJu7/guqAKwk4jw2cdm35yUSbP2LppkUJyf
HJqXm1wAdBHxtLfdli4sxzqvIjLIVpTdfsFxii3IGdHzVhjLN/2Y78y4rk5kvHwNvZM+UMrLTeus
+HrqpmNS90+q962j1blsKbN+b5rSyVtf09v5YpRGvLVENYaxGj+U3fah6osqIMyI3qfrtjvfUxz0
ptWi0iuENkmnH+47/tBDkqjrMWw5bUkLXxj3JDZUoHYTEUzvTmceUxvXs6tfMdGCX2+O1cTIbAY4
BHQlAG463ZB4uhu3ZVKqE5cymNYxYpEdPKc7L7r+tHi5cVUtgJCh1XBsK8Wzw0HUWw87RR/9aBXU
BK8duJslkA1PdPVG91V2skF/BYvn7It1mKjjzeMYpZDT13LP/MQ6NtiDNgvEjEO0YKwyIvnJ1zC/
mAO5NKlx6ZS8mmpyjtqMAZxe+o0csMcAYotDt6ihO4XT5ZjlpDx1RuNtTad7aUgOei7azD6Wdk8r
UStv7dVRwn4SeXxpvfov3Su8XTPacu8hTqBRAaudjq/xKtmqjhVTj7qtb4WA5aZS3HwRGwIG8yOS
5vk5LcBb5LO36jfSh+y5kJ44OwOEfJaPm+vM4AKUjAMQ6tOGhDXnQiU6zo/0kLdWu+YnQDt9QrPK
kE6SPyUc1fE05vOjhcsN43ADZr2R1pPmsdjaZucdIiAzQTPgaOSsLBhFrHeuhAqD1XfYAz8F0CWq
mEF4Zwc1Wy4+bJXsysl0w9wY2Nc0k3a1nzofav5JDArkuibiiGlOxVUn+Tbyq89B0DSZi9euNM1v
5rjgNkX/CNajOZti/MmZP9limiqZWSzJI7vV1nbM6tIBKgmJwyMnbMQvjozyuRVit7BwvtQsRnPi
nQRFU5hM9o9GzukbeoN3z2hIjffbX4J+Z5x/8yrPugyDnjzYLMgGmrKLOTA+8Gi3HES1/CI1MsHa
UDC5IvbtLYo+OBG9lnSMnuuY2Mw0yR/7odCZZKRzuCQJBlOVEj4cg2etaKdrWTS/tI3O49PPAo+3
HDZRpATIO3pSiRN3T3i83kxKoAeruWhmqu8NosWH05zkA9MgSbjR0G1l3soPb7UiRKqZHqWs9Sdl
VO/46ZrbXHe/qwEamamyYp8TlvZ9mc2VULdo13rG+5GrxQ5Njl6HbvAJsbC07hpPtwEKUr13i2hr
uRmiYFpsAQQS1ipnBRWIXuaXFvX0iYxBGoCzeVqwyODnQSZ7RMlJo8sn1y4xqxeVTd+jWpvCBITu
JTLU2VpbI848jlTbHObKup2v6Ojmq8lSttWmia7uMH/Lh9i+jTPfeGPzo0mpqHaLniH0IMeXBMvm
wRl1Ho7107mJhhdSWGyn0B+LOtnXbm18ixO1c029/GiZruwLMBVhS7zSN1eWRwr/7ejgdt/sYKWj
+tIh1ICK1L6MZv5QQE/eEh8buOd7O3LwRNHnl3JBRuaX4uj20Kc4xXtOf64T4p593hsHCHnSjKQz
/A7g6wZnt3/mv1+/buNm3OB/5z/26x1ayz28kLO4mjfvtfju/KQbbJKppzbKwuAPyYWx0fae9bFN
A1Jexc5nFYYOMB/AG5Oy5j2m6gUdO5T7rN2imt3b293uurt+XHGWbb7IKg6izbSbdmYoTvKY3tLb
+Oa9W7/B3lD1EjqEK3mFqnIAYw14lv1uEIw+dnkZej8mxlUH/Vic55u6ma/dB5mxDCNJcMhc2E8B
jeuo2+IE0/pwUHt6+bhXUYLgINGvyVzOgWiS12Rowg4gGm4pBpVD4zUHQIjjPsoGGyt+6weZNRPb
oaortrv66g3Jh6rLiQfV2TG3tn7kFAIbylkNNGjuEodXX4p8VF91AwxgmLT6YUZydxuU/rbEVdip
sfjOBxnKpDqmxkyL73SSA9EiQchFIvGW2/Z3a3TomGWUm1l1tjB8VPwQL9/bnbPBYzOHt15tcWSe
bjngqujl5j7hq5QNQUOim+XpfpE2KTkS3OefT90ko4/Y4PrJTPD07hpqFMmuPd0/vX+Ud9waQ1le
DMZpJyZfF40cTzq34R12/x/s+38+bdcYn0WM22yNBqrvqUDJPYLGYF4WToX3fP/KEjkiSEVLh/ge
c5RZF5cBYXj/4j1EQa6xCetPoJSp/dvrTeXShMODUynCKO6XeA1PitbYin9eu38E1mZd9tmzC1zL
xvqeXcV+HS2RXIL7v0SkRDTYzHSD2Giw4QzEjHRxvZ97gt/PemMO+xq82yIIO7l/z24NQLl/9B+v
ZRKAk9EWbcCc9NtSkfXXuiZGpi5J+y0bGkSoNdfhHmzQYessqmzZo2M0WXrMBIcQg+p7SME/l/tr
sdsWtPTq8z2t4H5hHkvvNPVzrpMzgbvRkEhYOqv+KFIoWy2ZRveoEcV4/4928H/I/v8fsr9l6ab4
N3HJ9qv/+jsY+PpV/vrf/+uVyOBfXfcLxfuvf+UF//3/+r9of0j8Al+Laxpwd/7w+/9B+yPaAKpv
IuqwPK7/Qvtbzn85Hmp+D+keKjUsIv9C+1v2f6HfRGkON1h4q6buv4P2NwF+/r/C0JUyjryZJHCD
FAG0of8hXnfn1tKwJ1XHxHA5MayP/30NULbVgw3FMyZajNRmwzwCB1uAQggNyfri/Sv3i1bOjOl7
Q/394qQl3b99+f6F+2sVnXn2RGJucc39CWG5x6XocUw01f3Z/POhZzGKgEe9r5zIORSECd4fQXdd
PO4f3S8DE+ecBEjaMsgLHu+LidF1hKDcP1RR7S84DVmZ7qsLzfQSorTVkPIitDZ06DScEqUdpe1Q
g05xjqwlfxNrFo8sm4lykxbNcoa9vJvKdsCAQbLHZolwA01mZexcBwX0YshN2XGiTn25yXAZhXkS
fxkT+aXz1HwjwhQKQE4S5aNl6x8AHZPrbGIKT2jD5zRBDwnS1qAcSGFumuKx18ebspN8h0ivDmYj
Wg8gLR0rMvaGGE7dCJ8WzcpeN+P0IOwW9tGUnnu8tL4a1pSv5L0hrX2eYgz4JDsA51oe3LhIz5o1
EL3I9MEG0WfvJ7iUFF/f8mRMwpIG26Ame6MrKrLSBnxAeav6hT4XftyUQT95f25glOXT3KV50Lkc
nmyt4cDqv3ixMYbZYiJ2Mrz3CvkyRo1pJ6LMQiTgX2ZqoY1RehAJ5poYrg56Rj34EE9plm405nN9
v89qffmmJc+qzz4KYAfV2tWzCxJKmeLhKxqN0F8GtXV9O8iS1QvqsXMOrrqYsXgpXZQYekpL1Esf
CRO1Q5dDPMnMOBONgmBbjzxapg4PdtdMB9s2fuO8B5HIAPMki+ZmUas+AfYQJFztZrQu8HwQliCq
Dr1SQUYjxnQLM2sIGm15ptfRhgm4S20mKZJ2NMGJLjVNCylisKaP1bsRYFwxwgnQIzha54dav4sz
P+TZ9E5mdH9o0hFvsrd8ppGZEv25AJbhCVpeuqIut7M5QShssBaBx4VFBhEF+PhfMU3JzWi5DNlc
bpso45CaVuZ+Lts9GJMi6E2MQjbBzqv0RtPVM3M23HsSXpWSa1OehglD+XBC4rF1YK0d4pGRbe8Q
4QE9TLTquDgKuYQzXVLNgxz45EPzFN64rTzKYqcVL2Y6/igGoMfzUj/1PdZbYyFwFpw7Emmd9B1z
PiagPo1c3xlRQ9AoR4TATbvnqlUDKRk4sJkqobkTmEg7HsT+AKsS7ihHQ3TKIuBQR9pInL+2OhKK
VDPO+nKgPPqZmvRHy7wUB6fWL0YfU9XZJJtN6TgDQK9/cHdUYLTJftNTBx44DnjinKCjg9g2LUzi
3MXbNG3fRzHEZ7vY3zdYxpubiFRx4CdqM/Rwhw1kFZu6JpRTrDoZE4GY6eU7TIr7dPEPBS0Lre7a
PbB5P+QGeuKksKHt9A7UArm5zUR8Xn8wWdUkgFpxjygw7jhmv5YGzCY3akIjTIW+VbL8dDrMyhU+
X9JiGX5bIecqy/3FMbM/OHRV+XNgKrfBQm7bvPtecJsdXGvs6F4srFBDAUVRPwPaguVQwtP3H/C7
8OehTTj2gPMEjiS9bvaJz1GUDn+291uStVxl/JTzMS7b9zweRGA0VnZgAdkXNo9GgvFLJtWjs75J
LUvqVk45tMD6baQ/6Aj5Awu0+m3Q7Z+rFqpmhDuk020a0/46Y2UiGKyNsdW/RJMfv6H/hTU7p9Nh
Mapjyz2mD7MTLoStUxBpkmEPecYjNfzSVkx1c3+rRv0vM+ezUo+/Yi1oSaHHvp5uo7YK0CqO2yh5
nuNI25sJK+dIvkEj3JRx0y7uGu5GzDSsHsyabefNmrAQTSnavSmOGVB4lQnLFG5UPJRQMNw4dCu3
hscjMS0Tqk2nNSWOWRE7wnCgUkTt0gfcjcr7ZYMhDkdm7gfm2kiLEPWN+WfhVEc6BZvKa8t3Yf/W
SiLUDQ2sY1+kx6hOAVs2v726MrG6gYBojeEQq+J1wj69mbS23Vf5WFA5Js4NV0mQVTRqci06LivJ
ZfjZyHih92O9+bNLhy43tA0ElWpbV4y2uavHEEdB3NgGqMv56LpU3knQatEQ4Fug+yPoKZqepo7V
3Neb0ijHy5L9WNaBeW714hzBG3PMTwZon1abWRubbgj6dovohZyQGT+rfpCe/jXNYVOu4Qba9FiO
DSYLHW9zIruz5T/CmV1HNnlxdM2Iky2zdtDd7DIIZaIy2RN2Aja6Jz66sJbioBVzxLmZxGkBms6P
4YIh6/Q2pPNsIjgmu5J2OiRNZ2Cc3p5gsXYGj6Q1weprk+xpnujzdG9tOcahRg2Cb7gfOaeSi+1P
0wnnHDoo4R+sPzk6eMmsFlo557Y6T15lyV60mNCJC73EJAHsBCzeb4EqaFcya4T+PLtBpg/msfs+
2rDaMKY1AwW2N897Zym+E5fEcFUOmN/dtX5hmuY7SH1E22KhxrdWsanE3fw458srPYk+zJ2MzjRt
A8oGiVfLsp9jI0W9tgiMEMuZdfqagmMIUca8tRy09rPuXBF3jV0x7bVOf0yzNgn6US47q+aZgHmB
Cct2njVNHIDarY0uRPiUL4SfoQOKIVkb+nVVdfLkvNPOm0+yaSZsJ8nJp575c8kpJPIu82hJPDcC
QqOdy61IFOXDKCbWAcYamUTwKFV9LEnzPNXrBcz3J4z3bKt73gPzD3cnchb1JS+ekoahipf4n2NS
MtrJUW7Gwtqj/ppY62zpbdJSvOo0NFFbzB8I6TP48/5W89awg0YvzV3sVV9Nmg2nwab6GnPyfTY4
Dp51eH7E92Y0IsizTBtxQAmCTLuWYeT/pBMkd4KIIw5MRhpMyvM21BMHpWk/WPO7ENjSY9yPIoyh
L54czcaLpPwkyB2bPcun7dhKD5XPjPGsgKVkpvM+E91ThQaIOVxxxLCsC/qc+rp+Z5hkN+0aImhW
oww5Vz9bPkmSABY5rZXj2JMb7FpbZVFa59azk4l4q8FUYZPgmE4AUnyseM8OcTLDw1WSrfHk7R2h
HlN6ta5VGBipKWIZ/b5akCQZVaUPyk+nk2uZpHV02Sl2EhGqiV6jVavTDFwNYXAvwRQX5gEtAFkq
dANsUEihyZm8AlJ/JD5oTt7iluaAPox1cP9xHL9fV9jk6PplGhZjJDeGnGB4R/kpo69ROaZ5quYE
QIFmUBP6ZhFqffOa3c+mM5V0SOvjYfFzcSwHU7HuAYpZj+7xmqCsA1GD1m78wmNMXk7pJEei0JE7
ypVaZ0Qc3H2x6dNRbvW0c7eouPDRoRA6JfiST2X0Cc7xW7ZQLHd2yShAvmEsfi572hAq0d9w7eHW
jDdjYpJo29EjHOahBC5r94cM0/QykvPXt847yU4MJitXbRMf5FpbxMupBpe1g/zzWaLB2C9FReNw
6E4udVSPAhiO6CfdvDLz6LCyXiR6fQUare1rE7SytL5NQAVzmb+mUjODcU0kRHEIQyVzvvwUmeUi
EpCEHn95Ml/kNlU4XGseJyMu3hZMmfzggE9K/506MAl9k7jxinCyvNbDwhx/jXmk7chujGKou7Oe
/O6n4mwMiOcb/bXB8nBkIDyfSIl97O0ao4JDyFfhNcgKwENTjSLPJe0FOnv1Kuwh3lU6NZjeAPqp
pvyJOAW5F+W4wy4sDxpE5FNU1F1A0dcE8ErnY+k/E3Hgnpr1ouK/ChRXx4UsjdCU1ZsF16Hc6AtC
sAQ+bYpUPNDipA08KbAAcXCzVWKFbtF8UFEwii5ZbFxi2EEhbbDxoSopF1gLU/VNstiGjrVNGrDW
kBFeINoX+3pwx7PmTcG8eNhzhoPLvOLUpf0X1cMboaopj1V3JhSAoLTMDuHP6iBHTxg59dVpJ7fw
Fu3TMIOeksV06MQw7QgpQkBRFuZJy2v36NbfU82ZdgVr+Z+H2lblkylNDCkMtDbZeheaLXmgjr3C
hAqXMJG4Npi1f7qZ5HZvSgA0utbCNy0uNIFYOhwNNaVv1pu4XMF1Xob6pudXFPUmBR9MuUOLXqwc
wORysnpIIwUu9FaKYgATw7cDv/Raz8Ra9lmfnIdycY79spZ8mX6KnKwM/cR9i+FqMJ9EWHdPkRYS
td6SnWRFKzjlvYeGYEg4cccYavOm7vw3iVN4ExuET91v8zkhCYSFJ9/5zoebmp8JqrZgnJsLlKyz
Y1nDzmqXcxELCiGBWL6BR5EtiyAOlpLaFUCjG3WReTGST/lZVj5oqboct9L7TUKLdrpfdD2hAsN9
8aTKhXt0Pbsiuv77UjTDG333KVSa+Psl6WBjYSTZ7O6XyHHbTVUAf8CHeS/Sd8gkn9hI4VbLmHxM
+qJ0fuWXgDtKMkIKHUKja68TgomUHtdz6tjDCTUVUvHcqQ+KloTD9IsZABDCQpNj2H9PWYxOEWjW
EyBy8ecjGPnACCSrNftQRcu2g4xTIaeswAdRk5D60sdqQL1u73pmgCeJycOvcBjoDhkFC0B+d7V/
jevX/rncXysy8vlibWp2/vo/gWgTnUjoeq4MB9HxXOcnK30y7ZKA0Cqa/7JpuwTz4IlTRjIYoATH
v0otjveJo7Mzr1G8vTTLTdX2/cluCUaw8/pdrbmg8zqvUGDBGILrv5pDE1lQIOkVlLkHJYeoB25m
smw5iskTLShyINYLQlcmEAnVLn1PrEPrBQfPcqgGc2t1cD/F6giaVjPR/aItT/gznDVfRv/zyv1l
s6dE5xmaV4+Svl6WoQHobaMF9RCCAjL+ihBOhwbYi/PiclMxsZC7hXv0QCrxcVlyda6csazDAW81
6t4C3ZFThH41QqLUkKr7IWuAzu5Ce9RKSvt2v5Sa/gOr0YvoMcT2vvGNWLqBjTPapa2PTgtaPjlN
JZ6Wvtm3HXwCitJ9x2zK1eTykHDnBbYRw/bKDfuiZy6ijewtn634Y6qeCXdlmEWidVUj/XSN9Mse
h5VHKLoz7ecnoizdl6ahNNARlyegxLoqErfIT1lXk+Jn34IZ90fvlDbDFEh7IZoCxiJaE3j+PVXE
65BYZ+HGCGSQG20nkyy+1vyEsUqCsD98IJMaCZ/YgGCyvndNZjIORUIyWSkOW+jZQxXngco6FQye
jvDaFr+YAb4meukfxKDP4WS5+0RxPCObY4I9kB6XqvqKytL4q5KEJTvq+2yW1nNbQIAVGaJ3MzaT
k0IEzuFp+j/sncly3MiWbf+l5kiDo8egJtH3QVKkKGkCoyjJ0ff917/lUN5kVr5rVVbzmsCAiGA0
jIDD/Zy9176VUfUD9das/JlQFlu8CxR2+vNQ0H1qDffa622x8zPc8RmSs0tUfhe4uc7lnfa79cQK
xEAQmg27OgLzHzIiFtNcHmODla8sRbaeZddvpWQ+AWmZyN3B7fasboFq5tUhCWo6T8EYXKQVP9nD
2zSGyTfDQsuotw7Jy/CnfefNe00lageuinKzdLFDW4Nd6xvHsVRBdGE+Xdp0bnbQyPB1TeQ4kL2H
GpwotHWNrcqXGZ2ucDyVpQ1ioEymvWv+IrllPjqk9qEegYA9mJ62TZvguaCjucXu0NOaskZ0O6A4
zdbpwQoO32n0N3c7b17DwrPWoVAXXNWa6UiAUv0U5oHqIqypTs0UJWhv9GYXmB3NM8gBiOcY/pPe
wbxXdy3oz/h5uYm50HRSAYsddS0200QqcjyQ4pTisd50qsbUq/ptqzYamhS/obPm+c3OnBR2SfAD
TGFZ7mJL0uhk5K57f0D5E+LcJO7aV5vJqIEMyuH3TcZSdMX6+gKJTKKxw1uxbHS15zkVUW1Vukal
wKU+fGiiYjou99OfJmCd5RlgQ6RpXDkRTeOkYXLtzAFWeck8btkYY7MBuk7VQMcri3KjzhBo481b
Jj1Bw4de9lIRpzvofZ+XlU7BssbNQrEfR5EfRn4ojhA/UGWH+zLKjlnv4Jp2Sv9soIdGHELBECvu
OhAG5ZYpjw+l5Mvrx9Rhlut3Bz4eRZFuzwmTr5wgZPzQHkYBzYAEH3TU1AtQzDg/e5JgzxOICM+D
658HM0KFodumxVMosWqKoT/x7DDmgwQEs6k8plSPIwNnohmIhJCO6h5XvFZfAQ/k63qQhgy2feCQ
SjUNwZVfKzwERAeseoxNuNUSAkY8xAZeu4ULjtjRrM7SS8kYoeFF+WjYEGfGUCMfOtN9iNHabrtE
btLKMI5u7D4lMv5FUSvZ830nIxGwIQIXJOQheMH+JYlhvFoqK8/r4M3a1AwImKxXtTYl22jKja3X
iGlXxy9pZP7sJkSqGNmK1SAxjSkvKBKhxCfVKCTPa1eD6DEoLjI89jtsq87abUYkxDClhUkkkE5G
oYY91LSDcWV143ACxcFY7k35psS3TEB3lW3cJvHJtI26nWmvrEGlOYDCI6rse574pLellwyJMy0N
Pr4/v9qDe4pBEqJnvyMAoEYHbmlTNoRj6cWmpMi74ZWZ3ODOObYw4VfFPJ87qMF7AACfRkFIAZNX
UtxxMa4bU67Q1pYXA73h2tVicS8mEnKwAus6QkyTf44jLIZyxxh2tDNWMvGrq0OtNNXinyPZg+Hg
V5eRfsDarLNv0eDbByMLJmx66WZu55totPNkeuaqarVPFPo/YTeh/1KKL31D2VdNY/PhTWd1TV9X
b56yOfoimRU90QIcaNHEVM/bjIIza4YolZ9YCMTmtZ0ytGJR+KmZUYhZAVc8GptrLD7PjiGvLnPi
vmnD66i+6Gqyqosbo/GRzgoJy7tbefPObT/nSrhHHOULrZ/PttWIbdhZ1t5t0+vgUgrxFeadcvOt
ksi4O+Q/XDIEUrbARTUoDEIJxTWNuZrlCincQXavx1fU2e5RExMutxS+y+Rv0CdRe+zrS9XjPp66
4ZCYeOppppW7jqDUEKnKIbWdJwMS7irq/WCry2E7C+fqUIprGtKU0qyssUPDScjSQHXLu0lDJGfU
oHLpmuhAKDaTY2HgAMIM6Q0ZoZ30a120yHtp9WQwVTaG+VPz2x+mEd4MlET43oqUifFXGT7gPQuO
k+yBuni4mZkeILMFlx/YLsVjZ1rz2gjXTGC0DZKPbEDjUs8V/yzMDwiGPa3+ZtfWr/E9p0sI4Ce/
apNuXzIZvubxOyvVkOJdq6SP/LrbdKM7Bks2FDSRaa5miOcYI3fYi8rnBlS25s6fKlv3WC/hApZW
fu6ib0XXcqYNTgAX80sshoHygLlrG2jY0A/qTZc6pzJxNnpZTDsC+CKuwABQ0Z2hX6PMUld8lCzG
oPAFPxLt/sR8sVrje2SC6awGAlfDuficE8CyJp9YkTnDM+LWYteOiOATqon5JJ6JEKnqaScDzrmy
s56DyEeM6PYImJPnxOosiLzoaLEyEH/ge7swnkIGivxNCiL60LFRkarntUnnBGfNk0thZGDW0yB/
3JE4VaDFfUks2kNReZjzot94rvak60H7KbSMV3xcX/MEzyJvDrMSQ3oTOjcjiH5JQmHhykpzBfJa
LdBiekY5V6OQGVQsG+DgXtZz9jP3aKaQrER6Clsj0Y7dQN2Y7FWxdcwigv1l16tB+MrMijAf6fX3
RmtI+ww2pWjkLoZvunVHYW2R6kcrt98z/3jnZN+Etc7XmAOADXWDxXWIGci4m9m5F5xpFS4N1mcr
h8yQfaHTrGik+IwgMdqzZj7OXnmRuX20ELhTwEuKDVjYCzFH5PulsOOne4PYH6mCs9ZN7IJOjRU3
KflHJJ+q0vxl1DMIKRwGmjt8HVD8rwLkRcesSq/hM+R/RsMzAH06QBUwUxdNJQWWsroGSHQbLf2m
I7qGYdS+0kRAJGYa95ji4BEc27my8SVY0HHWJt6ENG3vwJGJG+3nDN1EAepyW9qYYUvL0Dac9XUd
Ogj7c3M7Ei+mIRnb9an/3gZEi4Vz6VwJjTv26oRqqBEFJJaAl1q5VclywAbEm3CdaJyiomPD4GIb
ElofRstqQtlnJbq79RxvA08PAq1DzwHCeZe636huvlcYrHZWVK7QxLvwGp+jgpwyPXVZQzBJlOZ7
NLXnZCr0I2PNZh6zo6PTI8IOvvV+uAjgsOylSm4CsIqSEfLjjCTLUEfzZcRvdNiIamthzFK9tzeW
Fn+qSRlYIaV96id+YvAF/TVOEXPTzlO+haqS4B3H7IqG+dlyixOcpnjnVeO4GUM6kCEmzgzZPGdX
yKDqEtJiT1jYvfVM3+gka3eXuuDicZOcoOOCqhmzA7PfL1VKclBqAOutenGNaHAOaf5mvcd2at6M
sv+qdXW0qu3COtoAwufBdbZIEhzA3JCXgRg46F2bX4wx7rrSkWnlY3+GukVjhTFjL3oqr+Hcbb3M
/15QooJbOW7joaba493o5To7oUqHRW8VqbdveyvcLxqkj82iUPoQJy13fKiWlkNtJqObrPNcrqu8
EWiLkoJoLlMik1G7kV6gKKCKUK1p4ZSooGH9qnDO4mSmHhfEj8eDlKL/jYanXP58eczfdn8/nXp4
oYoJjsHpsWh6PLO7i1nMdPHUC6rN8rcfh7/fxMfr/e2p//Hw368HpUHfSgFlfAwAXS5/OExcvjFi
U860Y5QNy0uTJiQInkGgmUnjRZ/NaO9KPScRpX2nKDYd0FUmsIC84pAzu4aC7bw7U3Lo+9eoKrga
/j1yN63yr/E8TN9CPKRY6dyLZ3T2QTNmKlZqVeIPPrOhf+7mVdacKo8FTtt138hw5IFq+bJsYs9B
EbLsojrwxXbZBSNc0eZRj8JGT1gOtsSgt44Fpnl149/uX57PzalY/36WVL3a8qBl4xjxv57p943W
zNzSIbCi5Br88biPt/X7uT6O/91j/t1tltZ6mET3H3K6gVIjrsHJ/K24C5WmrvlLbLfsLbfZSo+3
HC6b5Qk+Dpd7//G3/zhcHpx1pOHFJt8FermNRqONuhJ9A8mn5Qeujv/tjWZZs+b4uL9QfxR9/NFy
vNztoDyUnXccVOug7vhJ069mNyjc6c/d5a5lY0cbSmTkwaqn+3j2Ze/jNlNHK7pIq/5PhfY/qNAM
CzL2f6dCu9c/sUz8XYL255/8KUETwvnDcqhxmygFIDxbAFj/lKAJw/rDdmzosrpwnN86s7yo2/A/
/8Ny/jAc7vMRxhoYUHzeQ8MsUd0l/vAhnbqI1hTRCdXY/0aCJnznHwRYmrkmb8E2FoKR9//h85Km
o6bX+dFDHnyj99Ccchy/JyeFAdQM02FK5S4ous+hWQWn2feYlteo4Mfoh9RD+hOAfYDE01/42Hiq
RIH46DI6VGnS0Xz4GJTBdpxbRGz72IVzuLJVmWFsSxdQinalsGxQb2BTqMbATNbPpi1wlfQ1sgAh
im0boucCSeLsnZEMGCbp7q5B9rstmyw5dAQ84ld9j1MteKi6tN21WExz6OSsslgLBu4DIZa1HKaH
rqqiR7zCx6C1bmIE22M02dXukvqIOfJ75IQnrHzaWVrA8iqNrKEKoGqiVmvZiQ4E3Sm11yl9qmOM
n8uhl5uqcO4m6Py9ndrYFvXkrIVxvu6b5ge1sXc9NB3YGqCWirJglp45w8nyRrHC/+2s6wDrmxjs
c6k2fj+aXCvfhkzWtKUxzNUWsgvJp9GQrykdrak2i4BvOVz2BN0luDEJXxnfQU595NC6zN4rKc+g
IJHBdAg+8p6qiOoKLp8BXqxzmGYaFIknAQqpD6fzauB/VLb20EZbWaTPgxnjG9cRfk8GKqLCM0At
Je4JaTahxLpxj6x6Qy4uPo56PAltMla6NIiVbkKW+72qGwmM05tBycZwzZ2i1qEd4uETtaGwrURb
lBuQYwZTQLembAsgzaWhx5eMbzST7p5yljia/t//9f/4Jj6+nSJKrK1Wd79MHPp6OQVYNYBvCI8i
f93ilVg242jVWw/zh+4WpHt0Q0NJKa73i67SUSfDsvexWXSURloEe2uySbSiFbVslg/0j8NIdavq
ObDWtSH8VYjUaVa51HRTl915NB4GQjxYCBhfLdW0XvSfy97H4SIHxdcP6IjgxOWbLlS7e9n72Cw/
huVwnsZqI+wGq4Q6LZeT0Z1zbIyY/v88TZdfxxATtZVF5nYRWS//uo/Nx21m6OogG04fU6F0VpGR
y/xomQ8t96QzxGevZM4dqaph8tdmVLO+5TynsRuppCdSMmw3jLaGKj/WS/lRLDXLj+M02TlT+2g1
zTBvPSU2D6lEzayi3mSidydytKwNNSyq2Qm9EBAOkNHUZjlcNoYf45+TxO1m9tdY4NURwb7scyR3
zPc23lhgdzA8WnnjRGfGq2t2K3w0+3wEATEEr14xbruCiDE3oiznmebz5NFuJQ7OA86s3hStJsSZ
J12dbMsNQv3Ll435195y6DeFQPaFU8flS5jUHxhBYxBnFl25QFAJzMUxaSEyOhkiHmKt5ZYe7szn
ZqNrEGL9aoh2szV+iTJaWBEpjidrhlkbJMCGLaQkgcmmZ+14mjjhd0Fofylxjp5r13r2YhP3hnrP
lRqyQkq9aNmNbDOqYWy5o4/irPri6n4FsKwiDFwM8TMe8pkzGiVEMj82PjXRYsD+3vXNLZ7H7zRO
LPSF1Gn0/hJJUAXqSrc2jOAH8o/0OFelQA5DzSggXc7To4NMus8QFQ44Bc21kftvWUkhcKbP6+86
v05PUaZfBuwZu7ziEVXUHuRczJtuAGjVTOm19FwCOsfx6zigFxmTr9Kix2GOiF2bTDERSJlLDfVT
GMe7CcGBmoj+NUDLuy1ERgBL191oycpdEXsJqhH4P1EfNaBxqAG3KLi2tNnlJjf6OzCkS1rOGUNE
H10giFEo5tcksyvE57VulMAlbA0xmBUdp9a4otX45IWsh6C/saQkb2g1xOgyp47rm01aCSlhZ3hc
HV5q2nX1GDZnP5k+w+ImSThGaEwT8AcMf6IEvO5dA5Nxmkvhbk1sgKsRptS66h8DTwu3ht+/RHOV
7Mt4umux10I9GuBNj1CXS8TLa7CDd9OMzbMLlOqYY4Wmfb6SdF6Jossc1MHJnpx5wlENi74ktWwN
4yQxz1W/tsemQs8Kc9ikYLy1I7qMcrgXIKJxUKOrM4GUobYN1t5IXgMmiHzTAeVap7EnGMNJgakt
XLV0rU2UgsnPScywh/zpuUunO4WQ4TlVEs3Z1HZtYSo4bmvu9Gmmt6T3G8rN3cGI0WjiDCd5uUkf
2tkmksjNx7ORJ9ptnIjuM+WPcEqdm5dqJPkG+AvzIHsZy3bcJm4sdqKwvhUxYq5h1k65SYUydFr5
MKXlmYQ4fTfXcq1ptXbrSA0AeOc16y7rbTwdCfSjuG52tmJQIgnBDdWJq1faJShl4hkF86TvqYrt
mQXvKzK7dGeEgwH4wXwdvHXYnQtfL4n5MY4Ffl5dj34kMiTCLwvmVehq166nHjkBXuq5ntPX4ATq
8/Brg6Rvo7Pmp7dVQS/Jh4lx1qfY5WhX3swPFj4xPVKhbQVhzNb8Q+Tmg0v4U06+VZLyP3X04lvr
N189eiEoP0k9Y5jC1UYSUMUaj+zhAYIVUWTugcklooWEszMMQwSWQXch6MQmZjrQdlNBNKwttaOT
ly8KmNPZ2gn0ndg5FrmIOOZ2RhxXmyEcEJNb4We64O+UWric6BIyhW5rtxnnWFbEdPIczklywNeI
/9It4nulPu0e/NnQtr1vO8wMhncJqGGVkJl6mFObbLZj6IjXodGNTalZX0cnPw2ub6yc8aWNUrgR
mvUrqV37Ma+f6ym8lL4cQQsQJVUnDn4AC6UnVUjeLkXqhhxjSsKJohwcajS4D0big6ERD1Eku3Wj
DdU1NsN1NCGZzZyf8WR+mUtprB1geKYe0MLXe1QlZol/07p1grll7xh0QLKOZgySk2sWDA2sj+hM
NMWvsuASUfd6uCtSRyOAGNmFSZrvnBnVtq7d76Md3GPNr3ajXqE5meNt0VN7owVD0Mx4M1H5QylJ
Hg0KVLVObhwJes8Wcs8mvFN4rM9ACle1m7kraRfjEbIJNjYB/dtIIntde4MNIkgS2OJVAtAI7bp+
bF5Jcuo25T0qCCl0nDxcTdYkDk6T7hFuaFfPNt9s+5s5RcG5DshpopLOpYizvq3oz2ZJ8jC4TGV0
Kh3kbexQP37vuyTdubP2RojtLuzyL6HEzNrNWBPTENGC67+GHkv2LmpYP1iUYkNUGl2pn7UxcTe+
5bvbRKt+5LNPWlNA9JoW30vQ7T6ByA8zLl5gACFG5GvqwN8gYXYH8JkyX0KCMHwKsslSiaJjhPxp
lt7K4Ip9nsSwZXjqblxLUQh3D7VXURsPIm1jAOHrcmL0Bod2aKZHxcElmm9K9X6bjMUuUGv6cDBz
FidqPrIcL3sy4Z7lcED82EwaUzK1fFk2zE1ptf51yCUx3w1N/nm0cLL0WR7jFM1t/B0xAcyqnrRs
BjU3+sdh0Y32UY6n3GC+R71YbKp5+mSatb7qYxwJ9dBEZ7dzvQ1EnwoZPFOJspcpqySKgA0ZfvuQ
1vGYpy9mgbJA82l7QyhlciNAjndp+L7IjhbRzqI9WjbxODID9pgG0WoMNpmq+LiWHW+MJkJ4Ghot
Y2jQnlK1EXaf7EmjuyyqxXzq3xKp0Vw3MgXw6vfLzeQOrKVrkNGs0z0squnkyHk6scaYKBCiB7JN
mmFLl93zjB8Tjf+tt9ScBKLSY6+flm75x2ZpmRtIANSyjsxzlj/LplTz4awkYRBggw0XF13pIgJt
iTelpKeO/TQg8zFz74ueJgOYz4dV0hoz1cvTh9xGLO7GnaVm9kPSRvp60ZsxdoX6WmdiiKc1HYv5
NsEBC+DzfrLN4nOQKrJQglG+H3Xwk311nS3MBpYMqB4BdswKftyF0O6xG/1AS0J5kPzL80SMG3nl
SL+CNh5vntoEYftzJvQQsoM7nbQhw8VRsz6aw84fNmmP5JHGyDeSM8ikdN6R7cOamlAJZpFrr231
EwkjsAXEFzl3gS04yJkv5KHz1kHrppUHszeM5C0HOrXuaYytEg1BleMMqDpr421kyeUOTfF04dJQ
fsJxhti0fhVtLJ8dD8pgW0b2htW4tgL+bb/QFQdHgXVcWP2vCevntRWtQXO5lNtErRd107CgYaHE
9V1R32nY1ffBQdY86kW3r2P7zC/PY1xlyHQiOj+rrJidTeSg1LW0cLwa/qScU9fSKW58Ef6hoIb+
YImfZlNDD6yOcT4Tvx2WDsl/MS0gLvGranayXUa4wa7xJxxlIGDoi8DlEbThelgDm6YYx8esg0xi
jNW1J432ii4HzMGA/aisDJCS7rjV9TnDC5PVx5FM8yC36huiwebWFUQB0Qrjej5G8bVxQqgVA5iA
iaKBL4M9gMpqbq9tY86HcbKQXXjF2UyRIMYaK5ms4a3bIDUtnyFY+vyWmd/DCtPnM6PCsek9/XmC
xbWyoVYenaL5UZHjtItpMB20Afx7T4QZCIoI1VbPWS4wZPvuF5eQqrAbkWgqU9Bg248xPZ+dl4xv
6By/aflkPrRT1d9yDEy5m2tXWzeDvd/h7kHXuC9gdqPH0rtHU6dZN9njJmPWsmf6cOtFnp5zu2c+
R98BQRFIO+KXBpN6o0gYqWLOKMqXorpna+m40R1g4MWeOguAg3bWu2Q6WGP23pomSGEfREJIt+9m
eKlckws6PqLvyw89F+mBDavm6eKOxklnRrHt87YBMCmAsqVfJnQdN1HwvYK+oK/d0d3qVP5V2MRQ
YflEtBEblx9XSZMv9HyU87ybiBl8zjADZRzUqZ4EfNKa8PGEBatB0eHQVfFr4bCQnZP24qxKuuOP
ltSfKqo0B54231ayoxmbok/RanefFwlswGrYEvyZQNAhgTQKgosXjOZ2ApkEcPIRBOlAPBhGuWWP
JYqxTjS4tY5T5xCqyJbJmaay7pHrlCwNSN7zVQshFU/pUx/HJEkHenzufWpAWhHLNRcjgbug31lF
1F1ByoUrdIrDDr0afQsSKiu/XSG7PVmEPoKC7cInIcfVa0Veit8W76mX6vtErXE0Gd878mnaQTmK
+hd05vqTnn/tWs6vAmZo1Wf6rXeKYMvomqzz+jugOQX6hfyS+7pLfzibj0NDIILRd8zJBpHeG0Jy
7l4ZJre0+T7oyu2DQJwoTFc+l7M8aXBIjlXNU6Rx8WMQl7T30HbS+1hnNY3yVNbFDWvHPu4nyIx1
1Z6Ltn2j32xekBbP6ItraxMLm281DaBz2E13sAvtR1eS69vhBVnrufM5AVOLQzP+1JGWdhOhXRw7
SxAtzRjbzM0TjDH9qEl7uIk4Y3k/IShW+smW1rNeZEi5dQTscxfOm9YTD1Y0ALuD5moWTfYQmvoN
AdfXJhD1iXzmR9fz6eYpMVCLZ7QDWLyy22zAhUYVonYTbTWlY7lzXf+FgSY9isk4sgR+L+06vU7S
H+GdueMuSFt3f5x9MlBjF0pMMRgnQ3l4Uq8pma14Lt9sJPjFfEksFrt1316jxhD3KIHLFic98Ssw
+FcF/oCdRhzbBldavSmN+j7OQ/ekqqnjIe1i9711hn3bEJlci+aA4haJVBGp33Cxl/l3a9Ah91T9
AQefOI3iO1MM5B/5VBx024aIFeY4Fb1ok3dNtcuJRh61aNyjVTz4qfszZtpOyLy27SpWkaGmOVdh
n8Iyqw5TPr3FbmorWCcnD1qttdVUEZcVI3hJrplvH+PISW99UtiPTK+JK68JXI6GNsBROSKpMvxf
xATKFVnj5GZ7uCFcbOCIQuClBQUT7E7kzxUSoWmeNEwwQ8KK1iDXNXMIfYwgfzUGE9jZYTbvqDlA
BUJ3B9fjtkzFkKXMK+D04PSL5nObepjxYIOcSHR4qRinrZYYDBs9PKUGOaBHk8mGS9mll5G82MN4
TqKJYgyT9balbm0HHoKK2b7Ohi0o+mibJJozuMPp+1gjssG9/eS2xueU3ubZ1KyzH3ftKQRJtspm
muuono6eHQfPnd5hBRnerGEOz7TBGJ8mgVImibJ7P5M1LX3risKTST1Clj4L640uSAxw/XOuF/VV
NLeyL0hzcoJ+h6N0+iQRnWI7Gg6UoqyV4btgCxsMeyHc8FtqM/d2rTnZ+Sxfq4ikH4EuoiszgjlU
FhbhQG92TfBbUqI/rhJwxA5cLG8MnucJmRg5HHBBrDi8+qS3bW1fJ9tmRiLkauFxZvqDItFn1Wp8
YiVFTKk+XlxAGFz9Y6UGNH75LRpzeipH8G5bfdLAaCSQO0MVs222FDo6wza3JbqLMzrJnY/fEXCo
l7/Uuj7eOzO4O9ZbG8fdq9UhJC7mtF61XvPuJSDjV4ySN60NqUTltn3GYbEzkYo+VrU+rTUbvnos
rGBvJ7W2AaZG+bMRTzkXOlll/kX24euU+swRK5tEXDrdoMCK6pzhOW16C3QM1xn9yuKI6+GYFmDd
gG3CwtMu0tYRpOJgPmRiOJTCotKlfrBmTSCIhSfCKcer5TcaiMvyi64QtsUQh2eXdz9qbrHunMzY
9JTNDukcvGWyLF8mTsSo9xhk0V4/aRVK2FKTn+IA3xUOPJT39D8w/rAAbbxiT9oc7qy22+CKtlR0
LHksurTXZCLHW/L/RloWIOGToTcPA8ruc1gjMeEyr22C1jSukXqVhsrtKhczF9KCybyH2ROeaU91
3RbPJqBiJNQIRj2aNSwfKmjE8VPh5KSb8qL4WhoDpCEz1AXvIm8jCRekd9UBAMkUkxceNqFFA7Z6
vgDXb+3NIDWWQJ3PBYAl9tpDR3aMMDSG0AuuFCb2+Ne0Q18ZeCGHnESbhiY4YuGYVpArjq1TvBs2
kyLRe+0+0Ozg5viUJNJKyAOzop05SP4jcxNtI1LSEHD3JbkjHuu1oq4h2sz9xh00fDGQ5lAO8S8Q
6PgXPJFWBSvHDPSzSz6yYHnWcyWacxLS4oo4BCeDQuzWj4JI9KEsGW4Hm1LXN83ykcp4xbOexvPB
lqZ2iiVZfJOxhBp/7dNZMMpKShejRUUxI5psx1yZAmmTfLGqcd7b2WwC+c7IHpqy7y3I0pU++S5m
ST2lHpnTOTHzS+QwuQgor26ssY6JCi1QgZTEccEYtI6JW+pHW6fpVMR3rsnyTHx6esWWgXAgKW5o
uHcmn2xfjhELQ1s+BdQ2r5gvGJW/RHk0XDxAXyhyCeW0kNqcUgL3qOxpT3Ycu+dl49U4DH2tjhFB
WdndLsuEhOaM4VwyhawyD8I84sWrETn5lY/tdZF2t2Lnq213/jFQR60bf8UDW59Z1KMuGxkLBtN5
zVwNhGeHHwx/0FMpx/ocR22/nlizbt1k3JbGNDzlagMLbJvm3ZPfs1LNx7i+V9bn0vW7s2UXgALw
2F00ZJTruSpsalExHOQInFrhJ8MmT8WDEWrjJx1W2iqZ5ngTjbO5Fxb8UtSUKqq3REHZxR6Yf2uH
RL3Y9jOJUJHH3JVAD2tdgVsF+zvfx4bzF4P7d6uvooPBl3rLZbVG0BldoXF74AaE4Fm792G0rceY
n6HPJflTH6C0SPWbhu3pxpr3OJMydKng71n9zOQ8Be9tN3dfKDVX6epggLs7BcLqPMhoor5tJViT
mDbaFG7Tye+uYJ4qzeRiwNJ0RZb8Jk/s+lhmDMIZIIarP7JioeL04LX8iEyCIplmXro6r64upcPI
HoxNWprPg22cgZJ6ey2W0RHhabYyqpbmCQTNezL1wKllf0opB6IcRqftg8PLspw6DeyAwSLcIaa/
io7ZWtHAxBPC4LkeM8VDNuJoKyDLbW2n6Bk/fM7r3vmFF/enHjvV3s+97+GEK47YplvRpsApYtJr
qoDQCbueb7VZoKTyzWEdUpxelfSH99M4tnsr5VIfs2zaDUqUA/ea5AKtBPXoqrR02X3O7PrSaeA9
TZd+M+FVJbAHoSLVh/AM+etJ97oSWlnLex2Zppde91wGvnehgPssBdeSNEBKhvbe3zodFjcN91dV
Hp3JNo+suflxdKzeJrvbZza1XTFX4J4NUibbyntsR8pTg52EK00jJG5qbGY9HRWlSjQ/TTkW57xy
0YnaxSHCjQOSSK6arnnNneIrrA8C7qfhreuY2XpjvF0+R+dV9t6c3VcyRPgBR2SwD6J7CYnj3oZ4
Bmm73efgszNactdjvWEIBDlASCdeWBpPJ6wlzyVZoZY+frFsrjsD4K4dJNnfPb6l27c0/z76fh+3
yaB7Dqs831HNpdibqVpSqbqxHdo2+BnVqQgtOIyQ9Gk+wST3u5SRIF5ZWp/QIs51As9cpUFYjuOm
WdO0whOm3NCTP1Bkddpgg4GT6btljYQs+ek2smD4erp8lJg7oGujr1369gsgijnUcBA1ySYoZ8+t
nr0RZ95RltUOfn0n1CHdSyXDGpQZFdoE6kxZ+usGDPlJGnm2IQYePmLcDqdlE6axYvJHQJJ7cWom
q99aKj8po4t1DhLYlUxpHjlZ6lXvVJ/teTBYs0Tg2ljLFOeYyIw1Tf9sg5uHMoYjyvI8cYa4YTId
UxN3iESOtF70eYsqz5+58hqzP6Nd9l8EyUwrGWfNyje5/C1qvSjE2coShMQd9UmWzSK2WmRdH7dp
pkGMyVS8/KMPHZjMkhJWI/YYDKflky97ZG+Mfztc7nDLCZ2ySSeJ5SGz4DrBPqD2vL/2lsNQ/cMK
w3ie2+oWVsq2WY6I/mWfbifl1B0Wu24ODCg1NXvTLx50tbGVaXeu4Wor+/xMADwJAWq3VH6bZbMc
zgaTUVIL/JWVjZfeS6ZzI2edeQD/DPWOZlXTpJ6vZBjJIlJIGJ2pqtM0plvBhDc2wWtHuFWaUv+C
ZFvbhsrpqOlscGlQL2UOgjDOtT+DSIRARmf5lBlje1r2ErVHnoq9a9r4vtxEI3E84hfFdQszWpnr
l01b9iG8DRSAHxpG6XinrJhyqm8QnGen+t57FM1yB6172sJV/Nj0ZnHpDFFjjUpQjRAByLpKVYRp
DiL+M+PkoPUOZUSKmtFoPcBZEr+D7f5PIPY/CcQEYX7/nUCM5TfKrTr6LxKx33/0L0qZ/4fuE8Lt
KsmXAfPsX4gy+w/KASS4eC43/ksZpv9BaVU4uuF6poEBgBf/UxkGt0zXYZa5PED/38PJjCWo9G/5
yGT0KXAay3nalq6JaeG/htvVwomrrpLhySAI2rPkYynydr8M7qk6d6YkJYE3AeChjpYNytgtqy84
Nv+PvfNYchzbsuy/9LjxDLjQg56QALXLiHA1gYWE1sCF+PpeF5GdkfWsrMpq3oNEknQ6nUFC3HPO
3msveXOWxo8/ChUPnjFwWtW11zvahDomG0rXgPA3CPsYAk6Zx+hSjxJQJFV3M+DHJmb50+nrfZwS
v4Ech0m9Px2WEpN5h7eEX89u0RxjW6cickbjgbAOLNhENd0A6WDAnehx0jMKmf4j2cBIREuJmbmy
FimPkaPcRtj+7F2rHEjElLXKkcSZjNCTzaWk/Ep5HjrYl1rlY9IZzChf04jBqcboFFXRt75xHJJi
ohuW5145ohxWODtHuaSQIdGmV84pb/NQKTeVUL6qKGpkOGuUUEPsm6fkLDv4C5NyYzG5PQgt9Xem
nu+ZmqnMDrxbEhOXgZlrxtRlKHcXGLJqPzf6T1N8hmG70ADECdYrTxjdaFBcyie2ehiJauUdKzCR
rZjJGr2EYBLZCJ8E7TLSJ03UyhT0vxxlRGtpNmOPp5zEozZgViswrXmY1wYjmzG/ENtExba3IM4w
ppdHbw175XwDcRZCfVJ+OJAkV+aFNFeUV25SrjnWUlGYte6jq7l0r4YBNlLeP3S0qIKU8JQdoUH0
OpQXL8eUtyp3Xqp8eimGvbImf29cv/YCu9r0c/ZJCikjvabtOQRETxRBX+g29r7ikz3hWvIQJ9dV
j+Z+GJOdH2PdyH20PMy1aU90WXQoh45uhTZxLtYKZFdPRJMmYNyLQcEqPvtlh2p/ICpHendl1zAE
p4xx29q4AlH5iXsCTJVyHOLpNmkWaI+pVHpqA+gcNjqdf11XFBIqf0/oFOAE7GcyO0UW0adxQ3YC
INLlPNVLGuad8bSuhruvM5F8ZrwSokDq90JFtbaFPmCPHbQHpCbQwvKYKk2+z6PN0BN+4b5gcYxH
vQrJDBUsfgPPMsFvaUV9JDMhuVR99SMtnpak8HkHOgmukzXSjWNoU/u8e2Ff9Gwq9zUw9EDOw1kT
xp7mfPfsxBmwO0YgycBx5qGGOpc2SOnGGXAwQ5yKjPKD0EJQhKThoDDAmUhhnd8sYxU71/scr9W7
QV8jiNIUoiuD3QMjpRgC1aG2+pNvVgD2NdivwqHzBDIoSyDg21y/jiVTYY++REuthX+YK6OfIEZA
UHgwUFbIFJdeWjT3NXZNwiaABC40S8D1SYR7a/wIn+ggbIfB/7juSwwOu6GyOMJFoh9JgT01rsAY
iNMKDwdRdBDr6TASNVaUezmSqChMLNNFkt8Jg37o3NQhlqbUnO7L5cvQa9TcjNP3GhqKkh6LydPv
Mi+7x3j47krv3E8Y6Q3NvdV43+eSHZnqXF4bYX/TCZlJV0hgDpPzPR5sme1TbjOJ1H2yb7+kU0/z
OO+SQ1z2TxFDqgHNYBxDFmPRN9DXhpMP+604RmjckCI9LnJdHxCYvjEOes2sHNedVS/h2rf1uYu8
A37ioLHrb12GyAKqIMQvLxSMYEEZOCNYNh17F1NYYi9KVjxWNMVhP5S/EhZUo9/8iPIlYkCzcm6C
6oI9k8Z2N7ugvpY1CYSOjTRaLGffEj+0g6YuqaH2Fv6aYGi8jsX6dDdokBLXzD1YhXFdVySyadQc
awczVj7236xSqw+17/9MW+uNAQzoySol2EE0Dyy5aEbO+H0SoTdHc2LVZ1kZ2izbZOrlnJOMvt+y
LF/RMeBLbSB0Sbc/6SVlop4md2ZsXhHmmlyJ5hvTEoFdZRoYhpVgRABbw+Z47ETYmdEpI87k2KD/
QmSGhxre+z1AyWF9cWeLOqrXjdBbvR8TLBdazNSpqGWSqX1s3bg9ZTVpXDL9nqE1vkYSpU+tQclP
llcXUS2CMi8L0H9xg6wey16/dmnH8dIx8ewNxz82Gj3BRuT2DoUkbXZ9+rWgT2SsZN1NzC+xLiER
zOYWvdCqgRujr8yl5Um3PrV1bf9wpxcnLd4GN88/TSkzcN/mqkmSIiMlffo5+KV8qjL5DJfeI7lq
XnaV6V/7Fb8sBNSPFPO+l99lVYSUEYMTgLJuLtHcRcbFAM45NFQiRRT7gWswLoW61uwGKb+X9mtc
xvEnPanIcuk5q5T3iy/Mo77iXZh9iED90whKPnRQHtJyHJtwjpF5+d8ALu4MUGr72JvkES/lJ2Yu
+b1IEk7MbX4amtlVDEn83HjDodDAVavbD40Ym9DEPrUnGy066CAAKLBrM0yQBTnJ+pZaDRb2NKUG
xAzI/vGBUNkMa314HxzSG+mmEfVquBNYuIy8jvpAHlHFwe/0O9sggNRI+hLmUT+gak/fTFdkV9vR
ftgeFtDc1vuwww4SWJ6LTM5vCZdY6HITWZnChELaNMmzBwPgsTam8gyfBMNeqwQnlM8ArfLAAYzn
5L282BaaH1dm+DMb2zmWaKQL1UOPez06cq19wP11AR9EOBxmqosuCjpL5hTMsd/cGhdLaGr3p7aL
iV/AP3pwa2ixunwzU51LCGxMHWXDbs6hcNS5+T1ZZOB09r3WQ6LxBKldjVGQW8X5HMbz2R21Z8eD
fcputAeaoXc9h3Haa98xi5vWpH329ewhNgl8QkV+r4P1HNbhAuBlYeSJybhf1re84eClbeqf4jgD
x1j1b1x17EO1dFEwe1zMXBvAY6evEHhW0LEmChxOmzHKwnTXN2DuyRO8aN2MUIaBSzUU00HX0BVJ
pzl3c/9BuFi67xY3vXS28TMdWGeQu0EacZsdbbygxC0Z6AU92plxuYZ2WSPeJ9Jj71qG8cjsUpnS
ii8zwMnD6qKbdYUe3XdTtYaD78V7VyHsYYrnASxtOM9vmmG+8S6Xfe/TL2OiEb/0Nlhw1z9aMH+O
IzW209XVnlZbEgLGzC4cXrjgdOb8dr2e9aKK9jZXa8SpJWcwwgOsMiJwI0+5CjYg5Gg7sCKdRP5U
N+KiMIG+Tux6XhqHciVvo/NxO1Qo6XqCC3tpGieqCzL3UnHV56gIJtv60Xl+jYwLeb/NimW0P7N/
irCesPKjqMwxpJYXTZbevpxG48zFW6FJhoBQxyGEYl+xNCPtVU+uvrmWtJmRCyKS+0lcQR8qYKY1
EKc9d4BPqnw6t/EcxBVKyWyywBHmSCxo3yHIi+0QNXcfpnyeBAwg81enTprBqHz6B7OxPhjDRTuM
AtfVx89c5vZH5RUDMoJefh50cu2Qb9FhU3dbyYSHUNqSizy6Ydv3H9HSCpz39nng4AjGDB5+VtSf
MCtUh9JN1xvTZs7fhQ/kxWLyT14M+oqpfm5hFAwCoVoOX/GljPvL7DQ2QysMoSxHSPzQq7tsYMFu
25haljZo2yfwrfQBKjchPxx9SUqZ0jttRvvUfTSoMfb4X1MoCaz8Ms7cZZMyLnLrF9mWzt0apfiH
11ekiz0XYcZ6xhTEAld+X5+8SWBFd2xcxhkq3AhGmk+E2W0V+bc5W6N9kWRoYcBVBYUvrpYxOGR+
NQ9+IvvQ8EsncPxlr1SnHnA2lFBifejbWzw7LZmO5hETNvUHSEpqjv51JfGM0QzGDT9lUaDXn+rZ
jEIjIXhymKor6czODWXgHPZ5d7TImvbRJAhPPM9ifO9T/ywS931BD6BQlCY8MxudsIBFNHEanQ1/
H/vk5UpCHbFCJrzTO/LDchJK+YcgmN/bMUJQr+/DNf4AKrZcumEPegMfsre+dZ5FR1hwWRWDPHJq
/E5CoPWEWvTalcCSWC+dzWEu911TORfLbk7xJend6JjE8rvtAj40uLDvVZJftljRJ8gVPwqfmfRs
Ax9OtWcZd8NLYjslgrUfvTbrB0KF5ttKyl2hCVKCUCXO7S4f3334aw+UMuSvpndui65VYrFm7Yro
rsND3a5vkm/t64KQup3z6lccAmG64ztHTakb49Fv14eGYKv9iOQRRYQQh2Je02BF2j4xeHCJh9Cn
eld0IobBmp7oFschXzh5UbH3XTi06CZNAC9Q2kQi1L7ETZ+dkB3HjDVDKEagEBb2o9XHgTzeqphB
I2mFXAdcD1OgsRwtr39GsVkrYJr1tczssM7qMM206gdd9L0jDQ7tpmUsTW4PXw5HMjVwGE85our5
FsfpQzeI4jPxQJygbf79jaF1F3MmMkUT0Zk4czvsVB+WdXi1Fxzdwaoz9VrJrDrm7t7Wl/6hcaZP
Y5pwiYTEfNTxBkQ5SWw9juk9bekHpPvvZlM+zroYb9KS4pAK5u0loTBFXamFVU8eFFAIm2sy/e10
3iX98iQkLfxKL15Kt7MODsX9bAnn0NnLAEpOnmfZOIfUsucjie9T6DjiFUJJzkhzms5aoXhvxvce
vAXHafkry9tDAn/xzpDyQVBss8pEpzFmoj8TjvzZzw3n2lkKD4BehxOmG8SsC26VmFiMYc/fm2bE
0rKO75jp/WwczQnrBLl84X5KgWmg/NMK0D5k0S4NHQC/wrTfZglMzO6lc+M09DkPHGbLISdSxwzu
QXQZiC2RqAz2Q6XtAdwxgrP0Xdqnr51DPvyqATbQdPEpUbSrXrqXBWpAsOJ7TzKNJZZLqlrMe+Nr
kz/71PjSz7F1dhmMd/FVjwirHRpKGFSRsAMS5IScTBp/tI+jyJ+txboKa2kPU9qXIT2IYe9EC/Ki
uaqveo4gdIGqpSMO2yFmZFqV055sEPuBJ/gi6vTnKni50lwojwkYLObiGyvfr0IQFTpEwy2e2Ler
mqMN7hVs066x7unIG5yOTg5Ssl3F4q11cWToLv+EKo4Y1rT6K2Z5iAcg++Dh7e22e9C8z+mU22EW
eSOU9vFxA2O2uiaw1tQuKi9HEDyj6Iy/kZnqblPuopFZg+fgjVq0p7aDnOpryFu2DQBGZFVqs93l
5E3ki5gK7BLwCTdIYVJMFpejLrnHMpcdoVLDbyn8R3ArcILVX+vVW9g2jYl7TJJ2//eb0AedNGwi
n8JNZyT/hrX9Z3d7cOV1pfUMjHiDG6qtd7/WOi6h7c728KySEHPZ/dQ7AzaPq1N6LysLJ/WOt1um
TB8IPdPAgkYgrbbHNCIr2O3jM4oTcSmV3XL7kEyoYntDGIwSGWFenGGUrEVMnOJj8rhxIpGpMITS
9OHE+C9slU+0Vpvtlq/sctutjq9pe8bAAkCEoovSwJkssPQKiEfPBE5gH487qRO7rY2kDe43U4yp
fm+eewpQviYr8vVTh6tSWVIu65T8tZkZDjIo+PtByRWFvQTTFLXuo6bGDJFq72+3fHX3z2MVq3Xk
zRnRi0wyBjXD2TaFJrtD7qWfQRvTbnON51iJhjeurEwmLDWjTAMxw5D9szGUcniTDyMlmQIGTD0S
Kic9GxiJ/EHLm9PGTi2U5c9ljc4OzeRokxZXJYwmFl7j77sa0uHAx5O6w+XGIGkbSXAkng3nnTjg
6aLDWsAEn942wiz9/knFBE+4+/IYa0cqGSt6aDzqgfy6/QYd2+jCG4OMIT6017V8N7I7QttGZhd2
0UPAZ/yguV5GNOJEcIoaXvzZFGp4gZFiPtRz9bQ9zt/PLoRXZjhUiCH6m13ZVHpCFw9tzLIYzTGu
XWYQCF+IeR7B7zjMRP7eVOqPqlBLpn/qwUdTTVA2duQmSG/VuxhR47OGVn8AxBX898Lt9lFXfwbw
wlrVAvGuIUWIEcMMrgL66JRJVYXM3GMmekiGF39qWK77Oed0w/qQc8soKJ/oi6zEh7Z0Z90MWVGu
3UWyP3udy4A1Ao2H7BPTg5bjDqjbHmNT9O659RMc1aPUQRaPmfGpNf3XpaymkIBMwuLIk2qzRxRf
yNiMdrhLBljapeP8yLRPxFG0ZFck/h6Z2ctixzeTxMHDyGqdaLzJP5TLj5JEUWVnC0tIK5ixivtC
s+wD8jb9BEmMcTxFwymzELcyENJglIW1WbzEHmQfC0l1XpSHYfSRM5cMhqyu+FQ3hDvH5fCLJd2I
bYdVqZa/4IdFbZdxvtSPslhgoNjsgo5qlzMZ2K01ojDouONDVvOyngaCeY3rO3PWmEC1U37Iugro
1ATLc3B282j+gPvDIIqQ5cLBXJoJ7d3S2S9qxacdwAqbeJ4DObXmTrH/tOKlL901sDsHmnlBwSXI
Q8B6pR3qCYKKn9kXL+twseAPu3OrDs+pfEF8dCe7eoHJSXlm8S/bFX07PvYjoaUaejzypOqRxTLJ
zq+1WX0GBroePaLAOnplR0OLgJNJIoiILa3fpV8OO9MFzXIpq+41hfF6oXdPb0MDw2YY76PJVZXM
GDesq1mc4+mFMWX3mU7WDpAYDDUIS34xqbKzeAKo7Qbkbx5It8/2rW9gPzJGkg08lnstDajB+crA
pvjmSACR7kwGh5t8G1ZkFs2qIXCY+DK0eFQy7eobH/irKLLQK4gSGYj8ck2EmFL8kKX8hPaUFESA
IHH0uEbuQtgpfU/fsI+DTwOEtoQKJkqPHSkYyExQjzDeYCVT+0QCOg/VdIr0GX6TjPSjWbv50Scj
ct/FHWEDc/zTzMnQNlmQM1tQ3TX5tLbaejJEjhBmpLLTG6grILdQs7ZYkPwvVAgzASuUmEgwnbT/
oFfwMc2ZFcQ2Es2JDiOjEC4lWBEeF+J76HIQBWl6TEOW5IvsKhwCbkejiv4qFPXkWhqP3fMq+Ifn
3nTHEvx9Nb3h4DCfpyCVNEJbBGW1imZADWoLOe67Ow4t9i4beflSjjih7HcLOD5U1Oe6JA13NucX
3SitQyyHj0gbi0CzdRzpLrtZnyV0LjIWPgrWnFTvMV8Mdbgd1HFiHbIBrZayNvVedkbrgqBvwZtk
tGoIVSqFI+80ssH+GG6GbMNO7ji4dmqUUbjjgAxqKXBXuGfTLJpDAbF655Zj9mw9NnhbA9ONc9Xa
SujFmBdEfl9jj0QN5cumPLcfGtHUO0SfBGrR6lscLb622QdIQ/LoG8JiDCjpYOT2aVIYT+jD35ws
/6CxjZEkrpHqNefGM+Ir59awqlG74ZdMOkic2kxplziEgieoSEauvUcQUaQ/iO5zwmCF0uSHpvH/
KEFVIGfNJnu8DXrddA74LL/bVrkCztJ/4ULaT+tsvNTptB5Ax+QEMQOxI5edqZqkUxDlY+havnMo
o1kn2JP+s89pmPU0mXg0undOUkIf1XZFtVyaxPmC3UY86gB8w75mzyO5xD7XdU+Si+Z8BX70pSKV
M3eHIchbzMyx155aG/oEeiUZQEHEdMaJXRRxFlaxF5oxl9N04gw+JvLgDctNmPY9JyyC2FKKG4Fh
FSRW6FBc3ifFC1Nzm3yV9kWsWXTRTHlo/XigP5uuL5NEwztEBD0sq33uhENEokmLVhwaQuJOiAVu
Vuq/5E1KAB65UkcjGRBrxuVxQc8l89ig6CqJ04E/lizfYq1fjwTr5rtCOp9ZeL6ChtBoY81H1+f6
XyddKIeBOX8Z35GW0oe6/zpGC3F1QwHzap5eEoTvNMIuoF4oRhrE3+7ifpqIn1gX/WgJhZZjHkPB
ZxM8Etdf60K+tkwOdogWd5Mrv6Zoy6lrjed+Jll0EPjk2wjqWh1PN6mPD31Z/KQZaEnQX4qCBFIN
AFJEH7evo/Scqce2H2ybVFEjSsV2yuLihb5mdoBJN122TduyOB056XplQltsqQCUO9Y9klqiPrvn
EkTfEflp106XQnbj0UFydNk2kc5yZbu1RKhT4bSm0QHRfdDModcSjdQIRiujJq9LZMVHj8EEFIDz
mOIYSelJMqbDzMb4s91FjPywiqOHtnok8BFS84ILj+83D8nMZdzPDI9ohAl4RVMgitT1hRU+mH8k
hy2n1waZGz6ECxdJsBAKGYDMZCeyvj5vj7drgZ1/6ijqvaeW9n24jown0/x5igbnoJulfyFajIW1
xBBhpxfS7ugUlkSn+oyyzq7HQsjpW8iWgz0RPFgTGKLrTbjoRXk1V6+4rsZYwutG/0LluY+XVHFN
ncHftTF+dN9hNgO9NQutGGS/ozbbrW1DzCcl1XazglZxgeyWACipUhpDc24azIeNn2ABm8vicWwX
Fgu4xSAMnG4ZqBcoS4PmEGlI6s5lu0uphzxJG07dQubv9h25UfrXt0Vk93S0MsiRs9sGKPYJN+uy
PPBcVyniSLDyKf72qfpT1lzROydKaOXjyOLpSS9T7WhaTkn4tB2WC8vAPxuzAjPei5RW7nZz+8kC
3Q3ytH7K86S8JgMYE1ml91XSvG+5fItO3NY+T4k8J0rm8I/HBqe/k8aacaBS+TkrQduzkAxU2bv/
wC2YRw/nsXqZMsfExTCT/C5jjoR8pyk9wx9kx29ax2ohViOGNPDNkt6Msif+CW3c7trZLHYG2RVB
r+ycQmrHrKJPjaTR3Jn08y6ACyuyES9AGunlmYR/iab1/pI6kchILKjbsY8pvvC2AVLhH0Ts3hMj
Iy5D6v3EH5XAy67PLqP50UxYhrOEA3IX7TfVkRuT8QCOmraBonUwsEtRBCtL6ti4hI05i7MTVUXN
8/fG9/TiZMSUsBWhrTs+1zJcU+2Xpayyf4BUiKH+4lOZrW/vTZd91B5wyJHofJ9vNlIlGXHGNiSg
tDkFS7K6Os4EXZyUPkuqGhEzEEebDVh/ienjbl9JrKyzv/kjfec6gcf4ms7HMDHEZ0ne1DNX1K6y
r61pXAdGQDQoy1k7ropyEWe40DneT4k7MHmLm1oex8U6bWLAsomeI9/Htau+ejw6McfWxnzr+8iC
/Dw9Dd7KOMeF0VpGNY1fa+DNSlzAJK9t8sBGs90Q38rbxuLZkCw6AWJY/Nx1vyXhbeCVVoVtbnct
EPFHE+MzVu3pIuGzBJGpE5W+WpwoTVUL+kmbcuXA1Sv7lclQwuDJkzSFzfGbI5bnjLRSUkUoRV1l
ZSk2Z+t2f44lPc8u5bOQ9Yh/oE3PDW2FTYIzE5KsMnPYe2u1f3a9+TtKdHvrSfsG1L07b++0LmgO
70006W7PVyi3ZBUINjWEa6LKW/8Q80ewGps49k/bSy7EgP716tt9PCq//zajqvaybUQ/Y8H9c19K
syeYZn3Sxvwjic2jMyXesZcLu9kGimEPMQAIrNopwsp03Pa4znKIkGUKEWz/YssdsW1vnwPBZm+r
ZeDimGfEunw8yY0EGfPiFqNzGRCO1lNu/j42t7coF2KWicRmTqfK8q70vkVIITcaFfmC8ZF404ft
XrSkP+RMVIer7N4R40PE2lGP1V1yqKgDYTtetrvbZlU/mMZkDKRPz3175zO4W/gY4gb++x56C+oS
vt3sNxQL7mpjHvKUIlBO41mWJQ5bk0O+HJmHN8sbVzCgAk5ZHJu8e9LwCrfNJ3P0wDfn471RGZQP
iu5LTRPM9Fp2WODuZKo/soKgGcmZSxSgbMnBFkxbYyATDu3r1sDjPGkXUfOpgqL83tDX3NV++ew1
4i0bnHcHmXrbGH5ARWkdMRBbfNr2DffCemwynG66PlxsZKy927zbIwQnOJXPGojiXemiyiG5Bip/
+RH7Yt3DwCgBbab7KolUygzmDtPDGJ1aX8blCm7sri4oJ4U9BakY77Op+Kj7gpOtdTdOZUX4b/2d
dnz/jFdUSCLM4aksz0WknwbWY14Mp4RV4dlttSFwPZ3MqsLB5jg+ellk7twnw43wBlj5wsU9BYPP
yjhFjBx6ixWagsKYRSoLlWE6N139nSNy3UUaizKR4jMTej9TQ5D04/XIH5gWVNeltR0cCdV5qdrx
W60/2m5kfcdPQ4ryokY8NWtUSW6ON+kvsaU9+DQuwszI87MzDb8Mn3V9m8inue2Be9Saf9gORprO
4ymDijtX8IMmxztuZxG/E3ght5v5HIszUXLIEDivLYPxYBTEe/hJ5V/mEpvj/4cBbgmy/73WU/9v
tZ7IPcEI/7vcU/3e/5N7ev8ydMbNnmm5+HJBEvxRfBr/cixM34ZSgf4l+DRtVJ06TQlIgbpADur+
EXzq/wKf4Rq+L+gkOZzX/icoQCEMJej8h+DT8m2mqOqdOabJWMHmTTffvz6nVdz/n/9l/O/UTVv6
dn1+LmSdnvxp+Bgt556mCV3LaoaVbQga5nI9lnNOTyqt4FQsmCuHRD91QhBax0mAJvMjMvfh6vvr
gx9hZXe05ivMhJyW4fiTvD0fmfcKIowgSZQT0y9Zi+rWL81D4TK4ojJGK0a8ws4EC00o4eJ2WBM0
eW9mb5gaDrkQNQDg3gv0zi2OU4KTYCAFgvRnhn6kSk4sae3HMUYqojf9R9ni0pzH1j0sGVBu1tvJ
+D1OoL1Qqn1y4OeqaMM8MOOEhDEs9pMeradSDsd5RBlJgmdCczXVTo5R+w94bGfGMHgYMlICfS0q
7nOI5Y8zLuQ9qGUCXmcwxmuhLxejjL8TNOjjxB7MzwOzqNPQRu+JmaX3PryXezeKyUs09DRw52i5
Ze4Kt0RKfUcX42yVppWGlYpS7DJNC3u/QVUPafaUz/0YdKnq46BXDW0zOXkROs90KYY7kZd3i4/h
CIz6Heyk7lTnzRHNwYSUc/3kOVhQRIZQyNO/zbI+y6SSP7ss26999D5ZI91LH/ajhsDpuGQt+JEp
aNN0PUx17+5gXJdB7oiXKvKsQECLN5pqOWJn5IVIt2o1ND30EiNYAPLqTdP8iNBipU5OliOxo0j3
oR7Zq1bcfKJ7644XJq/DDNO6+2piQNmevQzJPeoJ/zqnz2VUXL3IYj3ZIDbTeUEwZfbe01XLIUq5
XvsZAUCN5p+WLr9EvuiO6Jk1WPDGZSlIn3e9GAjUkH6XiZ1dB7XRk+mvDXnh+T/ubj/dnrc95T+7
u/0gsjL9iDPrtt3THMLOS0nnq8tGHEb/9je212u2n2w315Lw9TZ2nv/tbVhwvOrdOr62Zl9CcvsP
b3R7TRL0FlghrRn8129v+93tNyxV2wFeI/1N/Zv//GC7G2cxbcXt5j/e3+9nauuL7UAGiWMukf94
4j9ubk/c/szaNyHNViayAk8fFl39tm16Q6AVWrHsONOCbxEhLAug0g+kqqBt+ogHfEyfq/JG1yj/
x0ZbrPzmioLHFIIkLqBL+uqxmSbHAWIFl9z37Xe2R0dvZRXjiTWUQNPsqX+FmlSTNyHiLjCztj8t
8pZo7V0610zSfXYlQy+1WzRM2m27RUyRF640HOiFwHkp3PkCeXk9dxliDSQouyqns6aDS1KWS6K8
zZumNr6dipu1r2KBnbwfi1e4AuZx+7kYhHNCy3KLXG25VprNR03MA1KJyWLU7li4xLg1oBFCQLVg
S9z5RKmwzGDHWkVmw5XX5J4sTkJf/36MyX9ojnp3mdUz0FZ97/zECwqWs+k0OdemrJxrMtEboNVT
Y7Lkc1/nxKyDjEb2LQEz7WdwjrDaNr297lGE6rftWdsGkajx+67pJRkd0fxNOGbNyRMaaUQQLY0M
+kD+AofTHU/C8+1rL/hvIbgOoy/qutg8MLz/nkcKE9kSkVbpRnNXuvlL1QzOkT5PeehbEqGXmpxJ
fUQUhrwV+7fjzreFmOijX9afywpBQq02MyN5BtqdjwGQZ4jucZKreS050yuf0H3ymE6WE2hIsuEQ
1vYZ2xy5pVVyQxKf3CRswAvYSfg9Nn0OE9R9TyBP5fKCMu0UdSZn0lF9OKZe3FiG6xPu5w6h12Gq
tPWmga+76VG33vqszM9rE9HW4qHt8XWit6RbXoaJj8fwMOi/f/CttaAQefVtKc6T5iWHNAaDZSo/
d+VPI0rzRjxUli7PDWCCve51ByPF+CZlV9yYfRa3eNWykxSKRfAJ/9OOEZ51W2bMsaSInKx6cACm
+rkZVo3ixCG/Ojam/bLtWOTKzwdHkVc7Dy9viwIM5R4M1h4i/WG7a2l9f0AygxGNYMg7SoQ6mNwa
UXDX752ecoMC5AmYx2MHSjesXS8KagRUuzxGxmFmTXEG6NIDfuh9UAmx8eDa5bGm4U2KX1WczCh7
EBhCYM3RFpy3WjpR9fusKmxLPbgo0HrcAS5cFXy93RDwG4RhUm2I7dbvB//c334x2wDz28//7enb
XaHA8L45Pmx/2lXQ+Ebh4//tF/7x0r9vMjj/0isgff3nnWx/b/vz69YUQAtPAIkD2v4fb+Ifz+8U
EF8oNH6sK0r+liC1bTxFWf9zlzq6I37kPzy2/XRUUH7LosHiHYWC9XcR2P6K1o5Jw0QDJBKiFuOA
c761VfyNXhB5nWX7zVndDxpQ8m7EiRjkMoWyvL7Zlh7OkPnPxYzQx7bgcbAQFAHDGvrEhjx1ERy2
hvFQLgUG0MEqQkRLzaEvCDIGM/Cq+d3ZEUiye4Svq0Hxk2BStN3mWTrViYCL58GYsLSgtAbCkTxo
MFnG3Apy20zJUjLGnSmZ2MYOkpy4NPaWV4P7oOl2Lgv7ZqfRcKLIR9NVBwbqC1LSWKR5LVojslHp
P0Oy4+VrZlSO2zYkgYq3qcrqALiyi+4vLLtSv3NF6+/bof9s4B+uotdEqsGa4xDhXZsLw4kWqcTq
3WPmP9AlxApcah9lQ7DICM5gH8/eqU1yEfS2gW2nR7XlyXS8jaSO6ZwIqWwB5hg1wI0MbEyH3aGS
vX+u2e5p76R7u44AuCZqiWKnYdTiLUnBOwlGNIGAPb03wWeykKRLYuPntGBUhEbbM7hfacx6PUnh
rQ+6N+2n14JEd4ST9rzPTZf6fjl3KUKwyN0ofDHORLuni0+WR6BNxdeGIXZOItEYJ/0uN3+kNuye
Uv/kGMCRYqu5WzRTP4qyf3PiPgqcCFNquhBwsZB2GBWwrZouLxDLaSo5I//cCHfeQ/ZsDsPqfMSr
jK8JimByIXH9eJHzuNhjeavy7qN6UcKGYC2a40QgOwli41uv0of82f02uZS36BaDfMAE3zhER/v9
uvOmasKuorGomOOjq+cAlfrmQ+gZTo8715seG7eJQnAFGyaHCAyiEyba0UVmA44YXtc1+pmM/ol0
6jZwIwAU6eic8cGe+MTMu66CdqRfjVUWeA8SGFQ+Oe+TT9HAsJPaAwGe3VysWu++JDAL/ZL+SP3L
tToDXuKoXxe8mFP1ta7QrfR6fepsyQikHG5+5tz0ZkxAHxTAfPkETWdGqcXQ2E9lIM3Ov5qpRAPN
8LE1zI95XZYnx4QAlOTdXTqxL3lOdHJ91Co2nEcSb/4ve2e2GzfSddlXafR9/OAQJIMN9E3Os1Kj
bd0QsmVznmc+fS+mC79dqg+u7vuGgYRSllJMJhnDOXuvrWGCIta2PTgdXB+XCW6ZT0jXLc/lk5Lz
mEy7NRDtupSDtYwib6EA/W5D6FmmyQ9qNCEpgaZilTHorGJ/OMW9Q/sHX0GAUjMiykc3/Ge9dF6o
yHNLef6uqzRz1/YgOFo7PDi5WFqZc/YpXKxwUlcGGe65nt+h9xoWFkaJDOO5riSxrn7U7tCh73QS
zEyPVXYiFW6kXRd544trNc+2Gb4N9syWoBa5ohhtbpP2UlLPX4iGYcWiCkdKe+ADwErEahypmWrC
fR5q8yWK0TB3eHjXfjWzbRcEdnNuJ5BMrMK2Vmaa+FTYA9a+L49RfGfrhLiUEL4gLmQTUnZEc5IA
oyoEX+D6n7020fZ9PXzuy7xcq765BKGjTu1QfFFNdofnUVs3SRNgF2iMnT244m0IKogsIbnRE/j5
FHPLIiooyFhlGq5Tt1/CPtI2lh+/IPQTayNAkm4UkHEMl/PTjuN6NCOxdYmJ3mhagMFY+TQOvfo8
L3ESHzSvlSTbjPwgchpr+wBrfpn7MyYLAu6qLchvtlahx7AfCyS8YDRWTQ9zg97RMSeEsUgoAQcC
/1c3koBt606OsgjIICt5gugBEbwpn1hSWyh3ZzGGiMgIWUi5CPk0lvKZUcC2r9y90n4YnuPtQiet
VqNPB0bG5Uyjie70rqH1DZcjMPRtVqMxgXyAH59PI7J6MBBh8e5bp6j5qkzKuHLAx5eFwys71oH+
sB4tM/AnCxXk+ry083AeuiF5Z7SpIrM7V6SaGSjFV0LavCrt5TOtLRrEdrdv3IkCeNw/UPD9knWV
tQwlGeLpPOLd6mFNGX2GEtisEy85KNZPk1/CJvMlOXxErjGwJ2Q0KmgRlXJgGMh3H9Hf5HmPNSd9
4V9TO/OO3uirxejLHwEljIXRhO3OjKjjB0RxobxGXfHFrCpgcwHbdCFfDdAlB9zUbJADhubyS5Ux
Kcmm+VHMBFncccyAKFlBJbAdDYz+HAjQv1MSPlW0G9YsHq4m2V5YA9JvHpplpHUoQqqsXZRke81a
n2VOVKwTWfe+K/ZmTH5Y0ldbOBgr3Hrhoh0JAEAii9og0y5cBSdTpXdaqMASxWcodcTfnrUViazZ
An7cAt0zPBCGE01+8Y3kBSj1brL1iP5xuIoSH/ZAh7PAxn/TZQ8FO8/SwpmQUb8l568mbVdtIl2X
y97xcNBm2ADStkEU7e4iHZ+aG3wzojxftbLHLFOGR88h71ir3XBFnnmJM7Jv7Wtdo2EQoG+rCHgZ
uNlic4V+bdK+tR8zpd3HGbcfMPN+FWf1e0JvuA8TuW0G65sNdPNBiu8q7WjS+O7DMNOWJnZD9gDE
otR3hdV9xtrWU7S9Ijph5Z/6b1nL5QUftoM7hJWfLU4OncYoJEhoSBBoHdLVVITf+1J+QeVIqk/M
MB4VXryG6QJQ3TsmOXUtki/5EAUwHYUwm4lxDkdj2MVP99YAJlnmNvX4PAq+OKH1ZmahtzAHClsG
OqQAsEnkPxfp9B5MBdYhObab1lafJ8QXuzygi4FoP8/5XAP0j7P6gxSl4bXJUsRMaox2Ner8YHgI
KWMj/vtGnvSqiiCTFLyq2I1a9tqUGFWsRjAmdkQgRdWlU1FIwl83Ya2QzqKU43TpPPKktDh/zajR
EDr+MPbZq7CKiNJ2sQItUW2bESUOZrFnFaGnui25DLIxFrJigtaxhS2See87YXjahHSwndLf0lvZ
ZL11NiENbZMSD59rIZmw6cS6frhxY/r0mVYt3XzOxqynT3lGSBAsQc4RDtikKdy7UY24NSzz2Dnx
LkSFhFnD9Raz0Xo7dJ67qivv6ibD3dj/sMymImYPNVrfxHKjpjJap2nwqUVjupKVfMxa7WUMKnOr
ArbwUXvWk9w8+uYB902/f43jWXdiV5zmSlqsQY/GQM1+MJDwjrL87DpMqqnlfBdN/t03GDY9G75z
EYQwsuscLlZq5JvEu+Rop+4IUC6WwvXoe0t2n4EK91LtJa3/nfLjGbtM/iML3uZU3Uc1wa9hSBJp
ovLpChr50pToX0hzHFd5MdnHsgiedybg7sJe+1Ni7kWPpFD6RCTOVveUnnDmOtY2p9RBDygplsyT
Hutrb2c40r/riS2Li25Zp5WN9Fz+MFKMZ0NIWLjRzLLGjMg+N9JqcJrLPNa/BiyaWvQna4xkaA1x
D6DCwVmPNWeYzq2Pv4G7/xDKmroDb32Mhm3fOp9iz2V1bRAr3k4162nzpCd4pZRlHfI5Zwy0V7hX
unkmvuA5y5H+WdOsaneJ7HPs9Iuwxsemq0Nm2lKDCFd9oRhu7zGIR/C6YuNbS2VmZRlTuIcz9tKP
5bGaYOTplalwFtwlsJawWJP+F7QzJ49JUfhnTJuXjk7h0hG0WiA50b8pypOhrF0bISHHLrEaB9tH
nTu2WFgjrsPy2hnBg+bKlB6ywXQ1NE+af7L1rDvIGpkfqph1auicfUNYSxBR2kyCZ/MyQIEVLuxp
2X6qPfw4DbxQJEioyy374tRUAhGf3tmp5lAFrpexb10t6R6ttDnrAYfDourMeaJ15t0ZRCNu7EZ9
GoeaiE14g4XbP8SFfCnNlhVv4xL7J+KHRG/hPhUjLve1jqhpEbwCIOqWIeCTVRyVW+jrHqUNsEb9
Q4gsfleI4KzBMTpObWSvFoVMo0OttmNsIEWps33r4D2AlkfTs7L2pd5Fl7bNQHYiRZ1Hi6IY2c1h
cNjVVPmDTd8Zn12/jJZenwbrwjQuQ6aBtg7oqcocvZUrjHc8EM6RTRA+Yor/RcUqebLgB8/uPV6O
1LyjiGkdpF5hI9dzXzpq15/soCkOg6loCTL9UFp/N5NHwJG43H2fjDoVP+AGDtdj5ag16jm5Kvzv
adH2J2isBIu2yzYqYBM4qbVWiBjWXgWMoCcLh08xSzd5Fu4GGobCjgCjiLmE1dC0BwbPrsdexqyJ
gTXjELddbHZDvvOgwSxshg6vREKF77lj6XLnO/IcR6rbcCVbe2/on4yogyxeKzBLApqWK54c169X
IPjZTNf7HGk2ilFWR82+n+kLwXhUOEQWnUQ7HOnGCc4zJPMaU/5Yo0n0cOSzzJ9doGpytmwr97Lx
f3hal+zCzFkxkiN2nhMrgH6x+JjIqm9hREqbMbhjLly7bYy33W0QPuXNE3wk3AgBmx6SlPRj2lV7
eg20KTT82b4jTLIlN+UYPem2iRy9bB4GJ/TXfkccQd3a1OIwSi441s6BP1ZDhAeJfOjaOts44cgi
OFOolbigdLPYIT4syW+2MEeGMl2PfcEUWETEw1sAl0H9L1tmS9h+2kLp1nfMCuGx6P0vwNfx1rpM
dhLNWGu9NknO+AE+QY9JSwgd5230iwSQIG54HGc4C8aLS7156deRxE4EUU4S3sgZY2tj2lA/+103
2E8V4OuV3oKDLRBzbiyGftgXX3x/YKmSqRffQ2rmOhnVGhf/u9myedYIDYjboiQNJLgvUJKxfqN5
pGklSthXk5K1Xr9UyU2oX+dnpC8jH9HneIQI51fia0WRQtcG81SjFF2zI3HIn1DAhx/E3F+m+g5f
digoA44eZQj53Z38lxHD/SoNBkRRAo62YfZvOXlWm0CLXqby4keNfyYhJL+GCZalibX5OqteMiT0
zCcUchwEAI0sN1aiMX/MCSCAGBXYeJzEYK2fTLBb66FhWWpo2SeEHqdgGkjfiKd3toKTZeAYpmlU
jMl9wCdGjTtinr9CdV5bDRBoUEfBonXte1lGP+JB3nVp91SJ3sHDSMtDb0hc4a6M2HB1a/Ot9oZ0
K0pk3jadRTyBdrWUY/iUsDPb69J9aCccJ84AFs84V5oXben/Ac8H2hyFLxSN0g3NyReqorPbv3kA
BUnwI3ULJCkCL4A89I0fHntnEX+dumq+1Ehz1XuMSrnpuZswSZZwAcC5BXI7oGMGpNMuGgGS0W24
Ml1aqlsNYHIfyZfeRng4WoAqcY//mHoMr42Q3PhKW5bfPL/bmkH/qDrU1P7wbk3tsA1GcSBP4DPg
mRZ1LZaOwMSRUnvujxRi+Abd6utkko7LtAmQP6nHJV2WOy6LBjEbkglkPgUiYh8J+zw7qlFcNRqz
C5dQkdo/Acd5wowbbkIPjUFboB2tsfpr8qlPcEbrdZ1Ss3c+lUZME1Jm4yLV1w4GwmU4fdUlcNSh
JB+iwmE1WWwV/QrrjQe7OpF2dBqBEzj6wE6nz+8KLhHua9eBPO0Tym4mnyvTLNZBQbwIky2RXQai
T2osAnKC6+7StsAAlnoH3xn3ZoWsKddWkS/fLeE8VUl7h5LewnA+vGWE+SJTVuXahswQNfWZ8uRK
EOe7E+ljV3+FW90jTTJfUzQXxUDvFbVhgJej1vb28M4aM3p0bLqNVtsdJwW9uauoAhYum/J+3QUR
dnyLTVvYsnymCrZoEmTHdEW/T0DZHVtaFwM5PDasmspLdjVcGs+BFCM0X0BxwGmXherUxcUzvrMi
3n6imcS0tNlGr5L3JqYFHsBrXDnWbN5vPRpXLC8XDoMn2t4WdS4D2ko0aKRtP1tVU55u4sk/a/ZY
7fOK9aHeq22h/C030EKPiP1xE3RQIsjw7cpwFychl0Y5Po9N7S3p1yebsVJ79NjRQXZ401IIdn2u
ym3QcsS5NRFOk81aY3Guo46uSpWCyKxPCOxRv6CH2TqUjg9mR/WlNj/lHmnaQ2bRf7CrOfOIEYL2
eCvkshH9VYS6s+OOoWrQxPdQkpgz+6patz1k2DoVmzKCDCKRp21z3b02ifbFhj8DIQHtKACZk2mT
N++OODLm7VGkgNFo7YrxaZtq2Rs7qzO4NWMS6q4vXeylhUdZULwSjooYiUrBdlRw30zI/sIOfHgR
UQn7ze42eaCR4p1dOvA1I95Sq98bNfNmbRLF00Hx6Fz5LbTbdBXkj2Zy7dtRo0guWM96ONoL4Thr
QYrFskRrvBRUGYR4QBzV18BgKp24XwsyNkUg6ubaVVEt3WbCzbigCPB2E/McSvvJcaot1AcSCsYE
gnY3kbcbJkCxA2oDw8n2KHd2rZWvzEK/z9QI5jTBiDbgQw0TQgtUiSVPUnokYJlUeuT2omOJPmAZ
D7P7KTbe6E1h2NsbOSartJLwjOKQKnRvzfyAr1Xg+g+MzT+cAMAgldNgHUUGeHQ2SutK34fw765h
mp9y8KMkh2UndL2H2hPpXp/iameY3ZXOP3aFCOx9FOmsGjwyEUbS6/ZdGXMvZu5ZG7pPQclJm5qY
Exy3CuU5OdhlE7ywEjFXBhe1gSk1KJNwP9WUVEfxCqdhAzK6+0yyzxZ2SX8Na4lW3G7AsWjYoQdg
2Di2nHabq2ACngiBkPZAu2UWp/xZD28OVwINiR2u/47ro0bvIIkBsI2TZWK489HetXOf6AZpvCk0
rbSn8fjr+e2ratad//re7VeUL5BB3X7n9vz21YefgSvlLycr1LgVeAU8L7gi0ylKNkIZj7+9zM+/
+h9fUiXQlrA7G6ufP3T7O8yGNKF//fGfv+lE+OzBOLNKw1EdeN6uu4Utfji+n6+TNfpJczV389vL
VlV7ZM8Ubj++8u35zx+8vZNaWW9B73Xr20sHN6Xrr79y++nbz91O3O1pkGbB0sm8cXl7+uuMagCt
tiFC2rASzx6xWHQbqVWGUfGaGFCZA80GmOb3oMXbLlh0iWDnQvqLiaOMnWTMpGsgQEw7NsWsme8v
tmlrcHsNdx+Z0dbWpL7yGyph49Q+J4xwUWOspO5/Y8vvL4I8QnbPAn8d2SPDfIoe16V9bzR49VrU
cGPNaj7LnvFN7kYTPYsVPSTd1y7JNAQmabO0WiAE2twyGSHLYpQGtOSf9Gw8dmX0bW5hVKOY1wrF
uTCnt7hGPErU4wmX8tZFS4JNAnnjRmTiYqYD4/0EQNtEob4ijInYM+aTPvWuGtD2ZYS8cWFaIVc9
Xi01Fc6SGxYu6Z1N7hm9onY55ciSI/dQlUG6Dk3QGKG9benFwwoPzkM4dUvbxidUpMaxb9KvU8Xp
zWlxmcXMeMXv55r1c5NBDvVj2jUOFy3pYMOeiW0nCgUkBKx5YI9vJrW8sRef0emIpW8MJ6Q5SxKw
2Pei38aUX6Ebrft1EJgbqx6/IMth59BsCOP0EXhFGznUHmznipa5LF7SxH7Pe3NYdeX43gP9ZYMo
GbjNHJC5zxyot00K6ZjoJ+MpJ+aAXn1MERA4zyr/BJQGtdaENUFfG4YGv0WE1q6HtbnO9MhFrk0D
PQonAmxctS1hCaz0+Oh5ob4iiA97gJkly5YAqlWXsN1o0bTumx7ABbFFn8se76Ij46feY11h30yf
2hecGDC/UvIktOorCW4tPnQmtbVA4rHBWA+i2+5PDsB1YAGPJSXOcoAAZjh05dMpuzCMrV0MTPRo
hFhG6eyrKN2DNnn3Re1Z9MimfD3U9ktv5stBZfYyI9Ri04xYU5gQJrcCcdTmd83kvtRTcbDi5i0d
wus00rWUQftFG1qA+HoC6aHBjnjTPNmFUy9+I01efyr3/kfWptc8JP3kf/9PYxbs/V3QB1DSNCXc
N5ZK6Pr+LugLPDkmYUtxahxpuqSdcA9OTGch1JNroqHuCKX3ZBWluRYpjjxw+N5G+VSFyb3Wl8Lc
15WxpYdCELXvt0c9Fe69hB41BE56R3DcOnfqR4YC/18OXNf+w4Ej9jdorVpoj90PBz7Be7RHarTk
BKh4L2wLuQblvMXg0Dlrofqu6kjR00+COwty3GE0sdT++eTNJM2PJ4/6h23qsxQSBueHYwjLMLKH
IA33iDXGuyIx9rEeBVCYOn3pTo4ghqhXG4/dgShZMrTawYYekhVf/nwcJtrPfxyHxCkHRlxTum1/
wHDG+TgSuez4+7YgwypQldy3De15jUGQJLLPHT7dLTFzTzqa5zNo12FHjN2yK+S+8Gpx7tymPLGg
X1QZzkofwQzzFcrqQAcrJ8njpLNn6mfP8Y+etA6YZ4laErUB04h+eCXoSWcwttZ5qL/BiOp2A+lS
ABWd0+0hnL9qkunzn9/2f7h2HcM1pe44utLwBc0fz29i1FZrVNB0gU/ws5Eu+xoOX0RY5lr3nU1h
GctATtWpg9JC+BXwfKPYp0NGfz+ZWLYPpww7NMljvQSXlHZ7KKPhovMDFyOe122JwTR2rQGlBHjY
/0fhfv+/kUeblpJ/zEr/9IaYEntW/re89L9+7S91NGjb/3J1EsltbNKmZUnkzr/lpTtIkw1kxr/0
0RJ6rmZIxVVi0OrUFbfHX0Bcaf0XgV06sGmdMrikNvz/oo/W5/v912AqFYsbpbsAcW1AiYBxP9yH
BEDgn6QsRqKTRe5NBY+biEWsOxoaphaSfWrOfQVjdlsAmbWxiWeaBtuwJ2m7hkpKQgmts6TVziKJ
f/zL7WL+8+jQbruORs2aO+KjdhvbNTB74AP3qJQJP8vlmXokYjwlLPYj+n0uvQcL0tMcNjXHd7Pw
cQAJ71of6I6TUjXFpVrT9Iaax0rq5E0tQY8jZAQTnPpd64UbaP2IVbAvmrn39V8Ofz55H06uS8MT
2hsCZJvP/+93e+U3MXRHXd5POMK/sJeOLuVE8TB2QMIUkySAVg/cKyhXxAdfRl9rro1uHFPbCU5m
IMOT4SeHslHZxcmpFbIVbFSjP7tFRe6eUKsspYwZGiUy5a5+MBxCQjxcubkHhswsNOeUiuT+X97T
3yeQ+YJxDBRUGgQ13pv+8T0ZhKCwukvMey70bFvVmgOiFEqd1jOWGzR+nUC3TjHXBxA1OkcEyIiD
pQfjibSPnvJY+awGWiBOam7YG+sXqZ6MkPot8m35gD+L1gbFvgGb8vrPhz7fNB8+Dg6de4fhV+eu
Mj8MvlmReS2wEuNeL9RSs0X0ANi2T8kmSFJif0lyCI7ZRPIYMiJSbpLhtaiR0/cbyxIdzgDSDvIK
CP7gT8PGbGke0tEP0ep3y5K3cESScBbzHhHUG57tKgvuZhE4WyTtGBB+s3KcuWxGqtXByx0k+RW6
RHu24KDxxSGp031qUsNdlyFcvhglFK3HPNyKvsh3jnln+fRTE/oSu8mbqOR6HgnBNIFbcvJwyviX
MLDZTMwPcbRyOuhglg2tpIq18zhglLNC0Wx0VuPS04gZ8fPx1cWVjHgp/NSJvD1HAp0cQ8WwBdg4
x83pLJu1pru7fUUe6zWOQEayOagfTBwLF6309tRR6OBiokCni3M3frInWS0rUl/XQge7MUa4/Yda
q1a9KN5H9Cj7NKw/GxkOhmlQ8j7Qi52V1tXuz5/3h8n256Vqm3i1WC/qminn9dhvk63qFWZDJzDu
hQGQy2npB6qq2nqUSrDoyT04QXKDaXEC8X4OQmKXYoLsZi0Vu2jD088B2L4Wl68eI5NNWv2erCA/
pmBnuohapsolcSRzP/3LYf99mfjXYcNOt/FvceQfl4m20JxosCoQyrD0GLiDB2hmd6ZDdcewWeuX
mRHxwZOpo+hgnGVQH0IRP9buG/tr42hr4Q/l59WuZwFN7i+cQnyXa7Ok106dNNz++XA/rChvh8uK
0mSzq7kMCx/H6A57aVzGg36feqq8UjkgxCh+DfvkFLQ5iHWF/CrK1IEUVPDnWXzS/eg5JLr7p4Hr
2/C//O/59Z/7AlP+8/ZmWas5kqI6K9vb7f/bx+2NTsPUxKfUZt1jGevyVH2COWjDyDUXgSbal7T7
EueZfAwnpCXG4C6b3jDubqeSdsUmHPvkUmWNXOE9XpKjTUjwviipa1c17HR4c8j2kXUHGXmOWND2
Rtg9dLHML9DTD72nYxr19HpZsW0+CUIpMQ8nn6MYGdWfz7nxHy4R06SSYFq6Y4Gx/zCSGVLkbql5
2j2Vt2+SFPljr+BkTRU4NwSFD2Md/7BzdS9giFI+HJJXPN5nHV7F2ghNjCsRJcBRTWRrOdACm7mz
PgFqmFy6S6XI/m3rY/9zImfFK+c5g3+OZcyf3W+fDQQRLYQ+YdxXdaMov4VgbGhYoLX/VozNHGBL
PDzFOFoyDgi01tHyY1pFcl9jt2xj66ojTl/LfPhGxps64QGgbgNZX2pzWJw2a+2VGe8DI7rrJwjx
ht2ZeyU/kY2udnAoqkOcBwXbrTBAdIPd3bXlKi1q4i00VPOd7qSoYscUJSQ3t58fwWk/xJqhTk3c
ueuZ4bMTg4M5ngr1pLpLqbo9s4K6i4apWdFhu2a1b/0QqK2AxOsYfuFFRdQu80h/1F3ffMaxXdF5
yDFygJQ2s3Q4ezbhWETareX8powKPMefLxT5z+UdewxuCU3HgecyoPz9vCOI8lo1uvo9DvGExt3U
PeBKz4+TQyQybD9y1dyup+M+c3CoWC2CfiSWdcRDINKKrYb0Nm0tSSTRt5KSUdualKBASyIY9rs9
7Y4VKp/xiH6nRTPsmWCCirIF7G7S9vYa1obZKB/Bcrsb8Bl3scjsJ6XEMsmM42S2xlnlNF9oHPZ4
vCSK+RjUBMz7riSDjc7WJiV+ezMwDxJ/5BTr1IpBd+aApv98pvS/b0hvw5hjSooKmuR8WdqHMyXA
gnZoiPX7ocg+yRJ2L4iVzzGc4mNNMWWlbLS9Xl/BFA/T9AidcRG0IPNJtyPLxkvqhVmM58yEY/Tn
I7tthX9fRdqaxZjGxkHTkW7qH48sbXwjQuJY3/eFSZZOH9dXPI8UzuJnrxTqVDniNAiJFABSy0rH
3bT1Sroqyi4IXJov38Ikydma9VAQUdASK8ryYdtpp9FzSXBEKOt7doJwvhAb2cThJq6neNW0wbjO
zJ3fSu2hNz/1NvOi6Cc6cIUtd0Br3nBE9HsiHjCUhNCerXKdSzwCA8rpsZzoTJUYdmRN6bKeL34T
gBZ0a2JxyFEYPJp2yJiDDVrPCpd8bJF65xYbM9UGAMDm6pZCF8dvUTy2J6AdJBlIdOuCsl9uvMAS
1jfQBXB6FAXdVUq2y8CVPsw3A59gLmFqh7lPRRHgy58/EkSu+Fn/tpZku6RxQ5mMagbZo+rDgDap
2HVKKhL3Iu7zSyomkmsFukQrI/E1FyfLKt9Db2hIkR/pfkXhgXSA4KmZRLXvrThZBs5XNZD0PAcJ
ExbgTNgQCuAvLL33dGlUgCRsbJDkSnRE9txDZW8TdR4Rw712yetw0zZxfNX0L01T6g+xNzw3na2d
2/xKReFO64S/4oRp2yCqviEl36Z0/NFmwwJ+QPZiP6aNOMQmxEKDBsw6I0S0C4eN4pZemMBnzwSg
b3D166xV6SoQMqWhRCAMDB+Gjx7zwaElvZoCVkkdHQ8bklmkQAkWt8RrwkG2WlVoq3SQBigsp6ex
Fg+nn18Z7T05dwes6uban7OFdUKGtTlt2CJ2OJ3zh805idghkriA+LKo55TiQg1kSsfGgzv13j2o
YBtY7JxrjHb2k9471S4C+DFUZB9PcwoyIiuutDkZOaBXlMxZyf6cmlxGBRTlqHa2vCzRl/Wcrjzn
LHOhg8yds5fp9lCmZ9F7KcllrijOtrek5jmz2R6MQ4cj9OQWOmIbwI4u64HK64d7TxWw1qM2uowq
p5/qufbaJBp6mjOisyrgfVryMsj2BFMD8MIynWPDwQuXQIhJmu5QJ1ANJDownXOoBwKpU6v7jkqc
wPG+vkDT07Y2QcyrqoVOQ634XvZcPXy8QBNS552gLG9b0cs/T325tNDYXCLwDFcq+69EdtO/zoJN
hPTgnsDaBXOGvu+UfZWVh+A0mK7gkwhgTsMV6E0Jk1BsRAHauYzJWACS8y7n1O5hzu8GHaw9Vfig
8znbm48tJDxiTqgn99u0sIgkdXwJ50zwqIC+rcVJcUxGG1AY2oWhcJtzQchaTkY3XjaVt9+Vnitq
CXV0TnQQR7jzcDF4dX2BTFFfEiDBU9pW6PBUeiQ7fU05owS6w3zrlvQiprpPz15Rn9uQfECsa6QX
1zYxETQLuoy3ZYfUO9UtgFYFBOKFNKxzK4cp0adzunprrzqPXZg/gTPW40uf/MgTbjBwte5O18qL
yzF7LLlyvx7OI+CKVWvhzwsNPO+LkhU4AzJh6sK0jwBU2m1foafjW4TDT359J5OpWUxzajxK++RY
zUnyuSWLVYAWH4788ILgiQuD3g6lAaE+DRDcPIqARU3ydTxJ7Zo0jXYl/re/RnsrIygkbDhJdYQm
AUePsUhhVyzjIPSJxPUOTS6tUxrYb62HWNVyJqSxgw1EoSu3SY4M3rPQAKLJIlrAQR5hVO63kaC6
pDNfB0+JLZhyDzR/00IfmWr8VgO5u+bkM9YGzXdnjpx25wen0NDUK4pC7O2coxd48bYbkveRFIXr
1PQNCSzeNVckHZeTfCLE5lxVHgwwqtQocIis0IPqJS3JzLV94xgI9L2htnWoPQDPMMARcdl+Dafp
ffSEs80nxMQ6GsLThIqExRixeno1HAvrOSjYC8UTAaYpkkpJPft6W8v4UXgHXCS8eE518QMv2PlF
6m39mOYZpQzWd10pZ+WVvQ5qVMdEdi4xNznXNh9eS7BdCcEzjzKWa9SQ9bozMaAFEIWRQLkLHVHf
quyc/KmXd0XkIBQp9TvGKWDu6JFxkfrURGpv48TdyrTTdNnYNr/WDdUu6MT3oNHNfYsm2ARGvqjd
Vj7ruvEskDOtB4WQYQyJ00apk1eH375k987zLc7k7Cd7BmNX+ROX8xFFoyL3jlF52tyQTujbJm39
Kw3P0khTwHKulh9wTsEgzoZTO5tBcFrpIVa/PVR0jsIC9HcmuT4GRtm1o4x3D/TZQZqsi2yyBlCQ
OuMhnB8cfxqh/CEMtI1uV+qI5pjuDkFPa9UgtzTyxYiQqHv7+W2gsIFNoMMtR7Gaybm3WMU2TOEy
Syta3VL+UjBoDlv6XTj8d27dOKNXg5myeku0a5Lgmw3AbGMn2PE8tx7XBlQfPLDJsy/958oGQqRQ
wS9cfJLrG8AoGQnbNIPAXZmdHh4dEofYWgEwKKbx0QgYqFMDO4boD1k7WPuuxtUZzh7Q28OHp9Mc
+TiJ0lqgEIjWvUQz0dXZiwEfk8UBsJ3bw+SA0/n1lB6u3HU16rP/hk4xFxf4CGFQ3b7yYbIki9vz
CDxspYsaJFV2R2bwY5RIfy+aOfsBN8+2Z7BfGYj5qsBwV9BJJ5S1+ZMuqYMiX6hXXTxeNaT2K6Ga
Y1XmYu3o37XCPvc96AtTs2z2tDSIYmX3i6acSNHwS9IvpI3RqJzB4T2ZyH2UXxL3qcEXt/EdfAfC
wFzt1tupD60FYyW6ry62V15PZLyNyyooPORsFnL5MSdnJwkzssJSThT1ikNfaT8EziXXIExLONye
ATvcuEnwrsOTaPzdUGPH9DtCB1jiENYLFgfRy16VzP0J2FrUpW+ZCDc96KNVM5G5QNIocNK8g+af
3PbqsC8T8Wjj3lpBNqOc6RfWKtXRl41mfaQ0tMtmR29yE2mEs3KDhNzswPS1d/0KKsb8LLppLeaf
u311+96vn/35u7eX+U///esVLGDwy6YTAWrAv//NtGZIXfz6M8UsmXDH4fjba5P1yM8YZZds9cw5
gI/m6a8XL+ZVkReU3yvIGxM+SY47Z3iCH9dhw+8n9nq3V7j9z6/fux3K7WnsFwZrfuyi/oiaHSQE
6vphgwQHTBb9TqQIbJBU3rzj5tuKYY7UmfpphUINTad9g+jND9BQK6TNGt6zqGHAH/UNOQnNMtNV
iVoKY7CyYraXAAeOmh2rVex27DikQTGsML4FUWjvQw3JadaV1iGGZpbh7nG1DX3ex14p7uTbf98e
WvZBB+WAkzVKyHxuZobw+ebfZha0DmMUHYGETNvbz92+dXu4PU2tTO6EZa3q+UVu37cS9ddXRaJR
NdAiF9g8L3T7BVbygCXYLSMNH9XO8hAoKdHsCbWaDlbF5EkoHx1IKEZLlU7/h7Iz222c2bL0qzTq
nlWcB6CqLjTPkse0fUPYOXAeIzgEn74/Kk+f/M+PRqMaSBiWU5JliWTs2Hutbzm79C0awiencPw1
7SeoW5EjJ0TTfFsW0DSXzFcgjt1/cP8yuDqG8nTm2mGxSNF1WMGK0LLycP8CfeUf391vxmlYsCDY
6Iv+3Mf/573//Oz+uPu9//Y0pBSRtyl8rjmDPtkr5PU0Ee72c7QShORRsz9Hckg2JjMACqBiLA5/
vpQYZ/76Q0JO/vrff7t5f5wUSfmXZ4hU7Kvln2f8vz2EcgCAHYnrq7ij1/H73kWBreT3txPRaQhl
/vm7RZLJrcOS49h4uGMz3IU+1JnfL/7P3f78Uo2Yp7+8pvt//O1+92nYn5/95Q+//8/fHjIEjbae
rHNg1beW9qm0f//ysfMsA0Dl/FLrkEiiJ2IsiwOpaEWxu78zddaXSO4xYYCddnb3z+zPJ3q/CWYZ
nVhxh2b9/v7+4z93vX93/6CTqocp+ftOfW9oall6xbQF5LPrdZO6f5iCei069FCGunTzZa5VgzOt
70fAOIEJfbtjD5DxcbXBhhRh/sYNOApyp8qy2GczDb2coev3L63wTRIQ/nk7dIgK0kTsoK1xa9Bz
DjsMrn33J71TFRzTwJVl4l3TCiSTWrtJdH8Ac8f08f65tBS+G7Opnmt2dXscGDjV5g94ksg40fT8
82P/8+ncf/aXj6i+H6a/3/U/34ZZzWGTdN0HcSbfPS1hioXo8aiqCe9R59com73ygQiC4xhqAzgY
Z3ysMvIMFzU7Lt3f+JrwN+jKvK0bhh0Bnsww7WzI1tAWMZtIKbZ9QNpPRSkJaXzCS+1Y57Exm2/O
TSN3/uSXxOU50T4L1D7SI3IXsNQuutj4mgxhX5pKf3aGPtmb8tJlentEW/sAisPc0Wj5QmotHHWx
vSxf21yCWfOYEommXRP15iLtiJ+nVvMoEezndCBrym38L+LKJHDklHSOocd6mrDWj0nw0bSlcam6
wcOJbIV7XWnHe7KzcPWPIPbdTQ+3bSd9493JInKS4Nd3JAliAZb1NZuaTduVA8yXcMRfx4Zes9Vn
Mo0fkGCqY5LSgdLJT10xYTKpDeArow5nh595JrzrCjWYMX6fGAATaa4F2zAS0Y3UsnhGlduY0SIF
1afyYNR5P0q81BtdYKUPHSwfnh48ApRIHj0xNVvCCV/6wpZrhsP5ylB1tLJU5a/TYnA+zZ6GmUVe
2lYQ9j5wMlyjim4VsANMgEl1xm32zVG2wxIbBsukIKSVt/1SkhOJAa/8rpUkLvU1yUR5SSRj0924
IDVHe3LjfZ7klzTFCpy72QMK2uIZTjVWMtv+Gk2l47/Y6ZZTHSt0vhuCrCsAs2rbub1P7dKn+9CP
ALhmLIUpqi1BejWM+OH75FmXPqid4xzoU+J+2zAd+lVU9CkzfSawCKwgTgP381AwBzoVnV+++hl7
Met5FK3/mUeJtojMztwZVZQDIMJYMnanzOUq4hiiuZli9pcJY5sLIzg1lb/wpTYS0RJO66bqr71C
qoj4Xj0mcbtzIB5qntM9mJJElNFSzCgLPztGEvOtl6ds9FjoNN+7THZIxnnKEDMtMYvG+baTDxLs
/QpUiH/K+/o16j1jb1cJyM6QhAFFD1F3iOwG7lHAC1XOcRy0j26XZ/aDGrPglMcQ0/Ui7o+J8UW6
PMrnnnGCEgCm7AniW+jC37ZcZxvcesR2JuhxM6nJa/Epjypf/CjweZJDZrwyv6GCZYe+MQxijnB8
XcaGA0sRLWoVbXk0Wu8pxjJ2Kj4nRs6vMvgya/WokjJ8MBL7wwJtcIvGEBehUmdGeMXF8fBqUav0
+7YaAUfijGvH1nkivOGM+DQ9CX38Xrb0qKIudgFcEN+LSF4RNk4KGsP1Z5/wnUFPZ1Miamj44aj1
/HrP/nSPKEJH2Iou0iaq1oPYUDM3cauyPcICDpApprw63uBFG9raLlfTC7Sb9hnmfRqa4y2zNhEk
jQe/QM1YuVxenZxWMVNRI/cokXJzmU5q3LaJrW8Z2mDJ6nMUrVqkn/zYndVazA+aUkXHACpN6RD2
arKutpl0VhbSkyPKwW9jb+YnvIiwjM1uWukTPUJFhN3KCm3rSB01Ek1jpjujwWmN3jQkb3WJlfxN
Dbxydvvawmnlm1YhYzX7PDwjgP2pZPkW196Gu5Qbyww5uvWuPjZj1z0iPUDMZ9JP4CYkvNpi2jLD
M70vAhuMS1n7ly7G2KY8DQljW19kDdlfxUjFLDASWT6B8SoIstKr52AUzzJS/iaqcRk40zkt6rdK
ay+u045bHe0sJsp3XWbGqkJKg7aLkMB5/GhYP/V0P5BU/2m8mWE5nbVYW2PFByFuPCfqI/Esa1/1
9sdgdi4Oz/5ROukvbJ3tbsyZm6DAJMs1XvXsZZ8FE+oFk4Z2X6hHP8F1ijUMnzF26qehp8NozepN
yxVYJ/RF7qbaCzK8needCGMwn2PLX42MA05Og4eIyQOaUg25o/J7OCGRvgfVvukd9W0iEHldR2Qj
On1JREfVBOvAe0J/1gLxkjT64xHkTu9vtZAdIGLkaJvSjyLlLQLJPJxAimhnp1vZsqufTOHT0rIg
k0M6XfmJ0Z2K6asi6/jBp103C9co5dz1wPRgzAf1ZomMYIT8JKw0fgoiN4ZAnzaHRrS1WJRD/KJZ
Yf/gkQeYTGSFqMntHnr1PTHt9ksTRCvUzQSTJ+OgpRtJBmMKHN7zRrVs+2igB5TVDwr3HS48jHfd
fVKS003opode2t3h/pPQitojONyfWRrkOxdXI6gOd4ty+eTbjrabBDUU3t4YyxEnTF2hPyX4cGGn
fX2O0rHbDM7AedEVGa3hLMUX4xJzQO4cRpH0KsOu5bAmsmwIWr6M5XUsnPxAZGq75phYCtc8doKF
wXNrsaql+uE68qIqY7YTJJ+Qlrx9VM6X7YJeNE4szm+KSkqvNtjkcqR1rxA9dHI3UUPdPFduD7iy
gQrMucx6jxMfF5b2BLJ6AQvlV6m64bV20kOmuwlCkTx5FDl0GZGQeVal0y0OMpiGqjqLnrhjwZz6
IB80jyGg2xAxwYV+y9iFrbztbRuo+PS7C9YwuqKmS66YO7zQWuHw1fBzto61rCzYdj4KUWql4ZPm
PM77lC2836CMt5GWk5ZmYk7JRjItH6L6nV85Yf5x5AY22VvstjbI7hj7uIZVip6/ImSNlinQO2+O
AX2RVUZ5oTntqmhDIj+y7FuU4zT3XXi98WCKDbJcWnM6s906jHE/iHg5Uam+2Xb+0g82xSst1iBs
JPm8g0s9MD5nDrHkWWRnm2GIrmNL9zN1eRGpZnnLxM93g6UQficazRXA2Lr7yfDOuOiYR3gjraIY
3i2YWmvXiX5GLZO5ijnTwwgBGcdqfPKCG6Rrd2WWRN9EHMp94vcrYXD5p4ThqFDT1SBY/BCwVx6k
J66T4QhIVONrwq6ZDvKUPIdudyZcxZkdQ9MWy/kS5CRAkOBH0pDPo/ecriSY1evUExfilNrVqKx1
Kmzvmw5CxHfzXWAO3qp0Sg6Xrv7JMOfR6Uz9h6UlNJID9xurF4HHylthgTQfwHe8xFMxfcaRG6Jo
JoJBWA01I76Qo5257aI2GygyHpYDzRmCPSh4llD9VW/KL4/o5ABO1AGR/AS9YNJos5FHPKFvPdVu
cYU7S12PemSd5F2yExk7jZZa+sRWvAsy70ETc+WFZr6DG7rNDJ/El7KFTkq7RJ/wpptGDe0ArPRm
gAwWRzaBEKMbL+JiQAABPnQRZqn7HkT5hx8XhDrkbnMajB5y0kjQnMSMmWUDKOasCZZDZN38svBv
TjlsQ48ORj4kR0aCO1rZ9FXs6b2B+HdEzb8QjGMwFNCGqyxiStG2hZicrccUzcwyd+B5NZqgWnaz
fM+wikePDOxyiv04t8alHoDUpt+7i+0RTNZL7eFNkzo8I+npCJEC/1aPgTrgaXofi5yAT4MFhXip
Eg4souHZBMXCt6u98UfjGNeRgFM8otuUQNgjwVE3VKBX06DZYjTlPkO5v5RwbBLIEbcmrd5xPhwT
GD5b3TDFQiNyfpEyfduKgZdDWZWiiZD9PjaKx1Rp/T7wu4zkVP8XBY91hLwXLtrAnvajMexd1rar
6QZ7gIlUFT0ebM8fP13BAMbWuuTF0bNrYRNmCjz2HLli2iRtA2sE3B2EFYeTHpOJzF2CEAh/87MP
p1bez1KEn3b1nlj6+OimQBU66x3ATHD1gvpbSerhQZrYZM1aKOpNWANN6jg7zeiOVTbgDU2Q+sWl
UZzdhh0wCwtyy764oMU6xPNzFoSULE2ipQLjuc/rnaWFBZO2yT9ACmX0pfuPGdffXHUOnBUJ2kmh
nUNcWGz1uic7BcTCGrXtL3rjjyTz8GZVHh+fSBdujRVoioz3agjPlEfigOdhC2hlumAsCZN2vAER
9aLivbEH42bGwYzUbmDAVNV0BQPpLghsCde+Rh/fIqXbkBbhOPKmpN/t4WkcKojATW6fDSmd5RgZ
1dmM+4ec9PSMaLdzEOZqWaOa2uRGfYgCA+eU78/hIcgzoyQ317YWEzMLtZN+iWDI4bRMg0jsqeK+
XrVzMZ5p4+Wrt5jfdADe7/KSAn+Or+veHIny3fCJ7mZAfer9Yaf7gjgTt4KpapDrHiUTwVpxsrof
48hk4X1BVxiS4decGx0boFIZvjDtZ1izwIcF6G2kptTtY9PlPzH6TRDx4ZH0jI4PLupRNyyMx3gR
vca+dmJKU12i8UOrEWpCKktuCKJBBTQoI+5fMsSuZ0K3vg0Z7E8qv+I0Fc6u8GfURwkQ2U5RIuXg
XmNbFTu2N88CPJnM3kRrI5UMZsSaW4cbG90IdlP2IPexU2X2h3QIrXMaNq//aA0QNbqPMu1Y8cMR
DGzFlB0fC3SsOiCEk/I2ZeO8ylhsdlng/2Div+Ni0B0bkT00WWYco9QluSFVR4U9hlXO0c42SNdl
2Jjuyhi1R4CnP9lfi52mnC9zLPNVqpXxbojBVrEnOuaO88aAz9/7WRwgyNV/VFM9oA0qtY1uk5Pd
ddhSOW92dV+RMyo0QXMXz7BuSlS6NqDW0qYvVNGDt1sgBfbQEPoTFM2eFjDMdsnNuB5tdARKP2ge
yUuVjRtLlBWgQQYfW3bE7aLg5FrStsmPZaXDYiqmm5tDfJuFNl3LAKdMGuyjZL6u0SegvlqLvtsx
iLC+OdUPfaI+UtVwkuzG9tTh3zhmxFFYj5KuxkOWBRfsY0S663qx6WJ9vCloj1LG7pLDNAEAbNsP
TqAd6S/AD03Lcy4teJSFtXOx73ONhm461QElAlHGS5PO68FMtW7Z54J6HlnXJioLuRJ28g16enYm
xY9Q7IjEVxpcyTqPidOOlZ4t0WEOW82jzqxR/R55MviknGKqUTtXuKjdWhOr8dwgyaX4USd9eB7r
6GbiryenN3gdJcG5GACNI+sumX+1j/+V3aKOMPBQ2gYlaW4XuwCh4NrycnRyTrdm6ttcihxXi8xg
jmuqLtaalY6rSi0IuDEfbZX+rAZmrJEox20WOt0pKDLgagzKlqU0ft0JZh6ZqVPXNlfiFIGAJMlh
4ihdjrAid6XL+BxzuLjGYW5ctGKXiSo+1Yy8EELqoJZcfTxUXjDc4iklWWivtHi4DsJ9qWvt7Foq
2YCTl6su0PeIO9RZpoG9kKR3nr0ov2oNdAt33pBEjZNeiqn7NnXxxusz88fQe4uiIPYqtDvzZeCS
GJDu+9y30HLt3rs0wmw+gqLftHb+3TSDiP24+dQ4Gg71EBUFLh0slFZXPHQuFYnso02oAWisgHBQ
mcM/QHxyQ35p7UNyGL28jtcUYwI7pztH3CtniVonXaGlnLcMQ5eQpucJEwGd15/NsUEUVZlrL4SM
iDnHppfF4Hxoy4kjUrFbn4sSQGTpIarZIzC+ZNJet+A6EV9OCWLH2hqeLUfxFzLmZ2BAUNeY4sWQ
4MBHEI9m6K9ssyNfoyPmomuwMAhpJ8zv9M+ACsppWt7jrH7rs0w7dI6ZPhoWw5B67dtkv98tCb7P
5gXQiMv5itu/j6IvG8I6Y8bHiMvFJdbKX4UyyXpnS+5nI1IeyJJr1SO4FF3JdR8k/LJlqwcjPNU2
fZ4QSCMynLdDevLVVVMww6pKhQSjGWQYihctLQPygxNtzwjeQs00eQtCyOTBJ+qZtrbtHTIJDDHP
OnODj9Zg4GRvOKNLhJKcqC2zvFC7miUIj76111Gqd0c98xdOjLopv0VyjPf1fJkdlA0TADzPtuqb
pywHkdh7Z4sR/g6dNxSbErLhvb+mi8c0oKJu60Bd1cR2odXydDNBXFV1W68jE48mOWfiag03VqPk
pAnv7d6Cyb3BXjoABXfZO9BAgxkugiAiPDndJhynR6AXK4Efbau1P5PWAYiYDPat7PsfTuEegzwc
1iLVUernA0Sm0XlyBLzHpnKQTUCxYSUJHvrAUPusbtmzWsRPgg39xZ/9YDXJSwGieyVomS7BZrKT
rB2Ko54uyjBLOOJQ/5AGKRvwu4ihL2YkizVy7MSlezUx9yXK3ozTDDJFxL1yp3LaaHHYQOCqaP95
VNaQM/JHKA4vkGMfgzl3mTjtcW33FCCu3hcbPajsTVU4l1F43bFmiKBf7CpUB6e2fnZILE5GAQXK
gN4bBKgnEr3lcAvcAQ+qNuL6ZYVLqFRWU+JBi+3mfEV/LjB6NI6ids5x1hdgMcPrUOob36ucz6E+
m1Psn4gzxt+e4j5x0ulHphGoBKuV46mdGuLSkpCau/p5F8OHo/9V1q74tqBXlS5ix4eIzR8JNX0S
VzDuALpenHEcfk3YXwk9oZq27H7XG18UXAmuV/x6VjvmZ8uvbr2b0GyscmuTVshTM87mJd3mZTF0
7bka/JMTGeUjfVtziSuXPCo/fpFpk2wZN6MeSBz/hODo3a7r9thEeCQ6j1SENg+J8RNgqVUjUDz4
I6OP1oXK4C6VXqBJSqtj2Hc6k+2A2X4Qxc+KkQRSXfQhc0Zu2rjOClVxtxO6AYipts8hsmjCsIgT
elJ5XO+dGFMwbSWS6ebWYxo1ExbZm5mNdOk1lW1smb41bIZPqau99iHzFx/N5zHK6qtIZvFioK1M
i6FnORjRYQgeay/1jvcvhLxyzIniMQeucplJQDF7VITDqOcWg1Z+qvRClVxB2XXHb1nioTvFT27E
2BvKLHiGLPGUcyIcIxGsXRHMZ3VGMw76o77OYnlFCSeuJq7wINRzrvFr3aftqmGy8YL8VxP0+tqr
JxYyUZ+trNCPDFnkXk3Y3mMYVQcHzb+RaaeG+OKXZEyzh/bLFM22TKrshdXZOJWk+SzaZmtrZvqk
o6xfF4ZiZGPY6hwY7VKbMrEdRe4j4min7b23YLSPbFG0nT7UyXZKUBjGzD90v012+o8RYuaxgXyz
zSztqZTcMjvyiqQRnBXgda1KPCT3Ldl2hvmRNLAqDLgZm8pv0gU+4VncYi4GilrPLscdHgd6WLFp
LTOzWdKwSXYqJZzAiQ3wCzYBm0oV9JYKH5IqIIE53m+GyDdPurDg3RnxRsaW91h6amtJtHqVb1yK
MvuQk2LU3Nfiscw8umtDhey0S4915fj7tKRRaCSVPDYa2cCjqV9BN73yFtRre6IEV5Zxs2L+/JIJ
5RJxe7Fp/NRddqVnrywq4i0a3fYAZ6yOoSsFDUgMlWtf2jDTOv162nhVW27q5FVGxbgj215hdnd7
GqvJOSzB3Ed5L0945UF3jV1xabOvoCpX0JaKz5SrKQiDdoXjh9j6TBI0aFpE2BopVyM3qVbOiIlD
GwzrjbRYKJryW1bl4QHGy7NVy/pCEjSgPdsIt01LiugYTA/t2Je3cPxVMpQHzMPugpaPurkxAPgx
gyfllW8tSSwHEJAN0jwdGQ20AzSypTx3JfkmvcP+wSSSYeidM6Yj50yk8PciavJ9BR7pyrD/KcgZ
fdCuay/jsPD1cDHRDHpizSFJtyk8MgjWd26bhktz1weP9L2zJ037lStZbZkZzgw3tjpDTYQEnZEz
EdMocaKEoy1NYpInrGtqV9U1MLwCDN7L7xtmz3GBJHupJQj2XLv0jpqFYJUcQXud2DZvMpuz58Qc
OEiMqD9Z0gHw1ql6MbSTt7sbLsyBCsoU7CgZFVVbX0femLr+qekZWZmRVp0GlX7rBjp5uqHfKgZW
IoYQkI+NtvRqo6UTZe7uO0X+BFS/qbbzhOTzTbne+w5k6tr1tmYCt9DTVcgenebdmI43MMUFV46H
NjbGK6+ACt1Xm3ww83UWVgTZ5Qic+LCW1DQkvQTKA9PUfE4FeKGxQ8LRRIa7wX4OQZbrieeFJWgY
7SESPdi1Xo2QHD1tRRnp7UhQW7OpfshJrD4zN9C2zQA4rJnHjrVg2R8CNHt2vWCIRcVaUhYjiQGn
2rE40OzyFxr+ixlGRFkqqqOuuTSfWIcbQ6DJ8kj+DsWxcbpgLWpkc32P34y/CU2i7Ld+R0MuGo3X
vmJb1gzfaWBmO2WrGIt+4S+NugU/myDnt0xpnerBONb6lF7ZJ9dsBch+9WOHWUQJ/RbvOA1X6RjP
NPRn4DI91p3jDerZTu30IeKSFSnicXVPPQ0C7F4NhRddmYHpfi7PEmMdTuaJ5gJGo1RjRFIpqJFt
hy4HC40yYvMZQjc66fRc2Cb2Gos27+DXP10rs6F/ev2lHOoljbhVpiXuh4VH0YNR63WW5MLU+dDN
uXgWnt7tSI5vtAZadK1cij8jAxObgP+piLkmOLRHzYeLNoYEhTGIbElahAyxDlVEbHlPP2PpjrR6
hUzloUZuwUzTvdS+TFYTG65T65rfQvdjjFz5yof1kgw+xMWkHRaO1aEuAAC3MHQCk2PbfCGX/ss2
m+ESElxQBIL9MxugGhgzkvbicSJ/ZTG229Lp6ncTdvZQJE+FOZRrrXPlbapgAAGYrJyY6OR5Mpfl
nOo1FK2dNBSfnpkQy9GYxsW006OnnjsbAbqq8oALZK6uVTwi0HKHd8e3+CPhp5uVtdPYKZ1y+0tD
jruNOpDkqmpYNjtvxQQzWqo5IkhWOkkNAAdfi1iu/Rj3SGmQBV82JDKRoUg3JELBnE92tBLKqrdl
QQtWDsdOAT96jhArHR3gUkVKxAk9aMTMKQtyq687FwBdaDEq0Vxrb5bFC1Lp8RjY43BUTIrgflqH
bsiac4tghdyY6cuzovKom1ZxvH9XOXV5HDLjNWramiBKImzvObb378bJwhlKukyXwtHyNBrbLkZb
6aATaA2YPqaJbMxPojmzvXocsA8xSeZjLvsYWWIa6IvKK/ErZJPxrEgEXzYeNvY28u0FGZ/juWV8
f7eXlYxXn6b0O0Ksa2OH7rtgvxIHxjvIq+7RypP66A2k18oB/osLB9TKZlNBQjNQVNPZ7OXwYKUf
yBKdJ2lnW1sF8EsJf1kWR3CHHeEKprnM5K8qKd5iKv8t4we6uqjXWZQnUlv74sDIjPqrSA5JNL7Z
esFlLvbHFbRvNpFF+nnXR4wRRO9wSJrzZAPjQSmNunyAYtz4fg0euH+G0W2etJgrJW2oz44XkqLV
W6Cm+GVIp1k4Dqdxq7uzXkUee9t+LYzxEXlesIrS6ju0mmJrhNpKmY5xAMt2tkMCooXEvRvY3SpN
FBtDvz+2jIuOQVic6i4irarGxmtXVN2W7LBrBNWBmfFLhO/9QJnkriRTbrqnrA7Sg3w562T71rwk
tbI2yZycWWp+zTgwl8u8K8SyxkcHfxbAvyjonpAvoC2BijFLrp+7HPRe5HOVKPUQ4znTqWVaKrnM
OvIOxEjDHEIgbcVBgudsyVQXxKwz2qucB6JScvSpzj49o4EMXyxB/jmhFSMZwyhSgM7SGy3VJ9Lw
Zqc7h0jT3DOtLMp+UyN3WTdfiLH/WTToolg3twWTl6ITDap3P8F1SU93chzWAVXtEFYNuwEJQhnT
eG76nTXoOojAL4wu1ZYcumtMQ3aBs0TshHDXwh22WZd634edqNr1MA2EvZvt1Y+HdtU6Wr4aOvqf
gCXcRZL11irOCMeOWX+uTS/PqY1tuajeClpqC+xEBMMY9QwH9+RmCNnleYgmVFA2612QS3wvLkTH
MQpGFH1Ffh7L7vuYGvQlw2xvKe+lMRiRNF6mLUZIfPDgYRPKGmAQcwssgpW5cv3AOLNBeWhDoz3U
TvseWfrFrERxk465sZIhOgvfuKkunmjU5uGKC6E6xBGGer3UmYcxf2L/N2seh4tmE+fYTuLx7ieQ
tvGMRLPaS0ldZNvpU9pW/W4q3VdpAz6VNdBLu9J+OAMrRRFnc3xMEGC3GbDpMXVaEvZknUopPwlc
kMekV7OA1PltfP6PfzEci//+T25/r2rVJlEs/3bzv5+rgn//OT/mn/f510f89zn53lai+iX/n/fa
/qwun8VP8fc7/csz89v/8epWn/LzX26s7yyTh+5nqx5/kscl768C4/R8z//pf/6vn/8TIoppeD5u
uP/462/4xyPnP+G//u1clfKz/CQb8v50+x8wnH4/5v/gUHT737nSu7Mt1TBp0/8FhwIpBQKb4WHX
R+tr6Pwm/DMy/q9/uzNRcLDrpotJzYb89IeJYv+7heofO56JeM91//+YKKZl8AL+4u5zELQDOQDR
RNaIb/qYQv/VNltPVYaKRMVXVwkkeK01s+bLHQvnOLet91NJIUKRdUROla7zPvkAmCwPKE0N7B8x
gqv42OkMVBCTpauu/OVDoM1r6bybvny06zZdArWk0dhzsjDUXZIlTYwqYSZM+h/Qol2DGOQKl0pc
VpmSX9NEdomXTnCy0fGTRPkeZ0iFzHLrEsN4zTOlP8yU8VKAMtfYN+f4fhcOyzQ8rnGNnMFaDLVB
cPatmaZXzSm+WUpLttWvaKjQlbXb1me6aXR2uYmRKm+bHJpqFObbiIexHoEATpPoLc9hviWe+jHa
Mc4Ax19CboJH0ZMQZMNVUEwho/6TYUz2UGBhw97DdZmUdFLv2GT0sY26gi5H3ikgusPsQw2SHw21
X9nnM22frnG/Ysqob3UfSdEYoLMLyGu3aSpyj3Fr1ix5TuYe9BilQUzndmFjz3VIrIVJ3XUnJFZ1
5Lgb0lqSNRdzHwlVtjaxBqxSU90YZJUQZ69NCU4BhdRK2jNk1gqetAQDwtTqN9mT+dhppVxOWVwx
n3sSHAPALBx8aXb+ZrSAOhrMDUbnIiFO4ogAAQcuQO0yhvH9jZWKdxgpWFVoJq1h+B/MgElF3eB1
9TGAGR7wakgnm8SF1hzxDuToJYf1SNRV3j/Cz7A3Zlroy9JmAfd75i5qmghUoaPaDHF7RGDwK800
rs8FgZW22scysAkD5DmgZL56NYbHwiOQMM7Nz6hyRjx5Pe3jGPlhFpcrUgRDcoWa+YMdL5rVUCtM
eL0SZLxWqTubcsTwTYTKhjPlXEzBF5vLbutm3geT3lmyCoW/VxI93iVuonQ5WPVnIe0UciyFry4A
3RhttnIJAtgAjrZM9GRRPSwCzBt0ackhzs1fAaqNPYq9Nz3Jp3U7UmfNcrOxSpOV1YJElG6El44l
8XumSeqkEjOYG1fl1qYxfmK0CLcRvAdpDCX8W/I+4vg1jIP8iG7JWMqEkGVcAQS8FBjNhEF3Ea3b
mDyOAvwLrN3G/u7Q/IlBw+rt1ZsdORFsmIVEjgjLPPeMleP56SIDMhC3drbH1vktsIqYtAwSAhIY
4G1QAh21vU+0JT+YNelLfTKoUpW5SSaAtWpERKMgg5fj2dJLnhsD96Jouo4og4FDHevRshcGpr8k
7TbGvM8O6npHPOS8CYCFQ84SffvYoCvn+OPeg+p4aylHx66Uq7Zn4oi+Zt0mkJHDmOJhKotu1eU7
PrViJrci22lagcxL/0gSuaIwRuhlbbgCL0PP+cE7Xi5yCUk9G24SQ2dr+Hy20us3KPuovGyUQva6
jYi+c4nt0yvzmCXDZ+6am0p0I4rPJF1MLvxmV2eUhkWLkJG+GvapGb/VQXzRK79dxT6mGlIMKbQy
JH828/mVD5GE5nFMBla1BhcMRIgW17YOiiXjxgEVbEBSd/4WVUTvDOVobSEXX0FSxsQ3dK1QCApg
RdLlN/RebqBifPpW8Zjl8adTJtcSdNVV82bkZUgCUxOph7RT5/glYTqHyXRFS1ouR53A20iyrRfV
BskTmzyAkxI08q61FRrEcaV1+87J8XGmZnaQrqT67MADsWNUfQ5Ac2gPSYU7Lg/wyQ2Y9bZBpB//
/Oh+DyhUukmxe3/M7/+bH/iX22Yck1g04Q/DNtLjY6yGw/07Y7Buk+b+sDKGPbFlbO+58AZaxYPj
+PXhfvP+JWvdYo1l/BcjAEbCjSfGrRLB1bDZCQJ/Rq81OpwLPpolMYk9Frt+0YcDIXMx4ZxcqFdu
7GHBYSN7iZkC6xNs5CSpadnNxhH/bi64f3v/IohYY0OveqizOBXuX2gLQwabfRx/fmbI0ViVxHcu
cQQTUs4yOniECsTzlTD93+ydx3bkUHZsf+X9AHrBmylMeiZt0k2waIrw3uPrtQF2i9WlkrQ0f5Mk
MpkW9t5zInbM9R1O/QP9oH4TyPNDYea2khTmedbA3jVRSsWjuxYFom/Xm1IL5IMahPuuyage1lJy
qBBAJ2VyCDX9Rg+Cp9bPYKMELYAtJFVFcGW2prVXDBGkdl0G2a5OZI+AP7acJqFOb4P7Eaks4Nzl
sWbxOqZ4HfZDe8ngtgKvcc2kmXZBFu10yEWbcTTfWsw5baxUR1o3X4h8NU8w9Zi8++aavB2s6IuT
J1ncOqJxzvOS4ANFyIudzPLBkD8sgBM7etiL7nZ2kX1pdoBC9LDeIAHHb5k1fOF1UWo5PaIbbL2K
IfpOqFOvanU4oSPOriFh0liqBWfcH0zwSsRVcCQc1FuSFe6ZWfYH1Ncho3+bfK5060viCWFyDwmp
f6VIV2yyFncVJryNCOo9y+lfZMPid1QRkPc+RKfvPUAROyLi1D7CP4dfY/2kn5s/HpODrnYbdK12
NkCa8aJljWRNTOI0aklnXUt1hPori6pf67r5uVltkT93v5firN4YmnjX0ww8rDdzO0Ezj2pEXHOB
j4UJMH3yWmKdDPpIULRFZW3ZGj82TcWPNMr68nOejOm6O8yLzTVQqZxVovwlTwRkTEEHY97fDuYU
he8hXlJhXBxJ1bJ7j8suby7moJ+7CFgx6Kz/GY2xRiG/PDNbbSXz6pEyJlKHvp+x/q8WVDALTRij
6VN3P+/U533mkjM32uu7Kcvhty59v833RyzfYF367WPW+13WXUwKF5s/nre+zffX+fmon+esjxW+
5qmTAOKd1trrH//8b++u//jjPb+/6vfHrf//fmBdZ7/9jN8W12f5ZjczAkHxeUprofhtZf32Juvi
X3/Jb2/32/9/W1xf+nPzx5c2Mnxhhtlt1JSBeaU04ZFZcHgsJmkMNpUobQnNpVG//MOfpBKs+LKY
BVFSkNXA4npfyy4cJBzyoXZvNIB0gcZRRU0XB9TfF5uSIR7AJhkvpN8ifEkHVxlbrDsGkLYDblpD
dNaXrvfXG4mcc9gTEv3Vnop6iUjJLZuReJbqmA/Lj1BnKleNTDGMyyht296qUIRnG52T+mHKR0Jh
VC5EbhCV10aGI3txDa7+KnPZ5da7YyQi5P+5vz642q/WpT9eUgxpu+tbhkWLH3G9QW9dfC/JCRIU
NWYcYC1mwfVNitWsty720AOmb3vXt4Vv/Sa/PQrT7TmH2Ul7cKoOTPvJXCuqF53ScWqHDe6oWEj3
bb9YW2PTErwxkS8kEL8Fss48aDka15vVThczGF4yKWNPntL3fJIRPhDUIc7jMVFLZJtWt1ttaNIo
H9rechAUteD5A2/1zyntZzZApl/fkIkp6ebL+/vgREzV2OvR8DkP1k2FyNNef4ef6Pd+NeDRWU8I
62PrauDca+x53c/3wz4DD2QqCvtnLZbINck3JWmD3jA9dV9Do1rLY3FgpPTcS6LilbMFiGJ9irps
4FpJn8tR0jyxTjGUri5SURgr4F+ocXzlbiR+jSHB6LZ4NrI4HXer+U7uwMVBVF5iRQ1ZIrWBjWUl
7bkmwm+zvv/6vXw9QssiX89K3jJ6U26/n/ifm3a9m3fdR4zYxx4LVAVTESOPXT+lWyyF/eJFxgTI
T1vvJ/NiXZayXVkkE3q/ZhDpiEIOmrQ2H6466E072rcVZUbGPsNCPWBf+CoR7H5v33VLNOtbL5vj
Z8NEpvIrXVJqJ6t2NUpoHCWG4nwnHpu9j4OUa+mSF7JumXW3DsQepzLTCx+L+vpr1v+tN6tl8Ofu
+t/vHXoZAv3t7vrk9Sn/81u1eT8y9rhaD7l1X1u/zHr329r5c39d+n5wjpLJxieYfm+vgA7EToQE
tT5l/VjmmhzJ6yL8JQ6178X1+F6/HCO/fx2AtEjxgP185aDMEX4xThSs7mH1aa7J06HgC7O3HiaU
TYrZCSb1lWZuubXCPtkVTRiK3vr070V/OVDQtWodYwp0V8Vh3VPXpZ+bn8cmAsIR/cpeCTTij3PQ
+sPafrGurou/GV6/v305j7C0r8aC5E9UMddNMc0bCJRIrKu0Kfa6+m6uX0StD7Ipi/t1Zf/NSP3z
GGnizMwDTfi2Va//WD/9b69dH/vZjOvdP573x2uj/NIlQsM5jFWznjg7I6zz3Xp/PfJY40l7XO9/
f3lAKBRSBEAM63ut2/S3/XJ+o5ad79fdNZLp731bjH+zS/99cX2L71PVCCJzZ5apS3wkEebLzXou
We+uS+tjP3fXx/RlFPx/et765MH/GMgQ3a+fvx4o/bqD/hwz347t7515fdTCHDd7Py9Yl76ftS7+
ef+3d/3tWX9+wJ+vEqQ6gt7yIM0ijeJlP14vI+vS+tq/PfbzlPW/3075dfHnZt00P3fXpfV1/+27
lpLJgfzzkvWJf3zU3x77413/+KRgOeGPold3IaatdWhPJUEBxrddj/Wfm9lUyhmAOWPqnwfXpZ/H
5jVafr1f/UTPf59u1zf/eer3e4gFo5F10VeDHtOczCl5GY8gTINi8HOg/Hb/e3E9pH57dL2/Pv/3
wxOj2wgMrqMtSEmPwXH1gYtYl0X1Jp0hk+gBwLW8tLZtRfHNGi7JmBPE3XTihdMJ/baxNG6pCxN3
OHfVhbgJeruALmZJn15yNd/plSJcZMnHXSoXlSv7/T3BjNGmqBExi5BA92RpjKKu3eVjLPMD0QEX
TVqeZmyjrhG0pMerqM+NiHIjdRISupsAp2tWbQeDah02PzgXi8H/zx/8fXqaoXp1y6RqMZSZK7Vk
vbyuF9afm2+//s/970vuev9vT//jsfXSvT72/Ql/e933JwxYcjEhEhjN1I9L4npjrrSFn/vWMoMa
KZ1TFluvm8v9YTm4vh/86///eDlmsMk1dAORT7swINaXZ6aRx9frM/ukQvQ4VrfrP6Z1Ivb3xSgg
r0dLiw8pqnWHaN2RGh7CbJI2uGxCF4yH8ANNYyeUbGjst7FqIMd7TpBgY7ivdxTsDGgZSuowjzr0
Zqs+NiWWA3R85midlbx/i0zCZhYytNxk2ovWaXf+KH7QkyQVmtOzFzH0p3uIY6KZQfSoUQ4oOZ8b
t5NC0RUCoXHRBzbYurLUzWJisirqjNtW6I71qx6E2kYOGBkiPmn5iJsgFYOdP8BtTidQZdHcti5m
AHw1abOzfOiMkpYcga5lWCL5Jdji3KgwNFcQ/Ee9616CcIQQmWZEAkFjHamzUeXDPp1TCLcrdCrY
BKfatgwgncY4KlQKpjMhB1QpkH5QMsyKjZ8EaCYoWkwlS1qn2GqA/ydoMMCojZ8CICw+Bfw6KunZ
9ty3W+iVXwhEoUKRH+iViH+jVHtMdXVCCccUHLneDYFpb+HUBzsDWijFAUwJ/lOnV5iY0bzGEYQ4
nbWKLNmR3xVIG+duArECOxfFqLYxah89UpZ/IvheaK6LoWUE7S1lnTcl+Q2ABeuaed+HYYXCQSwM
c2dgWpll6tfSAEE67bH8GYClmpyGqUp5bdZjlNkoowNMpVRuUmAZeP70Bs1Qkeu7tFbxofb6JhvF
ejMUCcNPmgiWSRq5VIZA8RDf9Uh34e1sM0mtXQVxKcos5X4oKhPuaKWCtCSZrWou1uwraGgCC0uz
dR+P7YTpv4luY617DglCSWDOPkAKruzZlB6EIkfVDuvS5gQFx1Hyr/IZ0V2HsxYHEf7dMBKPeQ3g
I+8lzUG6tTWt6o1YYMzHZHu5eDqIFyfO52RIzbDVhfylM8EfAC6SsS7goMMiRE3vkk3SG7NPZpVq
Km3yhngNv/b5uSNF55wyUwfEM5P6d31I4Y6pSAJSQT9VyrBRjDIBL9XbuLs461FvcsccXCys0CnN
T3UXbENV6kjLQSqm7OkuCh7g0xd1DMZNQoG16mAZXastsoRUp1eBavNlVhZnPwbJVNIfVEgJc5N/
okEL3ydFfI/LMb+v+yQ+5FpBDHchuexy0rmdqJXTb3HUejhac2TeD6l0MgamJ75aEoEQnMY6b3aD
xnWloMPWyUWwnbpfgRHlN5A+Pk1p2EFWw2FZE3ifI0KaiB+S9eEe8fX7rOfyFWeKhApCN9hchl6S
EdiCDMfVq6vqGZQzejwLH6tAnCs4sL2GJshOuvBtbnUsD0p6sIo09nD0PxcbuRhI5tWbV32glRBP
4IUMyIitfNIH+VUw0ZgVQgTppvdQvE/lR15p4S3ic3yZJSynoKkpNkGr7pW6PgFWI6Qb4ZEMkHLT
USOeIqRKlmB8SH4I8UPIkmt9iXXTFaw4BeQaRTQeSJ/PXKmRiVaBO43vRHashjMGKZ1ouIjA65de
YorIwilL6zOj1JaNw5YUGBDrYX5rVMmRcuzoGcY+0ZlrSumTFXE17G0TNAJOpFq4NwM+w6p3hUzd
M9e0raokt7KJj6GOzlz+dFRKpBvhjGY7oqa+L8Ra/sCUjKPpacgRCalmKG6G1HealBUpSOlxiPsR
VL6UutBEZK1/smCNbNJp8kjnYqPk3U2mZcdh5ESqCDMslzILd6aKnRvojYHuQkGGbGiPvVaIh8p/
mmfaR6nhKVnziJPYtGXLGMiikI9mTca5Gvu3sh8RKeDHG7NrG3eYS7iQS5FcFFgJhXRl4nNV63I8
q6Pgk+vUcIWYuC4hIp0dGgCEKlD2qPr6Sy1UfVcRWNaGkTP7SKR7BNDM4LFAqHO+b2sC05Gn5/tK
ZUaoy9i4BImjPADfT9ztNGyxRm2mahjAaLYVxspa2ZQ0bSLiJnZRh+gxXkQ2nPk5AhFG86Kg29RL
oNlsqDRlR7V1TeulbOmZyjWtIJA1X0LQfgRkVzqtctsPirEnXwtDXS1vRjVB6Y80PdfC4EqZkd+L
JYlIU5IcO0E5KNNb1ZTCOZVndpcwvRoE3FcqIs49TTm70HrdGWN1S0z7lkJBbhsZ2t6+hxPU1s3R
DAzN7qj3P3F+POpWRvCzyI4Kjpq0DU5WsiQsGsnkjmq8SywrHmHWmJsoVrxVkvA1lopzbOKZI1SM
hL66mG1q+Vey0N/MbXy0ak5vna+/M2PeNhXFWiuCxU/1Tot1ZJQJVyMByqWsy7AFKvPsi6S3KjWZ
YV0v0a3Sx1st0sgnTWEKqMW8U/LcOh6kkl4wDOoRqeglJbTWhimPZdjX8RBFT2IzmF765vt09YW5
SzdjzDQ6CrpdND32ol46vXBbpUl0kDX9Fj/3lsZcEgbKhuIRiQ4y3NqBQ7wyEZwSB+fMY/dKd5sD
1OeNCjUTdpi5QG5IFwKA21sChWtbLmQkZsO+S1lDOSeX2hrjoyTCKxZ8ry5Pw9hYd0EUDHvc+Gjd
YETpZNQZBMwNWVG4vjXsYhFPBR1l0N8krGk3kw6jpB2UxOUKdUBa2TpDynicTD702+RLlm02erjB
OfXN0X0ng0maMp3RNIR6e8qhvkpCE3gyGHO7qaqLL90Yc3pOBmS8xqtizQkYv57Sllx5yoLTFPVx
KfzAdMtDKBVahC+pGoWladkdtV4mSzk5qgKskcTYBgrYBjkVaqePmpd5gFJeK/PDOAnkQlashjwZ
bHYS2eXatQURgMnC1F4mlBpjVh4HASNeOuKdVLBk76J+eDSbcCcZeQUOuh4d3UhmLnJ730APTaBk
t7d0XChkbW/FKDRIY70BfW5D2eA8CaZIKue7WNlQGU5DQUUoLp6xgY9nfyCDJ6H5JMN9tmuC8qbI
t3st/Czz+TQqhu/Rr2VNRNIm3BeAONlA/fWciW6p3KOSMGE7aAL2My6oKb5MEi4YYJbzgasSneCu
4hCMYJ9nzXOP+sINtPLF1HB5d4YEK8HE1hPiEkteUJqA3qUucSJE4U4mvmwTar22GwPzPcySBy0D
CokgRrRbw2w3TToyTJK0+9B4ypj/0I5Gb1inpe5JZXTKNJSfr0YQVtuoY+4Acgr4+HBCR/wKf0rf
NAXjFnATjsTZtMAjcBf1zdEoZmNv+AFde0Sv0cRJGaJW6k6SQdd3IOm1s5M0u5EVJd4PQ/doTuZX
XekSAA1Cfa0erl84QXEykdlUIeL2dtrilhnCGflC0pX7SLixZODDJDcTVi3XeyL2yLEnndkORp1Q
V4u0RU1jzpD1VJcPI5tql2Jv2wjP+SAzUC+s4ihHNNMzc8/VkEAKzg6GueeMfslm09UpUx3F+iYZ
ycsE8ghAWv3yc8J6IyRAUYx8KFOvQJviPyxJphF6a4NP39U7MnILDVrY4PtnsellO6j2xtIrjOh3
zlE3bPO4ql0xxCseRGJEvNNyBuLkpzTDTTeOB4txEKOqdDs3E5QcP2C/t4ByC4kI1bHDaNGKuzHO
1NtsdhG90AgNd5YQvuRTfQawWZ/bfEJKEtbCNeaGTV3mG8AYYHWYQEummJ8TMONqu0xNYFTHk/ma
ZTINQnLInVI3K/Z+84I80p0YAYx+eRdjVSFEaav2bep2yggy2W8gwJJ2mOazF9CWdGNdfpwq6dOY
g9QttZjJggEyqtSUzEmzeMu04bkqsBJ1aA5IFG8wgSzgl4HLpzRXOyuvtyPKSccyPESgw0Geu8uA
aOGQxzediKveMkkJhffwRgTjyYgoAGlWRbj5hMqik7T+SB0eXnGwTzv2wkFu57OVZvf4DT40Uxue
C9N6quoUC6OSfhIlAgcVqxsUn3I3KuxfqYqnRZMf09p4alD20CCVvDbQ08Vw64Y5WfZC2wwbwDMt
Xu9gJ+XxY0n0933TDkBL08wZZ8ROcSRc8hhnbYMhwy+mDI8UVfRcmp/0sK48cUyJ22Nb6lrMnlM0
blBPs4epJtzojAfqqUCNizDNKajdSRCHBIWUnGGwKwUwTznhtcF7aQBuc3BcSNvAsPAxLzTKlDRP
eLqZHakMdGTMdE5AooFr1LHg9cGtzPUGMf9AHwZGRZug+ZI0G8NeiFgFieYsB5tCQ2EaoTO1x6ox
8Sb3C/DOSDx4xwdczvGhHqYdDsiWQ58U5aml+Jyap0Rccpu6VnvKmC7FAa38AlWagykydXwkbHNf
IYIR24zUVU0EDo+CpsbzoMdN72bkhcENq6/b2NXHlMkHZ7I0aQ6aMWmbMEt9pomgzOp5SO05nHUg
xMySe7PZEmVAfFQ27aYmviW5q0A+Pu45qEn28yO+CukmIOmIoBwRMuu6iPel7m/xbHFuQLwVGiqd
kxp1mmjBNWZ2zgHHHrghODxH/oMWO7QU/B5T+ijGCqd5LlpDuJiWjZDuiBn6h7q4G4fm0YzuQhVH
A1l1RFsmBbzeDdwmfc/WqIMGWAA+cCtg46EXdhNy2NtF+ay02DYUvAKYRazHsCTilb73rSQH+hZF
Wb41wOLjpQLMVuMGkGZJuia9EDkdKVS2VMuyOwQeoWpfKevSAY1vbcso+QUq553+/Xb5inu8ZK8a
VS5ACemlHgeqYVO709pga2UxGA8/Jx6qA43VbHrDOkXgefFiuEnVasevqhIwPfvI/blE3MlMQWwl
iMuNGmSMjhaK3swmLTUAFlyFg6AJz12B2FwbCRynMIwGr+64DHSXWe6eMymQzwVrD1NnfRbJqKUj
UBhUQfLGg52dg6FX7mNz6cHqC/C2XWoQ03VXFfWmkRTRBZ9DlgzOKM/AoXA0pfY7jeT/a4sfphKF
8NtnRjkzwjoQfbT/phNWRAst7n+vLT7/Gv7f7m0J5onqX3955T8Vxob4D12STEknHmuJVfxn2KIh
/wNBlK5YmqwjP15jFf+lLtb+oaD51SxExJKqagqhj/9KXJT/oVtMKSxFMST0wKLyf0lc1P49CklT
TcPgnUgMgX2C6O7P5FOV0WpQmeD4l5FeEulX6Ak9kgqFS3VKd4ZOeQnt/QG7PxXk7qF9Uz+Ch/YR
qSxVHw4t4lJHknyEp7Y84v4nAZ1Aa3gFGhM8cQeSAIRGTrH8krScSEhLvUu3SF03+ZuCYheaX2xn
vhtepM/qaLnG3nK1+H8L0/n3fKp//kauiJamKQZ//sinqn38OTJZanQfjcdOgsXSISk2lZt4UD+6
uvta2Ix2mUQvWiTd/bZD/CUHTLX+Pefv+9NVthRsY9EQqUn+u3q7yPyxigMFi9LFGo7iV3FXX6My
xAq/yb5CPDWwqb6Me/WuoA5wDC0nuRc25pV1b0JYva6wtN5KxH+fmJS8Zed5n9wmnducITwMt13p
YGE/T29Yiah5ou2It3PsIlL5KB5JbbyBjWj+Qn+se4I1Pya/ksEjYOOF2T3W3AJ9sa1dtRlTZtsG
ude9VpfsQnISvAJt0exiZHaV2aaYAvMD+Crj2OaUnbjuf8KNV3YLBYnoWsOlzQ8I874645eXjs3W
PChu9lpcmCuGH/EDP2czPuVf81a4m0HBXvk7yoyJbPdvgbkbTt11zMBgE/+adpmL937ymDQkpf0l
Hys8GhayPGEvot1+Z9jbge13s/eGSYnqCvv6FYdnJnv1BYoCcc+y7IFWCR4QK1gXvwHfdjvdzJi7
wTc5tflQ3Ca/ApxXmS1cFQ/adr5D4Jc/ZcMDGIkiZvJtB6fpOX/DGpkAPLK1r7hyMG3Ci5MQ0Hl5
7ATBrjdhrbFCXOCCikHwkq1Pz33GPn01S+gwJS8Xb1VxQwXNuK1fh6P+Xtz4121xlu8Hpr7UpYtd
FDhh61h30VY402Y4BwciNoIb/chwZnJ1bF2KU76Rumky7LDD28JVvmKPGO1uQ5kMdfrw3sYepLgQ
Irvuao7/LDdeWdxED214BeWMPsSA6diJvdbLj/MWE6GH0h+NCepy7UX69K9QluhX8zNiFcvNrn0n
fQ2v5CslYNU2pSvkDoMhMPj+bMdbA1+vncfb6Wg+LaHqKqpgN/1V3zKaHs8y4uJr8QUgknYX7A1S
TrkyRk4hOwNxzg89a4J5UOtAfqxaW97Fb92+drJr+U4qbfMSvOvnrjm2gh09+RdwaZHNrk0JASSL
RnFVP2fXw15smSWcjNtG9Rb83C5/HzY5pLtdtUufLVS0trUjZTK+sm6sx7myi25rlA5Rlk7G0WGn
v3oyPu3uKMcPceFU13Tdr5t0QxVKRBJIkSA5DM+oA41blRZHb+N2913QZm/6Dl8VXS/PgsfnLXy0
jXWLMQsLEhYuRwfQRvqUpzKI+6idafmB+ib3jH0fI7FiRWK93sZX084vd3iiyKQ8k77R7UPiMR08
A+FFgegnUjPyfNFZAmACIult6TO9hB5tzxeKiOlWtqcddFQY9tsJZ8c+vrSvk7ubduFFFR2BgQCV
pWsDqWlraw/+WwM45wDUUb7q+/30VB5Gj1x367ZjSDvawhZqp0iFZwuZEVyMea10FwgfV+1LeADI
ZbxMd+ITuUnkwtjinXSNKfV/Pj/+e9AZZ0eTIF36AYZEeU+RtD9CaSG4Mx3R5WrXII/NrRlTq/Fk
Rs3/Elv2X07Cy8dolmxYIhc7Wf8jT62uhakTfVIYNGl4WD6CwIL9FIy/5ibKqOOAnZwrLvH/ORb4
y6lflv/r1dUkkEskLlBXDROMMpfx34MGlaAiZ8Jqmp0kLBaXyPfw/sNiHgPgKLoivEpaA6sq3fjl
YxxYqiuZb4Uy5FhsG6c3BH2vltND4fsYzkyZQy2lUdZBImkjRTwl3Xg9BpSEKrNuNpICBYhJtOqZ
o4xVWpbKzYxq206q5twSKLdJAduicD9S5I+v81mpTsC5TFeJgdzoG79qmke57HDQG9ESJ9BZNDpI
3wCtf9dmzBnYyw0hmHay0iPaLy6tZnT3gdbIV1aaH5cgKzdLDMHGg1PurbY5jaSdbaeAC5kvli9W
X+wDjWl4hm1a++iCwalyaoa1vniWaWgWGcW09gBbRNoqIslHTI83Oi1rW2VCDIO8c4a6dkqL0uVA
cY6hRn8Twbt22ewtpwPTzq1mAzRBOBQiJX1mEE9yWQtubc2li1ziq6vb5CwPdAqjQrxPiNi7ivpK
hXkKsAhzLD03jSAyc9oBLLrV0yhxxCnbjBHzOVXLFb6k+QWzVgKCEufwZtnlfBuAJ1SHgPx3WZgp
DcCY3oxivhFkFH1KLBpXbWPgi5zpqosDFz5DvZ5qZaJnpb4P1qgSXYQoSc5svzPSXd/LApUrrQGb
KnnjEN8ohfBhyXyzXJsfNEw0fF+7MLPPmszpnVbqXM9m+TrGfRnipnLaQqftGumPXUT/TKX9OuAf
o57GIKFn6iXV6mzPun6vzcG9WMIHTKCBUjoB0nYjgWUctbu5FJQtjp+nUS8fyzF9I6FaJLq1GZu7
MczvYz8gKrn5jE3Q2tT4H2e1S4jWe1qW1cGThgjGYCRAvsgUNxiX/oMo8BMTsmS4JOQYqbSZIhcB
z6CjaHJmMSxRSIPnsNQukQyVGHCyo1psaRM3fVwIWyEFFl3jK4l7uksK/UW7hhCbl5kjmkBCxjIw
N8L4i7qnKwrpw1iSAkTgD6Ez5FpayZL9tRWSDiMyOnAuFPoNpS5gw1wZ2nPPFpj8gFEERf6ZhNLS
LcuAbtN9qZY4PUO+R+ICU8DkFG5zsXOXbSb6wmZMfwHP2BgUz5VQc6G1e/WMOdSsduqNDq810yy7
N2YnL+g0ATcyM0DSZBUOo4E0nMSlCG07OjTpVesBUtSinTDwyrVfMd218X7uIQyO/cVshhPzbyTy
4kYtI2ep2jYzmTUM0fox0o+ZUetHBZzcllzI6ynUYjofviF7CHS4aNSdcvKFzuzsAOa54sYFtgKt
Bay7TFjdKZeqPbXyaRdnUHvIraMuLY3dMa/qO6EI/C15z+TtQexZGALSIWhm6QAoh/muYjau2csB
xq/+IBE8YpMC6FMuzj1TEqPDVEQboxHkw3qjT7J8SKOaMZtsteG2as0bv4XWkgta48YSzT8VCIA3
hGKC4nlIDob+BnaJQev6UGQ+IUknNibKaJYtT9JAAX8v9fIHR0R8nCHFkqMtYX+v1N4LkJ/aId74
3B4hXR3CTobWKAsbEI6Rd4MJDLni9XzXDA7DRYYA5c50m6sCFakdbXu6quy8L/Jl3skvMcRBt77C
rXwlvaWJDeovcXTLtbDG2Jy7k5fpnmO/Oo2hM37VW8nrGSGclLP5Yhe3If7EF2hT6nX41pxgXqEj
tf1z8Z4dGbKLkF5t+ZltpD+bx+Y+3Kk020BFc56/NsqtAQBRo1+ND4IV5QBjx2lcw7M/izfU3HEn
YYSvsSTiMliQrQQz76VbsuACXJF2/UIm8GSAwYLC5JIPajgQqLR388b8NPfVr6h/wSRNYjdcU7Xj
hf1XpXja43CSCZOdQIo7ecKoB4yAm56trfFYPDCQD25Me3wkJHErXkdbYK8GFzEwxbfKV/o6x9vc
Md/n13i2wTA3ZD4w0ranJa+UiFAX+SCIdaYqm6VwCTeDgBtOoBCCY7Lm3Vrb6hJ4Bshnm2nYjVga
GV0NHqFIkrrXYn6OV7dAABwRwgPoPY/6CwLZprLLCjinvVTPVRsYhn6jSRQmXeCVnJuOmQd5wtyE
ArF7nBC4nkCPc8bKJeoqALT2lLZbwKYMTs9Y2pe61B7nbP0sl4BoiI5wignWqI1VX0C5fS3jv9hz
c0VLqYBM69sauRuVrbvDM+uYwLVp2lJQqxVMN7A/T6D2ZMBj6JF6bxJsqASRF93C7Ia5VvzCz6fU
x/od+yebh9hJWkaJTeczvbb0A6mUzEL0/G7o96P1Ipw5hVlnTTvoL3QS+x27RSbsWcWLuzO4N87q
Z4+DKiGq0G5LpJw0ZyVnZsxoPuAHohIcn83oqH/iG7qdH/1r5k/NS41wB3TYA50qPjt4Zej7nJ/K
ff/JnCxvHPUX2ISzfpW9dYUjKnb7NECyclBvW2cOm8Rrix0JKeili0u5qe/hWQPfMl84ApT3jMla
7JLkRdnPapluOtVlMRC62jm5aAxVyWuSjgAOyX2h2vkEZBGQAQG9BLgw++muZMJdGHazqr0RKqJo
P9BCRF9iVNvqAtV5Cvb8TN66728K6RmxDJZH0zwFxGcnXpw4rESDiSQYMEc7SZVHXuDBZAYKn6Bg
S214D+L02ECYVP3HLnkM5i0xFnqyTbuj8K7mXnQXSLtupvy+rRiIna3rpcYN/2C8Gvf9KcEyCODM
Y8LpC3a1rY9dshkP7SG5IreUkQ3BhJYTP4vwU04+pmsDWixGW1tEcPpeV7bPbM6GFAtiH8Yfo3/E
6hFtMEIRbGFH5fC9e489lfAFZubhLh8xi7jJc7ptdYfBABMwjLyPVIWT63brY2Uc6CnbTW+T7CXL
4ICcwWQXcQJI96eKCTnxcFf4k9jZOTVTzH6tBSYuzkgc7i0zcjLHkgcCSyGDP5iW0z2REgjJy3SU
feNIz8RnbfVLuqWY85IhReTysU+voo1yyakreMbpiO2DWIDMG2+ojIOqumU+89Ju4kWLqF4lnMZI
inUtTtyfsM/AV58xVD73z6h/XvkNt8x0zXwXHvptP9tBya9OM3f2rD193fEaftVUO6KxQdYjnv07
pAOtQ/YzU8DBZVre3jXXwkt11O5xTLbPJm5d+zXcN0ekFx7DhFt/9KyOyTaU8Pt42pjbmZP+3toQ
p+Flj1xC2xvoH9Jp3EDxPdcfsGHA5shXSeRY14LikPOrXsr3ztWuOMOqD8o5upA3slPlQ6Ac1Mnz
J1ueQMQTE3Iq230p3ui36pVxXzxmxAgoNqXKPHB99jptV38yNSBQ8ljvpWejOczXTOnOXGEohTBH
jN4xf7bQ6AMPkUNjuEZH48bJMrf0D6z3zKXNdKTxXeKYfZYUT1HYDcwzUMZa2hDFB+swFHajBFkW
t+6G31Ikt+J4KtS9HDtMUum7+N0GGK1qDwWDhROzSumzqd4ZVViVW7Qn9TZ8EIg7tyHg3Mpb654e
DSwRmk/YdTFIq5EDSrCz630ouzSuxlOEQNEzrXN1rkMuSOcKYSNH5VePuGzPbhc8zR/ZeT3NwdM8
ZK9UV4bYll6zYMewyPKmm2yLk/E2iA6K9I56IDbhRV1FrzSehvQ410CwaXQczZJQOP2Kk38HBiA5
+sNDJ7GnC182oaOm4RWAbmLXmiamYA/Job+f/oO9M9luXEm27L/UuPCWowcGNSEJdur7UEywFBES
+r7H19d2182ryHi5sirnb4IFgI1EEnA3Nzu2TxD/1F80f8eKYLrKX8lAmN90YPbkujb6TX5a980d
6XVM3oq76DvzEoOBab754364Gm+q+wSnqZ890qVt8ULztecDpdyiF2LZnDKVMT5SKWMedijGP831
U+QRhW8zDGBkzQOp315ntHtNv/fuNruBubDczd/CEBgA2bBtfzK5YlOEj2g94OBuwu8gZuDEl/BZ
fzRP1fcqvLSe6+Q+vfXqC98+2sf0VQae2j55m9EI0TYp3XQ32TmlSea4MlG86EdKF4cBSB8slS2w
mUN/Ynk6XEkbwvbQGHvscAETUP6xwVRvMLgYXr0HsV6HD+XRDcLX4Z1afU0U8DhWkAQ2ZrvjRomu
RVA80SSG2+odhon3NQYb2+wNZW3zYe6H71jORh/LuXgzzDtcXjoWdStf+3gxUdomCH9gzkvuEHrd
juJgJ6f+nATLd9g/zROjOqXUknclN3aNOulhrM+yeHT0nqmFU4jxb0govZl78c6Bbh+miOotpdod
iGx4ymmD+G4bPiLpLi/se+p3dryP87vi3VyJYoPi3UbKld2t/kWm77XAw8nFvY5QbEHbhMHLOkF8
t0i3QL0aV8HiRCAh/bY6BQByJigrqLp9xa2XsLCdLEa6CfASGp2cEKhJWhbqgQuBoEuB1x90DDqu
Fhbo30p0B1et+dG1P9t4197ymdCZoHsKT9E7MQyOmgQJdzTJh5gaEyWc3R7jlgBPwfo1HYhxN9Z7
yM9Ynm2w+Vz6T8iFuI7jx/Fy/AXS53sIZz3arj+ad1aNfrfD7Tz86AAjMNFQAvfO5JLtl2jeMGfh
/qsf3PN6teyKywLI0EbfTc5mugZs/gptsbQOlbbHkqCmAWTTXCfBKmCv7a1fUJJBcxxaNBUX1lVz
JOHH8AIu6Tp/LU/pIZ633Y+hDlAUx4/NRdUhUNgwU9xgU3HteRfiML+P7941V6UGR/VxvYqvyp/+
Y3TTX+E1bP3wT8lze4l6S0KnnvEQWMoPfb1d7E2Zb1l6LemppA2l3c8/XY9C8X72WcpsoGssuBkC
lyjM7ehFxtaaF3GxGhbf89zY0XllFRsDm72Yoly/QF/MA7ror8YC3J5ApRT0ObMt/UL6hdqo56k9
9TJ3ihjIswxDsGrQL/w50eF3yGdTBKzP4XKbR/1xKtL4Diwq+pUZb3kPi7OYcaZvOqhByAMD1+D7
qs0ItFPtICmYUbvF3ta1U3zDZ27sgupmQRfSznazO4zrLxzb43/zezK3ViFQRDKDrBiObcISlW5P
Q/rGGJE8AV9m8HDgfRgpEZUGlilcRNAhsURkIkhG+TYfOYyjAGLdq545cdAM3fSgg5pIijLfNwYZ
duETcPcUtnZNSBcljlEPXYeXTxV6b0ZsMXFpNeJFJMF5G1HWzw3cN11wUnlL0twIi72ZzPFzkuzt
BqmDlrr6nlI7AiczbPeNLaWEJVNhhVLiviE68swYcU/qbdo5YrE2I71Gf3ZhDczrdbaSSPGmizjN
7+CLYugkUBTHnfnqWOtIvb0+pwMdDxBVIbNo6X0Nz8Cr3QuXyQkr0ouRSqq+gv1qGiLkqQrv8iT8
jpKzO/dGSbJ+ZvkMn5bltg0Oeq8cjwETn7LogvX1bV+LfGdY+FIuRpEFS4Lcxl8IKgCRnKLJf4oL
ACFpMuzj0Tt3bnQZ1vM3JyuN0zhp1Ml65zZM3/Khbc+hr79bdc6ybPSQJ2AMiptTwvyrHdLByl8t
j8VKiEMQxjA14oy1p0EjnO/X6K4oS/sbEJNOqwS9Hf0rBWfSy9MuScPHxv5AZthSrs6fxzhnXm0y
2Myt/9EA3dS7uQXJH5I5KfkfUE0HqCiDCRsAlr7rCxa+47Gf4Ww2Iv5YQ5s0EqshD41LjD3fMSSX
1wzrU0NB/0jjKy0BGriSCLkvi6vpZZF/DP5clOkotEG2kYHObbQP0HXjfm/psCaT1EC2HhtHUZOe
hoNzWDML6QBUFHpLL4b1ZWq0l7GMrx3mUMzkyTYiou3pxfx8bZHaH8I7ZXrNYD2xfiefBsmZJX/u
3eSOaNCkicdeWN/KOTsOTeDgwWsR3iM1Jbj2odVMMUiKiP9ASou7l8qezujF0l1dEqKaVf9UNrRi
lxbN8O7k/8AnSU/CH9hdnbNkHJB8ETDXuC64aA9969XP9W+oMzuWoBSwesRv2bRcVuOAbRdLBpyQ
iayahEaLHLfctohO97FNUQmEg1SNNaiNEhYzncBP170DH/qMcxTLJheDD1e8ZvX0I52ZaTzIAItP
PqjoT3YCW8/AzdFPRxvzp6fGgd6SmgwpuWC1HHd5tYuTNegLcwmaxeiPGHc5QMgT5zzqTABu9DhA
VTq45mFkXZr2I40ZmkDDOew7POBp1XwM6XewLR0uto4kxuv7k5GbGdotaG+5ASvJHMlbaJFZnrqG
jJ60b2SIDMwFpWYbgrkB87qLhvrG88u7ZGqf9GaRabIFYXWnwyXs7/0J985GTE/YJOKsZSCPztzF
AfVK2SLsaYCpKCcLNzrWyBUjR9vTfXhn8tVydRol1BRCWru1OjSww0taAYgPc2oxjOHFpd88m4A0
WPenrzCvKF+l9IpY9Eukkfc4Ao2HJLMLDXyVvFIcKuSKm3mMjcDGWmKXZotxU1MHxB5x3DvYzG1y
GngzfwXPns1oNmBk4Ev01uSsXKu4eAIPuUlGfivTN9vNMtP8YeGLUJNm6PvwPXagE4/DCy1Tir8A
bj1P06BeKKwJaz5349nrjO/xTCBb96+wE+EDXVPXONYu9ECv7979mcI9ZjkCEqCrlVfVAh81KqKr
7T22yKeiaR6E713PdXsYJ4dKWy+mU9G2v2q0+4t4i6KC6bREPOgliKi0jraRxc1fM23fZVR/Wzu+
yiuUfNQSCHhY4iyvbw6cLSBjBPYdWN1yJE9qasZlP5AVaTW5VvWm+8QrCTzS5E7ARbdzG+VTQ9l3
rgZ8RP2HqE2LPRwuJtasPnY4svTOeA7TVlxULe0Zqcjv57F/pZW+2TQFyJbIiFgsExMBBrmrNO1t
HumTic2baCwvkE7cTDNY8swfOgCxLCV1BFcapMG8w3TDwkxy46D0O4YoCVF0oUlDqUMclbu7yi+e
qnniVE1arZ3GizyOnoQ77zosQ7LO1g/NlOeUVieyv6Nx6BjNNnCHSXeM5rW+opsbF+eQWNmwWfOz
bZfr22onF3q0aie6Du4Kjxg07+unacaxZHD6hxlF7Tac3DtMyYnFLQZ4wz+YgMaACOasm6i1RpbU
9Ln2oQtrmkvMXZhg/WNqWLyR6DNzX98menlCGHcxesmDxud/TkieZ1X2LXOzmJkYEWrLRKaX6JxL
fxIna8TY2kd0bJgFKeTUZJxqrWQf1yzsXVzbsENA2JpoQ3VKgVoPK9JYEaXJPoRzfZPR7j+mnrtz
JppkIgzdEabqe5O6zlZqEa1EIqed5c3KfKhJaI+3VZ2dVgHPpfJOVtoPOAXpuK8P6O/Liq7HFd85
FBs0hdE/tBrdthP8/k647s2YdRmiTWcbptrtYvW4JtdQvlqPfpyBtq4GnNQhnYyPqRlJ4+bddnoc
NWEHHn6EzZKydOiGq87A3GfAT3alR3Lx+oeu8Mhr9u0JSt0xd6U1aGvfTQVTLvj2U0KjXMZXtE1C
F+svmKR1xGRD0SrPk4dmwU+q6ewXY67trciK1ywUT1MbLweb1pI+8V9cQWuCMc5725xCOhg6IA2R
8w3ZG1mHFPty3cwo0pSQVi2X5ot82le68Q3pMq0RDjkBT+asbSO/XzHMiev1AZgZGC8qUhbiZG7j
wpoevbKif8LTf0FbabGq6w7k8VECW3WzH8P+PupOVe7+cIwEC4jSOUfF8pFWUbz3HHh5Id9QZVnB
MJNf0/EuIOWM6SQsg20zc1e7zU8X4Ru/JZdE3IXFrp87Z5ftdUkeNUZ8XUtDfwrFEF2OuAtuLNQR
VQjuNE+Th6xApU+BRgpXUQU1lLKzEQmE7PoL/d1MRWOZyGtEvXtlmEQGDGxXrpjpH/Vpce1wsAA5
d0jK8WY095pnUJePB/NAw5h17gpM8dTeH4dzXsGiq1i4NtmPhMpQoJs4BUxQqH/bqHNeu/h4QUTf
I9ngqzbNyB3AgAUMvCZqC3XjVQyVee6c8ic9NR0ydx+1vQByKpoImn88kuHDxg0VOQvZ1DPL3Txq
yN0dcpo5K7eo7s+YmlQni6yTnQ8yiZv/tYFmfqcVprsHmeGcu3Rpy41hV+7ZiE3nc1MiUD33r74+
u2ft702CvIAemuaUSnfrXG4KaWltN0OvuEQFGHodP47yVoSTgYbSzi7zJrP+B0D6/wcgNVCU/SYM
kIjTfwKQXr//aN+67J8JpJ8v+ksf6KP2Q+XH3erbjkAswPv9pRHUhQWB1LUdhGu6a4L//CKQmv8l
hGkw3Jm+AxTU/I1AKv4TTaCOKgJdQpUvUVVKPioqaAvqqG6ZvotcwuZf+2fdQm4OmljCGLe+0epn
hCZN2F4plFoo+6HV3tfmPz+nbjBftV7/+7dB4qvtq6hC67vTzSLdq79VKWCNeuVooSMc3cTCUerU
hvldmE/VRe5LTL8xofJjpOmn9jGeniuvMk7lOrnBaJKE8nT9lWbeE+8FL5/b8VyW7UtxtnC8Tmvy
FdbbAHYzoNNqtontsBgcDyLGbt0c18Pk14+hB1JwSGlzKZZtr5lPPXnjosNo264Z3NrKi1hcVcuZ
qfIqT8dnWgZPed46WHeThMOp0IYH754Ms8WKFsOnTV1Bl2mpFAh8pnZR8ez6zts04dxgUUvdDdRR
QNC7Z1tMAssN7bXAxIGA39dPg8n6ZTB/6XQAFhOqeP4OrWUGFiozIi54S1e+RhN3Vlko8T0XhF0F
4a5PyNg4oJ4w4Cq31F3tXbd3UyzE0wyhdV+Xz0YaHTvHHk6WNn5MVkwgAqY8E+m4GQacbkMaWPZ2
T3aCZVZt5s8RP1TgeufMCo0dchbvOJdjttOPpDFrW4PnOZXXEFbRIc14RydzfiiXX2E8+fvRY2jE
AUAKsqJL1/ae/ajwYeBD2h7bx9JxfvWRL7aWICOzJILVa5XftnET4ym7X4tyClrTfxlT/WF1Kntv
WfWhc4u7tfZe4ahSsNLA/ZRRQ2/AMMJQaElA4dR6mjPtykvp4MWAUobnP8ekWYJp5jqga/E7zUzZ
LpzqdJs7z2IiVwuez9lYgnTc4CLcj11i1AHiqEtfJ+70YSsuaSmiA8KigpDVOLctmKDjRkg3HUg3
/210dD58HRtkX6pNW+MBq4uf1UgFJrXfNBdTrVwU9S5xfLSdWXPpjTKjzw2JaSyzA91v/HpVfVMX
vrMrvZSYXY+pdzrWzTozwRc2i1GzQMfZm/gPTfVmnDAWj5zqGWBwfRwMIoNhHCdMw7STU5gBjWTQ
2vEHMFb7fl5Iy+O7RTM1KRMQp9wCM3Tthpye406sC4YKO98qBDzu4JgnjPgaUwfa4HLtqDsp3nQW
uFO9cX/kbfEjboZdZTUAHi33Pu3zdyEkJ8c+4U7iYDy71GfNeitpmSPsBIY3Ggu9gfYJb9lf9MKG
gdnfWaNpkCii0JPl3p1Ox5uBOWoWZ4HQ5x9rTul6btqjDaxyU/flm1cvLKR61qCm+eTV9N4PE7+V
ZjR2QIFA83/Mev0gx9eNt1g+P5oFCbm88ptpPvaDg0MtkYZG/vZQ0vtz0YfJh5MV9wyPwepH6aEa
oipIaEbWHId+wdgghRpYg/lolDW1yDI8En3S+AAj63ODfopg7SUpFomwN27T1rnLeioOKTkoxDN4
1OqDJ86OcUhDLbl1s/EwYWZL3EWSEvYwtgHWea64J9x0psxfgkcth6vUzB77ArAVd5elrXsGANPW
kWxABMbirzB03CmRcq3Ji72Sql37jhCFVQwQrvwiB/+7wyuNfgQZoyKFTElRwOA98Fl+rdFoIQuf
rwHycmmg1RsagpyeCl4eUVqLOvfoFgg93exp0Vj7R25t7mAQX0Wu98Nl8X7Z0nbnZelRhKh2sWW5
r2AG7yOpnpkaN7BZVWB2cSOS2duko0MbFRKsQLPJVVt0ft3Rr1jehA3xNUA50ZRbx0hfLR+AZE0d
INIo4QjKZ2mPMIKAd9qwwNp3nmwIWd9r3DMdWkcOHXq0wLCs73VI9nm4arFEp4tyV1sZQp8Fn464
sG8RcA46Te4J3g5bY0IC2mV2cW22yb1OsqgBV7sFJmDTfqP9GCwvocqpG6iYugTOdZLsjHFg4eD5
t2W4C0cNMUOFzhpjSBZU1kxwvTgBncakKBF7bWj8xj2spzZmmSStw728teZ1oJ3MdpYgS38ZBSAo
2zq3q0Et0ClxEKi092YavzEgcTYd9/6gX1Zx9Yuk5g2TwSXeEqR7AF6h28zvfIGJV1Rd+imppnb6
SAyof2XRknCIC9Z3uG0a/ccSLsO5y+LHtO/qI42Wu4r16h7C7AcshxmdAL7ZnmtdJnYN9E4PMhd6
Ta8lw45cHFc5uDaykN7HSlJpU4IPnTIa0LqelkD0w4VGikL3bb7d3L4RaBuvTbAq22WOqysYCj+m
2bhvl+USVAKi2HEpL8dw37Mo3/hG/qzD4T+XmTke+hJDO+wfbunSeWpEqdFIhNmGTV4AORkKkbBY
oWSTmcDAtsezE+IBNzL0wsyeg6rHuTMs3v2k7Ojn0YgdDDQ0q3Xh44wdlB7F6ImUQNiab2ETIoHh
vSN3+IADTJ3XSi5xsFqB0yZ3S/HsGZF+ZgJyLVJbrsgj3KedDzufWcaZ8D5HY9yFMT1fSCXveUuQ
wRmD3iTS20TIOrIRXWZkNFkyxRei9gE8FLF/JHtE/s848GTUxE2D3Lq/n2qijKprd2MNOahANYpV
ekhybMAKIalGYCJUc2pdf2+wkvUtGr0np/5WkElnXV9++AgtoNfhwElIByEXRSO1guPY4UHcFSNW
KaQ3cSlvNlY7tkQXrUfGjxb0DgiB11BtcBjYQM5eJBFFnyRrc3qWA1qvSPRl4y1xJNXPWRrnllDh
TYbjoEumY4+fctiH2CFWnbsfzek9YvlSuceuzPxdtWqvRpomB+XXR6zgkJrDz3XEhooPgySaHHS1
zbPmh0471an1+mOoOdmlJvA06bybpUdCs5rQxYeImpqj6buhsPydhZZ4iYr+SMPzYelFj745opCb
de3Gs+qdWKT6wiSvzPeXUkNu3oeBAcM0K/SkiYspmlYvG7Lg8XVjk2ceG3jdIHPTQ+8W1VUf1xtd
Z80+OIILCJo5ReLi3V1MzK+SgbHoKKbkV8kv2awGENilmE7uwkpyylGkePhJ0zwM1cCzUTHYmsFt
pBnQIRaKlSszax25QZoircr5u1jqWqivyOoJQQNmN+Gj21sFatVZ3GmdiUS2IYfeOjqJvTS+J3OV
XdpaLanYBAyWQ306haG45KcGGn7Q0Ma/qUsqgl32a03Fj651H8IYREZtUQXIBlpB4tULlsGzz22K
Zmdhfg9se3kCb5KiO0Lg0obmo79O9a6CSrOlq9EOx18WbCmtj4sdgzpJ15xNi1iSOYzWE+wBS3P4
afTogH2Xfl/fVGidx6Lw6juUXElon7xGKidKWDCR7101FY5pqc5EvkYIjE0Ssfzc0XDZkctzUtGA
v3Wpq2Juf5GjjolpdL6xSzEdbBfR1TLhmNyuxPTk3sZHDdZ+1bbXULmpxJtWdRQ5enhaOgwRVnsw
NaSGwz65TisIB2tloEPR0Dk6WjFuRU3hIq4atG8xkY3pxOAaAXQxKCf1pUijcT9mzbvws+aiSyEx
q73BmG5MW+gnQ5sJG13yijM+V0QLtgnvYnrRKEgepmy5xCjXvo7xDtySv8dIbxlOE9MmqYSctJYg
l0CQfj0XGToJT4btro/YUPbsGlWMkCsKrxZ9mHfpWNv7iT6q1FrCIxPFZdu5/UUeLsmxC9e7Rdo4
zxmWVBOG4rPbIwuZm/Xcj+59PtYl7Ajo8mHaiOdCdklB7cAOtw8yI8J2NnWDhYrmuAjzYqjn9KoJ
vSu0GeOgV5fYEInbmUZ1U1/iy8F0XuHeS91hKI2jq8emW72Lom4ebL/eraJ0j0Zx3wlvvV3FmgTN
WjSk2osw8PHTO5DuR2aNt85+8rDsHRztQSiVLCuLfTli+JYL/aXH3I7IjUJQMV1PRlndlNNlFKIP
Xj2C06psiBPkZp3ivzZ/nPOy/GcSEXHQ9z6ea29kWoS1jHJAa7PprM5SDtqB5UB/Bg3jjKHXdBZ5
iaD46xjYRwLEXK4fDAjnY4FbGxXMj1TAa9iu2oCCR26qIlpQSYzGRdSYb/jpDgjkLARJWtO1Z98v
5K4Avf153De4AJnrJ2MWv0jkNZZEo4Lr2LWxq4Cjf20Ss9lpI/gNbLvi8YKBHA0IOjd3LgCwKx5i
YYUp7UmSmTgWpMQGvXuJpQ2SYuB9bSYJ01OHi6bdNZbd7odONqZEdJgolKJ6D7URDOwsQNzD16nP
P9A2CHfGGJyDxKqqdwslTgYlCqDur5M+xpGVIZbDF7yWWCtctooI2PrReor0y99Yo7+hNRV7rpFt
/Eus3ZA05YNZsg+772bnMJM/yGRSzB/IWbaxtrJEBU671WXOriwF641GJubgo1Gyk6TBGJYPDgfy
+5ffknOZASYygmwlYgxBIGRGyq8kfyq1NxfmqgcJIihmbapuZMRNPyEwk3u1sKHNWLP7bWAED8xc
1Gfq9PW5qmkEJvsMoDT0xZF5AdgxhMFzVub8wOrYaLXmTHwCjAVl2RxVKJsaWPBqz2qz4UgDBhg2
yYiXG7WXt4hPemN+HeVTQ7Hr+yI+J7r518Wn9hKqO1ygM66EOthhED982ohYRw/UB+dHkhcihZzU
JTeNUECKqrjUBt+ea8QL+SFOdecQUZ9EWsXGHq0aIXjdnKcuPE8iKg/q1Loi4KXLlTVw+QTUDGEQ
ZJn6TO67OutyTx1i4Y7Hrjn8smmK3/tLf/ffGI2pvEjVZomx5Mh8aaMhubq+gswrxK46Vht1uGoh
DY5t6UPIK1iGg9yFwIsjK4u4kIwu+nGNJUMQh9ihxbJE2spPoD6Q+izz/VBJnr+ZImvC9gvEhuEi
JWCYQE8A4u3gkMVtmrU7uxoCPXwv8hYKU8pQYtzb1oQ0YViy/pxWPclZucm4UXZwiuijkzxgteGe
/mtvcXoG/K9j9bBQJ0FhTIG/sEb++3WOyAR4NHncD0bRfvvj3dbOLE6deJ/rmc/WWFx3n7tW48O+
0wdiE3kyxahuU7QJ4/zXM0cw4ZgGsFF76onjzDxM9maBXsQlYaA4qm0HUp88Ej4XjdqjuvmN9LNL
/xrn24xUWyAiUW5gStm7WiulloEiokk4+/kKW+79cejQSew7jCrw7jHz+Xp70+y0HUhsEM3yu1Vf
q+/x9atDtZnkA1+HfzwF3KB9HEtGdBq0MT+QG7PSQxFoUetgghDLZbZVYHfI4DnrzUT+LIoB68nR
xVWIXrVL5fwqcVNn78+31QKFxpOQ8fDLl+LToIA0brNbG+l6Ud1p6tcc5I/2265yp/BaVtJJPB7w
WGCQZApnW/mldcysFPkYv4VJsSaoNfHC1PeX4Yb699WhMrBTe2oT1w2koAGyoxyPtNphZGTI4hr+
+xhnW3HwBu3w+XHkx1N7JePnPBrJkTRxuzNseiPVebWxuxZNPTkoSAtIrCGzUKpnfOEGiumpkbsz
Dq5bctq46P1dkfgqUND+xgq0SNLh3NNXNOnj6cs9wWTWZ2yycFOYdO0apdGfF6G8Jmnfac7qmrTJ
v+31ybr97fpWu31CKjSbHG+rDmszRrat6xe/PU9d2aLXr3VbM1HA/X2bqOd8/Y1Gh36KHyUAHvl3
8VjifipnItgEdNvnP6he0jnSdWmW7E9PTOsuVSTxVM5+ibzJY7n3x6F6AIcRd6vKDP+Dbfh/YBtM
Ovz/LbbhZakgPkS/Axv+es3vlnB0o8oyCO/lmtQ//lGQ0XVZkPE90/Spubj0s34xGwQrBgwsfUdY
rGdo9P8Hs0H8lw/KQRfCM/GBohf1P6nP/NHLKjzBaoHajK2Tq7J8U7bU/ny75xN1/+d/6f8beUGX
taQor83mG93jDEfAVXGo2NjWLS3hv9Wq/kUTqykbcP+pFPTHX/ujQbeJTKRYE3+NxcUHADXnuZp3
XP3hHTVp0tD2S4W+/co84NDMKvRbHSTv0SE5WWA1KYFsvW18OT0jmAfuIDYzmJ54s2r0hQTVxb//
V0l5/re6FRANfjfDxK/P5sf7o8130clV2LmlX7kdEvlazsu45HVnfzJRPVhyih6j2IXlhizBLB/d
bp1PWiGNkwYZLim/HbVHNy5Mn5myU2zgWdxYJW5rQ5Jhl85m1FdKUZb43sjFgBZNM1L0dcKyAG8i
da4M0ckifKh3TUomI0uQN4dNM+5Xr6g3X+40UNgAeJbrSBOHjkDMlIFxotDTyh1GHY8yFleHtRhv
S6+Z9srIBzvydQvqElmaDBW/NqSl2/MiJ6Zora7VxKE22ILpBwyLjl+nWj2poQhharzhS6KBXho5
CTm5DG5NvDMMNbIWjLvgIBEN2+5k4DxIJ7AM4KgIya5CtVUnhIzoVmnFE+NpRW9JGx7McdxXMq6y
ZIyopUSLas+Xe+qway+rXjdOtnTRgAHGbN/JaFNtGrmHbxIwWvLDED+JMgjD27Or1kxfx5WV+zDu
wpcmb45gaql160QBRUvUBZHnSiR9uFen+lVjLvYM0wngrb96ounOUZ99eCO6cEceqVNq83WoN+k3
e2L61JpeMrf5/MpYKYUPum7VJ1e/itdSueqKBEQYn1d9SrUXjmbJRShPCi+r98WaPnx9QkMt7NSx
S8GSeIdouI5xG6Yxuz17c81F+vVh1Z5u5YABMCNY5LJSE0y8ai9pKtpjrPXk4WK39137WT2GoJXZ
uoY8YXTgKjQYBmSqWHeoJYdPVgbxCdwQdWjKWHn5NPdSUZIKKdTVQThgHCcwEuq8OsUv7sHp4JqP
fBLBm0YufpowpzNKjyE6eJ3sn0RrfO79RgpXpCFL3CTwMoZ5Ok+Ty25UsmBO1pIamZ/MrFna+TxZ
dEJgan9UUY66bEf5P3/urcNdYYcQq76u1zqVBGT1T3VVhW0vlWv131TqX/p7Y0tDEjzd+TfluRAQ
GllUGRfK0JECaYc7FVeOOlSbWT7wdfjHU0haUgjuFpzaZSwrcPVAYoMV88YuW/fg+NVBlwGyenSV
e38cluFCK4/fJbBY6fbtckT+phkaICXkG+Ip4wZ1Pnz7enu1JxH6x4FcqzpqYwQ7k4zSWxnYTzJU
IniWqzI26tyiopxSRvuZjPvVyVWuBWy1KlAP//bMXrxrI74yCJ6oYqn4Re7NVlq339TJJYLnFqhd
tWk8m6CumYJOrcy+HlCvbr5Ofr2beo7msaTL5fpIffPZ31+/oxZSmnE/xM10Qp8tILhOjFORLYco
vWj8I8vrDfZ4zEyuDNHU51UbwxwzZYH3+ajlrIx38SJHvc/HY8PDf9x8qZa5DJyUBmkUsrZ8k8/n
qmepY1RZf72zOlQPqHOfb/fba0ptIOtMNxIiVBeYAR3iqVzX/6u3+TpnTLAWtkbbk5aFe2cis43l
ZepNNv30ufumjlJ5SsjrNYf9hoyXw0nnGlZ7X5s/zxXSXcmxTWAzGAIWmgZhVT2nXOOPRX74f/la
9bKvR1Ba8rqvY7X355/6538pGqwY0tbBlCZmLYjlitEsUPkJM9YDd67zo1aKb5Y0Qfta5qsMVAPw
x801xHUHiKhconSgUd6ldLxKgzUhrdYmtVaQG88W96zVWwSI/8gsqD21Xv/jXIm/WyeN3hY5uwrp
U1BKGzhlHVIqb7h+ogucXDOyR3nJq40hJ+ivw9/OyVmPOv3MeCWtalKX9SSWqSwUJkzrhqUxth0W
gumEoR3c85OXD9U+a/vvfB3jScP9LpU2eImDIV7J3CIN8jQxPlg3sImzz7+p8mOuuoMaabA3S6s9
SP5UoW2+nral88Bu3CNSdZCW0qRPpXJG5dyndr+yW/gcY8bjwKbxcP2bJ3LF9fhTfUvUO3AGrKRJ
YGdcq1ye+pZU3i/DUTD16emOus4OCtwGB5nsHmjYWPAhbDocaCcE2b60KPRLElQ0dFvRU0y9+aQS
VSqB5bsDthYjRDCKVw0G4IQs8nIwMbU9tnM6EQRoq3+ajMtJZwrp8I+kgSu7c3T/uSfWXZYoOycT
+mBSNGOH+aKNCyMtPMZZl+6MagOU4gbVVXYc+4W6WuVd1+CeYnwdMcIawZJjkzXV94m0fqx0Cgk2
KLA2LN271GrrrdFjfKWSkGojB9tPK6Wvc0IaTmakgj9Nf5TNx+cVoHYTB/ShBwUYc9ieUqarXbvS
1FJIe8sW/6JJGl66RjZuejwwR2mG2c90KtmUITezQdzqDO6Ns+bz4TObqBf6R4dRaGDIUE1tdJUM
kKt6dViS4TysjncoK+tXPeu3ZW6OKBDw8VR7TVpQh44x+Iwrot6CTwDHXRqA/nbsS4NQOhDk6Ux6
iarHPIaO0W7zw9cp9YzP98Dentw1K35/02H0u+3kJKQWxnnumbgcyePBSmm5ScA6gcsgIhKTT3ZN
PbXOiDvVk9SeWvirva8H1PM+X7LOWBWnAK/UOeSp/sFrrT24DUYCuRFrScujOuZi1xEDYLNMzNaf
1TlXA4S+qekiW3T7pE6pB2Mq0DK0Iyms0So3Nvx79OXQge1hRjOF3qkc7NsZBvaeK4Up3YhPeRtO
h8mJMrH9PNe375EXtYFRE5mrU0CsNVoe4Gb18lVfD3wdTjf4rfqInPMAcdI4oY3ecQHoy8Y96N54
jQF2uu/NC90PbC+YXsp3zJyupl1IMzgy9J3zmF+z7LjXgtAncbIbi3sa6OL5ACWMHSO8aBzC893S
Io++hE4vV0npLo3Oy/g8GG8jDZwyS+JR6wni7NlKb/T0UNDOql1U6Q10ud7gnjm4+oU3SsIB9/dl
ib3yfDnMlzQMIOYtQhBeJ3rDHfsOftXkY+Z3yopTtlTbdt5TCKZZ4lxeevRKM2Nv+59rtGuC4oOq
UdsfkNABWqa7Hdjz9NC7J5tmCLHAy9kU2YtB8xItRcCyEMhTEtYohWxH43GIA2o2FiiBzQxX0ECX
ADmIcu0BUIpTnOg0jJK9ZBBaN16xSZ/a9LYTP/Irsa83l8jw3hCeXJPV4hbdgqw/m2d7m35fLmGR
fCx7862rNmNQ7bRbm5GIbqLv/mHeeifjl35X/l/2zmS5cSbL0q9SL4Ayxwy0tfVCBOdBY0ghbWCK
CfM84+n7gzMzGX9UVmb3vhaCESRIkSAIuN97znfWwz75Cr/6FayLN+5cQNr3+g6v1F1+h4RnjUDb
emDSCbNgD6rujOP2W8TEsr2oAQq7NR6GFD09vDUoFCcdNyXRy4ywiUdG3OB9A9p9n+/NzfxCbclY
J4/KJfg5/Qhfy1/FqTphlAKUu84QZdxZTLO/tDkEBe2l+Wp4P9vdfNzDVN/zrqItEuoVb5hxyKF4
ICB+Z+OMvJsMqrNreA+x7c2Q1rZ5traqr228i8InYKoUL+t6Y1U7f+OiCUsxgtIjRoRgPYPZgRMi
fhhATcLV9B4UuGHWlg7Czxtx4daroYO4zZe2WkA3FAeAHwR3Mb05PMsqQIr6oz6Cc3P5WPneWuXP
1njAgIsae49rTfHfICeSYwESkDMkOkX7S7eZfVAH7qPm5Wdikz5ad9X80E7YU3C+JO4uQH4zetNz
SgCtu2mRcrnrAegrLAbraSFXfurlUcyb9zYjhP0xT3ZlcYFp+L1UiCxcr0OupMsfiLzpm/2D2I0e
Lbt5TGwYE0efofCw0u8JKkheq2l1NPEY3ClHdUMj/M2EWsDJbJGd3bkn/wkZp/0O1mZawHpu6ynA
F7DWHw0gSB/Ti1ueNGMnToy9HtMP9ScyBSoT4ptLyMih/xQcldVJBT6/7bdEe5eEQ+9TxijWCgMt
NqlIZaZ8p73l27b30BHYr9a3/jF7cL5W+/EMgQEtVJmf+PkrFKd9b3jukYdCnPwRrOqftI8NOIX4
KZDUqRsi7w1jyzvk5dOBSf9KPesH/ZFyPzpNN9thw49+ivPwqXxPH7A4r5ikvWhfgx/JC+IepDYd
nUyAC/4leaveiqN4XHzgIAe7IxAV61LsSBOYv6Z74/I6PZnPyk5/iH/mGJyDlY58xxO/wB9YB+AK
a4SXnGjqL+22f9R2QMv2SXRXv2ogoD+ZHSd7PLx3MAC/imJlb3wPHYfXvUREWhR36opZQTyhPvAq
1WtDFHh7Dnrlsf9AQQIMz+Uj4k25I3DY45z6hrYIuskzBE4+erHOAIbcacx+ERjeaRtnlz+67wQD
vI5ry5t3yUe2hZJSriJ4eQ0m1DXQzi1JHXRzwEwgHPDvihM/t3hDkW4XJBTJOA5PAL9VUCWUJIY7
fvkarM5LDMYbY8h2fPzu74ITM89dvpv5odKVcx7QkOwhdfb1BpECIjI8y/h5Na96Zp/u2+OI+9/T
wJpwpAY7wlSCHp64R8+kfHC/VgSmj/BHVhWgftSbHPkaJm17hxASfXKz9SnvbNEsrapt/D6cCxCa
XAwUVAmr3N2YbwTNw0yBraWfHC/YVyd/Q/rZK/RSZ4sVBA3BipTWlX2syg1OpIWcROqGjSBvk/ur
Ll7/nO6Tk/tpPCRfwG9uw2/YRMzLCER+dbv8OXlFwUdeInVOG1lPYCvFo4Mw7Hob6v5FdRjYtMsM
xy+YrxvL3AghJ6yMxupoTjrQdRzG1jtjsZrqZdmhplvawMtT5K1gmZDIW4Opt/nuetMVuPDjtCde
tYm30bJNKmc3//2z9QRrcdVoTEpa+NgFGtGkLcj3sH9hNLGZUIVud+j+scC/1h0UPe0P8pZ8oGnK
D9y5FnUkB/DNQAZTMM8gPBMNnyR6qUEBzDNj+LvehCQH5MssK8+2DLCXDRlTq6HC5R84/XgISztF
40uGBOddahCxXPdtHrJ1kgaSBCB67TKcFnlGKdShVCRvtaGM8/7HOtRvZh+hOFq9AbaexHFSSWiR
imVhL7p/eet2n+r2wzaruwdf9B7Os2ZlARAD4LJIFKpcLb0pVpWtH9wHlhAHx04Zg1i5uo/DutnK
DphctIl5qSZF3QxLdeG2CJaO721VI/QA87S4l1W2W5x5XTqccm93GhZKTDLr0Koss0ALbpXAl72T
5eB2KQnKW9ZSDSaIQOwWBZtqqc+p0AGju5SmyrEnraPkMuF3ZXWshQrTQOd83L2O1RLEHg0bxRzd
7a2AJDChrabEWn6MJETcRVU7H7KZSozeEl2kudjFQo2RZweCY1wix+QqGrEeFJT56Pb+C1Jagdd4
xFYYzupLWTvVhh7AeKAPQBaCOupbPXJ2wbx847UBXX4qnXWfjuScLn6jg4FA8s72HZj5SyPSXb65
2+J2X9+Laa/5J2mhUGUAndEVkzcZ1YtomovNrIeoDmvXL4U4WaJbuiArs+856y19SKNZSi3X4vGt
mAxJ7cM0bU6sCvwthYCtQz61R+a+8Nmt6tvUJi6/ka4N0aXpb33jqMzcWAiYDmi2unWDhA0sILVV
+QXLxW3VaYuID8nEUDAml1+vurTilclWqTRWYIPKCaDRRITa0vCm6HxdLDVks6y5MwgAp7khQ5Kq
9VfKrFKhkxXWeBE5XNcdMWbr/2nG5XRQp3/TjNN0sTSo/sFN/Sf2qP7zx1/NUden/L0Xp+KAglBu
W5gfDVo+v/XiNPo7f+++abihHNp4hoFEZOmx/aP7pps8ZFrc6xia5piq9f/TfVNNg2biX1pilmrb
tqVpLj1AS8Oc9dcGXNgaY5/XpX4O8bzGfW2u0XEyK3ELLLAhzlfCb/HSLKOvEA8R/IU2Cc1TveRy
zVr9xS+wn/QmCXGW4m/zVgNNGd+VSl2gtuY4bmvqNoUGMgCb36ca9piDhmbddY26Gpg0zYKs4F6Z
d2mn5ptitL/UmT+t3Rh5lqvmD/glTaaLCC+C5owRmcAkk5F9XU6rfI5isC7zodFDZ1fH7TM/7gp9
vvHi6AG+5o5qulqLYCWGHv2p1gNcVgQ5UGaxQVvYvLZB/UIWwmudiuJNd4nIy8eL6/gNCTwDCKd+
GFcCjwYYmeqeQocPrJDEF+io323iHtY+yTGraGAGia/+kIoue6Due2er4eC5WuccCUzEVb1gPPih
t0lWe7km3rrFlaXOQI3SXeEH5XtRNGiop/NchqE39JXK6QCiRwgTLiJeYj2K+TEZ3k0fLS6HRIO2
EGH9MKtPbtAPd/IZVsBcBHsfNVcHTQqdVIBNIdkldoOrqx0BcNdxD3wneTDnqNy2RdasdcQG0VbN
UrS1lcHOLn91nXqoC1ilIdJ5kmxyUFo5kyXjh4VadtU4DP6xcYIwdP0LUVKWepynBoe6aLN1ntwb
FZFuxGyQRe8Ov+xmeB/NrNoR2LXGaW0jqIbf0Y22h1AazV+cIvjO02Y/+8bGJGtkaTHkYLWBP5g4
1MNBMwCBwe8tRGvfkeiRNwnVQKc/YM1lpGODMSE4h3PyTKpFr6gPZT0kZ32q47VTu2crnQh5xBS/
TgNOqfA8/YcgVqJzmkDpWvZNMcfKC46lMlVx8RZZuSHMiN+BMzGgJP2o9GwtTR/KivmSCSbMfoac
GuyCpsA81P0y694/V2rxLUdpum1E3m+0GBdOSqzXwS/FW2A0LqyewWD3+MdZuMW+HLBJKUCJ+h6T
vd4w1M6C+qgjeSzmQX9LwEdGAfGntQkxFIVqSvLBMaYcDCLImD3VgF5pRMEX16IY51Y6h20rSs/P
BCKTsdmGjZatfXXszzXfIlHu7jaMNHg0SjJ6FnkzO8DJe2swYXU2tfPAu945FgahYEjN9dQzzk+T
/K2I4ubkFKSeNPqLnobde9Xlz2mQfxFC6b2iT80dV9XGm8fj2A/BsYbJsp/CGpVr5IMnwj38akUR
yrWgVj4VPTqrQzMwrndBu6ucQxxw0Kqi7BNDF5d6iVHyZwXHQZS9aYs0PdNIripxksEMjc1t6odw
RzPnFELZ3S2nqxzLFuFzAZLod5Gq51Y43c+KqN6TLfzTzDhhQxOP4jAQoGMj2AeTFhYAddviHCnE
9ZA//66ZpY+ANRpxyRELbDbEXfoOWmJrgmMxK2N671MC3kGT9vdRaaRnsiWh95MnugpqYm7MVoEU
3zTkCfUFgSgWhDi/hpyr9OgMhApmoe5dpmTZEKxs339tWyN+wee/InrUouqzdLAyy4H1jH4paOYH
Pmc76ewJDUNQ1BPVV8TZKcRIc11A0zjnpr9vQLNUOV+5YoGBUIe2vXf1kW5Abj4nAaUZYmzXAeFC
xy4f0Yi1FCWF9YEhAAphkB0592NBMfx6RUas4qnLuFou9OVWJ8fVt3V5K0e4xUBjGWxfH5+WBqFc
l4/fVq9byjttOWyXD/12Uz40Yg7aNKP6IF9CbiLv/+MVO3RFBz3RvsBkWmZR3TIlcueZAXO49D6v
N5VlWiXX5S25kVzcngM/Yul8Lxs6TcTTbw/dnnO7Tz5bPkA3FvZlB8wUjgjtYHnnP38HinxfcoPr
v5Ov8tvN69Pkf7nepJh65OeOGnX5MH++tFyXr/FPP+v1Jf74nPI5Y83karRhjd9e97ZdU0MKNAOC
eW77UT7t+gHlhrd/fdsnf24uN/zt08nn/PZOb//x+szfXl6+KLMFADK3d1hiN/JMyD6QkhT2tHy+
XBhW1aBtXL68396EfOj2RktaUmVq1ltOge+B2WvXJ1y3Gg2kdCS+YSWlqJa0zEhrEqLPccGEDyS0
AWsdawtJRI8Z5p6DPTGCj8u0QQyXL9Mzee/toRYB4BaUxuGP++WquTxZvsLt0eurNEHNa/32irgm
mfAugsMK08XAdH5RnEb9MvyXN5UKScl1fYoUjvo8goR8uzMHo7VPirfrJvIB+Tw/BGM3iuHeTyKX
84BioQvOXOil+TRz6g8TL3XcY7U0LGSDXd6SbXO90/EZt2nsadkhKeZL5Prj9vYTLeWpoNQuWqtp
/CKLI3h6LlfJIpYw7HzvNBQ0m/6n3fzkTA70L58+UqVEJwQiID/My2Ja5ndyYS2ljn+2ettOPo1v
A3YSpcjStqnJjuVxbBqbgAGK1GL8loduvanrhnmVO2NsMfTh3c8samJc5iML11S56CRwuhQYRfiX
crUaoUSTa7ybhq3OEOdAUxPy9MKwcG2qvAS5dasuCIaDXDTLLadIcFZkGUHZ0MTZMV3PxpRIxHJL
rpbtrG57p9groxUe5YJwancVTFzNi16FV8MVOD82KSHfDN0cTxoK5MIGcqUNvo2Qg2rC+I9FFym/
SpVGelmU1Lpdn0a4NVoP9dBEx0mftdWkjBUKaIfgFV/ZpWNyp5iE1aLBW8DtikmkskXPtZ8ZbLY6
MJxKU/WDbTc6EjCF6twQC0+K+ONaA0g/EJpj9dU7iJZzzYiEyxn7LR6fSNIGTEKKrLbWE4Oq/TIV
JUXN3wtQ29OsHogwpIFpHG1joKirAti59sUXCZa8NVgYUPGq7aR3Y9QgYqaqwMDIvOWQBZ3GFQvW
urzlWvR0mBMQI0kbUH4HHNlVu0PjgIlwEWrJ/W8vX8LQOuq+Sp+kQF8sk2vC9Sjj+qm+QxlFhMny
HmQ3OLFNFAWyTS/X0xlIVsgw79YUNzEHZTu8FPMqivRgdWugutmYXVupwRQ600rPjMug5HBpwWSw
55fj25zwKayENmEhpUZjLMfe7QCUt/64b2qB84cjqaLOcjZ0bTDjSrBpGAUujhukV1K//9u6ZYfR
mvlZdJdHy8lFtrivH2f5oLL3LT+yW1L+zmbSYOQxJXUA8oCjyMNP8/o9LEeb4++N0Bb7W8f4t2Yx
lteD3AltgttvcPSv0oYgW8XMHxdDgoZ4gLYeYuGFRUOPF89821Se/NXJQ0jeui3kPpCrXE0YrsbG
zlx6wdKGEoB+O8jFbXVKxfsQBEDsJvEAkc6cV86igb/e1LHw3fWOaRCxjQhGulDixZoiF3+sYi/c
ZDrBANKZIh0ot8Wk0DaWq4FGlCaHBVKWRYmZDNrPVoDSzHW6rHIRhk25Hn2+L8Jz/Z1h5OgLsN1G
CRXPRX0hd+LNHyTvu63Cczs0Wq0uTmlr25kkgifkjimzrnkTPssjRg0N9kJcegCiqE8GEMDg5UE6
XqSTBj9ps1DRkgj6mnnDJJASvQbRkchwflko0TTF2KAJ8Hqh3Tu+beDztq1DNBna3Tzh3kxCkR5H
PT4FUfwyDG20DpoyXau1AVtdykcSJ5hptXBCJ6EGZT2HwvVXoAivB5sGVK0B5l8FwbFDA1IHE+nH
y4GAdxxqeJi+SIjA9Zteyn23g8Gu9PhgPOcjANmalFSab8yNjPRzVEEWuXVuArpkoTAZRL5ITsei
KWvlVc0dokNaAsVwXST8lbOLRLjpw+61I2llA7iT9myqA7nqQ7i3mmqeqACO2zkc4mNr5OQrNeVj
lZBDY8w2CMcoVe5M0yi8qeo6rxZEOSo47HBaF/m6mbVkF4pop5bNXo/R13Q5+gd4DnxM9BkHg2Rq
HDDLuuoXJiG3XGpdzGCLWatfGapTrW417HEZRdsaQXJpp7zq+IJyjTZ5RtyD3bgPTlzzW6rrl8Gi
ckqX6frqRsHdaeJDSl/+D3ZbfVWJEwQuL7CBriN5WqktdWDLKrxskRID9S0PzSI5C9XF/Nyqp1LK
0OR98lEgcyS2N+1L2HGumefgi++n/gZ1aHFsjG+zoUwHrQnUI6VOO+LlRiKbD1HVY4sieinIliC4
FMihSGaSH5c3hhSOOnminYjova+pC0CWp8eg/ApRVxzDqv+qNsG0doZ27QeDtulJhUU7STLAcqaU
i1w2NPAAGQ2/RafuV3MjnvFFRrv6N1eS9CdJvwzsUYrURmft7f7edsZ4HYfkaeWcUMitTGHHyA34
9e4T69Pu627TxiAjeuF7fUt1Gk/6cP1sYYnoU4zUYyuL60izLMjsYEGRxUs7TjPTjOyufg2Udmay
PdP3sEnwsq3ktQ0tLEqJn2MjiaZz3OYkFZWE5LZcHeTeyablvAthjvhppXDJT1Gza59C3nIkXuh2
p7t0MJRmQvkmwq28X7Yy5K3bQm5m3Z4r12X3I4nycIu//ig3/m07eVNoVrImaO/X9bnyviwe9lEu
ANuZ3xNBwk2RphXReyB6jclQvMaMn/MsAbg/q8nTVPuLOuwprl1IHRq9Osz4lNAU9Ac+fcZA0Oif
3G/BkL3OQCHXcwrgtBvp6JYzLeh5BqVOWM9b0OXbzIHeqqeA38MOXWoe0PnTe+Ky6/GIfa/+7o8Q
QIbS/SCgkPz6iZqS31f2ymi6AYM8NUlFJOhv+5nIPi38jg5kdHTjA8QvfOtg8O/tMKjPvkqzKk+i
6dOuo9NM6vAXjdrXjhITIobe7D8S5SgfH3R6ypY60Nf2a/+5Ursv1jiPn0bYhKso8+0LPszmkjdg
S5eSyyc0ladc8+nRpqQflEBh9u08QIZZHgSHSi5N8tlAbNx0s1Xu48DOv9ThfJGvyl7jUI9M4+xG
QDFM6sKII/h3raO8hzFBxUNZawfTIAScLkp3JzrG9YVIIHa783sFX20DSrfbVQ3BiUMZ7uWHmNoB
6HYT6aeyqdQHZj8LTGk501j0lZsJtqcvav/RniPo0GM4UV3j3c7UFGbXSr5mSj1v7bFVt2rahV9N
9DLyXXUTWVJhbGnHwQZtYyZgRa57J0A1FhH39dAHk3rK9Sm4vuRkoyAYTe11ykENFFOBMbVph/cM
LoF8Zlg4pP41OsQ6CNHP0I4+5P0ijaBxBP54r00ZYYVWS9d22TNqWFycVFRfqAwW+2ass42qWMGn
SYLg8gUbFYdTVDfkIA6CVnsyP8kXHEowHr3ptJdwKmnyF054/QJNJ/+iCThGFbyeddN1yUE1Y4DG
yy4RzdENteEDmVqLpVb3d5qwTSJx05N81Tm0aSUuh1jnW/69POzkE40KoYZZaE+GmKJj6ACRkG8/
h+3fAmR+jQoSBTKBH7gqjT1gJvcxDiiwupOef88742DEofY2OnNFSBp4liCux8dgJI9HboHBeW9a
SvxViYx4Y0x1dSg5IT02CqK8QGTF92g0tr4ZTV+7KHfXoY51Plyqo2ph7VydA02+DoifzWik4Tuj
LW1NAqiD4ttvHqbWobS5vI4Zkco8KP17ijF2rdhmxvghDx/qGr613CLICi8Qvf/euDY6oTIbjkwM
1HvKxBlh33yeegSQWUztRzBpfN2+xoXeyap7AXbk+hoW0cNZazofc0Wa51iq8SkvqEMjHu6vW3TQ
Q/t5bj6dxiQSKjXaUwZb62L6DQ2F5b+MnAPc2PlMkap6Oea+U2OF5QU+KMjJ5aO4/c5CkXySG4iy
azy7raNz29rumUuEf93KRowST/a3voOT71p2c06cduYQVGNK+E36Pf3bGypIkSD0ST/rxlCcU/6X
l9SD+o265vX9VMJZdYoSXnyl9k+IXUF76kb6DZ2afD/qXOqrHNvnpexrcer8UHj+nKJwM97kBs00
TmiRK+PSEvN1MpCPem3QikvR8fX0cOUp3ZO/sVRRxdCKJzsIS65tc7PL5rx/mh10or1qVT8aOGap
1RmflZ4pqzTiNSqOTyKzBL1ZAtBflTZ4ur6aGz6XTmG++kpKpgAUuqOtKsaFgwkJaOj4nyTxYszg
Hyd6C3yki6onszD6XZH4OD2KwnwqLBoacpO8GFc5xdlPw4YHTahYfQHzNBwTs8Hy2ZfVm0irB7kp
v56XDlbZK6UVqGH8JA7V7IT3A4BqRj55800PwUgu/1hnUntntZbyqE6TtmPwpCAl1eNnO6AkneOS
+pFxVAq3Vz7ihZyNgkZpyGyzR+PYBvDKo4yfFw33i9w9lua89qKOXo2mXVS+o3rQory+H+nhAk0q
l5HRm9xy7nzjrutV9XH0ewT9NIvh6dbHsau658FGXiQ3m4J0XRju9KHEZeP1hKyfsZuHhCkhxOl8
O/w6d8lZfha3dL+KvtO/2KGC8yp3sF8LIe5VWwEXTtnmu9qf5Q6qmMmR0jnXj30zJHs8uCQ1JYH5
HPUzc8Jlx/gW9hjaVR8+EEDP0dzhbGtKcfIhYK/NqGm/Isw9yk2p1H1GYc51MhuKo+2jmFOBf+yt
3HUerTmbKL7qRA9nyEPdWnlPOh1pFjqSE1yl8AKxAUBtlrbfMudx6jKT31/KRdG1lXs9Exr6BYMI
dhDib8TPn+Vrha34pcRB/EJ/wYZ01Y2kEnHpxgxRcG3jNfrI3Y2Tr351zblfz1Y4HmO8NvdZUwiq
iLwfuZCrXeAqF0dwMGGM7dfyacvz5RZ6cPif3vj/W28cVcm/7o0P//HOXOR3p6qmyyf9PVpc/U8a
2ppDuqgKC9JZ/Kh/c6ra7n/aGFGFZbg4B6/J439vltMRV03MEMKyVd2x7L9YVQ0XT6lLcrxjuovB
9f/87+/j/wp+Fn9zizZ/rP9HTou2iPJ2cZ/ycX5vlRuOaemGbeoAbkwSuP/MXVV7q+oF7Mn9JIL0
vgdE9uQDyYtJMx5AMniz6gMl4iTUBf4vZPrBTg5qf9tpf3tXf3kXC670Nw+rfBeOqwp2E/tCBq3/
7pjtG6HMlQMaO0/dalOa/nPvZucZ2ffFBB21mbL6XFv2CrT7nRWoyjow4aGNZbgNTUTNDIbrf2Or
XQzJf74lQyBHsIVtICRw/nCq1oqu2aVDypc2Ud9JUqX1RMf8J03tH1kbi4d0ZOxZNO1W14Nvhgle
kqKG5amORiqk8oRDwV4zde62ummSlZ0us0p3ZqohFmaRUIZtqVeMoJhsrBf0oVfY9U4Zmt2gqT71
yvHLv9nJfxiFl51sChRorsMB5ajGYlv+zZZcKQJJUFPne+HO4qgjIVo7IUmdZUSOHc2FnebX0bZJ
Ro25v7FNsAeTbm0VbXkCHPoSFbZ2n2vOm68J9yq++cth+ZcDgF/Bn3vb5EDXjYXl6NjL8f77e2ub
Nq4Hx872TFyecOZ6gy7SPRq8aRsI+s6NC+dy0ivCkjqAEiZcQm2o9gw8xpXuJ/N9ptwHWPr+3fv6
LwcmYDwheFfYxtHJ/KkkiYUyllpTL8S3fdXm9koX6N9NBbF7qSLbhao6haiXZxIKtlowvDICLDzo
RVBozVk9Z5R9//XXaP7hLjc4hQjdcjTThSrsas7yln/7GsldEDOTg36nx+qwMaFQHq2aSDtSQIj5
jern1D8zXA8egUfGL7lqYTiiXDIbVkQmOa4FQa7JJTcKIg96BXXBmBqHSQ9I45kF1ytcFMz/zrOe
krEKkH9lJsaLNY3qyerFweiMTa7G5N2P97FjmvtRoQY0l9rsRaOynpxRB/Y0fStoI68cxR03mDwZ
vdk9BNVmb+rFe9gSiTZKe1ysQs5pLvoAX7co6ukCssKZpl9RXGlrEVqdN9owxWwD83zboXG23Dpi
oobnbMgH4ho15+Vf717NQG30x7FomyrOfZXfPcgS5Ht/3cF55jpBnLXdTgOHbmlZcaF8eqxy1z1q
sV7v4wohe1I5PQ4TmJu5MR/nJM8f4jB/UJhSMjhTgPcTI3Z0+/pnndlkH1XsoKn7MYQka45T5R8T
f/aPoW9/LyvgelE0uexf2oNYKT3LVsp3nyJgGGLTSEet2Ra+Zh+QjTwkjvbiTmG/DxtbXJSahbyV
uEFwaK3uoXcJ2NJDGJaNoob3cpGG7kX1adcMQFTWNEmOdpM/8TV2l7Qdx13TmupLj/7iMfTvSU3p
HvI2U7cUutSXuQGn1tThvRuX1R04EgXTXDF7TeBZWgEKrUWxgvGpXqkq3H3qltUG/Ea+L/OY1syc
nFu3TM6a+W3qNIjroxqctRSq5jx36Z4LnCesLt7w44ZuqNUUH6fGOBFX4MWnREWaYpESfWmrlPkb
5P9MCwjRid8mpel2XNoaRBDzdMzrXr0wuaccPF0sWzw4ZqVAYqwdT9Vy9zSEVb03Fl57KjA6qEWp
7rmwx16Li48AsKk4qs6SOhxGzaljtB+383RQQmOEEox4Juv0XdL4n2QqfHHKwjnI78iCp7KqQl31
gIK2G10X76TcqpTz0bePg2me4rbYM+24BOBu17aS2gvoaO9WdvRot5DW2kw/hWoSPfpKT/RG7IZ3
haiAmRbVVlEq9bnLbWbevgNSdTRwnVjBySz5jJWTT/RjOFoIwBopTE4nzY7RTQRG9ehaUbwv9Fps
u7L9iNogPyFFyL2JsI1VZxsrF9Qm/AGSP/WJq3ysBNna6Q3yBMY0PhnLooEft/OH8JLM9uIrQaUf
FiqnWWd8ioecRoipRvejwEwY07dZzR2BL7lVp0R66lRq8kg8+FZ5F0VxtK+m7nOsq+mhy5TxoW+z
V3jNx7lrybhDNUupoFLuI/Ju5ZpuiJd8HtnJakFe55RjEWvcg5nOewa+9r1cIL6J9q5DWUyuzm7u
XB9ITD5HC0p5Le+DRbXI+spxm2nFfJIb6yjLPaofBqYJ8mUzm8J1GTTBI8K04DHNZmfPj4RwlGV1
qjiZ1no4no3a2sq7DPrLoMNVVHoo5QlsCbca8qlnYpBsmFsG9DLNUJ7kQgARDwEfXsSyRcgMZZc6
rY8M/kxjEt/RsiDBim6xMX2Xa1ntzBc+HlNslXNzQ+ehj8L0WS5Gqg3ObOebiZP2XdO1o3+nxEJF
8E4xMc2ywzxWuAvSgcy80W2fAxQ7XGDnk1KCtul091WNhE0ztBme9aL3cH++lnlm06m0p11nxi02
nKZbtx1ZumialEvXkJPSzfgYRr8q350Kr6T1Y4iS6Es7cRDTklkZqfmqmjTGnSIjztigXweFmOwx
bfyeFp37UGNMsrUPJ9OJ6AOX3k2v5KocDYv+BE7HnYV8BRhfv5ta2rJEnHlx54I+9uP9yO9irYBE
MLsh3ZNNU62boTWZyJqnrvbduwgpyDYxUnUd2FA+Jgd7GgCWaZtSvN0EA4XZngT1vSijXxqntg29
QoMzFzmyKXRXryYOYIUjsyA3KiQWIqtH/5EW00erd+HG4OS7ywBP5nXnXArgmdieiAYUfbYVZUw0
2qR9iVuLWSMA0AcrJCtJDC/+qJDZCiKTbNbQR+Zd5F6auiFIi+Ccosa47k2yzJX9TF6uamr6vkyM
4S6K38yuax9Ea5E8RVCWPD/NODRfaJXd1c1XRyjlI1eqC2y74ehG2JFUZ3y2LZSPnXkcGURs55R7
GbpbENdHUAPD+IE7Yd4YUXPpNCRb3cBJwoIabMxkQTUlJSsjnnehQyi6qlMj5AXeg3R+ttCPnKKg
caEl6sU2IV2ProG7Fm6kHCoyo9SmXrmhmh35/h6cAM9vG9gPdkkKUAIdkgCrREGAYu/MtCDCTKU2
xFB4m/v4YgwH6wsfbYIO71TeCLyW7NucVo2ifhNKXjNehWIWIywY8q44xr1OPF3UUlDQ1WMbOsPJ
CNa6ms8XteuPeRErb/O8I9zG8AYtnAjOSpOdHpWXuSMlkglZurWrPALDHUKcnPB19G9RQTUa5OuL
0BPyz8QiM5s8owtJS2xV5TXoAoe2dbF1u972EBfND071WJuxCpgiIle+HEv+PYI20TpcWPv56Ix1
sg8nmqkjlLl7kTlILgitj7BLBrD090mV4Wt0qDGUSxrWVBbuKVzGARkwghbbrxUY5mFulh5NkMfF
d4EwwxNDGWOPKc9VqhUX4f4MBzQDvk8OqqqZ+8Ssf0bk0FE0svS90rr3aqeTRzDN9HKtzFwHaTyQ
YqyPT+TuqcfcNrgcO8Tw0vcjG7wd6wfKgRiscsv4hN9bvkd2+ArazjzoSDpWA6n2XpdSSbNUXd8b
XQDX0D/UVl1unQZNohP1yV5U1qWixVdGSwp1QXpPk+3yxHpQ46zYglMvy7LYVy7mRopd8HzjOL5z
bL/eyzdPQa55LDv3XASlchBVBH18ogrSdpE4u1mynYNM3YTuS99XNaeBPtrr7cjV3zHCnRnF71U4
KeeW5DCDTzYpdXtPTZkEZiOihBtC/XfjzicioF9VXa9TFK7uU6DKu7EhPA21Z9GXPdX7n7WZF+eh
cAZv9utf5Ywra/i/7J3XlqRItm1/5f4APZAG9upahRYpXhipCq01X38nFtnlUdHV3ee8nxcScByP
dAFme681V8ANPHbKdTZXRyOG7OThjD+kBYV8bmr51ubDQ+aNx0UEWOfCxHU3TcOlsPPHT5T9rHU4
8V9IInKAE63QjmbMt2k5R4v2GneKUe35Bh2RKVGpnmOyJcyg3VqktQdD4mxHRNFrrisSULGgJ1oh
2S61S9q3KRpyJ9l0jbvla2Ju2pYYJPErtSOkl+AGIpcsi1Z6+xqNeWpP3qkrOxNWhLdojoW+6gHy
NrJPn7thISp4aCxrVFvDxi1C67nujBWOabqvXfHJn4eSeAP5bHYwHKOZ8IuhKtb8ORhnZF6TWuTF
L92k/1GT+rYC2RE/1h3R3c1kfesRx2MwRZVsIFldU/wjf7fty3Ma8TpkjxGH2RHHbrTxrWhcxqYk
Vhy0EKC+2uxolhCGzScueu+MqFu77R0S3boMG7MmQVcM4sbLw+FcCqdfpZOANJ4RzIuNP/tshP69
NsT9L8vFz9/oN15dEnyIqmVdZ7k4m550zpJ2yFbvTULODX4g7ImGQZw9M53gRcPcjNMIw7B6pFTP
6sozcljCK5ccyTSP8G93AUY4nWTgPGuHs3AnIE0h0yS7NtnU/J/SMNPdMJT6LnIyTNW9du6DKLio
NbVwwx75vE5ytAPVuyZqz9bOMib23exBzi/PaKIEeR3hp+Ms/3BbM0ICMd1qTmyBRRbm2yLHi4BC
oEIr1lPDxnlGhF++ijeOXqR33hx90SvytDX9FpQTecDV/ZgKca8BByZrs3zUU9M5VFRwSOOYyke1
r3NGehh17+2BFmkMpTWywxFKPxYJDsS2re7Vlm+YAJphN6HD4MHg4ORBS6UZG3QlsmgrPKfc8pWx
HhJhWg9TggI/SWsQVfMEooxqy7GyQD6OBHLcUuu/dHpQPQEBXXPbeER8FZyKqcqQpPDn1LVBEodM
XgzC2i5G6x09e3A3tl4GO6rQxmObGPpjKAwaqfyBfivtXTHozMDMYEtpCkdpt/x8PJIISvfAdKO4
eFx/14508Lxr2p3RSP00zRjm0CUALVXbbmnrpAfgAfQKAde5mM/a5HlrM0undUMRDRRX8Gh1Xr2f
rdE7l4QEnnoGdt0wzie1AEqCLe26HU5TyO9tnLcm7zO3zEn8ioxmokd7EG5FG7FyHtISSZ7Lj+jM
uBz/dRIi3CvlhmfE56U7B7e9ujX9OdiZkfNZ08laTV093zBuOBJCEhPv4qXbLsguZpd+rgvxnWSU
4KyBSdUlJtwsiy59oRMcPAUP+hDfyjm6rXEziBZXf2UfYqMjeII/dTJszp3hN6CTfGm5C3jOoGHz
Hb9WaYiH1Yw/aTrshFkHyx1HzzDKqQoQ6cIYrQfWgCW7gNCSyR/ObH9zZ/cweP2LlqNu6GfS6sW8
EXlEnMRzWPoRmqu4IPZDYwboBXxLASsZzXCI7faBwcmncLnDpPawh52CRL7alNXBNOJjkKIoCu+T
XKCJIuVPR/NB3h6KR38giowQpotmT8cBmEkDk1pv9G9F98g43wf0RfzhTCuW6EoXlyTwp7XTj4fe
xiSRYtM4pILfVGWA4NeJbV5U+zDtup1wkm9jMpcrfFGfzEK0x7xcQagGMx+k4kipbQ3hYxNTU4Je
yuVSLTJnI+pQHIxY/mpm/p9x1+wrSxwNr9W3+KweBL3wVVsnaxPI3ErLS2/t2fpu6DHsJJZGEF5s
HmKhPWow23DD4BjCFfh9lASEV0t5J4O9mXivuomiwRf0tKsGxJwgZxUsL3b1ghQBCA70/5ewtQKw
ic9bXQ5+joGA+7ZmMBBok+pb8sWKy+y+1DPSGKox2y0VZPA07U8uHHdchsJVaZnyztMC8lBoFh2s
rPhjcEa82LFj7oxROq+BsG5l5RyLqJVUQAWBEmloM78KrRchy881CJtTVDIFtqWfrUNJAKhZNeem
Kt2HBA4zDtr6a5QX5Sc+khst9V/rCgp5VFffRIdyJxXVvG8GAhcQ++NyCiG4OFxDmLQnZ9s1yEBI
Yc5NrhXeaqnctJFZ37ZETu6aVnvFrkyJgVl7PC2M15Lbl+eX0FcNi4ju2g8PbarJ/aw/yvm2K6Ni
37hl+RBFVAwBsmZdgqdduC6TcuJjeqAhZeFnlz4tyQ/tXnSj1S9EFyGAs1s0bnnFm2giEqva+lzW
WH6dtK7WBsiho3TarzmFo9XggSs3xxBlsMH1y9HvrNRw70MK1Lkm0FcBbiU2tEROCp/ftc9xKqdD
rOdfK8ZSe0L+HvRZ3My+GRFzTw47EUXGKu2lswOJ027TZ+w0LsFQcb+hSl3dFVX05NrA4Wbfu/Cp
9evYoZ4E8M/degkl5Zi8VxfBx9lO+PUf3TGp0Jm4kBWW+0agmS9ycqwjA4ULOuOB+Ar++tSOHzwx
+C9FjGGunF6xBg0bRDHDCtFxRaEaUiXWuHxjDMmDoUmuWwCJTgaGKqNEu2qSlNM0PqZ2vtMgoaq7
vmhuEy0rof7weDIxpo1032daVB2GBtYTPjfoDdFxaJNxpWFRgs+AH9ZYMgRF5hY7351flOxyKV3/
VmA2isbY+Hjb2/Kr16X+atSfC9z4WjLYpOUsZtkS7xl2DeaUJTLEtPruzen3mAIF2eU+GVy96Xgn
tY0YbkUiR3hUWlml2FZYcrX5pp81Fi/Iv33YX3wV16MHVzY7IhVwc+V7oxzWVS++uAmJCI2dmsQ4
oZHMJoAaMHPkoV4OoDJ1mpGicDeZVrWsya0IMeOqRR8jsgdkwhzcIq2awdoFZGB0TLWModcd+kMC
qqL+IffLS4L+4JRnVromBuTblAEV0azG42vfaafZvGsyosiY63pbN6mXnMpw2AVBPD/6VZbjiZ5R
swzBg7uvCa98itz+pcZP+g44PwZyNdaETE/GvLH2pRzcp66mrSJ77xOG4OJZEtT1PLslUbEj9qLh
iHkiOQ2WN6F8iaqN4xIsnxQ4AMl85q1J4VSG+iFoSXYbGqyNvDXH2fY1KtptZq60UctOHgG9FFft
p5ELV1kmJ1nMP/mwXS7ZmnO0h9yDVBm3m6icPptDK2+xwVv7VArs9TBqopm7cd0UzAAne9MXHmXd
lMpKlwbFnRM3N4sV7YwFbS/5Jm80PZccFVEgGkNyS5qt6c3JZ5Fl9dnPKTb4UZNvAG9VF5hWtxZq
x9eSYPWdyxjhmLZB/yA1WDK0H9ofY0JA9AyhY27tJ9cNiz0/gfzgh2H+WuT+Oc9j7Rtd/XJte0ZP
ckWY3nKLZqIke1iGUfgtKKnxdNG6QD3wBTTrg/Aj91eGF7QnCd7kGnOX+hY5hAHxPrU+HSq7Ed+z
3PKYegGgdXUK6SipHuVIQ4fQomjNhJoI36BJCNwYSJ/P7PnQ+aTBzDmXjslKgdNoLcwOCpMFmu69
Xo17ShzNqYH/tmrDTtwGVUBsb1oYG0102sWttWAzNdLeMNn/w6qaAxNKccQTiOvXze8SozeeqbPB
MidaOs3kdHaYwU1WET7Vrd9tly34VOCJsta9benxrgiA0g613bWEeuTPIXOEddwxCw7qLMLM3xd7
GxiM8KeYYJtCexiDmyl23Ju4JpBQ18SP2mumo/M1H9v2toMsMo7EOTu6eQZbwBsjDfs4xKO2Qz/u
3gx1RrxdHl3Io05pD45nupPYK/rppjfi7sHMxLfEZkhskzFXUPG9j3XwoGbITcoglKsS3WPXcDNu
Ah3GkTf/bKqsP9g+xmWN4ioSgzDfCZ0Gbl2Hu7gOCLsao+bGAn2G4rpjlkBiCSkn9aHrpi9h2DJE
H+qFvE1ZSjrWnraReDR0ZDR2ucsL4o/6FrJHiZcUq4R1SiPYRFNZ7jqTXG8fj9YqCebXaKrygzkN
T3xa06KwYA6U9PMuNzsbYNc0ACrqzH0SAPwx+IJxiUjXIpbrOaE63BQcH1r1J9m66bqnjVRNencG
QYKWsXIuo/HF7bK7HOT5QzgTM5zjGb7RyBrLbG5p9dCMe2f6MsnhVuYSqWLSbh3e3tMU5Z/T2RvO
vRDn2IzFbT4Nn4JcK+67yr+4YccvcBAJ+lhaNqRG3UlS+Ehdwmc1B80dika+WnRs7KGLdnNRhec2
6h5nkgu2nvMT9+o2d0xkU4HGYJugl21j5ctMHexQpXmMj7NtN1iAR4UTbMah/aEPU3ieNSfaNP1Y
gKcC6BDts2LsblASm6SDUEnT5psBfCeoxtra6GUZblXloMmQR/ntEhkVkKnuDvmxTwj2jrzKOEwJ
bweEitso89wv9QtYogXKegftEQhxnzwFoxndxlNpnpPWwElr61t02w7h9mVx42trA5f9CZ62OGhL
8vTExDOkoDd0nb6f4bfSmyvLT1ztGYXrMd7qOP/azkfyqk6dZUe3QqPXzCCpEeCkfP0uChgJuXSe
7sOGy6FVt9olrjVOagb3g0MxYKznG8/2jUPXdEuEMbPEgK4EuSa8fwxsxRn1ZHfuCvkyoKfeV2bt
r406R0lkTxsuPDypbB1whJ3s6ajE5nn041+9lQrCFGPtlHePZNl1n0nJ+dy13GHdfM73ocFHbMOn
3pf1HB6DjojrkP78lNEaM2IBRBvDzXrQ9R4VKz3gkoFf3NoXoo/coxyLV9uIw4vTmNV6yk1ox6VP
aFzWBHwJteTB4xSbyBtBVVuxT1jpvpvh142Yopn/n5sWt5wjJ3EuGDP6LYWjpDfbPTPc6sbRINWM
GIVyfBA3UShe9czuDlyrXmlV4JzLi6rZjcvQwqhp+JpeQ33J5NtnehCC5DTYq7Edoi13Bw0YU5BQ
OIE23XPrPSHSnk/E7PV7O5ouKi7JYlRxiUyuyHXQnWEgOrtSh4eDqg/DnqDZXEbGM1Lldu8jrsSz
d6aSmp0DC8dhM2h/pOC06U/45bNle/2dliR7x/uiO5Pz3Gi1eJ4p+hPl9iXS+/bGxcJxcTp0yYOB
cniOfXja3AAk88R2KuHPVDP9PA/Nv0/h7JyldnYOg9Rb5yRBrCujys+jZjJBJPdKixnyhbptbXAW
k7dkBtEvEVfokENi+oSeekfZvmZBQefAiP21cJMG8A03dsqtJqtYKmbQM7BHfUoWK9FwwVAekzfj
iWywHvYBRT83nuw1GtX+GFMXqoH+1AfElRW5gs64KtBSEMHG/WU2fQTedlsOt6HjGTugRrQk8vbF
tEgsygc/nuho02JKc2u4IbRxllySk8a9q6u6uWuXhbrspPyC0aEkB3e8o2nJWL1qvfzWXdrU9mg0
Nw6y4cAJD17MFT7OEfVMk5HchcuaG2m/koJJd94O4jCkBr1R2W/6OmWfn9+Iom8uRBftPYax51qM
Dri1JD2GccZMIQzpsrrMQKX1gtGA26StY1olrog7dyBuhnaMD0Om3ySkW8smz85ySOB96ml/4Lo3
by1pCIqxWbMncPFb6GI3071MPnVGdJO3tf7Ft+Z8Ew4ix0Zh3HcNE/8s60o0KAl5kFGV7+260E6l
nn4dDEBjySDPZe5A0xO2+yoXgliGHU63gue6NSjYjdM5cDr867GLvNjyfkyhXe9xrw5bLTTPIX2j
L6MebNBYC1g5Irw1SkK67JEY2MoB2UwBBfyouzbcwvhOEOBujjK6BwxCc4/qX9ZpNb1Nk8rOnuhT
ZNtVI5/jHO4Q4H8Us9FlTKkn9BnIU6Ou7iq9uKNEvwUlVX4be/0XbOEfTgHL1ZfN9FxSnqa08ByV
VgRekOKS+j6ob4avl3ubIce2bNMC52rmH9NA8DsPIr7xTfJi1/DEPMoZ+ya36wcS5jZTCN5Dt6Z2
XVEqow/1tQ9bY21w31jRjK9B8hnPNMD1TYrJBzFsgdZq5jXI3RvXXdQ89klmH6uCSkU8zsmqr4vx
NZfOL62Z2ZWm+p5xpvkyd4xa89mc9+oiTESfx3WOMZ0ztj8GZCk3Wd3o+6mvcB2BtoaRYWr4zVzn
Zm7c17Ao2ucctMwN7szXpHoQ9P+fROJEz7I2qFDnkUGgkUQmoBDdQ0nch8qbUdvW4pVSa/NiN1Kb
4WQjs4oiyb2u5ZYQxfJIKAFG0SsNKc+HT0adpJsRCYa9OPLekPrvaOWESkF4m24oNv8GkV+55GpN
7xazfdFSAOcnT6Tb4vvCm4cJhkYo/pe39TwS0SqordhBopAePyRyvyVti+psgMU/NoDlkzartrEy
LirAlgokUGtGUgiu4eJTrNyd/QJHfltVLCYVAlBB8lqFjZNt6CuXJ4VgmherqNq8LpzFW1kt3koV
XqBOoE74dqoF76XWavIaZzcoDnAlcYqmSepvnXF4VQ8map86QfKWi7D4Mj+cMCkRZyFmfFW4p0IM
fBAqWuBtewFBBUv214AoY5P3GLTJ1IPQsRhy6d39Tr25bvqhxkA1aBkrccR1v3r7P+y7bl6PA0+C
i+165jRwUmoHIMLUGcLrp6i2NeXujhoIgtIhbNiP7JNvA4ZLcQVb65b82Yqi834YPIDI7pM6QLO/
S7Mpj6M7lpgplGN0Oa8753w71EugEf4NAFNrRug1Wz1uf6iD1S61UGAwtdZID1ekWxyvp1P7385Z
jBT+iNcVm8zkIkwFj2SrJd9HramFeqCLmIHjZ7fXUfmE/2Y6tlB6VlOPpUsFF6TVwsmAh2gGIFXU
xxyqr9v1YyXdul9+VOrnpGIK1ELB/20xJXRJopC8pmE8qcANk/I8RT02rwu1LwtnZoYaVfOk9Yne
SDOiR5b/iAqhV4vJrSHtJPWIXATPiox7pE7oBVKHBjI6l3q16JqIfreSeueKsiSfjXKf1PHeZXDN
JVmLifeseR3Zor7YxxnYEL8Xu6yqfmZR+ELQ2SMZqelmGLcTrfwVpXMMW4GB7IDQu9E1z57DFN9I
DDKAURfQOnxJI/MuM2NvZ07JT08y36ER/iIKXjBrl86ii781Lz55k3Xs84Z8UD8M9hh+bmy+bitU
YDdJUKE+csZXs3LuWoLcL4ENjxMT85ZLxMVPRHhy+QNX8Ayn5ju1OHrlNEZXCMCS0ueT4YRoMlZN
0064S6j+T2Q/Cyp3ZKFliFoScfSFdePbuFyt7mZcesNdm60aERPyK8/21PhrqnV9W9Ej7SYAFd0n
O63vqZjtO//F0OGxhZOHpedTKzLom608NkHyg6s1jo2B/08ASFPz0GtV04+ZZG/NznDj0pj1Jolo
v3RezMH9pul7vckWzGz7wwOcuJqkq+FWpV/gN2S+ZxMdnNBkssBtPIL7HDoYzaIO+K4GqL3DjnsT
+NHXKsITP3QptGhzPBaILWI6N2Q5HoXv30cQ6KAQMJTPbX/lli5E1g02uw6epUtBxvPMHRbio91i
J0KPMjN1M1qkDt5TmkJmtnjnGmZiJx+ylhZ08dJXCHegAOifS+NLIfaQAkmhzRjilzUh1r3/ELW3
eTFZ2yJL1rbslmgpL9u01rpnTps2MDsZftEIFDQHLWPvI7ZZjVXV0bGiKmma0Y2srSeCcuXaF223
RhvxSInqhv97syqnCEVxxLzKjXj3ammsYmc2V6XIX/l1/mG0m3amTkqSFbnU7XC0A75cBnxif7bp
YVjhfu4jYlM6/TsTiIafrElkGN9tUKJ5AIiIAhfY57b8NLVEWpRF9D0qBwKCPX2DQtLfzo4Ljioz
HifXwWXhb5zhVCYaRuaW97gjMIAwPTwT8G38fT3aBxuRF9gCP97pWoWdJWzHFzPtzN2oadOWUbK5
z3FfbGpiUA5xMEIOgNn2PE4lqiQ9P88Ss4uXZc7znBvNA1313bxMG9SuIJGruhuMRz2fNO5Cjtw2
1fzFxFl1k83wqN04ydaxTblgDkz3GDij+6wRTEEH3dd39BURdDr+84i6+CiZJK6gvfEDxX5M8cCB
I1nYcI74HzSgNx5skc9PIf6moo4LlD4+Ix6dr41E44euBb2SRRuNykTTP4/ketz2ZfzCjaJ/Vot2
PI0jht64uEQ+Z4or62flWZI5lj88uyDsNzEwNy2ef6VR1GG9GaL7yNK81ZDtrNInZp4k6YO7QDP8
RoseSUc6hbZ1KWjMetg3z9Xs0CNoO22VuY9Wa7mPoxHtpnTu7/XOfKry+keoZ5KHJmrVmMXuhN3W
TNSN4egZIMRav0ZsUxjjxsjqcpvJel/YjXVrMLPri7w9I/z+Rpk52cWUEan7jRHDRXu4uPFrVsYe
o/+h3vrNyLdgeEbo0a7MfoCg60mGTiXDwlS/qYRn3zjmZN/kJnJFLJwxcL1J8EuOnTVV7JSyP5nu
QWhcbMN+qPqe7pIIxi3lKrjQ2icLH+2N1XqXEd3VAS9ttMkyjD44JcpNjcEMtXoWbtGH/5pS8wll
RfjUUp4P/TZ7EaRnz418ckLBdSX5lBnTcPHlVN7EmvGoVDdVTVUyKnRYr/WhF7z8f1YWG4tj4C8m
Bw/VlWs5uDkMgdv4g6Ng7s1YRq5VHhLDSw7Q2Mptm/kaSezui4do8WnMCA+v52nnLOKOUbTRf/kT
zH9xe3iexwVVB80Fa1FXWWLvtOPSD9sOJ3l5yDTkTn5n3rkBVwBtIBScG9mX1GR8jiCg3OGrC29t
GaylmRlrDVjZusE/hzIuCM+L2FTvjeyu94LnlubykemqfruoQFU16j+/ceYiuP7wxnnuQogU6PBt
VO9/FWTjZkituCDWNJGt2KaO4R2DHuqwNSN7L1J770Ci2Yy9cewFSdZMm5Ivs3Uw7OR7NEwXv7Hl
txEymxd+F6b+WlDMofjj/EKg4mBoqxkCU425B8ASkXkYzW/uqX9rbjD/xdzAuy5NXAQewXO6owTn
7971qYnxzBii4FKXM3S3tWITtQ3/CSJ7EwTVR1QZ+RrJExa41P3ci4jLg42jXrbbwiyAv5veZfC+
O0lcH7DjfpZLBaSKyy/88u7jsSz3Y1kM6yYLHYIE7FvYRt3/ZRX++h9awCzMKP8Jjzr8v5tfY/Sj
+GACW572T0SqbkE4tYnukZYuBF6vP01ghi7/oTuWa0t+kLZrCh76bQKz3OVJQLR5lotpx8QJ8juv
0DL+QbPcEJ5lSFfHNOr9b0xgnvwYyyelbhv4zWyHbyfBfB8uTVVsp/OAxvDS0J8JKgGi3SL/eJ+k
4yX2FjCemhWEDH30tZCNtVrM35oGqB69fLWtQueHnYVQEZxLMcBiaUIxvC2o/44MpjxI8Nn0NVsC
mqySCqJUUHG1mnuyJ1Zm2dstwRtqTS0Sl3xwDSjnSs3caHSDtbKq+yrrhp2amKmFoSZzarWU8Lmi
7KeaMak5klq4y+TrutlBxCFeVwOpsEAnZgfSi0ItF4bHoF2ttrNNIxHzxkbNvaEPECu0xMtcN9Wa
NIZ16E8zcd9MlxUSW2UCXhcO8Ur7ziafYJkYq8mUWqip+qA5GlWl5qJ24QMjNiDwIrqTEx6CXkUa
v+X39UXxmKK03b3LqXtbpX+CnHR8fAMoW0tIn5pWq4XajGmdbw0AWzVzoOEMAbVdUXjBQeNo8Ygj
vdikIe1wx/c3c9n/bLMJLwsteDEzw2ow49F2u6sZquyQo+89qgorV0sImOyidp+O/bMfxnsD6dDB
8DLSPgz0HmF9OxiJw3S12qKTDu5JZ120DHOe/FY1dNRgEUIY3/wk2bqWFjE4tPudlSQENiRc3oth
TiPGp3EKUVdNBdVnA6r6JZ3byp8ZTtiv6vPDHEyASGN7dXtvF0yBDZXjy/jCX/nQPGCtil9tkTdb
Wpgw33XiqNQaFaXfa9d9FvpwpiF/PqKOuW5en6f2MUhGTleR8VZPXXm4HvdfTvPxYXXawAwdGv7L
3/j2eHKuZ5h519d01B933b6+3v9+X13Cj03y2X97RXWCrKbToNauC7WvT+N5rzlyV7i7Dy/19hZ8
eJs+bI55jJyjA6GknhwORrk0+09EDxGpufy+1CL/czN5y978c1s9XOcxs0X1HHXk20HXZyJ23U8t
EsyQeK3V3532w77ry+OroWD34WG1eT3m+tflLREYBJ9RFlj+dvXA3x13PR/zSbmrE3m57ro+9brv
+n+77ksa864WIEXf/rumcF8KoDG7d3TJpqiZJi/8UKgZ/8RLvltVTEptCu7iDlq+qZCTuhEYgBQC
ZiB/RYx+2FSnfUNhqkfeUSonH5xZ61M9W176756n9r09WR2j/pC3M1y3r8/+sK/IRvOY1DrmtSHs
T6X/1d4OC6SoFRQ0yXMf9bftKIVLAnOYh96tKlZlmi7J8B8fKrtDBmNQ0d4i3FgJCfKgrqIot9+A
YIpeVqtbwruDAnXolWym2GHXzU7YaGZITIgXDH+6LJSISC3e5EOGBpQJwPSD2qeOU2uOYvZft9WT
r5vX08A+/n3WEFv3SuZYiufl3UFV1WNqYE0tnAJ9VuXN+aLL/ucDbeNs0EMRBrNELXCFfr/4u31t
wj2SdC0U4b95jWpNAfbUWqLq1Iq6FxjjobRJNxtVkkAk7O5E0cXbGXl0+/Hgt+epvZr6qbezt4sx
Bx7ijPGDWnQ9Y+OsDPq1UiSJ5eamFtESB6DW1AOGimcti096PcJEX8B2amG6OskaeUyGpCODz+Py
VlkNOUVlY2noQUjBHAHmrmzDIsQLF9/G6bj8DUta4XWh9pGv9l3PaWWrbum49E1V8zR3+P/mfUNZ
jHprstRb1VqMy6u3C9jRneechmVhjO20FxA4mZIP+trvzXoX2PMjPFt7NS21OfWZq893Wj7k1J8h
paqdtMlYxfCbndLznAYRz7dAP6NkLWkWL5G06p1Qb4xvewe4F+7en3X7JDtJvXpZCx2K1mptEl2x
TbqCOQ8Tonmt6IPmbC+JQAuSUB+BqUGVRhRi6zG2XFQ1JlRsJJvz8KSgkqQQOth6XTzCTm3NW1nH
AW4MJDaw9trtqIG2aOZInrBPatsIIst69JaiH3Rab9SGreLj2Wr0psh5V17e2061rR5Ri3yWFO1L
MzXXVoHt7W37+vi7g64MvjTVxM4025u3Uy7w7I30yZqaNevJMyizjMDNoFgu/REVrqgWY1RRlhiY
RmYHYQTOUXEp1eJvMZXqSddjYPIDmftw+PWYWlT2ypx1es9Lc0MtZtVJUqt8ywB3Kjng3z4+CYLb
4DhBlVmGxNdj1Nr/YJ865O1V1FP8aPgZSNLwPpzq+l/tRxhy9pTJtfpPqXfr+t/9sKn+o4lGb/AB
dRI82j8X16ggtS9Y5IsqNMgg+9mqR8EXdhE8Fupudn2eWhsVoPr6nOvDb6eNiOQ9fNjpNkt/7sPL
qmP+7T7U2sUaGRpyKbxopL0WJ7UgWYFTfVxV2/nCVP7bIxtnYbD++8ffnfTjoe+231bfvfRojvzq
tE68nfpfHleHzlEBJ8z4+e41/n7171/p+kcnk/E8yTLevfsL1Or1kHenUI983FY73z397fF3f46V
7u0GQGCsJea7RfrnZlYQwV5pqJeXXdf91ye4tu6jWEjhHv3zHL7dmifTSQnmUqvqkS5FpKvWCpQ9
xGvCGdV/d5ARPtUn1UZOYpusTLWqdqpj0naJ+Var151hGhqbKcXsFV8fFt0yWVZHvjuduQDoTdW/
Vqvq8bdXUttxPT/PpUx32I+ksb0+Xa29O+f11dXZ1cN83I+akRMQkmEy6mvzVf1Wrr8ItWkjrM8P
b78L0celjsuLX6E6Ss9KF4ENyUHcTgFvquShUI2AcLNnp+vCyzGEy7zT1+6IYGytqJOKUqkWWg8o
bqVWszlx9LValb/qzolOqMa5y6TLb8ZeUOLjMma7bmbjLo5Pjufle5WW3njhV8Y+VBAmCypX0/2a
Ovsn9f51ikt+TIpg4xhPQUY+bdH1n12aYOeoQbncGvZXdAByq+bWCacp5FkCa92ClP09kVdz+OuU
ntDicGsH3Ga0Lo/PVNA3dRIwwA0TVOEWN3PREnhexdhY9W4/2OKFbjg41fHcgG7VdYZefIGMOku3
nujW6Pk2ME7vrnNXVYpQs9hsBHZdCTtYyaE3/o/Z9D8r2NkkGv2ngt1dGP21VPf2hN+lOk//h2NQ
jNMXmKGBrJUS+m9ek2f/wzOo3VOBdjxTtwwKfP/kNRn/kK5jCmkZruAfx7qW6rx/WNToDM+2THKJ
FrbRBz7Tf+I12ZzoL7VwV0oIQkR0YTkAH+B9qIX7A1qzMIe7QmFo43r2RIbH2Kx6B8FrFjjfrW5C
wfDd643HUuKYTSVejb4hblJifnZsm3H0EPjb2u6PVYADpeZxacXzLgFokhaZszaG0T8VdJwOOX5s
R9YPJcXrVdmTy8xwyVxjFkk2FvqUIArlcY5vi9YkjY3a1MrRvySJHm7d3PNWzXNe7CEfhAfKfgFc
W0RQTWf+F0aP+TdvianznvOumJYQy8fyHogj8dT5xgAomowVskXNyFoHqXabltG0Jwx9L3ITBVFT
+ttxtgjUDQ/mnHzVDADtcZlt6on/aVti/uwk6n9a8LIEB0GfdGUitdl5PQ3pQIrPE8KC47tv3v1b
D+Mv3CM+vg8fqAd6CxiTcATeL2FbH6hMfmimpQAjePQD/3NWIRctrewhG3HjZq0s9sDm75Ap5UxQ
Cbyr5KpyK3q8tfcJo/uA3CqwViMmsvUwpBU0KXMrBigOoPnEGNMqdp2N2UQQJqvvfcnF3TK1alV4
AaEQ6CUaJz1baQ7tn8qOYc4PkVFhPdLqX5mDe7r02zPglRQk/3gmQOeTbc43+Fz6FR7qz2YfvLhl
S2UtAq1AzhP+4aORxNFZePcBs6VVU3bdLsKMOWNPBp6r9eYx02CqRt4s1lqzpWVE0JscNwmCV322
v8OHxTIt+h8T1dbKs9cZzwO9j3HMqLfNQvE3RC9Xov1phjA4liB3L/YnbH1kSoXk56S2+FQNiHON
puqQYMbQAV/Lql0CabQf2Io1itetcxem3cE13Wmtwxoj8TlEcNLpl2rg28IEGiGu7h4nWzznJike
9YiTqOUkWhFUqBLsBzvLf+Djj1fm0O/dOE+R2BrfkumZaEJ7lYz2Ny/8/5Sd2W7rWtadXyXIPSvs
FwkkuSCpXrbkvrkhvLvFvu+fPh+1T9WuOgiCP8A5hr1lSRZFLc415xjfwKln0GOuu2tsOSj6K0jI
uOs9BNmnNHe2mPE/lsXeuCEYk7Ix6TuYazJO3t7V5mJs1cjIPYb9O1EUX0s6O2Q2k8nO8DPoh+a9
smBhl2NcoTUBjlSX0LpNJ+ia6JTTX/HzrkAbmZCSFSP/u+hhj31MD4xQO0vY3w+p8uSg/99njb7B
vQM8H60dytRjLjpsoPBDomUh9dzcRnHxpdj5xENipiVOkgStcnmQDgj3uZo/ctw6w1z7WV28VrP5
2XTtN5GhYDP7d+HgTxi64kebxA961FSeFseXJu1UjuPwZtfMsSwfHenKApiZ2ivLRjp9APr3VC0q
Wc6q+Y6SD+uiflerS+OXib6LZ/zwGIlwI2pyJyqNPAe4kuShOhi0MXCqEWpNYgTTbrjMQ7+jHXgG
d7brlATSA0H3afNd6A+GOxx7N3/Bo5ttpDp9KZq1gYt+TI1kszS8Lc7Il2X2ppXpI8vac2ZBWSGy
QIn6g0XtwlYs8pnkvDmpeM5SEhCV5ZxUkYokKclRn0p1X5g25pL5MsTlY2K3X6XefkQZemuZbS0+
SYyB+8/O2RtIjL0SkAcQ+n2rab3H+EPDUJIEAi2GKBBOl3QpRfatdZxf+Oo/m2w+FqbxRQ+l8nUg
7QHxaD5Gzms8WO8J7yei9Esaxifqlh3hdS8QqI71IK/Csr6HFi+gML/MeWzIDUdfXYSPTsJk3FVK
yBMJgh7rMTObTWditkIxHHkyRHi65MMul9rPgk+e50Q4UYklfenTmX3TWvvZIuQzFKfsc4F+GOzX
41alISDKR9FlWy3FwL2QwsKqQexolRmXsrBJbEV3lQ8PwImu8ZQ+JPZ87xrKvoKNq1UOtbfVy43I
BpZrl/lAez/HKZlWsjRpChDQGvaHZJUMZOE33crP2Ief3BmvEgizlyqzdUgOFnyZUb3+ft60W4LQ
JtmPuBO5JF9ZKshyMx/mlqgDxAcn/D4HQPEbI1E3GuC3xZQf6FhnbwEQkeWy9uqQWHbFYJ5P3FOl
Paw3JK54T0dgsZP7Te/ImbazoB0bfINh6xuO8+lMxlk6pzA9iNaV27Ae3rFMqIg0ag1CfBXuymwB
1uoC/6x7kvEUFbNyZe9KPWwhsDc5/lUL/50dPYejpe2TuD/oDNpwLNjgXDS51czxorrNoei0N8Mi
wxBzHzQK+Fjlm3SbU4ojvMtWrc1i1oH9pQpC9ggMOy9xQdyni+Spl/gnIwAdBZFrVe8wL+/EMwlL
FcbLyEeRmhxGwJJYloQD/AuWYGW8GnG0zzKN1lqhE0BoGpesal7DaLraApwJRKJXDUB4krakcSMu
cnvjh4FzuuzQcBd80yDy94Z8IMWcm2a3fqxM9wydlWug03l5ZHzqGAzpjRWU18TNuwshBubaYMoJ
eZyRKtvpQqz7MvyajB6jtOtPMv9mq5NKYgcIlNi2zwQrcGmPp2ZbGkOFjM+6yA5ezgxGosz6Z0AI
IyTomfWFa8+MxdpKte953QyeQSK3wD3rIfj4SKHZBUmISoY4dHjudwa2Ew9UTgHlQN0ZoPegjt/l
IqadoFsKMuoZFR5cK9dFEVPpCEdn5ymxpkBxxHvuzK7Xk4EafCZVjJVyAdlmGV8WhUhCMmuj6EDN
zan3qxiqWNqIe9OBiLj0nIpVZ18XhxeICt723YqVZYSpFnfN1YwRv6ho/6Dlg5CvjO4S6Wrho8Gv
7nDWq6eulT8WR32up2EhE8zF6M4Jr7TgfYTmDb0KV9hyUUna5c9YRQCfafQHZ6MF0Z7spObCb2Qo
QghViAnquVtRFkOIBzjD6J+LK8Ba3mxz/LHERgfBYt7poJOipkXZz3CExaUGTyaeR5RyqXSOeocp
UfXMiJTgknifENGZw7oVLt0XdArk5ZwSd1srS+7GsH9bHBOoYZmT3KyfRyyP2WTBuU67j/XQYfaX
LODqjk3sO/T7HzjYQThH6vsI99pSitHDRvAmtfwpF/jV+07btKX2Lhq92grCyDsz+0EMiBpUVNtd
DA4C69HJzZTr2A+fJhdEKIvQD8LixSYrElEhQtG6Ll+JFQFomd1Hdn2A4vCo6OMlwWGEEe6Z8vMI
NZD5KdR3y0SgGi7ugez6lnuhQLVebq+Oy6OP38MDJ4Eel6c1bHOrp+4TlqKfbQL6YZ7EawVWbuAV
2ma7GVNz74T39lxfFLfhDwcVF2EtDMFhd40TbyfXza798G0ZcqxsKWyBpt25YIM2doXlwWrHA2Ng
cSBmEyXjmD8Y64iIpV4j2qAuqpexmz9glhOnPWr7STFBcWaEseigevxijAU5qez1y6UmGEgB30JG
iOeSoVrZJniYJd6YVY66zB2vCDHXNDP87HWhtzQ1sWE3SNPZRdOOHzAXm9mz1jkD0wF2MKlpICFN
NIISJmS0iFCxZbww9KJWUGLyhUznOUmRehVLy9vYdwSEqk8aIRlFjAfPSnZ9Kfn4o4CjLun3OAN/
xrIJN8WCFs9JOPDpOMbnWV90/OkN4soqZgoRNvfT3KuPRYHQX5PxQ53T5ExdRfGqwqxZsMDrwW/3
iP6cZIuALQP+HuLUwwuuBZOuLesgnDdxVA+1UE6ZiagYG/GCY9lcU63yO5GTHR+JFCFY1gWr6abP
sEq0GEU8BUsnSxoR1kRGZvuOTj+hSXOMI7TFvM0IgOiO9Yt6C2T/14+3GzRsZc3KB7vdOOJgRpxc
kFr05w7GNWuWicpI/feHuP3+DDhkKwblWvdkNAFMcUmPIYxBN3aRXOyD0q8BzwDqaozvZeIrupx/
zxRv07/byO/2QLcfq0m/FkkybOtVUDHduky3b6GFsb8IK5LTHTJWV1kGAfPEc4zVRmAZOVS6dsgb
hBuGEPUungrzQPKi6bGBgwLTFbAJGFQlc/hsWmg2bw+/Psztu9tTyFs36/bY2doFckyUj23IwkTX
B4rMbDMNIp6A96sez4g4xWEQ9GnI6wGOD6PYbVRCU91eelkEpy9x1x2TYVU7UKbAxsCB3nCZ4Mui
y+RE2pbwa8E60BbYAbEYS61N7qMQSvo06k1QIfbjU7k84VZSQMJ1OkxwmeGQAT1HBUM1l4HSkuNs
BaZdVgFAeuvB0rX4qOepFsB7JBmN4YUvYK9sYp32Vwn9qgwJJ49igo7bNCGTHXWOPZRETBDVako3
PsdR89qh1KVKLDbQxLazltd3age8UckpHpy82EDggWxAuPA21Xj+1prkGeXiB/2F70uzpIc8p0pt
m/DYKyidswrtjVWtoHrzMdKSozv3pPuSzXu2W9aHgiRARI8VVWBkZZ8LFyQnwSqeVWDkcVVVW9MZ
jE0tm4ccwfoJobLYaGPzZKL1vhsXNlO46Ntt1xeQ3Gl1RHYjL9qEy0cvrAN7fPOAIDt5QDpnkyTe
e5QaxbcBszBYqGNpcgFrlbw4FRqVGCDX9kXiFPAixaW6BKPjh9GQvQshH8rQEDQAkmlbxoN8HpcC
Xznr99hWvjY13cEdQwP37PhRp/m0Exha7jhFHMDzXcFmXMo90bPUmMI5jUTZn3AuY0N4nLuK5klW
vNOFYbtXufPFtIdrmibuLu3lN8J450NVmt+ySURQYod0M9kYCiscTPdd2MX3ioGTM5RTE/S6fZyX
en5WbEUL0gL/gpXpj5CDnWeptAX28Z44Ph2+Td3a1wnPsO+kFQigIaFiLRJHPyPg1c+Dal5njLcg
VTRCclZHFzywawoScE+u8V1LsurVJZNiTLRs7xhde5LT+JKJjBxIFxvAIq5OUBQ9jC8NcTPz930E
PiZia/IIv9P0ksbSjmNlvsd2gws4T4ftaBnOgSi4zhttqaOu56qq1u8h1UjARcw4kL7jHrKh3Jjo
ku+rGlmMmUvzYGeTH1vGFRqaugcDG7FFyrp91uLNHp81dJzU6DZuxkheAHwTzAMqb4dh8xibRbGN
8vAHdKLqUZtUFPCD2OEKTL1Fszhg2vIxNFO6R9WkTGgO+iI9GYNanizOXAzMALKMlzwejlEExESM
AONEVLyFaz6QKPoACVR7GsHa1WoeB5XghBgWQ6GckydJV0Z4HGFgxkU43lsomg+OPT3Es4amxlpa
vzZTa68u7OM1q7KCrtXJSlQi5RSS3TA486ZvYOzKvv+ZZF106SfnI8yN18GlkpmWZoduv4FVKryo
lvlRQ9u79Itx0KD/VCSGYbJYKI7MkEi0Jv404nJ4JM1so3TpEfSZfMAEfh8a+bBBIFawAQGys2SB
USiniuToQAPDtjGX10XN3C0QsmIXJ3AYHJ3WSycmGgqeJOvkZI5pfwIeVDQPVpxfY0oazQ8dc9rZ
EDJ9pzeqXTQV6ilS5gv1dLJFzOIcQpIs0t69qGo1cK0mgkOK+R68t35s8Pty2ujuDjaQfW/ZI6tM
U8w7VQ2PZm8XhHSN792gqXfNW90o8XM/EflGl+OK6NnTJwrGXLUeVWkw+ZUE5RSmtql1AJWC6rxr
AKH39pgGudHqm8kK86CdnB8yz+fdMvb1acqWQFjLVl9t5fRKt5V0aK3Z5gukyW6PEp/tER040Lnu
vlL7AXdEcW7Sl0ZP7iBq41/qxvA4A0jtqlNeYnhbsvakl636QM/SQ4NgYr6YRywYbk3Sm1i/3L6L
4zM53dVRqRXB1mj9dmrObIGJXIsiRAwDvtsZUXwCT3ETqvSSlAaekp8p+NlmAuT9XIGjmEX1LwZ2
kAjW5MmEfrGHPLXfIAbBhnLj3vz+Nl45OBQ02TGvD04xquGFsHCwHM7cUX/wWQOmtB0hWh1Nlw08
aL0cXbaYj1FrBpHANcMOw/Fv/3T7ApvjdeppdaRdOWJRW+3mg9CHv75NoQod1AHYQm7BVlu/3L4D
fIYHdujGv37u5iwOiJ7H2L6Kwsx1NPs7iI19OBX+mk9nT9Jgv1P8jqzrY+n45QTIrFkLl1vOmZ7Y
bqBiNPz9b+GtdPlzs821n2jA9JNl3oZ+7kJc/dd9bw9w+/K3f/vzo6quWZYjDle/kexB/9ylFtSz
slDJ5v3PB9ScVS1w+8Xf32oVLVsrknnw597/9ku3f3QUe/D5OGX+31/B7ea/PYXraBVbYHjVtxui
OrS9bh0i/3mCv93j//Yof35Fm/jkxp26rdZqkYVQeiaEhk1YxgbWTtuKvLaMks3t5tp00JKMLi8y
aR4JgVcPNhQ0NnV8EavUkeYphsXbzwD0OlSyIa27MCs3iPLYvMG/GQJ76Ff+h/KUFc6z7RI0/nug
PIbfXVo+G4uULXVzm0kz1mCkeRvYY28pSRzPntxuOebhBFgbo8h8yuD6wxSEc3EL4ktM9XMqlkMz
jD+ivBy3OnJVzOC9XoE1ItWPwoIL5GxBAxEGzkjOKciyQWMNL2YKD6lJq6c4Fr+isrq4Vh1Iw72W
mvzCOVN62pASG2P/anocq/G1JgzHm/pYBJUdH9h2vw9xlXuMCnwtN77ZLe40Gj6dp5Iw32u8fuy3
frIgLq2n72meGyvRmkQyBQ+nQC/sNd18Z5TKLzh6zBO1p2I0X5J0fI7qudr0unO9TRDwpdLhzcbv
xmgFsmRnZOvVW2P+dAg79CwwDcCc93p+GFQ6QGpDbhEkmJ9mocBFRiccpaTzyZ2uyU9ImjFNr1VH
5euacxIokygQI55tDDrqv6SftpBCCaCSxRNa4ROkDr/LIdPVOK0s86Jb/StEdyOimZ7Vr8NskaXU
4ps2zV0XKz9aLCyB28YXvZ5Q6iwvaQlsTzMLwNxuee6adl8pzTGjdkvTMD1WXSj3sH0eK2kP90P4
S5QzZVGdgs0Z2SCHLWAjvJA1ntYgRh3MkTBg0AAwacwFj6XGbsDNXibDwf4/LlsYCBRbfpU6bgC/
iHV5MXzBmgQnmfJfKvVjV7/M6Tz+0tmaMkhDgUQK/bitp/Cg9eF9bY17d3DvuqJmmSQFM9bvVSd5
NjUXXGTpPokpSHCXW5hDu+EOssvejufA7T6HsTVpbyq45yE9DVq6K6X5WiWvlZ68TYSH0YTtjZ1T
JScF8M/GHceE6jV+dHQ9DBy7+lYaOX8y0OaBhWRnJAbEqt6It2NtW1vOntEbdVJVJTaogFhX0EFA
d/qKIUQOFwkbsTXtDY1PIZ4iTHEU8nLdyNhlGQZ1/qNRxslf9KH02z0GSyypSsHIAUi+tyQcwGrE
FufO7AXZqR+dwfXnR1dBtFYtzg/RZxdTmJ2vT2HqQwDjZAwfgLjgACxS8LZUsMRvzRthhS8kj+wK
tX1lU3ZgLwGTEvCQZ6puCezewi3HC64mLL5hs5zKKPtZIgSP0qcyc385o1pvhrICzZvFngHNArS4
/tnijfLMdgqWtEp8k46qr5PgtAgbDYdqToGgf6+/lVlDUzIXNIKymIlEa5NDCF3dY0lJ92lFCC3z
p8nsHRIeAeWCyQXAk76jxjj0U+zTKKq8hUNQkU4dTMVnxkVuq6+ftcrO2bQcK0u7X/8HABL7iNwt
GpzGJu24vipWQ1jUxEpDPHTgNh0xNADLm5KWXZ3RZWgWLo5w9imE4L1MKshucL9+GS2SFgMmo5HY
xG6xcffp8j5nVMDVjFSaUJVnA/+t7RaBOpNynEmu3BnMoKL7aGn3nFoArtsFJjevtpmCMoXrvpBu
2jjpOxo/UB55g4yyqZ/CTOADNbNL2i60m5T3fBIMqEY+V7agYWd/6mTZ8fdyIIEaM//CKs9uhakW
IT/m/Nla7veGfgjvhvbp7GQz4SbFV5Is08+OOWSTpo+xW25AGjm4Y+XLOpBm2gVaBl/pzrGzXTPW
QGRz8sdECsYbPtLkhyElvZYuhFlYmI5nUOeGg8utyHPTQwLCy+9EHDg1lXoDZ3lyxS6rQ3bMJvvB
CQikYH/it5Z67RSUioNdf9frqN0l+iw3K6SBQRrcFE5B3WTmZ/4aHHbDtXWyBuUyrQ37bv1EFj2Z
RghU9D62V/+3F7nKdz0i2iIrv4OTRwU4gL6uaBWe7hz8dtaA2wWabrwThBVOXXUI9fl7zSeooe2s
aNrrENO66eb4I5x+TcpcIQA1AuRymC0Y7yq0vlNOOpXWqWr/SmkZbKuK0QEdGZ8QZij/S7Fn59T4
OZsZxHlOOftLRICxSQ/W62PrI9aYGifpdyPTs42VLXQEE8yZrhwflsb5nrKGVor1IlKiVhc+Dbqm
X5R8mFCfm19dC+yMz3dDljh/U1Zy0BUjBrdoX3Dm9r5dtK7nIJvn087RhzrqU0Ek9e2tMJ8ZrCFn
dQm3HOuZEyJUm23uKo8OH0svr8CXdET+Qa9zd5Phprhz9pnys8lWOy6OOq+3sO5qOZjSfKpf0+yS
lS7ZK8tIXKv0DaPS7/q+xoJaCeSv96oKQLvqZ5Ku+zuAASx8CUVSvVAc6Jnc3wb+/+M/zIC/BR3f
wVQ2+FW7v/34v5/LnP/+53qff/3OTRLy56e7+HuDwvFX9//8rd3P8v4r/9n+/Zf+45F59r/+uuCr
+/qPHzY3A9xD/7OZH3+2RBf/U5iy/uZ/9cb/9l9S5RgW/ejbofp9pNZn+Oue60v4X//9NW4wHcVf
/26i++tO/0xSs/6hrxY6W7fM1Qy36jz+qcwx/gE2lesFIhxcbIB8/qXMMdx/YGoziXpmRbd19jN/
lDn2P3g0XOyCHowOvcz+/1HmrJlgf5dy8Py0HXlM/gwVP99/ClGcgUtjOUtt3y31g+1qtWemRbIR
Z6uLWQ5kUvgumEc4g7tsESdiXdNVKQ+VH69RvgatzwnUp1GDF6GL+3KQ8Jmmcc8+hJZrRTTOkDKo
R2t7zCvlpcW4Su/4ZdEYGpAXEbhMZjOD5kivzkFmD0GoTY/rzEn2zrFW2ycbUI/TDh5sJlKeyO3U
7H4jSHj5RbDiWxVO76EARQ6niTGrnD7H9hq/NlarQbY6LfGgeEKvPpNWfruhPvLI9ZEOPsa6fXba
VqPqIPxJOZDfhJHZFHa4lW3BFVeIYd4LoozidE0xQlXrS72QIKdsZr5CP7alaewdwYbdCm26PBGo
REyPsDhNm+sI/AtZLZRFM3zMovgl2MnjaLAvdeMS0UQfn2yl+iuZsHsPKT0o9TVzfxiW+2zEw10S
uy8TXSnvhj7JVnk+b99jHA5o7w38iBQQ9TEH3qQkhqdaE/JADAebsqd/CCeC/WPENo5J2Uwg5grL
UdTQDCb3yLgoCmBhm+9IceR2gSIEB8j0U6Kw6IxzEWk47V/CqH4vraA3s+I0i/YX15rqXMX2Kat5
2Tc+qr4wgSrN+Kr3zNqssChPA+peT4sGuQWZuCdWOKY2735U46plmJIliOLQfSUzRntFI3SoKHX1
Wo2Qo+Qg/yCKbQCG5YGZggt3kgcDPrKXu5SmTmReBrKsD7Ayqb6bnnhfl/YfysUehp+3GIsZVMVL
NXOkXEl+rR0hQ9BMeRpiZhh+7Y4UQI52aCaF+w3ZriTiFywgJ4322Yeo/sOG6PS81V8tMrnRA9Tt
kTGre5jsPSnvJXAfqFu5I3dzkv20Rvd5jLTdKEumj8q3aAnL7ain40YNYRU2Jqz9lQAEsLOAQ1k4
9FVoCh91rSi3ceQcUeuRQICtJedl4ZlMH0tc8NtUkryt5PkYGKTRqiM8zQnEYtpA1YB5pvmlnT9V
SwIZW5u/TZM+bgBBNrglhjM7iHTHTHs44neARAzg1fvj6GyIQAhA2ba0nZGuKmT7BrLWSo86vUNJ
yxcTHUM+JtbeXa2nU/YRN+6HqebnsGEA3Lm0MrvvlNY7CT6bXXEByojstzV6hnFCo67U9+xXHif9
8XbKMog4s7zEHOjyRybytyZXw+2qWenrdgMKE/RUyb56DMnRVkQLz5Mv5NgeMJGNO2v1zbQr2Bdl
K3105uTrBJt9up9EzK8YZU97d9WHrQdGYRCQ5M1LmnT7pIG7qKZWu0kGeznCoFWPIb7NzQgEjh6f
bE+l2j40vU0sBxhNx07sbYf/qa4txHdMi5UqucJMS1GbRa0/QhXqpBzh8pbjUTfjTdYR7NSRj91J
tTvgS7mA+oKuopu6N1QEqs1Q5TYZkImmVcq9ALrmM06o/WE16SSDY2ybQb3U9UjfycbQJvpo//vv
jK0nLtHjdigxxBUQVT0Sj3ZhjTw6GiMUWm2/Jbf86UbIavJ03o/4PpYfauqCsFm/hIvhOeNjOhKm
Mfaq4UGLKeqlPRrCua+k4NDa9JrKJD9MGQXjRIaStjanakXLgjxsZ6/v2X6MDSoCRcc1W3yNOZmW
/azRwY5JAGAp8Bsifmehx9uqxHGMStLiXKofLI2VRhG8S3WciqMwcCboejI/Zo5ztvslCqxcWXbd
gXkmA37dMUiFhRqXieWkJRubk3dLEI04LhVMPFqucInRR4TjKFgRnCAZZw2vsLmzo5Y3w0p/QGqV
G5vkEigvhKJ1bHzoQalQP9PD7UI0NeZdKxNYOrIYz9OUPhUpWG0YPg9p2TAh1dTysXFd5ABN8zo3
JetW3X7cfpJRC8bGiOE3d29joWt3utaa94sVU3FlNBZKAEv7vsePWIQkQabojALpqkqgp5p51mr9
ZzdEx5xu7UMKE8GEiDuQUP2FT+k+ogGDCNZg0zs2bRDCKXzj0HpOT0d6VqvpTAqHP+lpd9dHsbEF
V0e6hFtBi8qMeMIAq0kYjWMCwZ6WgjPrJNqsW5aUpuVeTKEMChQmWzVTwj2sEdtfSlscOfHbrdtS
YbdLKdE9fjPDxTqVtZlt56bS0ID1V7ZqDks++5RoROAHDj67Kyf5rQoTh3D3dFyhIGxuyacDxW8f
7Sg+A11zEJ6QJ1lM6VsLbfFshaW1VewC/EuXDERytWngOCbwzVIxN4iUSMqUHcjoNnm150x6icEe
d7TCHvN7VgfwnR16ytEbMsLiLHul80j/7Aguhwc5zY5+7Eq21tNAbJg1B2aYtZewqC6Ri5GkF6q9
Szud+XtEEGqIHe2YZz8Kg6tI5/KekiRwGmOzP2i5+xzD8dyPVGSsE6Q2LY5mUaczdSJqIbtTeazg
dgOHkGC8qt+xKCG0i9NrFOvXZOmHp8IoUDu18rFXwo5QrG6+Z8ta3FUoE2OASI9Zr8ZbyPPPUhoH
RTFeyUwM2VHqhEcz4LlrNH8g9+tpMBYYeOZwhLzKEGPSuqMj4u6rISBMHeHOLjRQjDYLd4np0C3K
s343gefaqoRodIOpEDZR2dPjaLQHIZRrMhJZb46EAXXkD53ak2vIxO8H+LeTMNp9OfOuLj3RFrrm
EmLRPQOrzWFUpT2nVfal9OB4kFNeUrvxe2uoEYKJ+VxUZzwfKMSsUIdEON2JbrCDiPH2lt7PZRHt
uI1Thj6EdTrmIDfNwC8tNnVZFY4f/eLIq8bYptBrd2N1oFErTlkQAU+8Rcclss9Up90jW8Zla2sK
LUcSiDS3yF+Yqt1lCQoeCCPnEGonetd2OanNU7Q0tP6g69+ba0T7nGvlSW/NJ0u14Tgzib9E7Jnu
FJul1fmcCymvFBGqT0OOgGu4BwQ7oTJPMVJVJGG8DCQw+T0oJaTgcf/SA75hzRwRlS8EUph82man
rF9y7X3ptWYvR94erJF51Ig7rbQsT3Fm3g5d0KOBCmPvYWE9dXGsnbs0TnedWupvsb5zjN7G6YHx
VROTdWZ4elJcnYtv3+Vn6LB3YTEAEm31ikxhd9lCVOW6D2MWuHBU7SozNphzRxYYa/eMZswMDKsz
XmrOL991rXkT2fKrYTNyiclCxPhYWdBdyg4G0VjsRjhCBwZWzgPShoubzA/D4jYAb3VEuoJ9ZioU
eVwp3Ep2qpIZX1WViJfG0D9Z+kBvxN1LPJEnKRFG5hFnHFVYvlkmtIZ5FGdnUeffk9UtaiiVQ7ut
t97TrZWuTdliuNDs7Ddzq0Z+3phdQNvFudD5e3RhOm9Y8KFIly3WQWBIWxiW3Y66udkpLUK8eZHm
UU5Wh5iua/aalCktMkP3deRvT2XFw5H+Fj5MZffWtRHJ5VJUL6pOOyYfzOiHhQwhHirnpaGV5oFD
UybRvBSJRrdhmljV66X6aBP457d81JxxtV9gqQDGV34TxNMe5WygcSkLa1u09UuR+k6lRd+SsblY
0OHJmYFzW+rArucqC7SYPksPIIirR7V4U8dGJ7H7V7oZ6iE0CubhVlXu0wVJFKsdy1Sjo8Rrl7u4
/9nmNv6skUgU+jpHoyOvJh5szg6Oq6JE7rbIKZLD5o1M9oaMOclWriemHlShgex3NvcKYFE9idDV
QGwLZL5qwHvhvDNhPjECtx5mpnKIPZtzSpKalzD/2KWinu5LN0FObQDgp/3hC1FaX4Mr9YsRDS2K
z5EO+zRulnDS3hGdQVKUj5KxForTotiXedTyItT2oGkc90Samwrh9BVe5irpaWE20c4J1MoYtlkk
tJ2VdYggwWGlqNJ9Q+AmYMjBpJPiUA2N4DZUXxbjjuyPbpvXJqcxrvJljMMrMSkPUJMtPjnKL+Qb
ycFWDj3JOjLpiQPM02YPgHTZcqIRCtkpup/LEeHZXO0reGV3ujKvGaj7lsX+IhL6u4kTzUFB0iL4
3bxGjjFsYxWcNNXXhUwndkY6+nng+QcuEjXauDI+YHj5Fo2Ltm1RFZNJiQ+6l63YxcMY+0qfl3eE
VT3Effc8ulW6p/J1NtNADFJGVkxVV2jidb3kkWlQN9LdtwuPLGrjlxWKHni42gSuWSQXlhvqjUpr
HxuwSkQ7R4Ofw2HasEp2q4CQiasBRlDIfPAVKgxIFpLYBKe/Dz9oQYwoEdoGqoCte+2k1l6Rm8ah
m8VD3CrdfpoK4ckhhv5vV4DGccGd9exuseqY6T3OmLYvo0MYifcZal/eiOylAJeugEQp8ig/443o
eX/SnUnoeUQmxSFBvgHufBqCcqSPZTEG8QRAvmNRlyesQnzURy75Y56e3cVES0ZUtkxDQryStH9Q
BCdmojHsB+FnVN3PpTfr06Cn/PWF/dVIQHqjOdSofzv1qCwTUg1nRJ04EGGYoL9vaIg/pFP1oUX6
7OO4kVR94Fq00sx2SiLpm84D9h9iAZM0MfZzaBnEyDDFsRCDMcpDGxCtWTqkCWw12+mODAe+d7OL
3gLrn98X+im0aHV3dQpvLhwvZtFtkNq4D8yd+7uhTJ+V/NEipfPJJncS14R2VRXg3dWAFbIB8E1P
Fex8o5h3Uz6c84RCLzLFuYxs9xJZ9IyLYevmNRbQzjRPivihIsA56SmyFJHUvJfwG9Tyaexb45gO
3BRCm+ztTGJkyeKDoxPAW+vyhDXFho1jIDxzehwmtKynpfrsciKLE+0KOTv6GKA2NsThTGAumSai
rkX2cK+XauIbKg1P10qbwFmvuCLUbFbMfNp3s4rcT/YPk2g5e8eEvBKHmHbTblE/iQYIZc84zdRP
RIt0pyQ2CHTVKBCdFsvu/2HvzJYjVdIt/US0gYM7cBsBMYfmKXWDSTkwzzNP3x+x61jtquo+x/q+
b2RKZWpvKQJw9/Wv9a0Z41inAXfJ3NbTh0j4QpexX6R0F3VmdmhtF0uxTD5ZqoWfG8V8UozvKPXt
j+ssP+EUeDQs9RpGRb8HGoGlmpyq16wOAvUKLX+aSnYu9B3jJzXLTdraTH3S6E2hyF5C8Lie4PXe
sQRsqu8xDafHiRHAdhmGXwbYoKjsrX2C6cUca+nPsfW7ptNS0nm9z438p1Rpc4yWbkf4WFGdicOz
VhCJ6kaJN9M6Robrvgq3+MI06BwoBmfzCsJ750BSXFTN3M2kvypvi3NvEHMY2r76AtL6zCvxYbX5
SNXUma1g9FgsByDS7BCFnn1E3V0tivk9CBd55J4z8Tpa+VOOX8ktw/mo2cllGPo3A+3DJy/IchDR
5cItfmZWgM7cGIW/dI7zWOJUbF0B6q3tfvIBuFJKerSyn6OE6pNs2MHeY/9rI//Te9AyqYm8ie3S
fRy3dEsMc7wLkZ2U1u7xwNaXeUQ2DFTzQ9lMUqOU6tOIWUtoU6RTaPHzNLD1nBsNduvH3CbgNUGN
UOMBIlFDEkJoa7daUQHm3GUqpoEnxcYcdrQqdF28+FpaHiIxdNscccUL8mXeFstI9WmJkWxSCH6D
8VUvEHofhD29D2PJ82YqWQp7AY950YnejfNdPzrWA49++ZDlathAkpw91VePQVs6Z4Jw0Fg1hx0Z
hve6qeIfApwtB6rsM2e4YtmMh0jERdfcNWN26m3KFrEmQEjTNq8tSkw79e29oaO/OPxanoqCX2T2
iQ41ig7bZkZJ1XKqr5LusXAW86HVTHNbO1ruTatxn1Lj/rAk/NIq1nRvkjO1QIURHRouuZqwik6P
9mhWv/OQU78R1p5htYOHISd6sMJ+3I9Z07H6M0WiAldeXWVgT53pDewc8ZVRntbUVPwW2QTxvPV7
yVPZYZ6uVkq/SAP8cTjKEvLNoL7zF7kM3P8q3vW99RyPDqbxTpybuPcHV76UNWjx/DSlvP519MQg
KqK+kP4uu8sfZc4FyqlPhXSUj1OHO95lbWyNe1fzcGa3STpspzqYNyENfMMcXgXz2XxeJ0iKooW2
NAsAa9yk2Cm2DSyPLf3G47as4m9KObfSrd+N3rqr+/lrisUnVRD7JpCAZpvivhnN3qOyyFncDmv5
YL7yKg8NMsm9FNWPKbAOKW6LLI8fF9ZB9jnMKgvHvErSVEgZ3xIMbs5eUboPlRO9KDGaG8azqM+h
av8QV4jXZJVP/SJHdHY8m2IW95MStLDIfT/2Z2RrgM5ciZtC7zzu41dsstciq1+jzArBeWqvBV1m
bDt7QPlpNW2WKOKW63+YlGcDbL/aMZumEugqGgBj8cElr0Rm630UbKxDcDISbURbuStjvq/n4dIX
kUOXD99VlVBn44coYqdQZR9ck59WvjZNF2aIx7390TFLxCoRvIEb+ZlOqbVPNf1czf1IA5O9HVkA
hGUQr0jZZINGxVJiPMkZ4RSNYqPURDlaZqMY8bJaEfKKRtkl4zZJbQxVDNlbOJPLzaICxiozaK/J
xd6aK3cT0rxqle1RZBmWSqogt32pLZ7FC4l7mDEdyKJtiWZZNrx9OD1+9OiDG2aFzO4HcOYjv2yX
L38yimro8PGAjLBhn3ynuijHh+nGG2OBT7LbjPKXtP7unenb1ipkY+SDtOJRO8/6ock1eTYYnhuh
IofBELlGTW6m+reKg89FtYuH15L3KbvrE8f2w8k6s2cQboOrlA5qS54FmbOttaT0tgsMKnOhb3P6
7Yh1Iv81FvOGbjw4o4y8pWw/g9R5JMI2bPSF07vhtueZcYhhpwfLPdUjXloAf2hlyEZuUgo6Jc5N
Vf0M8bCqJY53TT0UV8OmuGL51uk49lBT3J2e9Gc5xt+hNbbH1BlhTJnUL83G0agdnN1x4lkkD1vH
Ni+KvzLhxXhBVJrbtGp/B3hA7pcG178R/hyFNXywU8FbYxdXGdv7MRjf8PxbW4avEYI3O7sS9uKB
Slq5YYBff6YBhjGqEtL7bkZyqDUgSQ6/G2PscNNJFG9I2lzZgzl4omqO00JhkUzII4whpQ+6Je5C
6FuXgnmHZvZvVAKd1HC06z7/1E1yhbn2R0sEMY6FKy5b1QVpEmPRErx2JEB4UE3BjobyYjPbxrCR
Q/8audO0r6v2waVVbBML+j5hFp9Eto5mB3ZmWceFwHijfpFsaWmOY+UoOM2WfI81lMY2bdd6oojT
J0bDd45kzY9EVZxbp0E7BHIxPUnuaK1I55VD8iJ/PvUHoICM7/Pu6kCadIvqkd0dpV0PtBG6HnVi
NCfbqDCtnkfYrUmCqqg+tuSEi2ko7opqflJTx2Rg7efh7OlBZX+kamINDb2QLOW0TRUDaxjox2h0
NF9oKOx1qT2Y5Z3R8uAVeNf7vrxfxuyJGXvlJ2OabpO7vMlJDAsT+6NyonNL4JKOMoUbffkMBORt
QddeM3FI4hzzzeMG3g1F2Ho2bsz2O6QhfDdE1xi/Nov6MO/sUGKsaYk9ZG2N4SAwm52rInvfcv0l
WZhdCj3DsMH+wOlbd2eN79Ec8Pa1sNB7QnnmiKGkK+iEA1UPtCb4E8TLnzm1rEepM85xE+y6PSfJ
OGVRWFUroP04KGKeAfpSWJ5stBe7/pwqFga5hB+RDFHdqS2tp0djdmq/FeIL+70857H2UKQtQaEy
OWW60Xn4xTZGUNPmKapvrogcNMAQVNWVYCyWGd1Ir4XLjoLBEsHXpXsdB5J4c790F5MMASV63tg5
Gvm2evHgerwlbvek6lJtnZqhXE6GjUkQO3SVfRUZnbco829zqZAAltrw+ngWu6GZ1YV4urd09mtb
6wZ2wrLzlV62hyYWZ1NPwAMgl5ma++2W+fiR6Z9lNICfRA840FrW7/AaGqCmh4hHUxscSG+pkWMO
3sDUfjfr/MVGc/apbpneV7PHtDDiDOL9kotPCpIlVieqBQZw8YmhpdRy2e0upmf402gc4vl5fm/n
ONYwIfNGOBQtRYci/hjYVhK+xbSiocEuKjujwefYp5vLggOqMtjhYfTd5IHZ+7XJlHB08MsY4knj
Gcn50HhJgoD1qCpOBHVPc1QbzHRJOVaU0dcW/yf8DnRTTuVvbHj9rlS/RspMMVdYEV4f8MTGxNa/
zu/7mlesAwUfCuZ31MjgH6c9nkTBVhI/1Af8NTnl40xv+qdO6J8zPxx8UtySlj3+ylXUnLRcnx+B
pjwOLc+teqp3VkNERCqax21tbO7oK90681mPRP84ixKpqjkFCf+uSXGJRsvBWq3h9Bl6ahQYhEih
jyG4f9lWuyoZsLmP/TvoMSxh4q1tB4JQEN+HpXwVXf+sEtuPq/ZAEcIhzMccdLSePlSDlj4kbAtP
Unefw2rQz46FLgd54E7yWC1Npd0z+1IVxTVdeSEmVnm6HR/tCHzCLDhK40coPgpYZ5XBwzttnYcp
rx/YatfeGJlHim6NOy3V031csVbl8VsqTXHJUU0aGegP3MNsgGvWLRaaFTXP7gLsjqkop++AFjIj
6Hic5z3l32jlsrrDiH0/Lpy6WVjnaiIGUT8Ops6+0Ko/+p/x6twsFvVJUXWMXy6HbNBnz7OgRXiM
8VdxTve1Aa55jwyJyZZjumKMvfjpiFegngnCOwtVnHkCzUfO4rGBI08lYeiB62FKQdzb0Xh72oMK
3JeU/OnVZcSQNz2NwwFlC01WnZyUDvCenA7VINGptRn7J7WXVYxH6sh6JXe0ZVHjmZGa54TYZanP
Fxg5uKSTkmkqdkiGkNm+M3jURXI9dLhpc513OY/1xw6j7KaNo2WPCe+6uKSnyCLydGIKwPiAPTwX
ZtR906NseMQyduWEsYxoBlgAox3vRhcGBpgIenVeVMmFEprjSKy14MURv7OZbWy6MJ6MNPUmkz99
Yv4el+ZS2cryJ+re6dqjx4GwUr51YvLXSzLhEzXsR5uQ2IwBPV9QaN36DX0tP3Vm9waXYDhNUt7H
nEqZteTmPbWWvjkGv1KbFK9VSO2Ird+kATD96vO09Gv5ZJCcylracJ3FeZqCZmawrotL5UxHoUaL
kzFJH6Mpfy59wtFhodRxsB1jC6mCBIjJu8F2l5byyCe88zUYsHAHSCeV/TXZPXp79uUa82FyahfS
xZJDDdEnb+hNwrcxJdV2b5gYpWLplRp9BjmcJ9EuTBvuHT145BUE/ho8yEjU+yEl+tAHXjMuRJJD
g1rwyUm9bO4eaHlhciWdmU11RVg/JWDWjEcDBss84+i0KcfW0veaPEthO9Wuofx5SafY75fSw/PB
zMWEPBN9GDUZSpvDZWv6zhRrnpsp/q/yoXC66GNampFg2+p0zBoG1ZzqwRMT48zltOvi6o7eql9E
S7lt5vEXv5Dc6Gav7Smix0j55D4uSzi+MvDaSeUQg+7knWSECMATQr7FgRYk8lOa2w5iJ0kknkOb
KKkRfdJ6z+VzVXVzz7SWxrcuejLi8OrUNHUb5lRtTWmfuggnTJ4kvoBUeqRR6z1wHJ85x7iPe96g
hT0Jk1Z33w0I2FHBfH5lbpTBss+VjZBBctqd7ZCD/0RDDsyQoMxa31C146MBwXdRDupYMx40YAPz
LNbi4+iDkZ/y4/izJJyKzcampFU+1oa4EF966mugKCh0VxliYzAEWhDxpBd3+kkkBNMqfWZ0pGVb
I+MEqPSh80xXFV5lcL8VLEfaTIOMWX2kmOHPq7eJvWvGtqgdB78kfbfR5mbXc0XsG13vPbPuaQi1
R5igTsa5JqJBxLYxZHckdMnblTtEE+rCVJxegmj+aJ3uWhZjdobyfSIeBimso7k1hnBgcOyypgkL
SlaeDdW1tA+TzjUM6468PHMD5k/bKXHLbVS0n33E4Sly1zo/hiuBOk4BviQyQbvGwc2MHR2eQvG1
/i1VcVerse9rzT1z8PKR9jah8ZbwkytzwqyLIjEqHJKYc6LxceraN53R5hJpL2U3jBcqvF/0Q5vm
rOTN1TAZVbQpOKE+abcUMD25cU7Em0CTEaWJh/kp2dV1tAsdAr1hWBLvI8SzUUOIMtsZmlck/IA2
9RRLzyBg3QIL+zbLiz2O5lBEVMRQLPyqOVxvzZkInKKUo5fOrpuG58lYk48uNZ6WntWEfDDJZq1s
tsB5XL+ysDS1KXFWiinXt023yFjGmo+osjykYX/FazvsgngthRDPEtsHhDiWtZKKwCBqI+ZFpHBj
tl254Wxgwm+LAYPUmNJxbKcuSwplhmG2XEQwnVPek62kn9gJUbDNYvwaZ8bO0kKMaZ2pPNLdcET7
9lLT8U3TJQKqEWg1QdS1GdW0yEoaWBUvdpfKD38E6fTeB1kKjcPS2BN17lYRAYh6xSp3DgvnGs1g
C3Q7CvbrXbu17JXCOumFnyTBfVfIL73lbZAxmJH10DDXiNmN3FF9mGxmnUTe2s7X9HfKuESNnh9j
p/maDIriOa9nfmrBLhd6eN8nKLtOkP22QGDsLH36RfLBovBnYyaDu6fgCbt5NfSPCnYJJqlDKebA
X+OTCUOYoWz6LTDybWzTQ5+SMvBtRTutmvHJDvaTbsl9zI7Li3pKf/CvD57uGPF2kd09Zsb4KIKY
zbcDnL65L0x0Me78Z2Gu0k1UHMyuO/ems28p3fGHifQf5w/LK4ss8ZO15sIWWoqLhz6aoK33qn7t
l2LGDG5vWHkThN72qrfzq5vL10QgF85JR3Qv8wYb0SiD9APG5cstRXQYvrtZfcxMHzYx7YTHMTae
sjxRvpzRRdxYfUcORZNxXJd+X9Z/MBOtqAAaZKZbPecC7oRLvYTAM7HIJldAvbVjMKsLW/3Qu8sx
i5VfMF5mp1Us8otI7uzDt6b1jokXucMJq3lYXPMi4njJ/QSLvfhI0wrTffKrIPvdjKENL4Gpk8sm
cGK5atFBfc7Ex5Lt4ttcX9tmHj5lJEecTjo2yyN7MZfPh2U7yRLqUHqx0ORRmJ8Lt3w0e9FeBOGz
oOHMYYVlijna5PC5stgISTiHsudyYtsF+Gauyi8CiZCawCxJnl5HLXb3vfkncRLrrP8E+BN6eq/J
o6wwbqqc4FGMBYGHAF6ulK6hMJLNJarXjKrxJ56CeB18vhh6gHyg7I/e6vdxrowHQ+sB0Ej8mgM1
Yr7JWJjJ/rINGMnt0dcbEucZFhioQHpM+J7xrR5y5I4KFqlR/siNeLzPxOPk3gEWEe+sE/zeiZo2
sRkC3ll6NBVHkMrETZXGtGhaINYzfd6nJe8rnVCBB+GN05LLgwzf2bLJEvOtGz4DRobnRW+y/Tz1
j1xFOeXRMZyi4JJpDZtTQvZJx6CprYijQ8Ry1rhDzflukzbxOy1ehtblr1C47jt04h2NqbuCZcaP
GOdtQ9X58ZxceQvqZ5xRD3Mw11s3i9YcxNOsnOtQFz8626FA2AWYLAWOlXQqfNhTviYU46gZR2xX
0ZrYmqZHHRH+0gAIg938bJOM6fS8lv6eJNRSHgwRSuqiPQ5Tyhaychl2E9CYSnMnu3zcWiqLt6Jc
TwZWm+2LlHg/EHOfnjaKRDMvq5nysBVytxX9BUuOXVO3yGx2Rs2FrfPcm+VhtvPlmEcBm1VBURAv
+LwZMBxuO7v8HljwT4tDfklzY2gHyLuWKN6Jy6Vo28E9bpRyM+rRfEA1aBuYaBEd3Apb5Sml4a9W
LpjtIjkalKlGbnev09Lr0b3aA9OQjNaCfIfz6juHgrZPBWniJgePY/Fymw1yk+CgTlRGA9QRKVh/
UWLfuWygnKWtEf+qtWatQmCJuAVnl8anpDqWtkvgbICCEUvt2tb572DlP3CSnvQfQN+Yzi0TXton
2c/DubGb7qhlxqEpKb6mB1htebb5sZkteLMc65BhjJkRcImxeyX4bU+SPRpUIu+ibsDEiI7GksoB
rsCWx2W3ySYuy7zLfEZAnMY6di4Lc7N5Sp6qglii2Qavov0yAIP+5QfOMtrI6OWwvTZmAhpZbFbo
ISabYdd4J1bPXxHHR4rqehobjd/LnKd+CPjor9rCGZ2qntV41MgLQ6yI7vC3qR0GbpAdjd68ZK7I
djBPCYnqXC+3gdqAgTAkEHXSa4h4Q0DrGs6VXZbV0VG6lLhaa2q4J3Kl1YhzU/Rmxc+2YSxM5IMn
k/jx7mbxLOoKQkgrDtKZSCRbQMJvZktWgnswNXLnOikwUzHs0bunE3fYFekZcaWrXm5FK8PcGYdI
b7FPjPe2Mtp9ECCAb9o1iduAGlngVxxvP06wxnxq/uilyfPYkORghmN59KZ0m7/c38tqX4+H7gmx
u95pK2tWE1Dg9CHQvWFYRtjjaHqYEZYg9TTZP9IZPe8lm4A5wdlRO2DI3PXWzHlX1RzFW2W4SOJr
YWsIz33naPW9hSFgV+rxz8opD+PIzaGoUt9mEXEel5Ss77q/hnaod7DgNsqg/jiJESYBpS0pF2Kb
50+gAanx6FZTabn6bklbf5V6Th7JgVYB3YwSVGdI/DCAe4MTgzGN/bLohL9oKZ6p1W1Ca2/L8tBH
ee63i/ZpoEAwXimgYAfSG/vC9rltr6TRE8ai4hOAuX5iXsSHeiyPcc2AOCpbzwrZw7hiMcA8pWy8
pOMp8UTQ1vETq2EklnFWXz/Q3Xrihpv2iwMEbkzjD1VgeTX0O9Wl53FG1+7D6ZTEFFZLUmc2npOQ
L/kYHu8bJ3pd7C/SjgOuDtzCwEL3JilVHlzymBriT6gNLsssoaoVQkczesLb7DgJGlhtwQwhkx9y
PidamXY+9sFyY0ls250xvpnCMPc1DznXHopjgu5+CtLAORHioJQWCDzdRsYWTWr10kaz+s6EWC2M
RU3GlkuiC8mtia764oj77kwGtTi5fWUBJO6m9/OpXCu6nTKxdnVXP2GdHv2YAjyX44DkRJKPHXA6
J9hmBarmPGdnlOcauxN3n8bR5pmqhbclssrtWGofqp0EZ1+wCEP2dXMO2+w+/vI6z4ioeytxHzk4
sHmav2S6hgO6hUSm1cNWAjyz6DtIaXe4tQtMmV29TdgLh+ESY8wrKBLMR+tUFKSaeMuwne50yZ3Q
s0Qz3jI8zUXKrEDo7xoze77dVUaAGjIKMs2VHp0BNjyYa4PP7bK8uZ5vHxb4UkCD7mlQ5PirPdo1
ORMUcZ20SJ3vhDO/ZYY77Nh0vI8rGIelhwIfGQXcgTjwgh4YVpsb1C7hu5v1C49tjMnrT9uUuFfq
9UrRAz2hJTSMCN6jjU8KYn7KHRAZZguSANrUCp/rKtIEG3tdYsagvpfElb26DD4KU7sGKokPJs8k
NeRPGfmEnREuLc/kCAIogLLfbjGyzhEsBCXGAHpU+W5QiGoAfw5dvV7diXW6lSfpq92+iwAyC0iR
umL4Q1EPglkY7OvFwnlp5keX/RTCHBWUQb9s3KDz3L/KmZp++oVAzrovC0aMLOi3GzA0eSTA5GKS
qSFWx/TJh8P6kBPpc2/0PviOrE3vekP223aeMIbFIcXYDFTdISPaV+9szD4bt2q53awS75Wdckb9
Wxzq/4SKXTG2f2/Bc3XS30RvTFQ5g9zLv4FiQwrhOZhPDQ715PcCHNNLJOHTQjFMmiOK7JKB61c4
0jphPBFIKEzNZvVFgXa8/+9/Fr7pP34YikodKSzT5igi5L8xd7NomJXU2/IAqgPBSAL0yuYcy1Gq
X0VVP3Mi8SLiuBsN9xVSEHFlg3JRrzWcBd9yGb6V5XPKrXWx47S4rE5opOanKkrTO4VSRpuGl1hz
hPo0Bf4YOYVni0ijodZ8S0h5ekzrzFOX5Z1HsKC9BJaNibJj0mlAutt2TjKfnIKN05jm+9iw0qeu
ExbGuLsqCOI/TO6/9UF3DoaoIny5WI1YcnpueOaxel4E245g/essd0QCIIKlsf6oVTFP93GQxyxl
aiBL9vaWZP8TwoR/Ca2Gys7E2HE5aj9KPLxmfSxXFWWstTsxMSykrJLAaaXH74vL1lJlhY91hIRK
FB4T5QzH3uqOAYTHeyuuPkQz5pcw0spzbHKwgXb6pFWNA2sNkCRGSeOucLjOqybmMSmn1h/MdcUk
tHuvr/PFYgoubqKFb4goWcjMnFO3uXNkcjfaNipMy1QCy625z7IAQ1uZOEddlgtT7czdCx6lPsJP
t8f8YOxKTf/I5JI/adJ5AguyXEvE6DXkDwguroYHnkvtHnvWqkU332lQhOcJty8ZCdDChsi0C8rh
L5YK45QCUNimCSLiaOQwcQNzH9vjdLELHoKwY8A8FTg1c0ve62Ndfk9RStHpI6tE8YXRIIaKER2Y
WsovF9MjtKXqLQ6m9KIxpcTVBkWN0vVLZC0s9EiLZS7Ei9DIOWVL8oPYycGuMsfH1UY/yWAt77lb
NrRgZ3/MSog9YKL2Qh5lxj+dNm+u3X0aK8eyGZDCxpkiUwvw5pHa3od+/VOihhGxY/204IK6mgKy
qVMBRYS+ldVcL2ChnJppvz71BPJCW0ze7Ttv3wNlB8VoLqK//qFuazaQi3k+BID5t9jP0pPVVWzx
ybJB7BFsSSWwjBAb3TGS7vTUTk1zACZAnrZF8nHerAT/QMEgOnJswMyhveCZzZ4BY9TXknpKTwcG
xl2Jlrqwk8IFQokb92Tx3I5nvEP5g57b4aEC+cdIfr647uhuMoV5LOrUURl1sxOksmstEqzsLStA
iYpB2qvYCADGT+w3cVUH92SpaYTqA3y/kbB2pPuJQ/HC3gPBoU1wTJ2r3hQJO3GQjRKx8An/OXhD
x02OgdUy8A5I7Q2F2BpVUt2n8k8dDuOrg5NGGl3otykqHc5MeY4TSn0Dgi+p0xkshzh8bZWgBc72
962N1BGDdQnC/rnVwuo6DYo5pjHt4socd13VEFvsF6S8Ejgqrxn1ehYIaomQo+GpIEq0+MGkNow6
ylNUmHeJ0seTWZZ+lpb9OTGbm8bUcUbMIU2VkbXtpnE82zRKeAynmx2G0TXMvXwj8cIuBl+z1+fy
4GRO7MkQWea/fzgb9n88m22pLItSJWnpxGL/baFIG0MECtLuAUcBAAbyhBQBJSdd5MlFjiLggJL+
briOScxkWAacuMT/PoEYgNZ7EcTXjZqDUlEQImHW8gc18X/4Ef+j0ZWMqlQUuZLitRxT/Pta5jQK
kQ8P1GEyEhOqN0GN0WGAh9dLnPUMAF+f58nvgEc5aJWa3Lpgd0rd0MOQjJ6hP2YF0nuEfLgdFoea
4mayrwqzWlw6cosvyUDoZl6FZkg1Oht6pM5S/A+roPHv6HYqO3XTcV0Fh8SlQ57qzr+D5ysNK70+
TyW2saK+WqF8IIC3URw+6KOQxbXNT/TmXkKegWhY/6AVKpS/HU+fEX979Wo1cQxa5ItxEq65stbw
6+Zkwv77S+I/WgPWn9QSOi20hm26//F6E0PUgjJocMIngJtFHRI2rHR1EM7oFWFNQqYdf05h81h3
TvPRqZ90eXUXW7XgsguCHU6QnxWlPt4UDNq+zN33orbP1EZNFwcTt9+kLPXAyF022II28SDnwFJU
8gThAWMjA9BNldvmfhgb4bl5vhecKd4DNf0elnttdqbHqgrxQGfWIYxdRVoWq7/eIe+kNsYIlP0Y
NenQ6Ezybi/N/w/kv8wVsfqvX3lceHELafVn9/dsPdlJlyKF/3uv7X2afUVl/i+B/H980z8C+a71
v9gEgoIQtNDSYuCSd/9HIN+4Fd4qZUtbMAe51VT8vdVW2fRkOHRhEALnrvmvVlti/IYkNKP4H63f
+/9UlSFu2f6/b5n5gmm7gsYMfgz2zVRv/MsN2jC2LibWrJMW2+cMwxsrNayqdUYBQPVtbBZMEAs2
k3QSXq89pw6Dz7KHBxoxySEtSGs4QNxtoVmo1jOp3pr1Wk8s6+gGmnbSrb49WRztmrAx/V4co7GI
Ed73lS7TrTkQBR+b7nuqdVDVLSzpPEbrcHDizcbBjVyQG0hxp8XM3RO438FLIs4RgkjcCQXyrQL+
uW1aF06ZTiZwIFt6un32zw+atZ0EEs6ss5bYrsYtwr8UIEYx56+fIivYpzRftREtfUNFATkz4+a4
fQjbSiBhw7pLJSrO7Y+wpbJtRlcH+ul//ePbX9w+xOt33D77539gLuAquZJ+2SnETNb8IUoKAczJ
cezibUD25QOWo/zcYFU9yISKilmIk9uuHvLbZ13p5SmVnXC7B/ioNvtgJMZkWbKzk7tA411Xe+zr
2N6VwcVyFoNKE0Wy0wyL8z8/JMaANKTwKsxpkOR0+w7SG9wV/4cf9cyA8QKpffHbu1yh9NetSFBn
KcBLmvxBjM5PVQErGOAJ4xLKPrIFWlsUV58Oos86hH0MxqRhI6Rw6GLehZJTkCwIbc9xtB+9EwGl
HXha1Vq6ZRCAoVwx8HKYtoxY9D1rqsU17Mi8TiOpfXoJwLi7nEKJgSUHxNr0qGHvs0UbMnDsjeii
zX/MwiiuWHoZqS/5dWyLQ29b5yYx+0sw92yABN4x7MPxpNjy6zoFCRp/NJoOQVeWJllJyUZmGB1Y
ZcPzDD52St35oqabD6WF16jJ6CqGhquzW7LdSFCAI7V5aJFF76zIbTYRp429OYZk87BWMrprxnlv
1dp+sijGcMgKbEQ+Xgo7sC6mYhM/Tu2ZpVleEDYVc/7l7fZ3bjXy6mm6nwdiYMPKPyAq7hxFo+0N
fvXr7Mzm1Vh/aqJlb4Mm5l0TR7vb3xG2N68qzu/xs9hepC+vnHtZnayOgQv9tRf09PkyKlyao8z2
LlUf9tLBZJhxO47Gkuzl3F9V33DPtysbLklMe9eq9l++NjZo0SnDj5CG2TTKz5pw9cOssektwu4E
dYxqR/7niEjrp7cv/vNDERG3IdLGVEV1WKeRJw2SOnuCq+fbn8SqhKZwJLCp2aukF84bLQ78unlc
ZPg6xYCbuDbEmeYBmiaak5y4WWpTPWShgaiN7MVJRVvBBnfmGk7vJXYNt2ssRIiYzgXF+fXoTA9p
JIjSJIxqBif/jNbKyFHMzCBdwhmdQDYoOX2d/vq0si2vMdBd9KBCX/+Z4TkAXzCRB18/jNmXJXnn
nFWlKpAu4ToAhmiwBbT0gx9uX3IbZtSM4WlANulp4ZGAEKaNEPKqIQIXj81PL0PAGnXKPB9icnNC
CWdwq1Zn9DAQYoDBkawfbrWXt89uX5ucgXxIJvetoSFAB0A3F9TbvFPxoRrcxbfQ9WC4uV9ms9am
hVRw3n6khfG4ETeG/9cr2QPNLZ1J2w7rC1sgGsUmbBWss7UnJEory1jj00oO1Z0LG4cBJxy9I1Rg
hjiFbW2tLIMHUf3VEdnpNcehYHcjWbZ6oZ+6xMwPJpEKXYaHuMD33rvRDusqBpikezWXmaex40w7
URYvKuBFZ64AK18j9aFTYLTVZobULJW8jZ2JARJSLqMWk+lRSz1zWFxQryM2WBqR68E9xjQ19YU8
rOapW/usykeWitun/Qq2xuRNh876ASLWxnRirdxwko/2LsEiEN5cAPMNjb1+1lId1+l9tQtWXEXs
mMVJyZjlClxAcQLpweKVEZ24NWdSDzN75LHHk8bJ72QVVg8cA1BY2JnzSQzip7Bt3ZfIijvzf7N3
ZsuNI1uW/ZWyfm5cw+CAAw/1wnkQKYpBUcMLjFKEMM8zvr4XGFkVWXGzM/sDOs1SRkoKkiIBx/Fz
9l57rJ7oVLtciSoDa/9sqN7M6gc2sWoHU3sgYQ9+3U7SxOBMTemMzHvNN+a+bX0Fdlgu778ZA4hZ
IEXNfv42UyyYdVOP1A0h2CRhjgZcDzZoQlflsC3Swd4GSYcMkeVwaUOQXCijeNHjc1f07fa3v/1+
tw3QLsxAphyGykdlM70N+GfmOqOkzf3e/YsyvR1mbz3E+vDRpTDlYV4YO9Ea6dIEzUdSDN18PQkk
eGl/HqvjroqmAxSfzWIcRmZpOshVt5gcfFN3fTxiGc82INFWFSx6ulblQ2dm0RrqOxkEFpqDxgk1
WD4ID+9xuiTxSkIzdphq+50KgLMnUm+YBjkYvL6pNQtEM/FrHEyzsxzF10Y10fdNffb7F+YxLGAZ
NAwad7G/REEBOHZLS29Wc3LsiILCrRe4m9jiWpCXqPrR//9lyGg1Nk+qV6Kdmha7+5d7jOyvu/Dj
mAgFiFQ9T5b4iIBLcJht7me/h1aYAe+0ENy/2I7pTHPXKQihfgg9doS5qqUzq3c7uK58qTViCrCw
/FyDkpEl3a/9WZrSGKr09pHp0riElPB+f977ent/Lb/dHV1VWae0mS0TMKl05ppbozGNcosTqMCJ
wTjlpTIB8rJRU3f3L5USi0WV8I5kqgeLQoJx0mvzK6H+Wva+4uNVUBboufqNnl4U14rUeTodmf7U
59dbzqX7uenck46nNhLztqCeq9M5SM8ctj0uyRZevN55b3TqGfWQpmsX3aqSOgtzYUT7Bj7mms1Z
itQexgj+LBoi95tiun//ya8fE11bNY2x/fWz+6/efyF0Rb6V7bsR3/GtobmhMUOXjHv3nOlwCq7+
dffnLcOKEJaztBdgVpb372VY+1mxpvcxNxFV7sMiW4tUmmswHygS034nwlh9CFs5PpiNs21zBeiN
TIZlUKY/goTkQ00xoJDgp0Fe4BC8g7Ai9hhQ3G+F0600mKJX7zfv3/z1O3/1Pdrx6GAUj1C66bF+
fUlSiam9aBe/vvXbv7//4D4pv99q+mIyg+Owu596eZ6gkLjfxIGYagRJ6VPBjkelZ0FvAM0W8Jc3
uK1ZFv/7Evrr7v1WOwo6uvcf3+/fL7O/7iYGoI52HHa0s/FLaWq/ZOsNP3e6+JCyRQzV/X43nUew
0hY0nrp4hhWy3N2/2GpfqRxcjb1pC9qW2Eke7l96nOaLgSvyHO8f03sNQ5SrI4uYOdMwcRiaFt5N
5lYb8BnuekAq2xSbe0QnTfkJe3pP6/wtvfNPP/rTzaAJO3V5T/a8/6t0SXpMvh0lq8/yHn9ZTeEM
91v3L02CCeTnT/LIGsv9/bvsWshkuN8cpxNF860s2dxvDkbP6frrUXTwQvNc9m28pw0XLbKCvQDg
3ZJ1/eeD//k7vx7SDSiP7o94/15f6fa2kfP7t3/7LX/wbRRa0z/4efP+7D9fyP1X7/eDQvJb9/s/
n/HXQ6kh803dsep0LyW+zt8e/9er+Pmyf/3416P/P3wvS9BWF2rZkkPvMlUfhor96DTXApyAcSM3
xo3aDRfSM0C4Bp2+6LXiKEJ1XNQdc+12TK9hYGMqd/JrBEeAYnYEyFCqYq258lQhJX9lK/xFiX6r
pV8ghNTDRTEqSK51fh3/NwJcHZ9vUPnPTJ7VRRNG7s5yUEv5zeRdwAheVQBe4wDlCNSZi5EFXGls
2tgjVxS0kO0F52m3aAr1xcoEOXTMi2UrEfmBvPWDcoYyzZkDsmxXYpJdYdFGUMGFz5KruhuiZUF9
OmfUXnIu1MyTqhThTpnHa1xqPyALBVMOnDv31faN0REIUevVDms0o3kYLQfZ4iQtV0OvvQNKINwF
iBRyWb1gCDpairGVjQVOeqSpVkU74LcpU0Kxz7K6YekL3ny7To++/70bPmIHsoyRokMMoR14qf9S
t+TaScPfioINaZr1O88w1kadP6ITr/moCgWST/PdcuNFrjrmWnfpSIRWuvJKdm5NWb9AhfpuKgsE
aDQwAJ8t/Eli3kTDOcKuZcADKZl8V3kCaCC2ln5sMJiJnxxaE9c2+VCbFmNqoWG3iG9JSa3LtGFh
BOqpGOTAFBQbP7fKOVxYdhyiIZPFeh8dW8Xd41TbLEKZrOKy3IYGpj522eu+BOGZWAg7PRnPIfY7
a8eub+pY4WkuvSuJdOE+Qg4xp3FSL3K2j8tUa9cKjDqMoOYStFRMX96H2mLYt5AjfRdypZ4L0Y5k
IQaXsdeeXTnhfnUF8A0FaEKZlpoW2uLahSwIVNDPe2PTedo3uyuRM8TZ1sdedw6E/c3OYzwAYNpC
L4o4nlBxVuG6LrC9jbqyZHKeEwXnxuvActaYyRCcJs1DGoTud6WtHvi/YNQBFKHqSiTGAQtcJbQK
eirLJFalalZkizAjShOi484c1UcnKNUtLIFyp+IZVxntPDqDAihWiQm0ELO+4njVmPbPRW6t2wKn
8STvFh3mLcYSxqrXZY14vjvpIQNxTwBxq+sPfSq3bFX22y5/UQSgRIkoKDbykqkpMWyo/qiJavNg
T17AuPULZLoRY3y9RZSBvjSdG+GgrpBYuevUjF4Lw/xA3HbGIqq+5lX2krNEzYcW2atdkPHcIbNf
AylsD6p6CCoxzCU6f1RnDM9gnDDLh/ULaP2YpQthNaDSIu3JQgR5GtIvdQwYQFVghXV7pvY+a99F
PuDzj84lJJHC6wUNLOU74o5rGrhAS3xQdMAsrRDBW4K6bx3F2DKGqAqQGlffCT8yF65wvpmyqDbF
HpW1WAuRYZy2COPB9MDoS8FaZwkQlKm5G+lqUeYx91Om+KXWfaiIBEHR2/ygyA3RlBvdwmVxQj9a
LckkRJwPxjipnF1i+0TAMDYtXA33mBehqVe5BpBZWvlAbo2MlU8WFKE1fR89T0vY0+5L4k6yYiuM
5ma88Tv1Wy4VdxfX0cqXprOsC7GPVFk8KT2JYaHWRSsZVd8xviG1Yo2aq0NCMEPNHlcwfArq6piG
3clrDYvAPwBD9qVrUPGjy6+ZgarfA0sHmTGBerrgNnbxXNg+Nh7dgz/A8bVKnfbg6uXVKE3Qx+qQ
Mh7ljdavbRt/5QETF9sp5QY2HI4UDt/8RpuCv6nFuCO06M0B50Tw1AVfToprPPreZADps9GPYWbB
BfGFQWyaZa+cCZ2maQ2ZXg8TJG1dZfG5HaAJeAIbTYeef8lIM1s5A7FYePCXvoayO+hvjde940lh
SN891168o39F4GYFtz9on8lQihDBE4ZT+ftB6R9T3foghbQmgwYRNUlDLfDRAolTJpm/9OpX5+fq
otPaLxspeeS3Kk05CUhl5PALcuSpVT4eySVm92D70Sr2cF72Tg3QW7hLBYTZvMHIvMiNlJEF9dEC
XP9H3i1tQseXYdOuyTipqYRLpn5sPW0uVajsHayv0CaXhsM8A8VAMVdT7TtcLMA3wasQBVy9TCgz
hMcfTQXMGJgN5wVa+gAuxQL13UJ/byUKeDeP5IY+FCOkOZgVcfSqYEJ3I4YboGIC87ZqgMZOYkXz
UfHfhImW1D32uIQWPgSqtXCbN2FEu4zd8KrszH1jWdZRS/1DqWboXxywMoRnwB/hYwuTumeLBhG8
oT2Mdjd/gjG+4SqMcq4Wq1AGxlIPxxcyHfJZEdbWsoUEsvApGmcdAvVZ0EVPVpAR+kuP3fD7m9DB
94d8IlUVX5F49rNY0X/o2ckzaUOJbOgWvRhYCq9WpO+rW+7jWh+VW+0Exa53G7QcI0pstqtH1A8k
1nj+o9FqB+FryC/yxyTVTvaISy51wmLV4muHQwBZtvY0cntZjH1w3k1rPNcFoKrG57pMA+EsFONZ
uiyQUZCrT7kH14RBNIYnTzmLjIQ2LHqztkU7ACuM5IBMtBABsOr7jroe6+oUldyRxMz1zfgQqMmp
z1Sa1XxkiZxsYAOrgyBgRpNyr6Sev80y6GCijFduOCfpN3qk8qvnnpTPOWYCgAInGRRQNFvxMWUb
aDk59iIIwCkRtNfjp+n9EL8o7rCZq6EPDmr3U/P7SzPyPiphQewusz1cQKAyS6dKFk5BBdvqZ83E
3+iFx1GOM11BQKv6slnmFSo+EmEXok0/4qzLVib+IWI+2xnNX6ItTfvmhm1AE5US0HCqR3XAGd3n
wB0MuQ5tmDJm5v1gz0EXHx6G81IqOKmwsMw0EQy0hPOTGuw60r+7VMY7PUT83qqqs0RMvMqb7swu
lws1Z12p4Y4QJtKZwedkFx6EXW24sNn7RkBu9ICbYNnhxUmQc7GaOwd/2oagRDHZdS4itV1odjQe
BiN/0gJV2yuoxnPSiiqkATOtzPGoSrgBwOXyJ6ct6TXbjPo9Qh1GL4eLDyWJljhhKBHVrWSnqLyi
WyHrY5ISRQwv51lkr+g2pScGk/IRu3UPqfSd5QhxLsX8Kq81Zxk3vXZsy2iP4WlHrCIQL83DIN+m
wBbigAkM/o4B0QYmkHMuhv4kDTVZqmRaL+iBB2gPc3ztdCY3wgrDldZsdI/WF5az/VBFXwQPMRLn
mrRQm/QT0eP3QKHWiiWpa0jC6BrHav/YYRWKuktKSbjWs9xaWnGzzdGBz7NUGzdY0mwWREd96ur+
wY8K/XG0za0l6O3GnbOkTFLAz0egOF2ufWZ1jIRfsvciKSLDlIzeA/O7olbBXbsfBqLcdloZrg1Y
P4zoJ5VDj6zJQAGhB9aKMTHCfu2jsTCYjfFk8dLxHpto/kNyEii0fEDRhzDVVgnXV8pId2Mm+dmw
vklH0y4u0ozO64Br2uj/jWhhFsVb1dI4b2r9KnSKe3jcT6TevxArt6CB96TZFlmIBYyoXhu9RV85
7kLNxnOmK2BQAJ7NVN7xwSfoTXM9AmgBLcT9vm0iUuokzF3Rn7F4qyQXdqj4+h3yD/ATiX6qGXTO
a7X/NFNMN60NdwxvDb/oQldSy/Fqy2lf4OpLApyQqJLEMesUPGgekzktH6GToPyakYlok8CSNAQ2
pPhNZ10dXwaYv3MZJN+NVGqLhPBR9mN2hclDUWdZodO2+6H7Sb0qTLdf1FGzCwZnk5UE2JeSlm9E
4swGu308D2UOMMAJl+xyEAQ24YrZ4iG2eOY4M/O5A/bP71CINVy0ehEtiRkKyV7XcKgHzXvD2j83
8ICu/ch6K+sQKmdtE+mDRkcrmxvshEvUgL4s6KoXeCNtUjrn7giXF1muMfS3IU3463TnpYW0Rbsc
921eWGhic7Zr/oDys+kw14m9nILRGTHR0qcBhOxnS5b39FfqM88MH918Ldu7OLXdgcIOgg9YGdas
naLNTP3ahd1XSSx5aPbmyvLayYR1hPnHB2jlWz4ztm0incdJOaw6J3u2iRVFAuK8RKO2zmX7o0n6
Zx3dHSiQNWX9zcXLuPUciuXUsc5qlR58pb9E4UTOUiA6m806zXDjpyOYRQC7JvGls6yHvNoa/SGD
Zpy5LlJ7edNHsrTyznOWiDBBZBIRf/USpEH0ybSHRoU4aVlFv6/B3gLchDuCAAsT7rMaubxPCIj5
yABOxcMjexc6QaYChHdZswo7tGvUurmOJAsf2aVAEoLlDmxgloN+ABotVoNffzK3/fKbcfoRjUcP
yC1yoWdWie8Fw7NVnhhrrYVppGa+DoiaVdtFX871maxepeUi6sEFZrIOForRgmO2S0cprpantqsF
gkL7zNnTmXnELsVF+m0z0IuD7+rojzOZmG+kSVS4H+YQIeTCCT4keJ9tyzFZSUKNesbVs6CVE1cK
bK1GM7Eqsy9/LKK5j2HFD4YPLa31Oba8LaYDXoDaphvNR8NT4rkolFcE7dDIibGmRngxauNbSc6i
kSpPGOSAbfIpJaFHKzUh5cgZ10XN9YmNPBgvYgMDEEEYuZA5OuA1I5s+To3xUvHZIfveydEzbe0n
PnWfj2+xiRtt2TqY4oOaAOCKVW3AsdETRWLEzoC0keq96VPeEJdLJP63RZeZOKygMc/8ATk/Sq9m
FthCe5iszXhfIlbt7mZARLYnmeM4matyIt/jLrwO2s3XtTcPv/Csrkxi2QeuzrUAqalVR7yWMlYY
lPTWAVOOucdOPmXPYMgROpFi6p7uU4SFx4nJQlSLYwv7RjTNczCY7qHsdrFNuk2r6x8w18pZ1LTN
SmEbz63uPORypdWqumyj6MspmU8rBQJ4mXqryvCBjMmYWtPoSIQZyOhOao1O4iAXMfq/VWOe+0x5
brovx6frbWnPnVk0c5xY7woxIdLiKmdgmheZ3Lgxu0XmRLjMWQGkx/OXcRjMGX5t/VwezVwFwJ15
2kMKUF42VKpFiFlPh8vb432dY+THJVXLeWJXJ9DlyayIBMtDeHL8fOE16ofmgTMlzhIposbKx2v2
DRtjPTNzjXK0dCYVJ7W7y1hNc7GXWxZ/Uq/iLG1KAHeqtgoVXSe3yqT8tgpjlpNFX6sB4qx40The
vtRG55mU1686yb4mTYmZBI9tmmG8e+aKQMlbBFe/c+yFHtg45WKqc+UVc5CD3dYcoE59ijg5YWwy
tySNYOWl7iQncpjphXHAoPoMbpUpMai7BS6ZmXZN3GbesxVgMR7ThVb7n0rrBasi2vTs7udkql64
aB6MfARGwOEJz3j6nCbD77xrcfZbMW9gW+jk13scLaqPClQGePl8sHgqPOJOe8vCKdYR+YthbeHt
hXPfAFRHA3pmi0NkIjGIXYaDnn+iH4fPootOEue7jsyiqLqLNYQXzHvnvg+evGDYBnV+rKtkBRTc
jPS3jD/Bbb25LD5zn81Gp5wqAhUrQ3noA8LP0lGupo3pSH4AJy4Frac9GpF3013jGVa3RnxTs27C
4iv0JdprdgltUtsrU3m2nWGTm+qhhZ88K4MJQuTy55qF9S7G9knn0zJcGA6Ug774Zo/jpRB9uNHe
GCoQchNxQJKMHbbJqk44YkqRElFglot6dJaBWr6PUr5bCchQ3mJVS74g7rwbTfORph8dbIJZyoAD
HP8zY6SnArZWYqVfOi82HvMvwGvfYjO7pFCo53QsEUSn8sPheF5XUfOWUmDjM2NJCoshmhl1dovD
cluW8lsK9cUWMY2CfiuGdBHr+TfTDPdlpb5IIIadTFZ+z6g4s90n0NZ0ltvyK7IjqEjXDm+KXikP
fh1uGzX+zFWmSuWUOa0ABBxbFMmeL1ZlW4D3qYhc1bXiRQlO+Ri8RXUF+u5oVCVSpjwnI6y2DxmY
mqzxH10NwYJikGlpfpkaJmhPTM0q3Ti2rZ6BvLLoIlFpY4euZbBz6xdDVKTBvpa9p2yTenhSAJ/F
kkjiODiPf3gT/r+g758EfSjpEOD93wV9Z3IhfvzHFrhH+v1/KAF//sP/StnR/qVNkj3LQJ+r26jb
/lvUJ7V/2Y5A6qpJJK8SS8gfkj6h/4t/gcoPSZ8lVEvnR39I+gQPJ+BJOaah8e3/Chj6w+/yMxnJ
+5H9cf8/0ibBK5DW1X/+L0uqv+maETTbhioMXgOvy5C/eU4K2INl4jjZhPdFbe7576SWWeplsGuE
+2524rzAhWaULagxdHqd07MJweZasptYNbE8wmj3kpNdtBc7G/eBbr7anoVqKyC+ZurUaTNQfLfE
jQ4QUVadIkinPpAFua2yo2ES955KEpChmZhdv261ElkaeqgiI8WDAO8zIix7p+VPdSdWyWQJHrOO
ARShhF4SH4l+qxe1DSNcNyD+FBErKAD7azMeSAlGDUIk5LxQMDoZMduEENGAahB+qplfdaHuU4XG
I8tm7KtXhZgNgMRY56GuENTL2sGFP2tZ8ggq+QoHdmx2JY953DId7rVTFJMWL+T3lit26eCRDyqQ
61YlNg77A52JQ6SDOFe6dVE2l1rw3GG1cGTyg7SCs1KUDHi8HwSAS6NOKRfRxzcdKgTlm7TAK6Dn
OgDX2nsV76bswVek7VOnxoegJuYgFZsmzfgn+UIU6lbphlNQyiNRgPtAJbDPUU+Oq159BQhsOpzc
goaSvioT7VoqFeV2uayqgZZ8fCjr4EtjD+oowQvBGufAbi66b742kbdEwoJZWmb2URr9OumjgxWF
N80c9wM8aidKD/QCz77qbnVv60Q1yh102Hp0aIbxhGtiH1rd2sFw0TnBrgzR1IzhIbDhv2jBIZ+8
j7RoqZhQnC0C6hg9JvmD2GQahceOjWAmrdeCaHKpDCd1tA718KLGZLE5wv8yEo4Dz8r2vQne2dL2
biE2XeothxDbuULZiDyH3AueOatcTPM9NumapPfaeI1wJHpm/AAXkQjXUw6TPq/9XZgCmdG9nVpG
2Emx/oMRbCqiScfoQ0Txl+n5X0Xdn6e3MVfGa2FzUIvxohXrMlI/BxVkiIbQUwVROqkYbQ0iQ7Qt
omZOd+TsTLQ/NIH70crRHpEpXxnOrte6Uz9am2YIdokxizTzmI3mUfd5B/N+r/nIt71hH/jxl+3V
hJdywQ16Y6WK6GCY7JE5JseCgGtVnQtEK67Zf9q5foCI00f9xfKHc5eLV5+m5dhpcyOPDmUR3u7P
MTSAOQdQrvSSKB0wlxTel1vZ1gySxNrr45tU+70lqqXgU6FLjYF6jszrAM751EJqDdTg1WzCL+xi
LBJwzmkaq0N8YPq0MzjPkyHYuBlj43K4TtfSBFIWMUunYIwOpL+sipBjVSm/gWhqw34NKvKM9/tS
KsmhnZYDG6vSeHXG5twZs8zrzzofSQmgrmrfHIi0dTdeZTFep0+QgK69Eke0MpPb9MZMx6NG3okM
OqI8xmtF1nZLAdgCE57+JEhvUGphSUixMXU+GqUYT11FNqHekQu60nu4ZkbJ45WAzKMdmcVL6BKz
rjPhwFVLprcbBmAfpHCPPmuCK5pvjUJ4DMc2UHiiyMZr7LGWdW19CfDahqNOckN6CAOWAiwwe8sk
8MjlXG8SEORV/NULAWDotWNeogX9Rdfq1XQwIe1bIUUkiYNGdnKteaeMVr72OVU0+/OrKraVMhHX
qlVphjslLFeZAYIuHU+y7E++2V8SleDzdJkn/UlphqsMO4BO7HJIFr7ZnvICKf/poerNoyjVT59Z
SYD5vNUhFxmqdTRk/+kQGpoy53CAeNXpsKd2nBcczIoXLGuswx5tcJA2ysntsgcjaxdWp60Gvd4U
YzTtko7CZPhcqCeacujFuGkiLRv3BPOG0ZMK5bAujU0Buj0ByJ71nB6DzyHBO23F6rx8r4zysWnG
vZPXl6oa6X4hBwOGM3IiTP8rsEYzZOkGh1fPuNr0tH1hNp+V25/6ScMmmkuhc4qFIl+7OJBKSQeZ
xSpg+jcj8C2lOI7JNGkv04IteqxGWfjocGWrw/GqhcmtLopn3b3S6LgYLv2dQPTkTv6oAmfr9dZx
OiWnNUF15NEP+ew4iSqdc0zT6Dy3nv1KahHooJQrjSNei8bccE302SoAYhSc8yxUs6g9UV7eap4j
JrEMF/LB72nTdIbFqZbcQqfj/PAfJvoBzwXD6Hg/47SewQuzC1cR77WiMJNwp2ao/9gGcFKtcFKz
DFPNj3baQ1S36xU2jGghadZ57lw16xeocjf6Zy1ycu0z9CxoBAQ5w/rJH4xpo6931i5kiX2gsRMD
BxnUJTttQtAmdXz9HAfjsAkxmSZ+UdHJi8gt7U9OFg37AfVErVUM/fHUGhCGwAHB8nDTbki5ztbK
PDUhRwkd7EKsXvopN00Lye27y4Lut+7fG8ZgWHdJjZbEegr8UCcfDqVg4gZid791/6KI8o+7wphe
9kxNk2rnwPREzIWgx5HeCyYa8GwGhpwG5zaAD/zICtggaRJjNHfKUdvdv3ST1jkJRQ0Nz3zR7GI2
Do27c+101Wfxi0/7FRo8KjqbXv02IW69iScgghpcNan52yFhuuWPLCGNuilqa6VBQB3TdtGOEQQe
ZYnCYsY1ABXpq119WaW1ipAnEso2D4d6AQsPLe0g+U4NaCz3uyXgdbbvjVJBPc7qn1+gD9Z7Xty4
IdDmKP2yX1EU0fBAH+HTX48V/5RmgnwxRVxtfHfmbTSdjc9VYFn49q1MNQhBTWvvgrR5D3pibpTQ
J6GBvTVTqllj9VyNY3G1eonIgBjiOSJcRg0m++jahEqRcmCPof4Zw0BqU/NoC0jg04AwKgH35MNr
k9OaILZ3F5YsHpwC6dCcE2c8e+VAWhP6ZtQjmH/tt1hN6kc1JH15hq6gWtosf71egOSN5Cvpakcz
6S56OYBLzI4xaNXCtdfEXd0CkOlduRdWtPtTUf8XdbL272WyozPKtoR999Bov7nSgtASSK+Qczcy
+ioiWvTxJZXdxbX7I93aURn2BXVUL4vlPzyz9m8FOmYbdg8GvkNBq316ZZ+3c5B61PPa/3YEgAtc
l+kGEOCJkQy84NjaxhCNWF8odDAJz6eIRsWxjlOp9A9Pz27nz24fDI+TC8mWvAJVd6T629N3UvYG
ASPZRq8p4llrUtJMlCJfO+o50rqzZQS3KoNS+xSYeFEEqxqFrR8O/+QL/Lcc0OmFQB23KNrAIcnf
PgHPSB3frtyUaUZ3IZvjbFKZxApBA+oj4M6zHtdnWOgoK8x5g1o+jZtzClwi1bj6xBSsjkBATqqL
fPn7t2jao/37W+TgzJdSM0m8+s0QRa5AN4aDnW6chi2Umu7x6T8pFX0GLKsUoaa1FFHzcT+884r6
PB4+qcQuXnVCAnFTQQQaPgvAvTy0zfFEUI2lvGAbuNZcutCUzK2BMoTazkoGkk779VSCWE63jlCY
Qv5DwV8tVRradtyfEz/c2Yl6Gg1zU/JZwKte0POmEdySHl8SrfAa2+qq4OLn2nTgm2Fd2tW5GLpN
XJvM5+jfMRz0W/QNVrlS0SsWBpCrxLsSyfgZjSjHenFEaTCXRnmytebs5slX4TQ8fHgrmRRxDZvr
QtJp5KgBZYUGNmb/l2Q9osGOfIqSBuTffwp/dXgITdVNzdJUU9d/O051FG+YUQVJzHq1Epl6apyY
ILWPe2XdX7W63P79E2rGX33uQjOmXbstOEd++9ydTrPZm3JmApiDJhx+C5E+TyiFrMNC3p9Wtohu
Q8+iNk7jrKa9sN3dkXmxM6jrY5gH2vjNr+BNZ4gM2rPj0I3U00dDTgcDRm40RsMJqikbCf0RD29Q
2+PMSmloNVw6uvRhZD1sKMWmx+2gfTKKM1sL63pwmHYFMUeC4yPv1Hvg68QyyfHasqtKYJY5Icaw
5N0C9K2QvcD+HhxLfEghmAXVh+13lCkEqzkWwTyA+ha6zDcAoK1l3zHeDDVEciLH6AQvUc+RzhHu
VtruwbVdSNJu9KnVhLpTSenovZLGe0yj/tpJ9xIEzbxlC0YFbrzqMdVxienbNN5KtqNZHNymorXO
u3VoxsdkqF7KZvhsdcqxFMIEKQ1FuYViajbetuU9Zqx1YHSEa1m86hlya1J8xfDQKyEyypx5r7mw
vWY15PFNi92d1Be1cWLovoGyiQVp2Le1/Wq12mna7lGx7IGFcbqa8uc+KcPN24wsu/6uSJ96nYsW
fwcWnKNjeUfwT2DwsbNr7b6z1U/XFkep0Sb4+yPtd0f0tAQLaTtSU22pm/ZvhzZMMGIPFSPdTNu3
aUvX87FrV+nmL9OfnFr5Jv2H1favVn3C5rjY2hKG2N1q/qeLDkwEEIp0RzdmxIasYmOa/fMl9S9O
WWkxzMGuqunIHqYX8acnCWDv1bGK9ELYbTrrzIomTjxeCC9YFx4GHVpBT5FanMmjWA42cawawxg/
+pqqbLLB9pNcJjCcpWMCvtdpRyj6MWLb0+riVbIQyjTehT7/BjldFYYftsXTFG0EOkLbCQTf00Ic
Jf2VFIQrFngOxRIshj4u8yE5VJYzw+YBAGw8NW50051hX0OAzMismvZl0hivviOOUS5QplOSM940
5Xns+o3JRmd6keTs7JBLHwfDuhDpwiGzbO38mQkmxSLtaSxlRngAQXPRpPnqJf2emNdDWhoHnzgk
pRr207ap9oODOkrcpOUDh8d+9B5toCAogoKdTrLNjO4e4ZLZi9bIAvQrmvCe0kvVgy/y1NbKwJ4k
iA5w9Xa6DnaCT9KODYZ/BIrxdCpRy0hozdfUai5JBaezkK9Yr+bTpsQBQEjE/dJ1u8u0ggv2a39/
cGvqXxQ4HGIOIkjKCwH35n8eBqme16QdJYwjYy6fKRlgWRGWzAbZN5USGq8SqfuMgfFc8/mMlD4A
r4Szple+6c48XjCLOJZs8wD07xthHRthI+e8gl0hb97cTFu3tj1VSX/2Fe+hsvWHwg7fnJp8kRTQ
YqgikgheBju6hTqPL3XeUmgpW4FoEhniV2o2M1jE27CgBdBy5lONTkVFUyJrcM3jtKoWY/uJwn/S
cewDt/uUrPzMb2+YkA4CWkI+2DtFmBQf/VqjuUD3zlX6s2O3Z42M8QaqcpK9T5tUGYW7UunXJvFM
Oc0RsmzWiUm1Q//Fyvtr4asnNnh9R+YczbKpGnOjduGxmWPGf0zrlac1O1FW56TtPoemX09FkFlN
LQvjlXyC2YTexSm3xn12xbGL2s7jlDDcp5wWXW1/RCaSrbyuF3//Qf/FKkbhNv1HKjid7d8+5s4r
ZFx3TJ07sEMV8AGRE3Ihu249HeRG3Z+EtXNz7x+OL93EgP97eWZTPnOF1jSYS78vn4UglUYXTbqp
ffOalPFhus4RctTCGOxUPow4ObhdvZj6Z0DrFq4hNiUFTz7QeKHDqXOiGJWJjIBkC2K9pyI7oq1Z
qijnqcU068OikSKycjbVSzaNUtmfpu5GGtmvrfN/2DuP5ciVNFm/yrwAjkEEAsA2tc5kUnMDI4ss
BLSWT38/VJ8269tXzMx+NsesrYusIhMI4b/75/WmL6PDvGT04bnVtG3dyS3GW6fnPpR4nMLS8ReV
Ahdl0hqIuBeN1aIsAEmn+su87oIKvkQZEiKc5gpDd0vYIErPo0c5TdzfAw49nCdoNCIgyGaU8WlG
4iR7hp8NlRC4eAif3YdkPKYO68b8DgdW/Dn/zNakv0yG/hJN+rls+VziL81JzqPg2sfXxiFGUqda
m5LVt0oO80HHGfRjw2MP77en0rwtk0uD18n239ADeWM7921WKIJOB0Wt2G7FpZjS37Mc4nY4TDmZ
f+elt4VBdTaIqBuYTpKIbEF6loJTB3zTXxRTW/5MDNaWICG1cLhMDW/lfKyb7Oxzonai7sdroHzJ
6ofbQZXGYmLMWnPdJdd6GInhKVc/F3NZFCDNdoADPzqXWbU20OtmtWksg402CrBl7Yq716/5h/Ys
TiyxcSu1EG85alrU3ucdPuTdAFJ1AVJ4m/93YVKtgAUBuahqw3OGnNxhIFB1PLPfMR/E9TIHu42B
S+zm1XdW1vDQPommu0I++nOJHdsnd+x/GXn0iLd4YbT6o3aYV10MK2fdB9rL6ICQ9acIo7ORtVw2
1acQ/Ks0ULOwWvBcj8vRj2yyy0cQEG+z0pZm/AHe3ky339jCj1HC9sHpslCPUSlP84HJSMYXvJRv
Ed04OeYqI55+dYqtjtNEl6UHrYsgmKIjekS0JXBQh+xqsJm1tqZJkBfLdQBqB0m0KEZQATzwDD3m
Y2TINjz0/D5ZvQSqgIAlPN/GEzwIXgIyzvaXxNr38+aTiYYbpH2BHwku5ZeuoevPD9ysvkZsqsXA
3aGGyeoNKSMI5IXa6V6SiQmPwoPTlSz+E7DNEtWZ5XjWCafC//n/r1qG5fzflg/HtolwSBYR/d9O
+cloYUIVNqE/Z4QqzC9y6veW/4zOheDRCrWYL6Num5K7j5nR0FbJizRrz/ODVSsPokLDHaAh4EVA
PLknsf1n2f7zDRzzq4w44Fbh79wbf0VAN/l+FzbvRw+ghi5d+IJ9XJ3Qg/p1TVsVKX89x7URwnkQ
HXtOVmlircOA94Z2nImAlKO27S11uKQHBOl0m/qi0J3OWR6+GbOKJCdek0Gm1cYwy8+i8qjnjAp9
4SBqVDlaaJOjbepW0S8uGTQ9GmXaxWBiPMXf6qFyk71/8UquiN1vvbIKHOspCOrxqCbMmFFEGYWO
T0VepGiOa5PFaV5zHgNNv5CHWeSV+tRhpbodQEt9uA+R2DVFTNbuAMF7Pe/hSQj6yQKvIUHR9Rz1
5n23Tc4eT+T8/tWO92hYjx1zjSTSb/N3m49JgTlfjcNDfNUqZ50zE5ifitihao1v4qH3V8jLszKg
MU6IzeEw3zRE3T0ZMKztfPyFa3ANN+slHfEbesZmVxWcgvL2rp8IoOkrY+ypZ5hYloixlPXvpGmf
LInzFFWqcf559P+fuft/Mne3DO7y//Kmrj6bz//4yUjujpfPFATPY9426j+WqAlJmP1vOJ2/v/Sf
k3f3L5tvxTQeg5H9Z4j+N03Htf6iKgJFz0LXc2FmcSD5J03H/ovCTsPGXmFJAfqCd/7v0bvFVJ6T
qs2CAFXHtIT474zfTcv892OR59i6rQtUI11ahvXv+lobUi5dRSG4q7wJyAF2Dg8aB3FhUmE8vFaM
gu6sNESkADoATDbsE2PVjlDCorWlu706sPY2ApbUheCLTx5m5U0Y9HLNgKcWDCuhfH/tj5exKqod
nqRfUcTchMU2WslBY7wjIuYY80Sql0O+Ci5uipThxfoaBcJ6BrbortLB0jbGBM96AApuj7G1bchM
AFpz3WVSsTcIMkdkYojd6bQvLewsi3Ym0MNNAdkTv5t95JbJnR+UNaaHNXlHbVE1Kp9LvrN97ocH
dxhAVUMnXFrQx7dZEa5jtuQNMy9mpdy4a5IVdV0kjyxTFVufJXeM+3ehBq26pAnmqA/Y7Mve3ad4
87amGp5RDAmi4Pw5aVQbDm54LLjDL0evr981axhwSVrbIIo8MluhuPjNzLfheTnIPvuuYkYTGYPO
VZebxmwroifdoLPPkLa5FmH9luThaew09dIk2S6CfIzpobSY1nl7k6eKXLljHJLe+qqwEC7dusz2
RrB3QsN+4hIhAM+W+8zEYPqnhxhG9a4lWwTeBD+Xv0YtGz8nEnKp9Uz7kHe0tNxYR35/twi87qaE
rQeijotniPpjB+KZTO9+A8Ei1mpxBXmS7msvwImoQCYBSdSPdqtRHTEmBxU34SXqvGGN//WZ3otm
Y7VjCQBU2dRu5Jj7FP57Il2Ue4BixAiLtbjfVJmAqpIbr1kxlSe9cl6GnCidZSMVjb7u3Pu4WSWd
li8xHIwUTUkM7i1057GH2yAJkmDKsl8ojF80GNBIDgR3jE7WpkwiWsjAhpZpdtNxsVMtULLLmWGM
s1wi38ZAWYbGfqjouLzzCwXwK1FEcMgVmpfMxTwNHmjsskkXSRphgfPEcQ4AJA4s8p3fFLZ7JEyk
cxPY9+iiei9So/gcyeydEr/LHrRuzo/rdUddbCcZ7KAmRahEWaFnq9xJQHZDsCSkG/DcS1g75Xj+
UyPP9oGPtziqIb27mUk9UPMo4Ewfxkox+gnUsTDkyat96xBqvb0rHQvqUQHzwEyDvZEFu1aU1Skc
2D6sRgChnIx9lJTtunGxSgxwyBaO3dbHRpseyryLKUyIy+P0HTHVPjihzn00TR/xkV+QQceHPPC/
09ZN0ewAWVht5s6p12yjSo/TcUr/pxEyBC3py3MF5EytyPqdxsX9aPpHQ/twRu+pDKvyGlORGpX2
lg9K9S1VapF70jycovQ+gZrGrwflPH7WU7HUbM87jUl2/cMSdq32OphDcs22wQWn6jGXQ3QcLMrn
wgA7rIjMQ2u4SDdaDU9Q0f1m5/Q+DAV1yB1zJ8jRFbVcA1ydcuNZmXqqTPqfaG+G9cLR1ggvkC+M
ZeThGzY05+bn8oklyLn1fQsqywKfm/k15ELqhRDN5WkOscLbt9Ze25I/0oXcRiXeZzeGtGnI8jIE
IQXWDaHixNX65RgmEXegVjsLlzFVUfbwvqVauQwsl33QWmuOwTjKCy/k92N+MBcQS/gS3lZX7XfN
aCyAtrDVgiTeRRbCRiOqHwdIKQJqbKwaBrPrPoIMuiIP6h77SntOIt/chFZMIVyRh5QCYf8HMUqB
UaDdJkYq62lQM9TH/S08/6WCYIsXN7MWoSbFNn+l2zu8jG4Q8Nn6Pv/u4cqvlkTtmN7L7AdQaPtc
tcbssCfQysVTF3BexAyTJX07UIHYBFG3r+guWms+/s2eEQss+WQgCYOX3W2SlTP++EWGybJ0hkVl
qGnT1OVrZBsk4btKrgClrLwse4NdWAKeJFeHJ/Q5c3SMzQMp8Nr2T0TyTIofsl+TWx7anGZDLet/
UeSZLs2YyW4VdeR6iIjkSbK2qJ4EkmNs0f5xhRMaX4YlgAVwpUzrxw1KJS8l9i2u69y5LGpK8ZbQ
FwD1aMM/fTd4as+c3DkJoQ1MKxSdOtN+qKR+aB0SMxmFkzQwzDUeQZ+yzBNznQQgjVp7FWHwPNZY
zO3Cs/ajV1O90H/ZNIgvGVMhD8g63VtT+W4GE5p54j9U1Z7hSHfHa8K00n5wdREScqI5jbF6vSCH
ZK/o+2a9EuFDpXAFDCOvZpVSnNtOGh3i4mz5lJR2meNtjDgolrCflhpgqkNiNMSZhMc9Z0Y0kxl2
O3u6Nk6ULYMi03e0IX9NMK/II2Hxn8RaY6Xb5rqLq6wcIczZ2SUVpCebNJ2Y2EbpOpWkzZyMcJad
RTalJXhq5FSuISmN+LsEKUirIg8g1c5sQgPrQkjnT599komAAgBXdppiG+DtZK9Mm5Y9xQOWlOiM
uVN7+7y4SRkB4Uq1XTrMRINg2tWT+KbORZ2nSFlknG0Wn+b3mLrGU1bv9Dx9M5y+QL8KXmdRI7P8
YE1EkCTgCI8vt+sr4MsEVkBEmm4mBhpt9e7KuNyVSdBTddcj4thcQ5zakVvPmdJHKgP2sU+FWMj6
PSd+zJvPD2Dh0HrwpFxHtHy/wYqL5kJK1yQRa6LGbwS854Mtg+Y17nA4h8NDTaH1W2fSCmfPtQJR
az+5vvbMsoTGpxocxMG3El29lHHMHD5k3gYqPSA/meu7uJT5Km7a5FGE1Li5CTHLUmfN00srXUaq
9t8GOX6YY9NcDGaVKy86ycAUn53ODK93ev/YSOPilpj8FPHnRS0b59NW7ptf+J8Q1Pq9LlLxlLUw
C/KArLCqJvHUORVuB2iJZPO7jUvZ5x2OLFqSUkA/xsRYNyHIQ7RJRE17uNNJ2J2trspW5qQVO4nT
cvIVdOISd7qsokeIBy3WLMMAKGjZ16jn92GLXG485GhuoGpfxL34nQcRS2NyApL2gxhzcpRT7IlT
zhxgY0N4MNj2Kh5x8pOXrwgzHzQM+zR+NyeZ0Q5H6UCpioOHY+PJa3iIbeSZXwN9pcQHsCmCYyFT
V+/J6awTyOf8qphx1SFZpYYxgPQnSIFJFRxd7G5h4MhlVLotHwoVfBXNW/YQqicZ3eZzVpdOGzPx
5ZaCQ5v4b/nM3ruhiDXeO2WIQqvb97aoARru/bxyP1wf0b0msPCI38Ja46PIzuGsIKkAfF9CUgf5
mORVoJaiybVVkVnTSpsfHOwQ0TrOA42kQOrw2lFZVPf2SjUCAFum31zFKal+Fb1dfVut9+6bRfim
K9+lH6dgg4PGHU92v7GQl2SQvwwurlKi0MAm6OZY12mUY2ub1Lt/y6zw7MMB/6Fz+6iEmt7H2nrU
HPur9rL8DvGMTG97Zj1iBXEtktaiRDh0w6vBY7kYWvoeZP9mM+lcIEITTacjdZ1PRgVFmM/RIbtz
dTtxnFSq4TX6bdGReCwxlq0iPaJQRRKeHGrUQ9qiyVFpAncuIjsxJT+80ZNJM5724rbiwDkOop1b
6FeY1mpPdP+7cGnwrns6FXN/eC3xgZTAgWEvT9573FVnmnC7feQ4+s4mOzyE4oUSwGbp6OZvDEK0
v9JkCGlaB5gODX/DNYEo4LCIpdke0XEwBc1RH9MMX/4QpLh6EODIu3Rlz1/z5wt7UbUHJVLMOSl/
lhP6Y0H+EAtyzPxmS7IDgV5XL5meO0vRDd9wKeFHEhNlDWywbLn+iwTOuODg0R3agETbn/+wPu+V
XjxotLvS0z0ht4V7so7uxsSEnBtdt+UAdh5MmiL8AqjZH47Rn/9gpB3ofenfjRzWvCARi0HP9ng3
hLOkS6iTQJLiQCKOdSZlmgFyWTbSNq47TUkqSME4g7iJkbMoqJgpolcDPuimbcqLVjvh1rCHbAkd
nniUSUF7X7fHwGnrpa1EzY2zlP8gJpru3IzC2XKNDXc+NssvktIao17KZbyEHF/nN0/lMEar2g25
003BJjDpM0xBwKyaUT2UtiOx6LUuDqn7VDr3vAM6p75k3MWn5lthSOT+EF1Tm3LNJuy9pW8Q5x6S
YO9jIjsNoJWyUN/GjcR8Vwh1NjRfbbI4AmTkRld8ITjLFMUyaeQAW3a8czclL7nCNE1rfHiP+2Rr
lHJJvIUDsoqju5E628Iuf+j4RIqNfFgWkRavkwz5DvYpdL6pe9d6ba5uznREV/ctM+cKMrzpW4xy
bc8rWUf1bCRG8Out5nGKPG9JvO89gmg9Vp3a6Vnyhm3+nQawbVMYJ6dXX1DnSeGl4lWrzkpg+WoI
tPilgYsiYtPq/OnaNuN7E3ubSad8vqch1iUusgqkf3DnlU3p45zp23MxOcZwyQXW+NBe+ESdSxq5
SRNgm+NWXKHZ7bLB63etZm7r0cXJxp5Fx6rNcZc74KKCZr1r564jJecctH4VeL5wFZ+6ucLEasvP
LppawtX2Xat7aBl6AZXQT2Msyi9x7xJotW68u7esjV99q5AHr8GDMOgXIZHuONj/+UY52JldWcS7
0q8Ooi7YOArLgMVQLWxnejWD1DxSLT0sFI0667JrfEplCvIEM7CzjdOeWxDygfKSo+955t6viPWm
DDzHFEdjmUga6rxkywzhipN42dgZfOERrLaTQqNEKXQOxJ4nvC5mRw8iyWB9bB9ZeB7CFuxglM5N
jL5JFhWr/LC2KAle9Ok1nKsK5yaw8VoMkbGH+a8dcE0Hx4q6lL3WfGtznXXlOe0ybVuNS2B1cQdg
EWFMkHtMwXr8+flTzWi59czIEdc+CKu0D6B5bQwboI5tvl9RAJ2Bf04jywzpHOc1zWv7RzGl73S1
Xs0Wzl3b9+Mq1zhHcZbBhw7GC9ojuMyAEbCvgl+chmjuCALS08re4p957gffWnmddqeQI8K8Y7hG
vI4bZjedk9KklFz0CYZQMBXRku31RaccaqFJdYY/9J1SO7hgXC82mr7VdM7KJMaJFmA1WTD0BMTK
xFF0BXMZkltOH6pVa4w/ffZel0P6aJo/cvJe0iHEXh0DKOjKAL3cIqJF0dE2Udd0JFmIBw+MhZbv
26Re+WowIG81X0Zp7Jh3QsQynW1jurcoMD5aY1Vnrb0Xrf7eoAEecheY7oyEbNo22kHYnPw6WKkI
8dcyaFeUnCPKZtvQB7cmJ8ktZiyHZWD+FFrpnS/t6Hkf1GN2QHLK2Zbdo4wFbnCU9Ux0q4lPlmYD
u2bUMVYGAjonXu7Y6q/NoKgY1LGk2tgRh5BiAJOj/rKpaI/XE6ysXV3AoFgTa1xAb4M2Yhvf/ZAA
jqvmOwDKCM+lPPra3PMXQYTILaO8UgT0Hdn5s1400ZrkwKJMae2macmGB9QNS8qInLUm4Hg4Nall
lyncqmvNdkVYL1zEeW4xQRuhInMDLnmsd1UyrIspucVZiW8v/ym560LDgK/qdO5SS4Zr8aycZttT
O5Eq+jqw05KQSW71zGCoww+TAhXGCgnsGPqa7NR5Vg0LWk70cDIvvNebiPQmPNSfouFxMK2SRpJy
XMI4JgHeDbNBaDWY9M3A3WMOnH3q+JbLUj6W9DgsFYOi2Kcu2BSEJG3REoAfdjSxzPO5+mKylyxS
rnGOtNdaQ9DHsdkXcs4sFqwh7h+h+HYj9Y1u6KnocQA3tY4tiw+oeotl/N7LWSLei4pPziip4HPa
rU2TLxQMZFZGedRHYZdgDpINlAz4/SpW2h4X9C7Qs2+3KvdDTs0hZjmqbcDMRlguQKxQ9a5LUlKN
vhezY5pL1VGPtFuR47Iv6mtQzUHO4tFVRTiv8JuI8w2HozvvSBMUD1ivfiR1Ehwr5WvQQX2ip1Eg
UVRRcUdgOoSm9hX6dNswu9sU+AR0t4UFwTIPnWXng80yKJpiUdMWDLJuVSMhiA2suJ0gIJNTkFPh
OxQ/0VQ/p0JC7KDsw+1favjhXjb8Cn1a0YxqxEhvfWlDyVQyXXZR+N3pxt2Z+pXudXuC9e9dYoBN
y9GP7Bi0DaizQWN85PXDNxNdgksUSbt8DlxULsJENuWasKe0NF9gyX+2pL0fi3gfhGSOanqEi+Y9
L+2nnltAn0cbOvz2mFR2dYfFIbBoxdO24BsoO6YpGlFO4ZS2+EBhQcSFES0pX/52lUfEwwBnB8QV
2SZ5gZrJv9Gv7w63EB38+KJhtkbas16NbvGFDHxTe5EyirYWWlWdrapnY9VjWLj9yEslRjIu5Vdj
iqNvj8BtbWSVIXsZYKRwkSJeGnMua2hiptT0ZxT7TPN5wpP5duOmu1FsoU18V37/Ljrg1ZHB+THP
AM4U2bWciqNm3aDZNDAAMn72PG5uHs9UQMa4DFc+CGOA6XywMe1TNkDkOV3ckLYljAp5oAYbJMFO
ElSn4hJYUr2oWs7WytYeM8UtyI/ES2w9x0TxPdJRZc6XT2jQTQYRN6iG3wV0OAj9tGxqpNJTd3pX
Lgk227emvRXpywioDB+o+l1TztLYkAVKVO3Wbddm00YrS2UYBvKfER1sHoXRpmThJHW1nWzv5ZSK
PTgHhcYBNS0eYRrMn0h7r2c/UeJ2/r7x1NmPa8WtnMLGyc/WpDeuMMQ4mCLmZBQgbUKNpRfHrYTM
id2i0y3mxl0FD2T4CmL1QSEjsWR1dNQc6fURVQyKQt2xOkAWbPFOcYTZiaJkRqz7GXfFYBWlcFa0
CllKFLx1WgvaS4+AI3rseG7NHbNSBKXDkRbL2s/Hk8ZrZSYllJW0RJM16Hl3CrHHFkohR9py8ARC
oWXRp1RBTykmwIXUC+GRlLwcA7F9zKPhwgxtecLWZg3uAiaehmCeIvA7MHxdzkAt/vrOfg4Mfsv9
RdrGZ5b8AqpvPbuKCUEFvdH06Ysjvk7UyLF7mv+CDLiWjjsrYSLadhVcfpMzhoEuaYm1yjhpZV1k
bWqTOHDU5sjlotkHJeJnicfTqwJtrXzo+pVd7KqOamb7OrW/9ALQTD/lLrvcyLFRAc7VxnzVA44c
Td1baNp9Kki+1w6ShO54Cq93tIgzbx7sMPtOcizpVD9s2RfpkxtafKJNTOzRnnEzfvYCZuxWBcFT
QQaB0vfwNW5oErV7ce1YtDyjNEkleje9FGDRsLqaLoNdWUHVwG1hLZvOvsNaqvajElxb4u6rUsFT
A/ZmIeqAdQdPQ5+b1Vqv60c3aVxWA89ZwVTAlsxlct+ADSOGzntFXRbFowj1m2ri7aSTBmyG0DmL
WMq7CXwUtsFpbYTq0fAcnPAcAmlqzB1NZZxRXPd3FnnpMmOtkpOR4UiQO1XmIHij12rUipsIJIQX
HsOGVCLEIjzaKYYaoIKhp8MvoUHUKRxseWginECSX22umYvcfA5ip9zHHpcw20sBywTTR22nkuca
Rkmnqk2alM8gneuNZeOttkeofFlfrLTU/yzaKUEAxC7TWbisihGkCYgwLNnct8vuBbW/XfXtT1SP
h8FKoeN1q9rEnjhp8l3I7DoFwD7zAs6SBdOxm96yOg4X0sseB4d/lP7gOjABSSRx4gXbKz5Mp3+k
ucxeeQbsxsJGUAgIzWrZRDVktKCxa5EWg1wJBuubKgB4UI06TaXhJhJZsjOGesdMnxdf0xaiGQ1q
2ZZ19egj6YQAcRZOxAVOh72f9j4xd+extvwrxwKkf0gCyJgx7SHWyuEd92qz565JjasXIygwh7iP
laCEyUFLr3XKWfjDsQh+p+O3jafe0X0TkBBjPyss7mZI4IVOg0Bs0zG6FGn1UfUNT2zybnPclcNw
ChW96wO6u1aMiGEOXV9Wd4vnu4GF34rkY5O+yoHJIbAfzlx6+TMlsF5oPfA95C5rG+vtgzn0r0wX
SfJYOBIcjDbt74lfSWeLH3dIKHQo+C59sEt59kLr08Leb8bpd2qshsB7yEdaPCnZWzpefzJ1yfTV
b9ZpJx8qQn5TPfdmx2tHBhg/64/aiddVXr9wyhObsHUxQzlnTUarAJKnt9AxfXRt80YL72H+XpWN
ZyynQhuNj6RsSbUzEwsuW8PBYG8NRb/1w+wYpNfSyd48c7z1urwTfVg1/lZO3ZtpOic+SQ+qhznC
lItoBrcdzimsPha5JmNrskTCrMGNkdtruqzxK833E33CGzJx1SlGkBsslWEKb3ScnsI6e6Mva9lY
0WpwulMqi6PV58+JeOK3Rt5y2MOTWFMQy5Tcu9p9e50/rxYkaJRGV/7Kix7j+ZIPflN/9AWq1hSB
s4D/h3CEjWoG4Wr+zu/7nTWGETZkmnQrjOQLgbZeWBUQorF8kEn7WroVv+6aHcC8Uwm10BqgOHK6
SaD6lZVvGGe/R7ZVL/KofKi9h8yYYzlqT6v8RiqKqzkWL/rSfglbc0OmhBaA7EzcEBxKrMEOBtLr
9Q+kROndA4yxyBUssCSJXgZt+GaquEzSulkWTXCz2viuu8SMCaTvhobYU8LcoNYEPTs0jxaduJYm
rq1WfecJA1dVFi4y2QvaMwZXo/qTziCvrptXefHFB8LWkQIpTI5ksbwu2ulesM16c5dzS06nVc/y
KNpbQEVcwzOiGeM5FMY2jNS+jdSTGXHw1qzN1FBcXhc739c2xMyXPu4Yt6DtoBiYKoHcd30sTXb7
6CMCN8CLWHa3g4CRyaJ4MvNwTfnS4/zgNxop5QTVgz0t7y493DiYK6vKct6oETlWmnfBS7WuG/eZ
Qfsb6awV6KojN2yWq1J/NUgqLPTxd0YXL5t1/TDyyjO9D/hwul5b9kZ25OhxKjuxN/Vqm9YG7kj/
yUR9KDi/0HJ4GcIQRmjxyfj6vR7cnYH1aaHMdOv0vzKRQUn0TkKbVhUHFwzbB7fRviaj/m5Tii5N
95leE25difzOGvk0xnKtaeZeNuULc8yPuRGv9T9023+ArPg7LtVzlsWb2I4fmDnv+5Q++JFBK/4K
L4uuOlDfvCTQ3a4YUm1CL/kydebA0nrMyOCGeKCRYXZQ0Yh1f1aafq+S+j3lrdey4tSq6M0s+ve+
gXYUUPzQQcKE4HqbGMFa9Kty94TnFLMBpXBaKE9STrRij9m7Mng2LeOW85lYrvs9UyDLXi0VRWY5
iC0maZL9szTSWzQ8MV/68Uf3UgbmpU7ij6RgGOdEtKUHp3AaLi5gPkvLzpMljnjHfkISk1XcHW2t
fbN4qSQ1KHI0qCpjZhpTSleH7/DPDlQQoudxwW1ZTHjBXm3NPlGmsQKEO9eHL1RYXJTj7ayOYYre
9FdrKq69WR2aybpoKVlkwAc8CiAN4lNr9E+IS48Ve8piYiKSGwCURmoOch5tVk/b0GcK18EHU9cW
3J/uGPC0BYTJFClSts0REC+3r6paJwfs+Vd7NOFAAQnmoj2q5fyw+GZ68wMoAtVGARBdhOhXrDMa
UkkN3M/PEK3ACfmpNeKeKDb5bMUPrqJLdl6TPcEGWXcWUODctrDkletGL65JM65b59GK+j1kWswJ
KPyB+WaPmQWfAQnIGR8dOasxfYuSVl2nTpyj0byBG/uyBrULqmKr0unkM0WtpxnwVn+kbXjP0ydP
KZ80vIMZ/sP3xv0ASSDXCiYphglzKL77S3cannuj/OyJWVT1qa/rNyXGdweiVxp7L4r6xEUmFomo
m1+jGZ4FKjhjkW2h50wxTY5TVpXvh8ZchVqwix0nZTTGZANfDASkY++hxaUMo+P8HKlp68eckVgx
1tLiY+rhGTkkuxd4bsx1a2R4sbUCHsGjoc299Y7xzHTr7IGlwx1w4I6zo0n+RXS89v0U8N2no478
ANhwlxkVjx/Cky1unHl/Rv5/nwys542bwbjKMn3Kk2obWA/DFL6Cpn6Utg3GiaO63iKXg38sgGtG
xUbTFAI1+GFpiN/z3xuP8kG3vKMq1VkBcVlUJlad+S9MhfEIzS1cwayinre9eyo7cO3YATZ8NlNz
03T5i7OsjOlsGzRA+QOMwFp128R2obMzf57/0JCWr60TcN0Lf8xaEVlIyZeYxUOrNtR9AV1O8uzR
xVIi2mkVp94X3R6ANS37rk8EhGEJT1zgiP5HKMNA3ms5vcwUqMiuN4VWb2vwWlIgilDRFDOVL4Ci
mAjMdazB+0jzRTyyHdDzUznd1fMlMqHY+319HTXnPAbWPoBbHuEFFW9di4g9PnVg6YZwhOfb0sP7
HsxSZp//RL37hdq6l+BiZ3aWDJyvEgaYNHeBn/z4wj37Cr7rKMu9q9efNJ3d/TRa963auxkKTkuh
qsEoR6uT1TixRBZpvEXCW2L2/siYpq1sJuRJQi133POrjFuxnti1lg5l6SuHseoyauDpd9gGmEBl
S9C+nG1T831eMoN6eANQldF3G8KEra/SbYiGR3p5IAnsgaj2cU2c7VGRMukoIdf+kfz6H/vnf8H+
iefy/41d+of9c/UZ583/Yf7kC/82f3ryLyFc7HgE6GxbyDmh+bf709DFX+TbXEvMgzFTzjWj/wQv
2X8BQ9IZCLkUezqORS7tb/cnTCbh2qjPkspwxGS+6r8BXzIsZ47u/Uv9uO7xPUxdNwiterPldDaf
/0sEzoOJ2YC41I4RjWXQEf1infGOLFsSFxi/4n1NxoGnu37jxjrCqPYPWBTeplS7JaPvMNCGmh7R
SCQ6gBdmN8Gf2VHSMCaCPTzob0G7Spxwgute0EnoonToxOitjGE0CbhNPkMIjQi52rPHRetBD83T
ey3Ziqd6G+AoQFiicGHItmXp3oz57QD9au+tyuBk1/qz+vyug1UDIfXM/OLSQ8TguMcRT7BMpuNR
ZJyK4JwTpTnZsUE6VDln2vKspW7G97wJv6xootSQrUyTi1Kv7zHznwXVa866aBXYWztHAk3WiTnY
J4Mbbc2m76akPjot+60Sin/FcIR9nhVwNuv21g4YXM2kJiDqVisflqDiD4cJDbCNEM90lnH/jV80
B3ERUBwGfmBzcV9jbETbi1tmgl5g/poMAXOhx7Famvcywa8u7UeKiwBeFHNurPVWbqV9NIT9ijL7
bHBKNemqHqO9EVXV0rQoEYrzaa0N1bOhY2TXKfee2EBsDJFLGfZws+RZc5xmYQwvetSduxxKk0YQ
xk75cWN+CzW3dTw33Q2/S74sTK64Rah2sb6XiMINsvj/Yu9MlttGtnX9KucFUIEeiSkJ9rI6S7bk
CcJ2SWgTff/090vIZXm76u6KMz8TBACSIIlMZK5c62/EAlDY6LOrhdh3K5QPtGYmX1lyDBttTkj7
iYz4/zaLnBuqrR/tPtq7XGOfKSWSPkmaYKQIbVpI+EdDlG1SpENCZceQONO3RuIBjgsHIWye7NFq
QFyucr/rcF3GKsc5ipswV+V0P08gYOch2/nf8HW/YKqub6s+fHCm5RbVka0ZJtAHkuHk4DaLTWHt
nfCPJyTIkNU1ENCK8/ixt0ZxjJvuQ1bhLFnBHi4FOj1x3h+Nxcn2g0dk77TtvqUxN0OLtuucGp9l
PlmBa611muzKhT24N5ptZYPWickvOG18bQ1GRWTDVBUPxZMU1VMG8gRvx0+2l32usirfgvAZNqB+
PmVF8X0e0HApPpgy24uMuk9tLyYrBw9Q17SvuvJjObr3ixQnnKnRH67GcxPpQevKnpR1eOsi82wW
1x7SOIFBnXTxygmtnKOz+AQcVtPvdKZUq8wuuFojydRZSDn93LRuYgdloQS6ReQr9bSCB3qcnyhS
ok9FjVR0L5ScwDIIVMqWHKDsXMvHqqKJgK7uKPeh8m4/1yoB1MXgzgpgLUGVg2cerLu8G5CU0jVW
XKTO66FJA1RBA78hynU6ClGwP8FMAGCFsL287b2f02oWpZRFlDPWuumV8eO6t1pAqsF4N9ni6ceL
VNDpPRIccm+/72tL5QQS6bkfr/1yOclcbFeIvlam3Z+nsTOOdMy3o6zhNu2MhFq8ZSrRtymkSFJL
D7VIp/O3NsHSWfTJd09nmVr10E2ObQS0ZyYVLHGq8ZIQ1ZNURfuUArFzVI6T0YL/4ro3WtXtPGfk
yH+eWs+njXmdTDilvr+ftcyPT87MJcHiSLnRSrc8Y/2Na5e1HOTimYcmMVMk3dU5XW3Wt6ybAsP5
U0QVVX3o/ZPruxJooPCTS/IniIK8ffLtSt16vfVNQ5LeR/4A5bChdztD+bHtqRVkRWI/jFK7zPOh
GpFrY9nvUfdguBHWM2mTcKE249eJONSlV98aKjgcu8m+gPs69HWXXrAeeECjrvnQm7F5dI3iejXv
AiQSUa4pkhOaIwVhF/im5SuY1HtQ2uRRSROSF9tbUnGYahTyJeal0zw8YFVX7oqhdDeht2jAynJx
bjyzPppR+dgquC3K7YjbVECe08rb5Um66+Lu0i/kfUg7iBlzunB5ImBn+ac9L5ZAA1trlsM0pd11
mbWnzNTLc7W0X+vW8I4arMejnMtv9mSRonPq+Bi3g3hM/BAZUS87gnhzdxV2utjDRs/13L8Ucd/e
u0rx0ETG06L66mmQe5aiT85LWdz24YSKLTr1pPeynZzje5nG4V5rXaiisauUmPWnoWPRkkW1QCyM
Cbc1+iD+s68wWzDju4betR9RvAHVW7dnowAcMxd9HYRRlwWkEnmMoVwNEahwe6rjgwsee3WZSx0e
sbiBQHBcj8WwTZVbJVoMujyu8KV1A7j+Zhgo/xNNyPO0mi92HcbBO2GrDNMA/c5uW55IzxuMU56e
3clXWQblTLn0iQsmzgckpJwJ101Y0TdTTG5+nFyP50o3DxWyIfFEXWm7+gGuGxjIYqioU2I96LYz
fhNIMLuaVpwqyjBnajb1ufm5t557P/SW6hN+BMDIPK5hKW+2uWB238zFiFysmcEP90JSTEhFr6/a
VZkCUkLfSXYJKrCu0W6qYk5OuTLZWzcOjkeg8dTxar8nLOez6w5iNyd9fXaICkzsGk4G1u1nkgDd
mfoJDfPzEMK5VMyJAdy5O1AkV6aab7ss7BoUtDjWRgxa06z6bkdLi2kfy/uU+0mP5DYg7Yt2WY75
03FcxLZT8Cs8OlBgSgcEnlS7LlINjrHadSqsXWrX36+tHKdLwB2ujoOyJnxv5dV99N2HdH0hn7MX
IAkAYn7akK4GnGtHWPfeNwvUjG1XIZa/tvtqvrluVoPS9VwlPaKXsHGjvXTrx7Uv2MYCTmDdNYgb
SJdo7RMFcGcHBq866cm3FtDJOdRDAIoRBvfrHV3ULVo3HcSNXV9QqHk/t97vKG2NgzN1UOL15vy+
0XRu8fvhureeW9znuky7k+hGSkfrPV2727oHbtQFrQUxae1v75v3PvjeERG5OOk8WIdB05WCdi5u
sgLHRLGE5XndrJaJzupTux6PiTIDSOqXUZkgvrXd2zOK8jv1ejUtosXK0JZBHPrZcF6k4ez0T20I
xJMIHj/RtYHwW/CQZFy3b/tOWn33UkTG1oZ5b6K1xX4752FIhMduQUZNPcLr0+omFTaja9utx+sr
uKCiN0yh1VDWlG8Pb9NyB9bjNvWUOgZwoBNh3yYpgFNt1kdmfZRiZSi87r2fMyIDErBJ1TvCCBiq
i2LBbh2vRQDPGAF4NRrDgXrt7Q3qXBmhJzs4+G9QJmnPMCJwrP2599s5ramjAIqxvbGFwGk1YeWw
9/KEzC7iahcfewVzHTgGVjrrHnpRuJL4zZe1CQ01oLy3qLRDxrT1uEoK99im2tsjuD6SZRvH+i6K
DEZKJxM7yozRsTEETfM2zl77itO/7luuZ5FdSqlZKVdgtyXXY7Q4wK6PqUu28MeHQLfdAblHmlFZ
Axe18lFcn9Z1Ewrm/E1Tw2jPemrzq0Ow79h8em3pX46R56SomiOpDS6GPvfWwqqZK9Xq+npSDp0G
NjLd/2bSuh46P41l16Zfz4WYDIVF7R/fh8s8XICAriPn2y7Xfy78CGpG1tp7X00yUv0Zd84Anon1
L0yrgeTba9it4Pyj3jEZxEfHdXd9iTjsx2fXw8jUgRigevVtqKo4/hZ2mTxE6i8NMO7O69775p/O
FRpUm837e1BT4db80yUm1io7lIRf18vk6+ewLYFAbyWHXz72T5/97VwWL1DNWovuqH7r+qqee1+9
EbL2elRO3dZtccMxmu5PY1TTUWHw+GDw82MztMxO7+dGiF/Ei7q216kMHqYxv0itlwfLVW2xfiya
8Ssnn8hl1g+vJ3+7zHr4y2f82ds5qYX8P38+bqzPRmySXVbf/Xa5t/cOFZqGG8HdMKwhO6yvrxtX
/d63V4fF3uiSjqLZFcMEqVHCXUPHrQlI+Hhq3WreDTgMNMfByMjlIyx9TmKEBc2iOCzqGUVhszpP
6+ReWSmjDnxzxGk/lio20FKihHqNEnAlpQlD+dToaKeEyiQajkW4F9VI0SZSA5wJfkgmYXE1a2Gz
YZApzmBqfmzWQ7GOvOtJqvUGwwXV4UTNtm+bddhed6vOoguJubuDrItah9X/Ke0K9Qs1dKy8Nk9N
C+uhvc4IafEoPOSkgRuWGD8x8sDUKLhtITg//st6av1D6yZKDRfdi/zQ+c5UHVsVDGDx2ZwTNTWi
HxkjwswUGKnYQmNiUHBYdgHFoSo5FTP+3QljX6yiFNheLc607LWdjM89HVENoE6uPzsIc+z62mEg
Vpt1z8CtGs5qf+zU0Dupt657jWuTb8aNu1eDc6KG9mw06YKGGrHX49HGswzwB0wGRy+PiQqnkEQD
4Wc6NqNk+NQNy7hssYlmRpzoDm97WLbj4Alo1lrgrar/iZBjc173IG4AgFv6D2ntkMs3VRGDB0j9
8XXj9lS5ihDpnUoFFWRy+d+6CsxK1vIQP2JtgYEYSgxIWcaNsbaPyQAecESKQCOrp3HWotvaKaf9
2nF8A09LYNuMp+tuCIBUVfuuaj9aTouDC65OPmverrv96qJLzvtQACK11KQ+qrl83aONmBfeT2IQ
rgV9UwODUX/ifSNF6h2W1iOJ/td5R/WgLgKC0rX4QVW20+wnTbtbrzaokGLde99EqqeinPq5l5HY
rRfK17lr3XUnyY23kVm3msFBjZzF2AU7iP4YUyl1VAy+buq1qzlxYKVQ4vRMo4HXF7QS2ILo6q+h
apq1twlfQgdbj8FMsxvDpqFxra940F+K1V1+7XzrBrFxlOVkEb2S7Kt36HzpXBr+1wKG61RXOFX7
0Tiddd3Ga/X9mALveMzwzgrRsDmnKa6jpVAMXKMGzkXoydkkSfhxTvG9KGo8lP15OCPAQp5dHf7t
HI60GsTurRyvBrMob2pg1td92NibFomTXCdRNKDpgL7hfpE4TXWu9nEQcC8SPfT2sem6W+GXxcEr
wGYhWaM0XJdk1+hiuTXkPVYq3tHG0iGv6o9Vu4gLkP6HxQ7DY5sADuws9xmXtfhKMZ2bckGBsDfK
qzw6VqH4QLidfuhn3bpMBqC2FCVptPZ3AJI6XM1gjgqwT2RzPwkA5qdswCMRIOd9Cv6FLExnbQbd
O48ZicopHcJjEy53WYi2dt16KMCOw9VgueFxrFW0MDp7WLZTgJ/uh95j+TG3aX10PaAr2gis1p9a
SjNtfl2EhraD0FscbOxTqZm7/QnU9BGXRcpytYPeDfbieFhppILnz6PlW9vRG3EZQrtoY2gYc5tQ
uU4ottyQ2aovTQrUd93rs/oFo8ph79Qt4sHxGuRKC2r6hNgIec7tUim4W4+vAFQ641xEnoPvFwhH
J7eT6zzHHshgNb7HBRyqOzgVyy6PKVXkYwGifhk8CkmQvzHWEqhMo/2PwQJEmUIfD1EOUJ8a1TY2
G5UGidrAoWizbbxpP1tRf2UKpW9W9Rjx2WaKGWQCPk6IDxYC7XuPQjYuh0DKU8AWorpzKu0h963u
IDwAQh2JVGlRak/Ki+Wb445U66HPqYlTbWs38KJkYE3+zg6HP7GuKcoZQ3NKl0EdWg8O8I8PYZWk
R9uZHyfdhNmQIig3KQ5AFS8CD8z+S4kaLvQllOQbMutzqn9zW5K4xfAniDVclhadDL9/XCa84C23
/1C0NqgRS+n7WzqZ4Dy9r12jOcDEQx1MkaERV9bvWpvJcizyYNFx30Rbsd4LZgrsn6bN0EVY2voO
fjlltJ1qqCKOhsqBBo7cc6JqU+qztc9kuVxFc9RvXEL/vYW28alazHkrp4jyLEhhHBGQdLQIYa8W
LX3RDZxAe8I+OAyFKmVWiPjI8oNlaSmpJr64chCtzGcjvgZDPBPLehBJrVIEXU8xIxH1S+eoeNOi
zpmxwIRUXAZ91jLZmxGzeYfpoznJQ2J13TECXBTCRA+sEtJLiM0hllB+QLl53BatuAl1efGRLUYB
rjvqeSVPWVZ/q0CfbEvD+qF49n/Vu3+r3jm6iZjK/7969+mlkcgk/uqXYr195kfhDlMU27Ms37V0
w3SVzcnPwp1n/WGjhomii/1WgXuXbbGdP3SD0wJ5Th2oCHqt73U7DxFln1ccgTys7f1v6nZKafiX
op3pOw5CdhQGQdHD6td/060UBkqDSSkcdF/97wKksJXcLcY4YYANmPyXG3P7dtVfDVpUsfHXL8P+
xbD4p7YvUM3jflDC/LVCGPa4S6HjEkIeM7K9KXpz4w2TtTVqK9nVy7bR/2xb/YQgLKVAoA/iqdam
Uy6ZhZNBfpGePJe4FPLgt2MwdnAZJqASdkZhQRTJI14cD7gaOrh1WQgTOz559hp7+KbdgpsU22ny
xCZ1kqsyEke8EcydNsx4NWjN7X//o97fdLb4o46rC13JXaMJ8dtdjd2cMk4m/COkGuBsCPRZqcgC
aGaMrKQojRyga2J+t/X8NU8s5MGaWz0p5LYLFQC9QvgQ8FOsy1dpy6s8H8ZAAC7fuo2zywqokLOb
EJ+wokBln7KmND5nfUw4f8h6skCmsE6Da2M7HtnmruywYkIWMU8hSepUHPrSOmukmPe+l35KAEec
8yWmMBQXQM6r2CI4zuMgB7mhYHv8Upuf3Q0iZ8LUmXKV2L0XdU9zDSo0jupjLIzHIoFEFBXAFoWf
HlPRgh0CpcFHcGRJZyqi4y11XQGSHqNOClDz8gKa9jbTo1fcfXG4ypKPJGIDc5ygCpb4gM52BpkC
DHboD1+H2klJd+dj8C9tpTrdL0/A2ik9m3ZSqmg8ob91Sp2srSWx8TrGsSaI2MKH1Mq+4BOMbMGk
b4oMfbGm6JEstFMnGGqdQmiDHbzrHFsN2gL6LweDikyUWagcAfgHSeLuwtE0sXYbmQgLd+fU4gl2
TI6QtAmbbJgVmZNsrBsdmgrCb5N30V7Md8bnQce4HKeKVydVCg2JDeLOQ1sxLen39aDtmhEj1sX2
v+WQK8+gOZ/yuLjC2Rz4ZuKkgUh6lfy5SLP61I/FrSzpeLDhwbkMV4mRAb4ubrHGARB+Bjl4QgYZ
Y6/8Og21m97srlALzidUnXW0Y7qBVRxvgH9MKxKOAHIX/p0ONHoTzqSogcvfADIKPDt/oML/KnDH
oaHupU+P+Zd2+odmEp7rG0IIRHZ/18RubXTgZm/0j4lVjWgrsYQSkTPvDRsKi/mxs7On//6FK17h
946BJo3lAJMQDrpa/zlaOTgqysrgG63JulSue7sIQklEX1t0q/vPpNquLU3Zcov+KZvpwQkkJwBu
CC5A1z41SfTaYiJSA+Tvn//7b/unPuvrHoo2DKambzFv/DqQmkZbFFLL/aNnosVTxjD9+WnMZMiL
IPe17UvIW8Ui/6UN/uFrbd1AfNQTqNdb9m/izSgiQJUeNXGUDvYujniALatvRJm+tnUf7iJYIVkr
Hv77fyW78vemd0xOo2fENPW3OSqNDNMfeXCPegcAK4luWINhnjnmV2GlD9AODJJJA1Iz9mPYeniy
2pRRJxPtXU9/NQyfWuAybBEbYfSPUeZM4RGnDDKhnuEaxWXAfRxmfDQ2RQqHjx+Sb6vczYLclbcI
RmPkOyefkSa8K5B1LQZu9exFmEu7WEbyvbt8ijEZst19ChybvnnrWuUYeG7bb7NcnnyXCSCyLjDr
3U35JSLCR9EHLBoe6PWWPAwGYaTdXNF87/THDL2JIOxHwGi4RODnm1N88L50sJMBkzAGZ14WZHWb
MixmVImF/Tr1zsVA5CbAfGTYYouzE4rIWm16l9LGrAaefFquIF7tSt3G53im2ap6rylFxmRyna2V
zw/WUD72hnovU+vGx9YLmmCO4Rjqp33iP9gRD17oc3Od2npy5wUwiZodZq8FBI5tvenvdRHDySQL
VvYASicbDEreyO2/9AjT/rvOsgIa0RFNVO98+Db/+QCEJqodpMqnYwRIALrCPi2GG3y6loMWtkCr
fcRqJsDNRkV4HrIE6rwPpHWIzuvohPOvHwy7fBDWJtYL6EZCPxpi7De5TPEuSpmIiFXwcBu3Yy9Z
hup9dIVu2mNPdQfYYoaf+r5nQCewR30AjRR/U2BistGc72iN14jRLyxUpbl1xBgFiBVB5/bI+hne
trUWxLzKKN7HcsZ7yEXHPdFhJ/nfSv3UxCMKjWO9x8+VdUrbYeFrNx/Kxf4TITRnG4bzw1SFcEuE
syvpTm2Gnuvy0dLjq9wp7gV6FRR2G+qjJVI2lWE+ITU57jEw2DuSVUve+xl1aS3AnzjcLj0hVmTI
E1ieEPThDLq66PfxoFFadDZTE88HgWRbu5TPYYl2QdM60IEw9kEQ+mOaIvBZQ3Z1Qy1IQ+9K5Bne
xa12XS/9acLHJhg6747vbbchYGbc+U6dFDNKKCOgXxTth2RH0TcJ3Gz80MxpHwjukJdzq+xP3ZgD
G6uHeziFr3MN5EY2FbgobH6Nykfwz+N3h2l8FwNtw+kGPSEXsEPmp9D9FyACEwIGUwjzy1umgHsV
5HMJc0JDTshOlh7LLP+kRQRf8DenSdKT+Sx5+/kroRncNh/OZTdDxKstY28bIbDmdMBaKRYBVDbE
L9zhBg2/ZA8gFMWDtAnq1AIPDI+M3kCXIHGHKHJjJ/sR1ayNZclqm2VpBRPSvDSFo58qNTlbpIhE
HnfUteHxZYZ8mh2Mxymaf1qi/GPq1JckrU6pG+N5nM1QN0FNyb5GGMCCp0IZ3nMOsU1nmJHZ0T3s
hIFPZXS7Yw3tgd5d9ltz9u/8yK1wuhk+Ri16s5XRPEoeV/wDrbt49LQTIKQLclbL16I/uxmXYSpx
D1Vof3Jq59qFDwgrlyRo5sCP1Jld6qlmFDSRBtNjyIr4Kjtl8oirwCU1kA0aSx2fs7x6xO8GUIki
XPtTaW1kT30NwtjRzphL40xSIdJIZ8TjBrQ6Qm4FDO9xhoE+gEUvkwpJFutmRlKj0rSvSAneEbQi
YJLB4LFMoidAxJgoDs+kyu4jnfaXjU4NpJnO4BhO5kCE6hCt4G8u90WvfYSCRM6mYIi1o4KMV7zF
X/guVfwTaJP3rTaAWsT9bEPK4GppVOHf4KnujPQ4Z+QpEN14tnhs0N6A4BPOYHZHrBtSRR6UgAvL
58YqgSIDHti4EtZDiabRZsqtrz41ZSTVakabUzPyHJO/OqAjdp3X9ccCM4q7/QibtJqhZAqIBVSz
sOEAPuTFnzI5vNQI+JA+C4+MbNftdOnd+rmr+we4Yl8yjCHJsGHhTZnTLxHmmT1YvU1B0skbP+eO
E/RdSNDdHZyshtqOuM9S4JObDujDzlBFq1g+NvmgAIf+1wxtJQqG08fcVxx1z0ImTLobrxyGfc5Q
X2gYeUB3XBB9I+sNuxf1g8k4aCZcRt1tA+quV0MRPiiNkXEqF8SRo3RTmflzWnB3YvtTpY/ySjZw
pzUXlV1C2884F8FBTXVYI5pf4CgGEg4e5R30Q21fsjrI0vioTYATqfujmpNsUm92N2Q8kamxMYni
mo8CKD+rj+G+hmmZ2jzMVUkWt7a7R89HHLGrbjKrAykmhiAdex86tdjVrWKCLt6jx/rmtBQS2tGU
MEYuLWx4WP6HVvSU6eMcYp1dKDr+1zB5aFofb++ZQROjnAJBQBZdpJQQFZ3s+GDE6YNXM5KmjQuM
BgJBUoXdEW/xeQchZNcNNcqjnu1RZQIPlAgwAOP4WPkz7CeTqjNugefeOCGxxXQ7a4dkoq1AnH7T
ki885Rj/pWMakCb61EPQmgzm6sjPHtuqOdiToUjdcHbu9AYYDvpuh0whURFbKoO4qsEVYlepS/1K
B4K6JY7EabJvN85iPVW+/SzsjVnJngCPeTMZ+ovjFoDBou+WGQx59F3awPZkDVeZaOqxqyR56LxK
g8oZz2bYftY1/3sok6NbQdKaQ+1T5oLB9fAFZ60/1DscdPA5BFffzA+S4QUzKHGTehNcGQ/WyOAH
AFnpVPm5973XNEX/2RENPxR/iNEn1ea5xm4s4uvSip/C6Kk1LzmaGhsdKy0wRf7BqJBF7UB9rZ8d
5ySCiNPvW5iW8wRj1/IJDUbDoRblbJc6m7YwET7H7mhSfcMccUCwhkSrLY5Nvzxqfb5PRlRvCj/P
A5SqgFwy5nbZqzOgQ+nl2Xg0ZuNziTAcUmjOzqxtY6fbQEYY48hFoAaTCHGZGv91Ul+2iJJHLco/
xVWnVPIjnNmjx9hkuWalW3zinjuthP/uPZEddJ605i5N9HuKJM1O8zptY2oL1t02Q3zRSPmclRqa
u0kwzml6ABg0ofSH7qPmGy9xSiWun79C3LodRy0NPLIIJ62anjovuurwjBsKeNSFBhMEs+x5Nmz4
31jljtWAWLbMMFpa7IBpAHdzz77NqovZKc4CZTWNlSsF9BD+32GFPbAAbNQqsKFE5SCbXkpEklzn
jnB1wcoRjJPIZrntF428zoRGhG76NThjDPLerfLWw3UTqQSFTBFl1fth3EwKxgkz+oB5uTgAlwdf
pXAfbk383S3l9Txlyzmuu+WcyiRV+k2Gupc9dDZq0D0i+rUTYdPiXyIhBdjP7nrFP2V18akRMtlD
WwQ8FZrMHCPM49hDBiFLjUNvmR+UhThq9QFUwoqg0vyQAhtk0H+kizPt2hnkJmUY3EdEIw7Z41qT
WQDf97KIYQ+cD5dXLXvpm+R2XCTCpaJ4cYz8gxfjWMHaY5mj2zCcIN4K9EK9+HYs20c4yx9rgMiy
L1+aEXg4TryGML+K3v1in4HYYwHrY30hyxczj27NTt8aJmCvEjscVHEQ3hRYpvQu83r/OPX5CzHU
ZahVmGLHiJstTH0kwwSk3WYW8RaXFQZT1CKQ0MWiofLll1Uia1UrGpVO1oBY2qZ0DWCijsPjaqJH
NGj5cK6qw6Rqi294ERCtO6cvP62gjk4VuTMaOmsdGLc8olqCMugq27RuijHXznqSXRN3h/sVIbX0
DGP5iNSTqkA3euYv20RhouqmfEiz7nvbEausrbvurX0lWRzMceeQOJv6SHwIVbU0TsForHsrehCt
LLmLYx9utv/gmo0IHLl8M0uJpp0bn5JGf45Ssj94fKDEFh4KldDQ0+yVgtUDCyagi6W99Qvnyuyi
R8TYk8Ps+sAOdWxUJ2a3AnY8LgiY48zkdyLMQiDmdNjb+4rHSxCXlHGHQgKLddvq0P0onJ1jLn/a
M1UIlcPsUmQYYdf7UattRQmDr0qc/dL0T6zaCI9QYtu5ywcXYa+UFyzGzd2oHLAAum2aLn3FE5Lx
0tFepgGJ4KbhD3QmnlrVhFv7IgluCDHPHsvLxgNoP82zuavd10xN6yr1ty4SQ3STKhc5bFt2R1Ha
BuovLLmXgWsbiYvaxtCdAC5ghKu+DkWXR8OYd75ArUel8NY0lybR4NXzL/WyENdmErp8nuJkmr3a
ExqJXY7MKP8vba5jXaMqFyFkZOp6vEs6/T41BTk2NDdO3nyjDQM6KyWzqxsbxbZnPNxhV6JVibGt
JrDRfVEhWmMsgeFiBOCijNkNCdMzIVyaVF9FF350GoXuR2CusbKjl/dfpTun5JcRaiFFfmUmV4CG
kAlHVGFAAXkbu+Z49MindngDqroPPWZaYjeoVR7TXcydjPeDQfag6WS1cxxkyps52Ua6cEgj0JQ4
HIFxLfQcEiLPeK/SimMZ+/yt6a7zmj9Dl4wA7qGXykDwNhxIVLhp+zkU1cGbud0gFT4ZFOS2NuaQ
3MHx0thmGOQds/bYoL1tETSRcy8CCRKZuiQ/ytW622k4le2lR20WEDvNEzPSJDFKW26YfgGVVFEh
Kz6ZOlNZSmZwdMqb1E9xvKMOHmiIcy82jHKAUzweGbxTS9zpDomTpCaaFr641xK8FSafrETHXfFS
shi5mzwnfaK0DcRbr8umeCcNfYABSHQy4r3J0atyRrHhdayJkAwRhc1iRfD4yDhSf+C3huIhT9Hp
S9VrrNpqOtQJQtPaAFTQWFKrTAwUxLumsb/nFbkhP6wotOovCe4MMClRp0jx3UV3Xd3SBJXonYVI
LYnKOeIZdQpEYFVzltlXYlsUfZYhvvKkyuMqAw+3hThNB9+NXfYR99frtCQ7P5Ss5WRiI8ahU5jD
wwOosDQ+5Mi/FSQboMRY5m6hw1PQo13X5HZBMo7M9njqKNbDGuH2urLYlVlvHuUiiRfGdGdOJIbL
yk6ORpd3JJ0y0kbSQQF0VEDb9Etkk4UxtKvBICnRpDAVpH0fijrbk75nOo69Sz0a8a7QcAlLB7H3
ZdIGrV10Rz/8GLfoxcThwkObkKxpjkVfIhCZltk+H1kpoIpwMpL5pBxZIkoPrAqqXV2EQDyyb2OU
DSfoROkmF8ur1B871YGdmMSa5mdfkjFEbS9keVzwJRl5M6PR78bKO0iL7JyeklbC1DQlL0TKgo5H
/sLZFtllrcnkONyRXqGZR/GQ5OZ1vjh3QEqo2Rq7Fn3gnYeCp6lhorX2scUukFRDa8FAiYtHtzF3
el/fta3NSqDEVG1hpO3RQWKoRJpDUj6dHbJhhnkxTVsLSNjrsj4gl+lvpyEPpN6SV9Oq04xe4wby
piJUtN9DhKdVFheKdVfP9zEavrrkoZ5cUwtyv9r6Q6vyaETB0SBObggmZeZ55h+2L6gBNghvxxfH
gPZUUeM7pjYJUj9Fn5wxBQvLxSD/QKlNRrBaGr8KdyNKju70tQESwhQL0W0+seC/gl6qvDgjiQsh
UeLEMqdFdO1gdtpN5B9lmZzK+tjoZg3Gep+hahFVVXmiUvA5sbs7vR2PJRkpw0ypbIsEki3LjoNR
wKxmckZAGToFlJ/RfW6MnEJHPj+6i3dEQvLrILTvTYdHS2Mgq2sSwdVQXA3CwiRNSEU51rZhfYMF
8+cqjxHOnqcviPpom3bITgOCuZk0WNcUcN38fEDHxW2vQ988Op35sEqWLwk+Kvk1UhV3faknu1wm
V4ufwq7Im6Pf6NGlLt1vRp8/dRGLxUTk6Dngp5vm9EdkMYNQXwbmIucJ4FekFO6uUQeqD6Rs04tE
sjLQdOa6rodC5mdYUM+EKW53l9jkMzdJf5wX9LFNx3oJF7MWWz2sIc4b/NTQQpF+3UR63Sszhb+O
G5+0Zo02qdaW4tLUCp6gRfcKenY2JB4zns0YMkwaVpoLRgsLWmQW49JmWnT9XMZgDTaz2+jn9diP
wxskmBRbT6AaLq3iKqQgu+AtRq3O2+kkC6BH41xXjAi3jLm1mTXLOHdZBlyPGdM4V05kgjlmb92g
E0nFlLkbXbcZtQG1CXtgvHWbEa3FmfV2bn1hiZMrcv7TLkrJEzal2KeR9RFR+OSqCgA21ejKallp
boEJ9scCVmdCypSlcXvqmY6cC64L6a5k1gZymyIy8HPj+IjDWSi9IilcFxeU996cjP8PlPAvoAQf
b5VfUuZ/M5QJMHlvku/d/5Sv/4OwfC+/Jf/BLH77/F/4BPcPX/dd8ATCtZR1DFCDH8Riz/vDMJRZ
p453jG8gfPuTWGyJP3B1930IcFTkKMjx0l+2MuIPCt+4w2AxTYIerNn/BqCgvv4/6rO+rju6bRkO
xlSWa6l//mutCyntDO2sST9qPiLlpGKiVwdzxCja6wjuoZKGa1oaEC0HofECP5KR52PPI68vf5oU
qls93CUgelDOPY7j7Vgd9eSmq58M7Fu65PaX2/wPCAcs+P7h11ou5X+L20NR+beiYem4boXGCb92
0s+kiskCyupW99CsC+2n2a+uGBjRI2XhBLNL6vceyM1qwepgONZa981Egm2wzeOCbVw0Zjs7Dz+A
z9iPlou8tU1ySKqlA0Ek+Nobz3ppARplkwJ53XCZukDLLwyx16vwfeu+zS5VZnWOd2TNuLfr8rt6
DzYNm45Ujfq6Eu/0ES6ZTnlEfVVH/qqyrgRJUHVKvUVdsq6Mg/oFAJb36lKjU53JiO10yEJc/a8f
VSMko36T+oHrD67HfUkyxPVg4fLDEy4XMWuHoxvgvhC0JJdCv0FWziQDpW3QaAKGHW5D8vmKstqi
XwKw40a9J5burnEONcG3elm5PUT49tbqrRHnUhPuaBGI7sbOppPZyy24yS2CRLv/x9259bZtZAH4
rwR9N8HL8LZAC6zv2TSN03qz27wYjMRKtGQxFiXZ6q/f73BGLknZbtwxdgc7CRA7lA45h2fO/SLf
VlV+7t9cfU6a2/mJwKjqxbE0ZadH6eEt371VNCncnpHXeUxl23sBF16/W2+acxVhvPPrrLr7eMun
69V2diS3vVv5v4XZEo8+xbLqQ9y8U/VpwzdoIke7B0Lr8lzc/DZIT3dblfs1NAuiJdIZauztYnMu
l1Q0bf+9P4/9L801PnumprQbAI5CAbo6qM4EPbJ3ubnsQR1co6PNTuVnQeGV/My1hrLWnB5Cs0uf
R6NI/pOi2DtcThucuzTiCCnWZE4DdawcDXzoCT9v6ovr8PIquTn28Xv6OEGYsZLEqxP5VT7cBPeH
WHXnWzxZPiKGUljydTena3IZ1uvFO/n/KxpfbTZXx9e/fyZx80zgNjPmMFOEPQOcgAj5OV9R5Ur/
PnmqJAyOdl/NQqzia0UJ+/VJValDmj8eyrVbAXvyVbEzoNHyenVYBatf/Pnm9IavyxPI1+7mp0n+
axAdnMxIId3cbk83OS1crjd1cUNPJ5K0jlSS0pcSn+/XH0Nqi/1oelxs6IK2pAXV/cHVZT5h+ug8
+vp51tyczGnYSHn/xdXN/NPdV/qMVTF19ll8NmlSWhimdLuii+Fkjbk+O0qn4fv1PQ32F9IwdHt7
dseEQemtdzlb/DtkqPYhFWy3RIoIgW196blEbHC6IEYw4cAcBNOLOS0PG1rTz+i8Ht2tPuLYwvxu
TtaUcVWz6ANMbKKDqf83MtRsRGTcSTsz7eO6XG5/Lpv1fNXsGlbI1YuaUrRLSm9lsNpLP/Q8IDOt
7U+kcsS0NsRBL1Wwfaj2YZ6DMS945vWYUXARyYJJhCgOUAdlEfimwc3EXD7Icy+KEK0pKYDtQr5w
ww6SnkLD8zvU+Hz+M70djOr1YiXvgc62i27yIyOwvw0HAwgdHOReTNZN6sfoFIPNo+tGYYx60S6m
4/5PNl+MxUI2SlZ387w0/Uyj+79NyvqBLF9CAaGHMkVij4/iIwuAXSRkiZcp9LEQr7heriEhJtr0
bSQwwGOHBFKPcpsEndMgYXAMSNrxkoDkj9xHB5XlGhLoyTNU0V/KCxLlBWSTkZdokECWV5cS0Ig9
MJBFKNvObT+3Z4XKk8w2LBLzisnx6W0/CDwOSpzT76g9KNCIY9wgj/UzWXAD5dGqlyREoQJZ8Psu
EnKaONG+KSYVvMWBrwXQf18eDI5y2Urht+PvvwtogQ4ft5KK7Wmn8YhkVO9edRcL7N+Lw1Shvmnh
49D+aa9lu/3W1sYf6iuiHrKG3NBn+4qczMQ5PhBGQWJ7BmhUllN8hJ9hwAHS2CMP2MdVTAmDLK67
xQEIsGoF7a9zABV4pFkFMbnyj778FH2BZFztt3Fr91kmtS5WJz/KPV8OfshADL36/A8SUInMPWbA
Zruc43+8tr0CopdqAor+fmkc8megDPLyk4SiooTgnpvbx46R7HQrIggzj5nA1GZEqHldvp9JC0N6
GlLPos+Gg/zPN1zJggNEXpLFNFXccYAhEQiH4IjgxdVY0Ph2SAYGwqUtiSCC1BV8LttZvgNhwAh0
paSGbacjOEcLtDiWijero6B8LyAbntI/YwIP9MEsx2bAjy8FK3q1N3SJFlQa6FdjcSKUF2XUv4AJ
vckBFoJAeQkDNFM0Jvf2n2W2DBGpiGWcY/2alzzki4mHQpD5VJtqjuCcVoxNJ9qc3VkIkYqKEBMl
Qe0a8MU8wo/k+4mY4u3SerhDZwGd1lo4RspTId14A6Wt4KG/KPATL/DRD/xMK2Mu7T9AqFtSAcYR
Xakwf5XxmAKwqyOIhUx5s7BEfVjcowK8WbYmIhpiRpZ4nmaPc8QsxkpAFcmFb8hyDgvYiaG1tZCh
D9IBG/e4PvEA7NECtJLhQsa7rLHgnMFIcXxm6zeMUnGGRCGGUX/7EEGYgRqlKJmT5ZxYCDHmbcWC
eEtk//FAKKaJl/oBLkVJW5DlnoKYY8jYskPfy+kKQW7pUBoGeBLJCg93wRPnXn6kMGVtt098LIxS
3IR/nPAuBwjEaZyCBclKEfXDIWkoLT1szz5tQ0AjXvEOh+vuP8m9EE6rUJz0IXCOChhTkOlojoV9
kHpEyPAKYg22a3AWAp/wEZGV0EF/MZMTlC0TwGNKcIwxEQnusO7rpxdNQjaVIEe/fm2POnQIwoBh
Y5ZMQCUcAtLVIgIn7RqqAQTWJGxGcMk1HhAGuAstt4+nJCVnP31wAQwEIT4CQjKI2tCEE5zjhCQb
hrZqgEQNUHPD5InIWeCjJsUSYPWNFe0cLYS0NrCkBYkeMOeBOVfGOhxaR7mHtiAuNVfjhyHn1Dqr
Bq0gThQ8wfiJBwyBkTUciTgSJ/OOYbilG5BaJKmkdv4SPAURsh9nsWb+HLGucGDrHtgGS9Kvyr39
2+pGUUSiM9p/uMutGmgFmY+GjPsYHVHjxzm+iL9IuhTZUQEeZJxB0odOC8cBR0hxnSI6Qt8gwUEj
ESK29hQQMafDZxrjFGnX4Cyk+NGzWAUpzoJ2uacpREmoj6mVnowvgD58UIRe+xwBXwF60o4YXOML
9EvbK4V4cXTV9xQZJKiMxms05AvoU6RYxUxQe8CSW9wRLBhvxl+nhYgTwQQ5/Oma4IdJJjnqEm5k
ml8Z6aFVE5dMB0WQ1JY7IiOijIwCVNBHT0ToozUiIkxmg0vbR6e3NhxFBJJ2aZjeXqYRBUF0fqMg
iAPRLvfsR0metSUCrOQwozWqiRgMk+6womOKnhi5aKxojXaHaIEqKamjslIUYAj0F8RJnBg0DL3J
YmWTjK2cTTuIqBezpQVxpuM09kUzbNdAOKSZl+QkX6BV6uuaA7lEC3Em7fOsaEGliEhpt5c9YTq0
bFFiFyYK5x4WcHjYGlBEFkjMBwkQRLsGSiMGBIV/Kdq1oQX3+EKSZLYnglAjE2OxH6hQ0KuvNOJe
IviEKZ2/PCnrG47NQ83P0bSaj9tqn6psHqv3eeoDuyqX/eumwkXSlqWMpfdBKf7R99a5zfL7D72s
5zaW0Lm4iy209zFfNxvcv3XvXrtd7f7zvCqXxXI03bYXtuYxfypuqBj6+7z4UtwU+1UofzzJ99/1
nrPDC/4EcDMbwJX4hDXcZcWIwT7gtlrAHvCsWDRFs3vENvu8TcG3hXxUzKvf6uWiX0Wt61ysYdOx
fFmM6+5T65xxe8iLRTlaVaP1qge8zUm2BX5czou7Yll2Iet8X2vI31a83hYYPFqR9yDpnqPuU7Be
jftUqFNVbZ//rKyXkz6lmPxHW8jnYLyquhg3xRW2gN+Oi2mPAAOdpGcNl4l6i7rqn0idBWkNejGu
igEXYVgebhpryPVdnyx0qpot2Hf7vElnvFgDBsB6NNvudt6yPZ1GYgv6x3pdNXto1lkKtrDfF9Wi
xz1M+Nse7nI7LxbjLjpMWok96KYpRozOLZkz24ffxmyt4VejaTUp+uW0OjnMHjSyoKlXPco2sVZ7
2DSO4i8juXtI0aHM14Be0w9xAFqCxNagmdsy4CEm+8AW8k/ll2Ux0J7IvJFwnj3oTdGXWyZCZg/4
7s15cfO1mVZ9sQ58qWF4Dfj/KJdN2eNUJqTxGsDfl/fVqCfGTH7tawD/tV7Odjho7QNd2GYNul6u
pm+OimWNpOwfTh3leJ0bHBez4dnX4QNb8B+mVR/j2h9vDXY2RyPpWzXGyW0NellOhh0LWr+xLeCL
crFoaB5WDMyEUPtlbcH/PK3H5Zu3zZ5s0w5PW/C/1OsnCFFCz69g9ukb7BOiiWzbPv8l2C+bpuyp
FMYNag/7vm9Vmk4ftnD/uSqmXZ5iEiBtwT4zkczSaPpUYdkMyNs4WW0f+l8FcmcxWfWPJkE38V1a
Ay+b1ZtHH157Ba3hV82oprFlT3OjC5j42qxhb2uajUx2gET2mPSo5yE/5ml6SHfd9z/tGsA89rW+
c00+MZqXxfKH/wAAAP//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plotArea>
      <cx:plotAreaRegion>
        <cx:series layoutId="regionMap" uniqueId="{1B53C41D-0C2B-46E4-A935-671545A940FF}">
          <cx:dataId val="0"/>
          <cx:layoutPr>
            <cx:geography cultureLanguage="en-US" cultureRegion="US" attribution="Powered by Bing">
              <cx:geoCache provider="{E9337A44-BEBE-4D9F-B70C-5C5E7DAFC167}">
                <cx:binary>1H1pc9s4l+5fSeXzpZogAJJ4a3qqmtRqLXbsOE78haW23SS4gfv26+cQki2ZUdqeiqduSd2FEAcH
FKiHwFkB/9dD85+H8GmbfWqiMM7/89D8+dkriuQ/f/yRP3hP0TYfRfwhE7n4pxg9iOgP8c8//OHp
j8dsW/PY/UNTEfnjwdtmxVPz+b//C+7mPomVeNgWXMRfyqesvX7Ky7DI/6XtZNOn7WPE4zHPi4w/
FOjPzzeiLLxP9jYTIY+3nz89xQUv2q9t8vTn51e8nz/9MbzjT9/+KYQBFuUj9MV4xFTMiIaQKj/4
86dQxO6+WTHVkcmIaiKEmPzoz9+92UbQ//3jkqPaPj5mT3kOjyf//bn/q2eBZvvzpwdRxkX/S7rw
o/75+TbmxdPjp5tiWzzlnz/xXNg7Blv0D3R7I3+BP15j8d//NSDAbzKgHME1/AHfavoJLVuEIts+
iuff6gNwMkeMmZSqRNvhhF7jhFQ6osQwsQ4A7l6OHUDvGcppaA49B6DYl2cJyl/h9u9t9JFzRxsZ
uk40XWWn544+MomKsaZqu7nDXkPzjgGdRual4wCYv1ZnCczdU158+sYzl8f8I+ExRwAONUy0//mN
11MGljYdYQMz9bD0Hc+cdw/rNEiD7gOo7r6dJVTrLY+fnt/i31/VCB1hAlOIYrqbIQOIdDbSkI6I
apBdO3n+7t3i9uZwTkOz7zaAZD05S0j+yngnPlQlICONYU0z0f5HH4ACqsCox4zpVJfrHoii43nz
jgGdhuWl4wCYv+7PE5hwmwcfuJ7pZIQIoQimyk7caK/XM0S1kWYwE6tsoAOAvHhjJL8AZN9viMfy
LPGYPQkQMR8ICNZAwJiaaRq/EDB4RAjBBqjPL/rB8UR5x4BO4/LScQDM7K+zBOavLNjG+RaU+d2v
8/tyBROwWpip4n6y9B/z9VRh2ohghiile2To83fv5Mp7RnQamkPPATZ/XZ8lNuOncFtvsw+U+ZiN
VNU0dO1Z5oNWfGxxGnREdFMnGAGE/WeAzXtGdBqbQ88BNuPzlPybp/rTfBslucc/EiCCR7pJdcQw
fVm2XgGERtQA/Niz2QNy6HhZe/ewTqM06D6AajM/y2m05nkuyow//1IfsMSZI6wbsH6RvfUy0Ab6
Jc4wwB1A99No4Lh5z4hOA3ToOcBmfZ5+AXsb8n9E9rG2pzHSKFg2DO11NdCRj+cQeNPA+DRAXVP3
Svbzm7H32rxrTKfxOX6eAUL2eSoItojjp4eCP5TF88/0+xOI9MsYaNP4eZkbQGSAdweDdoe0gQB6
52h+Ac7xowzR+XqWa9ttsfU+DhZQD7CGDdDLTrsEpPVpmJqm6YMV7a1xnAZk12uAxO15InH1FMd5
G1bbD13LSB8CgKVsryqr6nCiGCMTmyYzDHWnsIGyfawPvHdUp/F53XuA09V5rmdTiA7wx+3zz/T7
a5lmjiijFGl4oEyboAWYBiYaeAXkZ+AZeMdITsPy0nGAyPQ8XdBzMHL4B2pnUrz3Vs6z6T+YM2B6
jqgGXk0dD1yab4/kNCDP/QZ4zBdnKVM2Ivu/CXfCz44ZNig4yeRn4Ns02AiZlCAD7Ve7oW3z7nGd
Rmn4XAO0NvZZorXe5vn2wSvzp6L4QC8O0UagImNKddDAjrVnAxzQKhinoLqdlDjvHs9pkAbdBxit
z1PmLB633gfGowkZYZOphkb2eQEDDxtCZKRTmGkQsH6WczvT5s2BnAZl320AxmJ8lhPm/yDYaYxA
/DO1T9Z4FvSvpgwEQxk4bSDRY9cOAulYSXvPiE4Dc+g5wObbmU6UEDJsBP/IdUwdIZgnBLI3Xpar
Y2xMEDrE7D01++UMlLhjbBbvGNFpbA49B9gszlNNW3NwBOSi2D7/QL+vOhMdQtAMQThgL/FhYhyD
wyDq1sfUICD6/KX72PN7xnIalqPHGOCy3pzleraIH/n2Q2PQbASuMwbusd2MYUO7Rh+BZ8ZUdbb3
UQ+06HcM6DQ0Lx0HwCzOFBhRf+Rc0UaQiaFTg5wWMgyPejh0pO7bBx6axRuj+QUkstcQj/MULsuP
DnSaYN8TiD+D80V+hqsXRAlMFSbKs6YM9s6xaHl7PKcxee43QGV5c5bL1+ap2n6kO6b3YVKdgFjZ
e10GqCCkg3IMhii4bJ5RO0bl7fGcRuW53wCVzXnmmi3hJykfgvb5jf19WY9BSdYMrEF8+bWQNymI
E5hChOg7eTMQJ+8ZymlIDj0HoCx/nOVUWYmS5x8s69URM2EemBS/RoUhcDwjcPWbey1ggMq7xnIa
lqOuA1xW5ylY1tusDbfx4wdOFsg472cLHahehj4yVDA1YdPAbq4AaseL13tGchqUQ88BJuvxWc6V
NX/wuLuNn3+f31/AwOtiGsRgkNN82pKkELNUQW3ulef+M1DA3jOiX2Dz8ixDbBZnic2lxz/SG6aO
CLj0wZDcq2GDlQzCMBAcAwNf2+MCc+p4zrw1mtOY7HoN8LicnyUefVJJ/3+S8Oef5venCyRoGhpE
YV78KoOlDBwvkMOsgYtyv6nmp+nyrkGdRufVEw1AWp+nnrwWcfGhZj4xRr0THzHIkZWfwbxBKiAE
Kc/aT2GydwzlF7A8P8MQkq9nOW/6bLn1U8MfPnA1g+xZcBNjA5Fdfr/6Eyr6CKkmbJwxwbA5Xsfe
N5rTwBz3HWCzWZ8pNn9nbyXe/+92a/Y5S5oB0EBgWX6GSX9sBJp0n46+d2YOUpc2T2+P6FfoPPcc
YnO+ubMXT1n+1D6/wb8vbiBRBsGkYBSfTsk0ICQGsgg2De+UMzawZ/oZ8PaYfoXPoe8QoYuzmD3/
vs13t8rsMHrF+b/d78zARYmpoVKQ9a/8/JCWjkysQUbtDh1Y9I6XtsG241+P5zQ+g+6vHuE89jT3
b+cPkQXPP8sHzBdtBFakBon+wywMOgKtTCUmaAbyM/Bavmcop2E49BxOkh9nMUlejRqOBdjlk4y3
wcfGxAzYuKRjEO94v1K9niuwvMEejX6P4PNK9vxS7EJj7x3VLzCSOTbPz/TqieGBz9MVcMfzBxHn
/GN9ATrAQzFsP999XoMExg24OsHFzE6n/r1rSKcROuo6gOducZbT6DIIITvmQ88GgEQzE8Ms2scn
h0mzDFzRoEKrqgHOGvl5PYXeM6LT4Bx6DrC5PM9tm9cenOvxaZF/rHcTNGldM2F67HfHDHcIQooZ
RSYEmGGfs/wM1IH3juo0Rq97D3C6PtM5lD254iPXNziZBpuwExDvYzLs9fqGNHUE+zcRwgMj9PLN
gZwG5bnfAI7L67Nc0m7kgUHPUvRYXX31fP9L9Rkc0ATDgQywAXA3LQaaW68ZaBj2NCF9YNy8dzyn
sXnd+9UTwCFB56kTfIXdGnAW0tPT88r/+xo1pnDiDFj/EODcwTOMc/bJTmDjkF9s3XzXkE4jdNR1
AM/X80yd+frUfOiWdAQqMzYJLFg7180gJ4BBzgAcFQSJHPvDBAC6Y/vzzeH8Chb5FENIvp/lmvbt
KYvAffv8w/z+fIHlTDWoBv8NXJyw+U/XNZ3p4OWUn4Ej7R0jOY3HS8cBIt++niUid1vYfB67xYcK
frA+QarDwU2/kDFS8MPJG89bnwfy/31jOg3Pcd8BQnd/nSdCrYCTBN0PnDPgtYHAsqb/4mwN8D+D
XtafVKPuDdPn7945B+7eHtAvsHnuOATm/5Pr5tfnB74cuDjeFtuJPKnx6AjBf2+Vzw6nSA667mXB
SQfoTkwsHv/8rBHQul7Of+xv8UqGDJyQg35P27z487Oi6yOIYmNIIiBMA9ccrHw1HND252fYizMi
DLIP4NgBjWlMB4U87n01f34GawnD6YNw2sB+v3Tea5/QBXJIQN0ALxGCsAWD/e4vp2ReibAFe+Hl
x9jXP8VldCV4XORwNiWCp0l2fP3TgVYDu7FVBqe2aQa4n2BzNrQ/bK/h/QZ29P9C5GcxqgP6lGKx
prGKb5s01MaJ17EZqnTttiapNo66jM1kq2oqaNeqZTHetYZhsG891VfeSjKf6ovYlrvCG7tVki5l
YYZhmliHOmvadGn0xYDmu13yzKjkKz0umrlLumx1KMKEHVc5iZSlCOYsZfjOTcJoBZaSayt9NW1j
dVLXnjHT9JTcaUbxGMRFfek2nYU8byKMzJ8GXd3e0yS14wKxu8ptppT5ReFYqtGRceh0zrJtU2cp
r/SEOcvYcfXMOtQDB+GLqvKtoFXdCTGc1ioy7Ltjs+7QsgmRkU5hawNayrqnl5eKcNS/k4D789Yn
8crvPLEK+8JzGsMO1YTYgwZZlYXOM7EKkkDJLXmZzJlbByvZFjaNMnG9xp+4bltNG9yZGz/Pqqmb
OObG66+6pmmsjFExTtBM5Dj/xtRUuSpCEcwCxRNWk1RiU/WFowRQGGlr0SSuraKo3TKxSKRH4yR1
2QwXxQa5RbdxE4XcINgtMtEqx51mTUZvPDep126S36ZR5IxVT6XVdRD4+UXj2YZO8+tSDYtreI5q
HnPOdzTZ0M8Vi3HfXciq3mnu9b91kjcKaTXHmRCLusEitSgv22VtBseFpCWa0Rw1SFpFkts95ibe
tH41J6gOLzPMvRvHUegsJzqyM6J7N03eIquq82bsa3UxS4MCLxHSyovEqKu5iVK+oY2vT2KzE9da
Y2KbKoF3F4RGbNUNq5ZJnKpjoTWh7de5/01ehS9Xea3wHe1wBe5Lbe6Hnj5BYcZtZMR0xjyn9GxZ
r+OKztyIufMKteW46rzUUvLauzGaIJ53WZXO3UY1r5O8yqxKifxHr6knRepF94XTorFHFL6mheas
XByQsVO0zlSUhFpR4rjIAt8cteClF9Mk1MTGaz2xUY1MbNq+SI2aWg3LkqlsyMzWQzBvoEXxCmqZ
afJglM06dcJ7zY9qz05Yqlz01TiuKs8WRqdc4FLcw/SEB3qpZjHJvuTdAuEuWna0wKlFAoKWfhwG
7rgAP/8E1122I+7a/Rz9rSeRNzciyifCU3S7rBTfnFHlQSmiZh0YDt5EDbNN3wi7b1VYh5aacteM
LdMtQgvRpLVcGrRXrKPNrojJGHrwY4rbmJZIs27mEGBtwsZuiNbOQsPlX4QjNEtrs+iB1+688cvm
jubZxojTWdCvI7KAVc9Z0n4dkdVILiaHOgB46XQxt4wM+auiQtHay4gxBnHTfXcddaXnmv7o8e6G
dJTfRSarJyp1/JXosmjNYbfIjrWKu5VPInF3JApPSBdQMQfSBUK3GmGQuN2fdgCCppc+R9LFQBEv
Pd0znwKdhwvOAj+0NMaTCyXRxUURaFCXl8P6kPWo/tPlsG/edoGtFA2ZENypt2XqXqe0bS4jzv1b
UdtOlEe2I1pnEvYwywLpHYE1LApWcVjs6JEmPGzJVrPv0SiZM5F8h24vPQ50qnUutmSPt78jjbN1
GtfxTWtmgZVXov7CtSxbObrnj6leJFs3qC7cBrvfIqbwBTGdaOpmZrKtlgV3g20eiXwKR2ebcz0M
8m+KEi0iP7Dqrrhp3C6+UvSCXkdeuXZbo/zeUurNOziJcoKMovweV2lkRVnuXUY0d+eZayAbZSiy
WNZ695WTt3akqs2qis32JgrSK6On52bjTdSocxYpp/FdV6q2pJfMN6Zt4WszJwq8e1Rc1m1jfHfa
WJlXZUYmkuxWZFH4Cb91mVksC9IFY6d2+T3W/PEbb58JqRuvdBuw/OEwWo1gMDlhBw3r24/evs7H
Zq6rOn/0UYADboPo8tWguydqp9t1q4HOkDj4uuxMEOWivVdDptuKW+SrLm/xtecqdy1M2CmqhT9u
QydYZVgNVlGS7a8kTTGjqyDu3PmALnmbUm9yS/Idmn09vcpwBr/4idtJmpr7s8QrvxiUiElTlvVK
LSK6CjLTn0Sic78Xun9p9JObOvQq1Yl6J1k1j+xZq047YhVGaDwKBV/5SYTudKcVE5Qgb5x5hUs8
SyFKl8RXZlkvYEpOa5/4rtVfqSEJXMstvf3V69Yhn9LwaRMI6PGaT5g5utCykthmzNSV0nbHBUvQ
wsd6thjQD7yBk6grWdWpWBVN5Mx50LaldWA59JU0KuJLrQ6buewqGyV92C1i6rUSaPW4EcHU6cL2
KwhP30Ymyr7rbcEtXpj1325SrLvA9VzLDwqLc6XkVsQTq6Asu0Y8ymyFxrfIb/xLzVO125dax1x8
y3l6q1WRf4n6Wt8maxpIqgPnu/p1/Te83OXwfS58g6y9tB2+r2871F5GRuPQWAQJLy0fcW9tJi6x
G6qJcWQQdy1p8upQBLLBDYmto2bPd4rZaxxn/u8z2QAX+PFEBtsJY9jOy3o/OeRhG4OJ3Hhc0bwM
K4/cV2+KLjO/mIbvr/PAqWw5o0EleChjbH4B1Yev0xe6CfT8hV51vLZFqrW9CvHQGJwd8Us6do2H
0NnyjF2zIuxKCyY3Wjkvb+3uqqepXZ5OfK4Ti3m5Coz9Sy2bZSHfNnklGUE6EgsyMuGOkri7uYmc
2E47Tx0rApTiNAwSK65YvEx7pTgSWJ15KuZjWVVjM/xSIH9XEz0HdtzE4k0klpzed0Vom05Ll2Fa
5Je1Vid2wYPoIaWe7Tt6cx+Bmjw5cOj00aEXeWXqCwPjwCqQDkrWoZ7gN7SBPh1oiGJv7GoahdPb
TTxEMSlbYcAaZD4qboioYlGUahNpGAo0C0tN+SorQTCvaaJ8Tbgubni7rSJj6eS+u9b1DLTCl2ri
qDBgv3Z2rYwb2RfmtmMV5A3tUm2FSejO80TVVrS/wj1NXknaoVUkjjI78MmrmtfXKO74qjYY2CBE
a6ZFmuWXQefuC9kgStaAUfhMkywdCFlbNiQ0bKiV9f0g1X1/G8ktGVnQMuvfZ4r+80wxwDiEI3QZ
gdR4sOlfizyXVlxRGw8/0rhw7ZxztCpfCj3n8KbKelEQ0A4Td4ILnl8cSGkMwIS8wpOOU7JReEA2
QR5aPvbyNWlLstH6QtK5T8IJaxGxBw2ytWEhWLYanxQlU4qF6LgRblRR+WOuRd/ThqMFFTS/zJsy
v8T9VU8XRG/nO97AJ8ElKYNlRSrtttMEuzIMvszqBN/ioDWv+rZUNY/a8r5GSP1ViLCdCE1JF3md
+Et55dft/ip8uTq0Hq7c2vCXgZZns3/HBuGfJwAkzuuQwAAJcf1fCFFfg+MZnhP6rZo9BkXc5WRi
JGyaea2yDs30KlGaaiFrO5KBnM7K4rIdu3BsiB3u6j23bPcD3l7URrZoY1NZ48ij1axl4ug2skHy
cjjEYlyIurCcJPNtX3TKD6rF1yLJkGuBg6QtDPjXxVeNFqf3tZO4dljE6o3qdc0kFoqzThPVX2g8
Them7uF1AEJzgmo/u8FR7Ntt7rn3/R29wFD7OxLHDa5N7GUzoiTYKuo0eoB89Vna1O13XkXOpFOM
+gKFunMlOcJMrzeh7/tWIV/X/vVsSKmuDPnO1mmbWBS74bR8aTkwCq0Mx9itYjuucf6FNcIK08a7
ISnzbrS61MacmflU0l44iiYNxqhxrtPefqSdF081x+HjvK9KGg+NaJoy0P0MaXG6L/UYLLUvklHS
FOb74w75+RfZcLhXJA3XWCMWypXigqTeJC3MeFO6DdjD/ZWhRWKT0JguUepOBnTJIRv7npL10In2
PbO+58ttJYekSzaNN7vbStKg++vb5ky8IbPNn152qkFAAdIJ+v0gEA0ayOxC56rfBrED21HjMUKG
LqyyS8FCV8FM15EZLWU1pQ6yaOZ3Y9GBTWjJ5gGjb3qGYe/YJVPT30NyHtjlLWVV3tJM6GWo4WjK
/aLdcIITzSqcsNwkS0npatxuAkk2Et+ZurXaWCEIdc06tIPXtrQMIwxmHeLtZte8vwsCL5KVZRGd
CHeSZGZZgMekzFbIF2k0lpeyyJXQWUbuRFbUmmSrI+YDW9u3eHAYzVIJJ7CnB24nSbtLp+QggAzs
TJ08FOs8jttpAjq7ZYDvbS1psqDgWWgseWnWxipR22yhe4W3px0YPVbs7yBpLKEMcp5f/OCnjH8y
MP4hIRiOYgXzC+x/WKFg0/zr5c5lnU9ZUih/B3kwKcB3gS0lM9MxEmUzljLiIEvMijUb814SeJwA
q5QpbYTTcdB1e35Jkz073jWb6gFWkv6uvZTa3ev1/Xdfyn3jHwNegqCJ8i9RX1TGtaeS9GqnM/SK
A5jgB4prRsFV4q9IqdkN4PIlKEJ6w5TKHedEkJnrMHoTd7q/1FMttWRrgxp603cgDqwDkgQeV+hQ
d1aY5/FM6jYKC8oxzBkxl1U3SsuxFiIxV3tnuuc8t0rP+6FVet5lq9ozD/qiQI1vRVRHiy5p/nFa
LbryVC/eFYpbPXZJgBaSJBtLM6wWvpb9E6E8vgpVrRs3kFMMTwKh4nLqY3dc9ZqjX+WB3WotvUxb
tVwaOU0mNHfc+9xQ7Mzx8Peuc8aum4qZ05TeGISLd1Ol2LtBQTNhbqFcSlLDGwGKbOKNa+qDjCtr
bcKKMp56Cq9sigS7TAkzL43+KqGua4E3JVwcGpqAkXWqdLZkO9DlTcoiro4awFfYWVhVQNngDumW
VZaCdyMAbc5PxJWq6A9FazTf20rEUwPRdqYnSfvdKcWlXpr1deB5byyEBsRwXqm94BWDXfAq7LmC
s3HBhBn4wMraMTM17Zq/mww8/aoVN0ps6aSha9DTvggaOYltFOQfXHls2flqdQNu23weGFFty6os
quSrHnfptaxoHN4bOKvamcqqh2K6dn36RdZKJ65uKu78E4RpudQqJdmAb5Xs/Fxtq0xEXStL6cPa
+apCk3lTrwoD+8CHpReLlc4kZXSshBdSCYsYaMpBEqpjqXeJ11XWsmhcGMkUwl50jUNxI537skiC
6MqtsmQjaw5AMAmxoU920QA/0w/8ArXYrkBBvSB+g8fyKtIb82vaZqu699NIOmkDcsEKx/xamMmQ
jmsV1CGfZ3aNVNd5S5OjfVQMVEaIrsmomQHHTcCpLRgOyzEJJuDffL20mamWF22ui7/ztjbHseNk
iyIqN37TBq3VxF6zdkXWrOWVCOJ8oWf5Buy5nF5I5r4a1Y7fWgxfh2porJng0TxhzLsolDpaG36n
T4w4am5AsjAr4zzaGlGzDMokBwUrNC2jCrRHo219K1bpRgOf4Bqc+DF4uMwW4kqgkaSdapqWHrbx
VWwEFjO6WRk5muVVWsCfNPijcOO49SK760XPodA9nq/MvjjQqjixVNS4FqTaoAkD9a64FpW+iJ1s
HmkNvsO+J8ZtQuiChgq+K3Rz5WgsuS7Dtr72C2cJS2DwLTEuDaMLVjCUYCWvZGF2WZtbflUsRR6i
uaRlrIIIkeaqs53ZDIGnr2GSO7ODoS1t80NVGtbS7n7hlSTJoSvJxKFVscgTt10eiq5K2mUURvMo
KrQ5xm6SWofWXd3wIGClO92C+jW57PR6XMZRusZ9TZIKkDpLtWjWsgZrzJ5eCZVPW1+t7QNNskAM
5x6VbT6rwceb/e1jNZ7URaMvcKyD+ZW07o8Ix9gG32W7FG0U36HM39GF44hF6/n+BDxz3g8scvBF
wV8euCRRrH9BpLjVezoFB8k0YI0zixUjhiBS63W15aQNapdVU+s3MRb8thBT6XgiOZIV6T8inun1
LbIS9mxudcTm8mnqMw/2sP2btoBVCIIPphSsjYYG27m0fitRf57IsbO2wXWcsLjDf0cezJf+L8Cs
ZKGYnT9N27CwDjTiFW1laeAI3/HEYaiuYObRl16Sd1CV/FRtYyuM4JGMtLjxlK698CsGjtG+aKlq
wxk0zeZA0nmuWm2qxfNUE2TH5mE9mOpqbtqShusAjWnK0qnKzMZOmjxaoCZlX1NdUSc6TiCi21eT
jmTzoDA9MDug6rcxxANFUliyWsLWnctKJWtZC7xOfHXprqOkRHo1d3zfuHIZf/DVKF5GOjidS9I4
lgyBtb0BMqCpPS14zXegKRQi17tY26Bfic12SWstsDrF/VEGUfAtryplgjQPRErrOmu9U6txSAP1
h9q5CxWV+uNr1sAA6UN6VppW1Zg3TT0zM8+AyEvlbcy+SFVw56qqZ3s89DY6TSPVkq2yXpvNBow9
slAyLVQtSWMV9TaZEhQ29tp4ctQvVTRjFpqQB5B6XniJu+K+g7PQvvk6qGkkAueYrGZJTWZG4MUT
Wc21kE+wWTuzHXPoeLYWVtlSVl0l/W5Qr7zU3Qx984LcNjF9Kp0Sgonw99duWprydaKj71KKSRLE
5pZg3/JLQzBj5QbkmrQC4pzSIENRp1oJAl/SwVI7mGWyVUvBoTSw1xRHFYsGcfOCdQ6sPkXZ+hcp
JwuvUSPL10wIubf5EveFC3/bBAKGcNWJQMBqx8YHkrySbJJDVmWhFka+dByUzyDqzi3fLc2Z5hh4
IgTn33UhWot3bbcOatf5xtpLz6j4d9WhzrJz4tiWVY1FZAybbKOFrIoiXlYxcq79zP/h5Po2QK0x
dnWnuWCwb+S28MJlFlbtvaTznq4R9STdAJ/6BVdwZ8lwaKOzYCKrMiYqo6Gy4RA2PdDKrpgnnbpQ
chWvHdUTUxB+KgS9oXoo2EvVUWlk0ZTwmWx1wffR7rizVPPXHV84SYrXPvPTiduQeII7bK4bMMMt
t67TH+A46Gzu6c6yAs/kbVI6MNl5+oMECpn5WlhM805NfqQaWXOQ7Dcm8diue9ezDbpHpTKWdFCV
yIRyf8VTUzlKf8Ai8S0/MvCFTH8ATQBd5h0CHCBpoo2NwqYdaIlm6QaXRnnLG8cwLbDKwTiAYOO4
4Uo2qXwIYEka/AUbiGAYt6wUr9hi+j2owfKxvERhX0h73YFzT9iIxco40DCfUlx6NypLnb4x7XMf
nEqHP23ybxIC/vbaQEJAfhycms90FTIZ4SBc6V8+CucZkRKnVVwl94lDKjsC/WupVjzOLMwRlLtr
3aF0WRmJamueTmwqm3YMsmlXZDSZ+TUPLQh+prMqisOdIxr+MFA6M+HdnEiTyxF6MhNKHk6kQaZX
Yt/qV5H4wmCqyvwFmc8gr8q8vM2Mki8O9EMqRP3cKPllTsSBjan1rd/l10KLrS4O+G3gNxOjirrv
GgphTvFIARdX1n5ndddYDHy8m4DVOzalM6p11CiaLRUe0C7UqUMR38XHJO2gCQ0iGgfmgTo1qB7u
DHKK76IYh5tqTbUqsG9esqbYyLhkxOsvSAnqO5LRdEL8sFgxJWArxW29iaL40fccZxs4GKvdltJB
DCmx7rUDstRCSZFeEgq6b62pFyC12+84p9E8bzOIF/RVyaZBKtMqQVVsCadNwa3dRFeHd9lto9sq
adSL3cuM9aSZ4whsXMkii6J/8T1d3Ja1UC8O9AOvvOdu0ihU7O7ni5bbeedlNhipwTV4otG4ySmb
JIz617LQIn7fRaRdyppTI/PKCb7LiuzjGY62wAXLIVkG+py6TxMH6hsqFqRg/zSBIBsevDKQZATb
gH6yWoImyCPHE8l94WnRBfjlvHVImLtu8jayAzA+xjSncT6WxFPNsqFI6I88J8lSGpoFuyx1t7qW
lSDL8rHmmN5MVpWmRGvVaa53Rm4QqE+pMNxVlZl03iLKbadpaD32WemOcZqIcZ21+jz1yzsOps9E
cA8SeLqOXVJSIwP8h/jOjIl/IWl67y7wWwVicU46k7WuJWWfawe5TXWVwAooRE6s2GHki+l1Ezmo
SAPPgxro3kRay44ovS8QyLZ14dY3kiMjIQRw4lAsZDU1dPOi7h09sopwSKw04PUsJF28SkgzLkBb
2uhJ2266tAA/I/LUeuKWSmF7ZhnrY9mUK+o9S0wyb5nb2a7renPRxtXYbRp07Rl5Ne7AuXPtBm01
bvorv6cJx9TWilTbjQAxkJEcQumh9z+UfVmTnDzS9S8igl1wS+17dfXuG8JttwEJgQAJAb/+Pag9
7h4/883Ed2FCqaW6XQ1S5slzkmuQu0ibzJduzi+ZfgR9V2NNhb1CHjs+RCEj18nqX83W0dXZtO6F
xTdOq7ODkjTc5VV6J8uhOxnKmnQrtsvjNkWyElu6uVg8vWOMdCdjfc4wlDez6s9nmBlFNoyJhyc+
+dwXzWbnOl1+kunPv7qNSXo3PwGqMsbnlmn2RzOWqp+fm6VpNf6p76I2PM+HlYgoO3rI1e0RN4IM
QwN9sp0aZJmoHID35QW+1IA+qdzvEy6b+nvD5TUu/fRXKN/6agzBgnDEqgaD8GcnnW9VGFevGQuz
RYWEx164CKhdyyOn0aXkRIkkpyLo6l3lsLuIVd60zOc+M1BF92EOH7C3rTkAHzK6qHo323xCc0NV
ruu4P+EuuIuy3P/xp1Fm9KOH/qsxD0mHXKy8Z4fQLqOTlXdqSnQLaFEFVotQBJ2xAwbnspGpWFea
FHcFDYK9sIciyZW0y0XnB9nSslm8Ns4Bdp/2jo6X0oo2DUhsx8/9j+DbWMPf44uPra/vbjKPrBVx
QLPUBSsfMP/FSX31poqQJ72DZE/gx92e2MJbNS1ySIR3iZlRK6dYyrZlJ64UOYepLxasIe7Oimoc
ulEcHAQi10M7X4z5eWkbe6O9Mt99dqmQ6Y034gW+T07bqQ0A7xXAt/zsIht5HZDJvkYWDRFSTWTT
E99Kkzqi/TpvQnthhv15YjHkFJFHhkRmQzdRUcaJ13vxhpbttHd4VR1LJp21clrcPHgj6aILUvLc
kODHMAXVu2BeQmLQ+JIpG7dW0w5vzAKXwlVduhwBiidRX7f3tZUnMd66dFd2UXNfU1WsbMXY2gx6
hSSX1IrXZtB0ZU5lJRKA5M6Yll3qQ5AFCPA1kwI4TflYUq88TY2oliIAH3fddDZfFRzpkLxEcsXG
C9Tgps1N02kubB7+aNluUCeiQvLlc44xsd2Gm8gfrD1Lc5ckg98W+7ygL0M9xJe04fGln1uNW1gL
m4lxZQY0q4dt2mZWguiFLFhaYFuJhvHFdZE5G8iz6N30kA2iW1SAeBru0+lpqmwbN65Lb+aSWY8q
bdKrBdD5JoNqODhj++1z3Gv9aKXF4C5Nn2t336N6oHAUCAhmm3IskCnJxHcZ8HAJlUV9LLRNzo4z
6gXuFP7jP8wQme2stfBfPIRntwz4p4cg49FYNMi+WPMYPA2knOeZtWOtPq15bAxD9s4B4h7KWtGr
Amfu43lrSoD+A5DQD3fdEI+rrj+kPgh7qeDnUTrWUxB1i7ad+ofU6vqb7VSoP19bT34VDMfGK51E
z7Oo0GRDm1yszGhJ826ZdwLsYgEKgfloty7LqyPVl+Cg1329aVP6+zegmcc3MmM06VjkHYfJvSlO
phJ/maJc9SFSvY6Oupu5IF96HkQdrGTaXQJDXGk7ZMjyQgK8n/kwH53lGNSb3kUqNc0ojrDQQmzm
suoqvL4CFdbSF5rvTM9n9+fU3An41QyU3BnmqTax4k0voI3YFrXtroCRdwnYpeV7B3KZU6fvhEcF
MgRSPgZlDMq+o6bjIBznQKxkUAs4idbyg8xTFvs4nPpHOyPtvs+iL/3+4NFTPdVvPOPeDYfPwi69
+MEgLXWULuJCi5uxaEpenD5NP3AZFyDooldNvTeDfSbjJRJx5caYhRfKDS2IuzSfFo7tuCeuRZIg
Srt179QUkGaMXHHaBkfbR2alJU6Y6FTmb3j27nqHZY++hwNMuNxb20XdnMY5w4VoetO1VvGTlB5P
sAWr+3TKrI3Kx3ELFlJ/K6dIJWYKZUBbwAL5VmoLf5E+B3nN5f3/wMD9/+BMEpRaQIEfHweG5/zF
NPHA68ycWJTfioIlYd+oq+NZ3Y1Jl+1Fx5oErCV5M32CdA42/VJtjGkGJo/8vWqwnO1Yx9K6D8I+
qaZFNMScJb76bIBbwe88O3NXQKNACSCe7A7mkvKgWdeB/X2yrO5QZWQQiUvc7oDaXr+nGNOvJNaZ
5ufiL2vM5wxjC4XUf41eDbmj/pIycOcS71D/gAc9F3r5+/vqWrvLNff0q9tXfM0zhybe7E8488W0
RF7iWC9seWsLQnemr5idCt0EGEAeoNsQy6OJ6VSsiE4c7/07sp4gBKozBKOhc/mr1bul+9E3/Gn9
/8/TbruWQTZtTJ4yACE4yX0AayYsNmbmU3YwiUljMn+gX0wz+jn5c62s+yj5a/KnmXUtflBppQt7
cMgxquv6Eo1sy2d2h7kAr/cWPPa8DQDY/L6c4uoSEm/hu3bz1rLRSsBRlnfQabhbwRBE5pHPEBd4
XkKHPvzJ0qTDX/tnyJSV8HKge+FgSw5FJ5JoKKuXbMSWb+WDszFmNZAHqybVXeUiGQd23hnvxuIv
RVl329xSkBoYk05TEup0PGnaj09e9U75VL3osqoOnh/NdzY+GkqDYllHdrc3o6NvLeK8akEYtQeE
E/gNzIfZvMjW5jf4MP34oY766k7FVXPr+uDMszxYBQEtdgrEumU7kAApDZFeCzpzZFlTvOHheC2i
2rv3bOrtwsLJ111A228RebMkyd/+Wpgq5/m/3/9uOGf7v97/gKhCl4ALgmptrh8ZctQX9GbysGta
ccifwgG+yJPvRP66y2k4rrNyqXqVHqzQSw9539zlWeZvjGX6kVkjbfJpQ00D5B00sK3WPt+NIUWM
l/s1XxBXOQlJp27n9cFwa5pQXOtQLbK2HG+mq6qHft1blVwa0wz4bnwftgqEwXkRgTjn2OXTo7HM
ZUgdAXEXUJUelN8VdaFbIlNHNrVKp9VAQZWEk5kvWluWxwBkhOehACsh4uMjmHTZrqGELvK+D+RM
h5oWrk+ipXmIPx558ygXst74fnvIlO0mAY6lDY2n7uIj6fVxEcx3E78Myi8D+TzFrCDzCjO5EuGb
46Uh9DMC+rg+U0hOxaw5yD+t1owYG4neKFpEEfkxiBiE73miNdhnaYfXv3AAY372FWMygcV2ND01
jqPTJ2Qg3axBli31kzyq8j0UINZTRtNvPvb+i7GUvJR+HT1yN+V3NskvSDtZT67KhwPKmBWLNlDW
E0RKxSYE1NppsFNvEOBUN+zV9K7DHyRndnBvUVyaXNdJLGhzMH1cxJta8nGTUtEfrNRSB6se+0Nc
upFIPm3T+pwTzbONibDvnANkdntn2H4EcTnAi32eikdDozDECdPyc9UkQx2DaT4KBHsZoOTPeUEN
BVhn0QnugeNfnCIIFmELD8qbTXOxZRZcKl/czYze/dgGBUlkz9JT26fJX9NoI8fkQx1nT6l/YF2b
X8ylGlp2jsarMYAGAnYGsvxUK3faVZPmfmJGSDEnn3wHsO28NMbNdIgkPWHHobehI0lZ6/JqLBEy
jvxFMe9G9GYuvESKa4K+Cu7Fv/p8kcOXF9GCsz4/Ve34s0t775GFIjKWKKj3SK3pi4Wc24fVcdd9
ZCz9MtZDFLUE9MqXmQinfZBTe29aUg/TR8v0QYfpJbYuQdBXZbPHS73F3qudFOk2oqoy+Wg7PnSK
nJZVQpDz3kXNOO4GrsqjG6XQ41ljelaaTysLqc5bzUWx9KtcPlZBQ5JUI28x9MU7RTz5I6gc3M6D
hAKgoInfFwg6urZNCMt4BnmHOvLGit7CvPuVhjJ6qeI6Tnzh8McaKrFlGkGM9N831H8odyMPjKr5
lb0uwWaK4b/oVSxM80o3HXnMZWon5ujVQjWLUtNyb+DrwYJSVdh2uTdHrxnlRfd71HbK36Ofa82o
Gww75dbi7j+tNx9nFuQuGMZB27rjoWoG8FpkXiV/KQJCBco9guHeTT5ArIjG+ui7RbdAvKwfRZu2
iywO9aOPoF2B7GpZ7sX3C/E8RcW0H0g9Z2RhAim0V1HmjdgkYYYZAZW+kc1pkk79HAT1ohmbcqMC
Ga8ymYdbaH+aTdC74aOagpsJBEc55UkEwvM91UGw7TK72WSSkker924FpFLbLMj9rTc0e7urq9fA
AjUfSmnn5HuVe8hjN1jFddg/8S58Mij3n6m8q35PJX3qfEyN4uG51sJaQjFJTn4EWfLSKaGdorU6
yDiHT6fGLDq5SMGePKmjN5dPtxAP5ZvtNe8kH8JXT3CVxDydnqFagyQyDPvHgUCEwWNX3Ze0GpeN
AkhhW7JfRU3uX6rK6tcgBufntBX2ZlC+PIbaJ1vXGuJ9HBG+96x62BGt7UPUNPV2DCEGjIu62KhB
kLOggbUKo3G6uqAFIwWo1a2idbmkRSQfutZFLO9W+gkbl5coPjgvBbFKsCa09Y1M0wv+J+0POAAn
MjXkPdB87as632dI2mwbjf9O71flZazH5q4SzdtAPefVyXx72WVOs2cdhJBOqRPTzwdJNi24besh
I/ZrngXbvIzyB60uAx7u3RSPdCsglYZSqisWSGqxH36jkrxh6n1soixRoRKPRVpmazewvINsquwU
ZQFflXaTPTMdPul4Uu8Wo2ulAn8d1tTdjohpFrXH1I3Xqbf2lN0fCNis2BAzsVZtLu47TrFd5h5/
C5pp7YhWHlhdlAvCRHRA4p98XIwZIhsHHyTIl2YAr0rVbWKaNqdomkkfzXhe7smpOrDiy8eYyVEh
9YLYdblzrbhbDtpuz6lduHsVVu46A2vxAYTHCgeOX717+aue8ulHhYN5MbSVfec2U7W1qB9tfStz
r1Ye4dFrSPPWZe3CrKmi6Jdy7fpRcJ+tFW69Q+BBmW05FQGFNx8AR7c2jkXK99gN7wvjfcwXb/ZS
TH+rpnswP393ffYjK3lvLJ26EEWURffxGf/PPvMh5icMffnCPdAEwiIKlhALZQ+qb7qz5NHVtWj+
YLrCQO47JJMv9twVxS2HgLKwN2aQBhEHnQzJAGPG7gg8Ltz4xKbdohv6FeR1Z6+c5CWUlryXeXHI
SgYYy+nLbYM33q/6GdWCdJomvRt3l8bz1L2rsi/T1AimJY+fPUbGrQBMx2MNFq/bRO1xCMBdMxdj
cjbi7xcE1RLwkXdNnTq70mIPaS7wStNl6eAbXkshf/dNIR500ACalRmFlyFQmvC/BajAGf7dQY8g
GInA8kRqFQ8nSir9RcBpvIpPNa3cR+Q/kYxZY68Vez1FmxC4210zH+RTHG8g2/xtzWOf1jxmZsr5
WB/+beY/15mZ3fyZf37Cn3UFs9qNbqspSfsU6ZRUaaRX4qPd9eBMRuF4Nj3mMoIstbFoiVIE/z7Q
hSWiAAMURxG3l3Fb7XMWQMkwp9zwgNfnoE23xjIXvyuCDTaKduEEuWZgIEZq0cfRuMkrZzGBtwQN
oIovZCzSfeHRu6Ki8cV0mZZVIF2jssnCifGvAaBb7bri2Ximcbfy+eRes9lrHXkjliGzGtBOquA+
d6h9gP/AkpG7by1w3ofCid4n6eaPrdPr9Vilzt5JWXD2fS8HYzjrdqLW8QpoFNRbMrgRwcU9E9WG
8bB+DitNj4ECNmjMAXxF7FqBXLdDJZ7HyS0WlrMPa6HOVlnxJTApF/z7OsRjroP6nLWryelAGe0s
awdXQq56DhHsZpym74Fb62RkvVwBmY4elXBvHpKtP3iPFMpQQxICalC4LT1k0v/DDKCb9VKmjruB
kMdZT0IiqeFyfkIMLFZc2PwJZ9lPCEXSd9d9VVJ11xLKYn+bkjZD6CQCoDdlcNVl7ewpkJIVRBfB
iy2sdT4E/Idjlb9n4Le397PobEVCpK864XeLnDO44DPlF5C6WpQtYmVXgOQCzmlhRfrwQZFLc5Ud
i3E4DnbWZIAIikRaHfSgHQ1QuUO7vzLHPwNmZm8tdMFJDyrscySaagGnlD2MfeEsU/xnrmURy3UF
6vgpyPm4HSSoLGPR54d0COptHdXRCXBjuaYtSgLgL4aiDB4SymPGw24NH3w6ec0IbYRbe7vMtsYX
NuAMEEMMzDxtTwP0B4np99NuWnr5gGnzxjU0w5dpNmuCRM47mDVW+DQZ/J7GGCTeLP6Fo509+/gK
UUShfc1Q7mBVhlF+lLRpz6XD0kUGgd6bg8ojmR3+KGy7XkySxWBGxe6+k22BX9ZtnlnNzzxk4Q9e
lu+VpdsH0jTif7m+cymxr1gCtiq8B853HcBpNl4t7v+1VcmBOaRU9fgItk58a/2nyFPYeFEuYx/0
MRQDJWteeUFFElpSXXrdeHeD66C0BvrZxFb9qJc5dBgLTwxsZwIRYxZd8NU0o2EtD00h7uIpKo+p
U+h13g7iVrasXQxAO149Pt0VhpcbRzsRkOZXF4rv3lhGzxYknguuHb5D8ucXXvVtHyy7Q/JGifFb
Tqpbh4pB9+3cn4OMv8x8b/zWHxua1hdtA3o3EX3NJnutpzpbmHjf4AJIcA2nwhXBLiyJLzdBbVdJ
E3h0Q8oeniWE48hVRlX7G0wn2lmCLd0fCa0yOEj2oI/GTrNaH7MhUMhKDPTvATMlFCGWmIkybocV
j4ZH6YdXwyQ03EOo3Mvj3GVBNHCXC1KixESklxBf2qeIyGaFF2AhGLJtgRIgxfBTFlCuulnwi0TN
jaaR9YKCAsGC0da5ThCrY/93gMX9WV6k4IyZ5fjmPpaHQeb/aov+NnljdlF+qrekGKpLB1lBUmdh
9dK2hVxHJOQbq+2ql5yEryr19bVopuI+hmzWdI9xFW1RPAElfuZF1Yjoz3fb9Ojntnwu6q3vpfwl
rkV4QJa4XRhzsMZ76G8udC4IVLXpmdCgeci0LA/a8fql6c+q7AJSXfPgyXFZxZOT2KVY+1LCBYcn
fwR5/Ovls88mUq/8uvUSM+VzwJhgiuoVNEtkWeluXA4uL+/ipopXcDdsHJRFvykob45ZM9Y7Brdw
z8FcOHh4QLceVQo1QriztrM+An154quR0+FWlnG6EFHVPTJZp8ngOOrFzjuWcDp63910zgGL+r0V
3XpkaZonU7CJAnBRE29ME8WyIkvsGkmYlMgfKivuvX6q6K8eZIqdyZgNHfICqWJ39pxNq6Nin2J/
uzNjyOh8jHmzKP7PmMnJ/XNdzNp82evK/VAPxH4RglQa51vDwIQ21tvXIoc4a9ZIy4xYa1+XAlRX
3JHqPrazHdz47BeUirs8rYtXYCEONoqBncu49PY2StusOXXJfdQii12gNMs7DRd4+snP1mnsZHIr
6xY5U72RcAb2Q4ZySVkDf7Nxy/G1brJDEZfy1NnM2xAgeQmAz+wXKKe88r1flpCvNZLLz0QxsWwi
NV08Isbt5Lli56XKXzOrzA+olFKsy7xzDl7rFCdbNuUKpC/27OnyCXUA1DtYLmvF/Pz7yFC3Q4Rj
foUwAjtNU+XbrO29O5KzHGGxG7wR/Q0uM+QGZeXpU2FkCuEg9GHOT+pZr2AGwAj63fKdcUB9g3pK
7DEIr72Wr62Ih5c+Gsc1qXxgjTMRSzr+0lZW/DCWujlC11QsbOkXL6qmoKvh9tgaM57ak+oyfWtT
Ke90ze7deVZce+WWyxFFaWYT4B2QTyv/UQVanZFPwFchIEb6JElNxUiQaS6A5f8hW42qX1ooOXUx
XaQixbYt8w1yBd6hZAMEFxmJN77osDPYpbXsHKUeWDiEid32+pvMxB3F3ZElwloxxuo8qag4jF6f
vcnJgbA/K/xHezp/OAYW+4GN+imVvvcspDNtFa/ylTHjuFcLy8KT9jGK/5aushClXP+bnx7+4+wL
UdMUKnow+J3Y/ofC29ETJNJhYz3ouHLAbfK8xdhM/cXWnO073aZryCXrh7SGW+K7nPwU4AVmEg/x
59wRusbdyM5wCzC9ENWDaPIyEbUXfk7nKLb+8dElBK77j7nzRwezmqRLpbv4EGpXkwKlviwPEojv
eyud/aBq9k12vb8oJK2uPmvdbY24Y5vVDr1mUI0uQqvOvnEosjM45WZRrwkDCgqexgTehDvvBCLg
xQPJaOLO2fkcBa8emEbyd95BzNgfa2TT32PzOrBcyP8oKwPK3N/eBxQnHmoY2KGHf2CgY/xLJgPw
TeqDTkgePKR2l0yNTDyXQZqAYsY2IIp1h8jW0GaaZquQjpTz5WOk8sd4YTp12SETOY3RIuMBmKTh
dDI8F0OHMa2/ODF/mVoHI6pHyNDfQiyF2kCq7+GA99E9cVw4nVGvDo7VkKNkYb/qUFrjEaVKsmSO
gt65OKIYQ/DTLOJWgUWEqrXtIeY3izqW4bHMI++RlAKufnlxXZH/VFqvIrfDU9Jk9SIcQYaBuu87
keH0EjuyW0DLEtzskUEWy4rwJKlvbaE/tHfMZvkpAF1g7U/a2se5/5SnANRKkGyOgOjiA/ihdG3x
ST9U0MThrNTjewp6s/Rxg4CPB75HTx81i4NVEbe/FwEILz4WIWxt/iwaDVOgRamutnSLj0V0/klz
2PTxk1LX0g92GiJFAgLQpvdjvqpA7CyeJpl9d1An/ag9RveToDGcXaCMXQpfthuGbOvPGGTj2XUS
NGP8gUGivFQyx5uPogyW2gZ/07Kc8EX0v7qZ5y6VHNYt8JRtFFAydzcera+Zz1444SnKo0Gr23Xu
M8oYpmfTZS7GjHm5BvBOj3/1+53rLhTX7aoab0x54yGfCyAiAwIx8dz6vJg+lvViy6ojdqioR9xm
31dsJhyXaXB0ZgkqCcGndaMqPLp96D6a0VHZwbGN77N26HYuZ94zm+I1knThvT2Q/K7N9X05i8Bq
v4u3Dmfh0ppcb2Up1AOqRVttNfD3pXlqnWistvEYqQ/TjPJQ7FJn3ARC/grm0GwAUX8NGCdEF0yL
OqcG/M9bWv/0RmIdu3gkJ+Pg5s66IHZz+vB53SiUE9B5t18CnIY7w1DdTdsU1dO6HOxquGqIMrMl
yhXkR0Fzfh9M9Gv/hKhvqAJ+P88PFI9fffdYjmD4cwmNLVP5yje/UcHFDq5/tNReb2/DKcAfgOdT
wqWMTpLl9aMls5WJM8dKiR0HPrzQzFX345CLjYg8ujaJwpRxL+HMj48MX9lzRa/CdsYnsM8ePkgw
4Hp5y8mz7DV8Y7LnqbJOUS8RXlLZvASSXbMZ6+yp2Ie8Cl41GyiI4nFxadIi3cVW122KLPZvZVW6
SQSuyk/prn3W/aqgdXit6hvA4Boiwn81LOvvnq9DFdgLNPk6p2okebUh7jMpB3Bf5hwRAdw6305V
h5SRWzjZ2oz2kEk29fgWkaQaEaun+HMuICWQ57Ig7KiCukDttY68Kt6uulI6P3it7CR22HRXwkkC
ETCM1mWh40cu+wczo+UFAtaifJSibDYqqoqdU6rmpmbwzczAC0Y3IujHk8CetpRzvZF2vmgbYho7
584ycvIRcX1I0UlCb1EqQh/5UJw9t2yu5vCpYWGBuJrbeB77tKSXfbH+rEtT3Ij//fSPbfLP83+m
2yDz4yBR989aSF5gdVZmD+PDFO9by9FqV3BwklDBvl/2NQ0PRhhhWplKEQD50DgtaZda4JL16VpV
KPsDcQp0+MAmDo0/RMie2w+MsHgVYqvajL6k6zCtgArP1GJDMqZzjRtZoz5RA8FagaJGhxA76xPx
46cqYu7FWHY2JF5FH1gB1MYJq3SPfbtdZhUJXqG4/klAlLsTcWed2dQPCYfC7DzGVgMMYrjLZd9B
/Kd+BqhU+9oCWQN3oR+fqaeKRdGWVzZm+lxTqNCLKKrPbUzSLXV0t2sRnXLEkKtRNf394NrTsSzU
N2dy+/uxqdwFlX22DmNkFQTOup9x2CUevrstc6i1bVL5NraoA8d9LvB9ZN5SO3H73cHTXrmCPPuj
n24gB642YSPUXR6KUwkq72vJvaXJK9kSdYlGXedXQps7beV0NwxFeEgraFHMBccnGIp1g3Jrs05o
1lX1v7SL8xYZmqKJX/I6RaFNz24PERnlBSkxHKWqGFdeMDTrlqX+pcXutNBpE60jDUZBAtU2qjYp
Rm5Ral880OC+OyDMJLWoqyQlQiDgGde1HT3nQdW/RVFRJ41uuxWdFN2Ere0ssAPo5zgMi6T18/5H
Bjl8mzU6T5T30Fd+/CvorTsExVuJ7PxyJFAsjMxdSOnIRPM82jBfxod66IZtGFn7dKqrlTNCxV52
fWKDXf08VWpY9+DFretUIQKv5MUV4O91IB2+KaavEZKt70g5AbMh8SJL82iNckFyX4IWY9R+mPAv
WWA1Tj1kC+VxyHJ6Zy5NYzsHi4HCN3cxy2oXBY+ClQhq56TJCP2BFi9DJK5NWIkHsHIfnDYuLyii
ZD/WlvNUZw45u1R0pzForxACgNLPKUUI905tVR3tIrvF0HXvMsILH0Ls2j9aAKDj1ZSH/FWHQI2F
stu1Ma0xvEQC4WHo9vqsQjkkmVVVr75Fi2Vrq/zgxuoEmmYE/jOqiBkFTR6j1aBmExN5tuGj/t1v
BhlATMA18xRjo9rYN4vU1bJPx0dkRqpLU9JHeCfdeRwonqRJO3utu/7JjrBTgxrONwBJfuLc1Xc8
6r3TMJBtUPp5sUBBLQB6Pijo86A9pvquHwjZi4m9IceIGRoVEnZxgbpkH3aBirjJCNVkkg5VvxJA
lp/gxqgVqPc41mZzfvnMwo4dtatQn3ldxGJcaNlZKP8SetXho0l8hTAJHle00HMvy3BARa61yPVZ
6DzeV914bUYaXCIuN4g+V37s/ay1Aw+PyjftB/11klws3Dpq123xOrUg+lJEOqOi3S/t3+uI6MeO
5fGxSSdoh5sSsgqmICKh2NJRwi/d2rrgicDjfOWWEtdqbhHfuXJs+gfTZQb7uuMbrb1sYUyQm/jZ
cto3hpRw3ZHgoWV2v9Nd2C6MSYpsAvLGvlOrCh9QW1jfuKoX5WyJGorNIuvVarAH6zjNF7DJfrdK
5vWbPg+/f3Z9TvucG0NRjNQGfvqflSTsDmDx/mpSEe2HpqO7SKUxJKED3xa+k510UXSbvPXYGanE
ce0Jr7lMUUtWMUdpD62za/x/tF3ZcuM2sP0iVnFfXkVqlyzJ9tgz88KaJSHBnQA38OvvYdMxHSWT
m9St+4Ii0A1QliUK6D7nNH6Zd2Ve5kfoETeHGF//XctK92RAKXWjS3W8DHVTrkOAPx7bMYX0tNmr
z1V249wC6sAd8xt0rZNdZ3K+TyKvuUjWMsS9Mv5FD4uzWuObnmbAFmiF+Jrw1vCB1MuvBtKuOwCp
1F1Xtalflzrodoii7jUbq/WWMv1k9LXvOob2zcbBQle5/Ztb5U8a9hC+QFTw2hvKGuIi1e8mSGUx
noVfog6vsI/T8moVrN1x2Ty4+CptU93tt4MFrIzquIgt2LH+qlriu27nye+FfQZKEwIL+DJfbeSe
vzixUfl1p4lHyL20mzprypM78KOXICcYRoq4gmHU+oVAJqAuBz8uefabGuOY5RXYk9iuWWxALyyP
42hYZx04kiD2eu2z2cszYiAuEpWehkf2Rqh2/Y3F1rjuXbU+IEzpPBai/w3cCjwokbXHiVjYt1y0
ydFgEZT88k4+5N50fLGs74lWRaBlNHKnxU27tSNskSBZdGuB0v3hASa30opcPsrc7IEw5+qGF137
ivAEEiTwYNPG2a3L/Kb3ogQOQOxUJ8r2zujZe21MyhP+l+lWqo198czaC1g/yVUNibeTOpOnogIc
f2Be+GyZprg6fDikYKb2Rr8yaqR7o6HJzgwCfFtkkJs1gbsivJeB3bN6T9CvFsLmQIq4DUStAP0S
rbtqoWn6rKpd8aiGJUKmjXW0eJf5htn1+7bVovXoasUXEDF+Q9ZluNYeqB2lEf9k0zPXSr1V1SmV
z3TEYaWn2vuOdXI7dGnxGOm9h3hlK37YHoeYZ6v9piBlUavM+VSr5rjWtPSLK3kVlIXhXfOpAcG+
X+kJPqihrejKCoEgLRi5U63jkHtXckSZB3PrJqa3Wsag7AZ+i4UHy7QKuWXWYF/dee15sczWthFQ
DV0/vkolitduWRVnJUIAEPxA7J87Izt5iffVSQ3vzAycr2PxNBoG8/VRh2CtB5Y7Dw+O52rnCgQV
f4S+NqAnEMX3MqHviy6Tl2pq2K6QebHB4ZjtKpwUAtNu9VfInX4z+DD8jvzcCKQyNio4bXMly1ei
8cp1j9g3HpdZNB6UDA9qU7FuA54jO1UqSZDVtvbJTiJnF6ZKAZHGAt9XLfsMzEwWjK7Ahkut5GkM
gR7JUahkk9jGAD2gtNy4qnROZd22HZSU2ierdPIdjS2NJtw/XISrI67mAP6F3QgUCYV4dUUvVoVj
spcOou5Bl1vGNfViHFGBhQCee5sYIygCICQA3wMhyF6v+9XImnPPDRwBEaF6ypFnWoGUPexpTMsN
e9WNDUjFintNDOb8hlwUqiD4TRi5j5GBXTLT1W+qosgDkKfjwVTANFmF0E5mcgpN1EqPjWD6WREs
+9KrMQDrgANNwGUXAfD4AFR6BwE0w/bTweVrGxh6K2ZISEY5O6nVUOzZWOD7UKlKUDujjtSeFz5K
p3+M7OgMbnQUQxxIQYAlbbehxssb4mmgJCt1AR5bA9q4jV0TKLX8k13K5DwgroFQSMM/pVXpPnip
+YzPj/08SrB5QAf/gyHuTGoxCxWsxikuqDskgIkgToakFuFDU/2gjh3H6rp0+jRwHD5eU0hjrQyt
GcBMMMbrPAa1j62eucBeTC5kwGkBGikKNGAwUvVJ6qtWgQ3wJKA2eE59atvs7SozqnQN2UgLMl+9
aJCHhc98iScRPleZ2m0gmQ9dRAuSk4oKaneueeGZGnwMvH0LppUBbZGzxW38AOTJramVFF9/PBax
g3Vu2jhAHAXvzN7ilnOjscYtD3oqxl2ZuDoEpsDsajMbWfgBanBqAU2VWj4g62RcVSkt3wjj6Bbj
VW+lI7OdgqNlrUcj2GhyCiFcgGANOks18TMN5KZX6eDiJOaXDqS+c9z9lEaJRGsrq43nInBbsdQ5
iFBgLzZdaSnkc+ZB6lPTOA/I8spN17JmjbApUhQVmJC9kn0J0zj9imICkyKK0rzgea/5TRJGT8Ci
sLWZ8PBiq/hQsPQbDldIwLcc4P3Wwk/L1KWm93Sgai0P0QHw2mDSB8c+FH2g9Jl+NcQjMwWIjaoN
6ZUQbzAkEaCcrHo824e23oO/oSnMr0bEA8zUygI2KsaNmjoGJRC7rXajRerbGG/aFgkbvd4PGTdn
v17THpDQs09paXmbKplw4o5mHhqGSIsHDetnLbbFYy/6lQoR3GfT6dZeqiq3aaMetkJ7NYBYPSFA
EM5dq8pzP5F9ssn1KuHQ2kUFjAry/1tIMGXIxZY/3DApUTmg7w/4rjGcmM3hZkFJw5deNm4tL3SP
KVde4qRMH3swJM2Wi+dISv5cAo1UGY32UEUKf/aM3vI7aFTjCYsuqrCEW61DaCZswgerBKgK1K3w
oUjsn9o4Jq9RnvA9U2NkhLwofbXBllmbvWA7soIRAe3O2KyAXoEVZSagcpsqT6prqo/4/QCMBcOD
04G3GJf2ysZB8+goIwCDnWXsLENkAVREbDCmUgHBJqDHwAO3P+UIJaB+hasGiOvDKlVtW5X4eVdS
x0KIJYZ+J2Cia5qre120rbSqXc9zW4DO8GuPON/kjB2e2JQjkPFkTTvE/kw51nMXMC38YMlB3ZBz
0WfIbw4m5Ayn+6pRWqx5i8DYPHcYwsBBQntLzkbX6AGP3XC2ZrZooW+R17t5LuuReOuQEqI/IR1j
xUeGNd2iGM/Ocrzu0kH6fpOzsTq56RHoE/asCL/T1P5Z0ZzuOefDC1hU3rk0i2FXdyBvKsbQX9oG
EnSs80AvUpg9jzXat3qEnto81EGs4MFEsjlUK+jcJjgxA2geH9ze7S+0RsFZBs2Tgm3dYvBzp+ix
xWNOAPh0dowiEL/BevtRIDj1rapifQWUh3XJQyvZscE9NM2YX1sr/dSqafQKPrJ+QF0LKF57Q/TK
06bZINYuN2QFeED4yBF6B7KWJn/KRdldI+YaL+03UefRTo9LNah6i0MxxOaBAG91KxIkOVHTAjJI
XoXqIOvEcv64zKZLU8tr3f/g8OHSzLVqk0qEDyLrMQQJ88XGn/fkmYDxDl70YuDTdguz8kA9xerN
SxLJR+olYwEJ1KL/QT2OPxr0bVYj3VrHLyOHdpA7IEdHqybNaGxCIFOCxFaMiwzVt8ZU9o7SR5dl
GBv+6pCF0SdyWsYzs9XWsUSm+M5QRom6qkOwBRZnckE8Amcd6Jj177cLOxwYLa5pn8CH37C+kV/c
0Q6DsQGoWWqFelZ1hLuAnQ5caL2A/85jn01VUKhBXaW3q8ywXHy9C/yGO6h/Qlbt/Sorc289dCCU
3BnImax9q0QfrCD7oPyK3QtEJRB7nVcVwl1lYgRwrwWpGAEWORYHyIW9NQm2CodsauhqMSx+i+HO
71+4LMuPAMSnK1p/mUfdxWe5079wuVtqmfvLV/nLuy2vYHG5W15EEzDvznx3p2WZ5cXcLbO4/Lf3
45fL/POdaBq9Sq2T9aaN2ePyJ9D40v3lLX7pshju3oj/vtTyZ9wttbxh/+lud6/gP8395/fll0v9
8yuFvAPH7tAofQiEYGvHpq8hNf/Q/2BCKgqzisx9mzX3WzMt51Xm/jzhw7S/vQMN0lIfZ/36FS13
XXxU5J3H9WL5uNL/9f44zODo3ZsJdufLHedV5/ss9/04+n+973zHj38J3b0BB8Kq+26z3HV5VXdj
S/f+hf5yChk+vPRlCbJk07/8bowM/2LsX7j896WAqW8DiQo/KzOR4qEdYmfNgYj3qRt3k2SAWQgg
d2AFRsvy1doNA8UVpb7NBIr6Ce5hRzmZyXGQETBxAK+cQFLnB71EzaaAzFG3Ns3MOwPzCwYdDXWj
lx1rD7vASq/0rS4NJzCRVPLB+/ORZgD0cirXNhdzo7puVNINnD1IetKlNYyp4i+F3nTnbeIytJSC
C0MjgcqxyL6FTCh7E5LPfpHn6RY5KcSj1Lx8BCpzZ9ZF8wCxpeJRQfTlZHnNlWzkVeObu/FsPgSg
hReP5KanKCUWI9hyIBc9VLFFKrA1xarkkFUlMFxmoq2Whf7l3XW3uzqWHiKI+jd39iSUl/Twe1QY
iMAVbn8egcSSKxvaH2fqo9hk7A+Z92ZeDOa7i20qcCkHuJT92zSaSw35ee+rWHUab0oT5F2tAqPF
4AmyAHRJDaKEECld+h+cUtc9A30ptx/mAHn6h/uHUYgrZq4/GGoPmT5o+KP0m/3Qacx5oKsMtSu6
rmjPd+PYELEA+1N8hu4mDE186tIIag1/rEEe1FQ43kIFyu62yxhdxZnT7UCD/O1unBaphHvk1Wgf
yEhDTtZvclX2+xp4e2AmkSdEIScLb5HjFzb35nEy0jhdLQ3gdfaRuiMJ4NGli2RKyJO3uTRNmCwM
mMEb1DzLhw0gAJ3PklH3VtDXE9dVrSFIgqJGCj61gFAjbGcPm8Qrm2sfqc2Va5VzcDr3mYaWcchv
PVt54+KsAVdqcsCRN7YZdb6cZtLYfA9aaRmk+7hOJOf7kEGtxs95ycWWaLp0BR2o2xtf9466CxE+
r1rNtvmaOLvE3oUsLNAOTeBBlzNGDvegNoaRQde8zsVBqRUb16Gi8j9dN5rBVZ/cw4Z3w7HRdHsV
iS4PRGK8cadTpfVcRDfAjl4aoxIQ60Q0n4Y+uNwzr8keJS7o2B9cDSXsaToRsSFfsGLQ+UfhNMSs
TQNEaZG59jGeQBGoEKl+zUuoA02VNBaP2NY0iAb3ua/v70A/aQ7w+YYGnalaKPivFgIgQfmODYKm
0bGwI2SOpgggvimPDFlUCFdCFo8aCLLnqCvXdLNoXkV60pNfg2zY7AeoRb+G6omAdFwlbpNCwYY1
PAliSL3HPpCCBeAgeRL0ocdvVS/5jca0aawFqRslhxCj3VCfzHfrDGpyEW0Y7Ttb9KdOtbqT1yND
vKJ+AhX6o6s/lG05FMFsQPAJeIDBab/HKG6DxL3eQX85qoJlhbZI3ta6G4un9UL94W7YVpmyVfTh
1r5XCf3wu/JWRZSHo48YgvbhF2b+2UEK8Dj7UP/DzPlHpg+Z6kcAPflg+EEfV0HGNM/Yaw9e2LaY
is1Rk71fSSoqt/TJ3PXpPONunLo4QXdbIP8/i751xxUCn2BNeSAx5yZTzktThOKta0bNqgVM5ERG
Gp/ndmDj+NHIx/UyDVH1MOiqWvNntVsThEPQoHqIAZoGYwABa/VaccQXQ7Z5dGgKpz8VSYGDKRP1
Phmzep8amas+9hZiB+rgFj758MkxJaqC9ICMbpF1QxzygYbcWC99bEZ7yIMITc19T7ehVzw44w4/
c9oFZFb9Qlc56oDqI2vPy7iO0m2nXLegXQRXTwWodqUNlbV18LJB8cPg0iCsh78EqO+AKRCxns3M
9CBV+X438hbTLYdSQUoGd1teQMwLceqEOd/tw3iR1UDHoC5eP+r7MWP1FnFq9clrcwhVKqH9U0c5
j7jN++9uU/Q+B6n/Gr77MsMZ73x75zPHbbIaesqRhhRAKyCOlnkC4aQi2hnQa+pnc20zRCSBdHgb
K0GsKocaFXamGfNkWqePp6BeHbsrMVk4dMy0gFa0h3hHLvdTprVBrWVQfccMspZWHWS64wz2BZj1
Yu0KCA3jX2f/tGPwRLS0/hbbCXQ9LJFdap6i9i+KGW4s8FyeyZfkWv7sq3ajhTQNoA+KzpWVo+En
iTgDAlUPQIZJ0Z1gxKoBXTWyEtuArI4LoANZaW7ZIg+peobpcT/EOr6JPPmKT/WkEK9HBL4Gfmrp
krWeKlGRNS9RVYabADQJDSq/Xrsyw0xcIFQCBs90tRiWsXiyAsGhbe0EbAXyo6aHGvNsAHfj54gM
39j3SKIuE+gWdyvRLSTUTqAIjYXJebl3Nr0ooK/EuQasyXDMam1LwPGYPSRfwINCORj1S4Q3AMlC
BqnhvtW+1JYGkFUln2TZg5+npBky4ZH2xSlUB8lPNTxH2aiiACI+sNN0WrVoCr4fEO/9d6uGgw5t
DEVBfR9sHvdW71pbLezAzAY+awX9sO7EdBa9xtW4j2pE+xs3GZ/LuvSHSRgN/LnyQW9RNiqavEBa
xN7ZRo0ZsnqpXuNPwZJkpSXByutPZGWm+mHJQhZIFGMNtyl/IqWQIcPglUDQO+2jCsHxfevG9gbF
ruwXZWQP9Du8eGQAfu4r5libWFgQXTahTtWv+GjVW9onjwkzjqZT+Hd7ZZAqsQMfVdU4Wsmb9W2M
LEzwDxY54OdnNW/VkfDZGaV4SqfyjUaWQUXHFIdG7ZX+4b2LpGh0pmYsnD3I0dXZVlDPDguVO6G5
7JEaDwCPKgUWj3rQttDPtdkcjc5EAZhc5sM2b/sOD1lMGPH9f3TyrPGn+lvbElJ0KBLTqIeqaZ0z
uUg97B9sd9wuE3R7THd4goJVTxNAZbb8BvLps8983zG9VGUZz4sYkHe8xBKJT3oVDmD4KNseWivy
pQao6SwAtqnfmNPyo+JW/oCqCE9KFqgJ6qiUreifZMR1n/UofEtjAxC3J6CifnqT3isN1aUJqaBc
PTvTUA90+iblNnaRU7fCoe/RsD6TjdzNBDxSLwdlp1FD8yDz8Au0Q/qjF0X9UYYDUOh0SQ0e74qC
uhbvDvde9buFfKgblk1Ur6gPqTO21q2xm9dcfPIykaG/zKZ1LS7fXse8BPWr3HlWex5t71xsoeIX
NfI+xRZHJZXWMw9upzBgB0cVl9QsfbKTJ5kdSGW9eVLfXjxnE7kiISF9LYLOCDnRGnS13BK1CRTD
/9u7kSfOqDFUB4FMVHUxXBwIDAbJoKVr6nZejLHOGC6dOzqrHhoUmztD2Gc/Y+Rb9vfj5XCIq1w7
8oJnNsqpYJHBfdJl1T9EetQAnJQ7Gw8nyxtE7fkq5GO/py41aes+qmaXnKhXJ4l2a60hKFBA6FJO
Pc+MohuImcuUGioc57a1dqEUI/O9toHKgJd/00D/Zj40XkZ8RXSI/dH06caDGfcbwXLglGruA97T
37ijxk8gAgBXGT5RYyR2AwSRFR6yacwVAKqOo4LiLlMX2fr2UkT6oTa9twl6BwiDhUKCNAQqWr52
xg6ysZM/sLfFqSud3xd/UAMB77JR3W5yqLta+lEXyx11x6ZqAUazmU9dxc2Mx6J6ydPs7W5QRaoR
vrSdvZE1KVA3pYGgjTvVLYOWaIK/LIkCSKyXZxpjpQUQ8dI39waIctDqh0M4TSIv6lJjMDsBjqaM
gjvD0kXtFnMTWzYwgi+G5qJOjjQilEpxkWwaoGNvAfgYNL0YN8jCQ7reZfFNZe4qkVX+FyvNNVGS
h3wzw42eaD7I/ffzySOGOO3ssdzh/f5kXNYAKBhavgChe5D631gxNLxSjhJ6KxvknbOrNGswMyII
CVj9D94k0SGZMNYr8m5t5vgyNoYrNQ1UU89VKCBr38hrYYPkkSdhvqXXBIlplGSw+GnuuUijCcUa
Vim9He9WenX531gzhMQ+zG2nuf301hVqau2Qq47AcMpAvUkrfgBcENpSAMA+DrGfsSnhP42UauId
7KH4nUyzEw/bdVa7bL3MifoyW8kueluHDBAz/n9cZ7n38L+/nrYbVd+woFBWZ5ZxKoW+7RLd2jeh
gf1W1nXGSdZYBluvzDhltpEcBlCAURbSONFQT9bZh9xrkHLWWuOBSzJNIU9am7rKgOoRQR1B8KlJ
a7mmQTLPdyT3ASSkNchXfMVclr49pSsJnM+qMg25Q02MNarfMdNHUMM8sDq3AN3GM7+J8JOHEhPo
e/R8JztiOdJdV3XT7N72NeHA9ojyKQ/4gkQXt83czVA2BrSO/xhTJwPq34GZw/V5vIDyDoolTy6o
YP65061qT/NpiCZo+PgE+KRAFmWaT4a+y92TrUtlk+QD+Bx9dQJWoj6NmlWd/q5LBnKRULW2+Qhq
7f/uSytlLPrm2FBE4/ZTpRiKT1cmQCvzVTGNVZmC4n/v1n/2Qz1YBahgBDPdbH2njUVdHTBepWAA
zE77OBqihsdd9KEMdwZoQRYakG3Lo7PmRCCfIb9smjkwzoNpAMCcPBnTcJi36UHiLO1T16pBvYdG
kgIA81i+6hqC8IgCQXB0csaOfl5jxJ7mmjjxUwSy0iuaFF9bE/sYVLiwc9R725aV8yhCG9Ukly7I
IfsugqDJVhHebI0gVnZLbNM6QSJ8uI6QSbGk0R4hgiavoYlGMAUq2DXTA6er8PAaEjs9je7bBJpF
jWtk81Tq0fzBSpO1AyhNULl1hlhnK7elxoxbBaLVuq0QJzMtCyX1prFQMRu/Km0xu5BBYoEVlNmK
Q6XL39rI0g4IDRs3iJoe1CRWz1rbuMwvXyW4YrdmMsm2Uc6aPewaw/EYCmnn8pAq+u+zpwmyFtDp
ZunTPZcXk0XQ+k4Ai6mAYT/SeNZ4jV+jxMd2Xmp5MWSmF5g42fxCluXKV81LnX2R6BEEE3CwM6bz
pMuUbgeoP3hbCo70q2VQkyNwt3ReJHdgvuEJ0frZZ1liMSxjyzKo9pOsRnxPUet+eEEI7RWESuW5
KaW1LVuz2jU5z56h5PddB/Dxx58dBoaCFzxCWIakgKQKnowBIS8SA1Rj2wjsOv/YNacuOZOVnJcu
We/mljbg6Q0w1n7fWsY5T4EHGkL3M/CtWniINMilg8QDlS9eKRJhmsQ8I7ZrnMlbDE2QcqM/ls3v
WWmZhxgST0cwSfGvqhXUqQQztOQQEcMo6pgPR4SEyConF7qihguQpGbLfd9mjXGwux8oaWaDFz35
0XLURxCpBRW6PiQyglx7lHY5aNBojFGLld1QI2A/4nfE76y6cH/PMjM/Ag1cIfTJ8vwogIjyUyfU
fJok3Mxbs7Zl2FsVjmKeUasZrPVeggE4VUifulCNkhcvDlsUIfferJba8duI0gBnEPBeceosP7d5
Mq60koWvbQs4ktaV8jWsmbXyGlG8hg7KDpZl5KGKglBWigXObmuA0YS0gXfQUJ125mmbSRLOXY2k
HqBW86G7WIlX92/nZlnEfKfHkbyZ2J9GC3iMwZmGvYLnnO1J7QTpM6DYJXKGxz6q1zQ2AHI5BrN5
mpJ3pbbm0womCF1rT9P52uVKtYN8irtOQdv9oqfJiwDF4KZ2tX7p8zpb0XiRd2aQq4CRexOoF/Rn
bM20z+FYNwe8AQKVSvL0C9htYiUiL3wAFnB8rJTmRuORntebLDQtBMZwEyaaTWsCTtRAZ/OVfTXi
ZPjZjxHKFeCxduuqZtyh+km9U808esRxEBh6u7B/sq96A/0T8oS8mbzZCWRh3nbW0JsE8wk1HQNI
WGTgQL2Xn6dBUA2ytZROdgYaz7kUtaL4SmTh1+z9KioQKqUx9n61WOerZCjPbQFxLBbZtxi71z0+
i8YDNSCxmw9WEqJqIyoHru4M1JVJeKuq3N2T7+IBnXdEwixgTrsseoS4X/Gk8SxZhypg/6UAcSxR
qsq3Oif70QyJP5py+Bqhuth65OlHDzGlSP7Rg3SisoT5OYtRTTRSQPgoILW5hbpNjm+RosaXkOos
x54TWCo0weYiyjEdTpyl5nIEfoPCrKMHzdA28CYDWb3MxZcm42epVBykkOlM82HatDZywMNR8HMz
ldrVOwR8jdqrHiWAifveVfTNMFbKCyJYs4cB0s8qlxAeshNQogrkh7VJbx1VwL8h9awdoazbPEJH
UT5A+3xnFHjZvlrKcmNJvQ/IlxpDzb5Bwk47Uq9u2QhOZbeDnru44nDpdyNHWjJEMTcqlNsIxOFK
A9GRUTTyk6MXAVGgIY+K4zDKqQTEcnZ1R1u5tq2eQVD0s1jrlCcWSrmG6n5pgykDWVxqYltVD4o1
NcCa53iK4BLYWlMHpaD9nuPZiEzBZCH3idP+q8siQhFIDjoseK+1HG5sel5D7MtCDiezcKwHcaH4
bQybYrOU9ByBu0V1vxq1AqWzo/H7qp/kUiTGcMxkbK5GqHAE5EiGZSm6ilKxTd6XunNL3Yviablg
W0iu6EnQ5FbQNHZxtaoMB00zTbZcb7JA6AwnTTUDcb5VUWfU5N/7Kvc2eqeOKEWA+tRUu5rGGq8b
/UEZxI0MvxxTp7lg+IGauvjQlIyL3m/loAWUeFwEoue05Yc8ZozqRZuw7z9R1nI2z9rRf72e05um
gZJ0s+Z0W7b2pivbTy4LIH65svQhO/ey6+J1qoDq6RR/6aYTy7joEaHLumZLvXfXZuIi86l5H6cV
qUfj5PHuT+PmVCDp3Z9uSa7eV7uGAFM1qVZTU1ahvRYdH1fLGF1N+plnvfQgY0s+lgtdQvD13+Y1
bg9SEHn2aY1SWn3qrMs6/eizrNhAeG2LbNRP1EuwD3VtPczvB3WhegVaNN6A5S9Clm12oyG3cJAF
eJ86d8lyN4aI77cw4vVK03t1LRo82UhdoBLGTwDqu0sEaDEwrNqKNAhEVOcn04ROKHnRJCfqoL4w
SZn/dVIj0vNbqkRjGip9mwXoblUqUUMK5ZlXaWUPZ+pHKI+z6SRSiTSmTD4fHcG6XuNp5cyzyYyY
sIbMIuJvwF4bEB5KfjORedsrhTSu1IxN5wROL6L1MsZBr0MKUY1WeaGaOBajVHs/FQ6jBtFq6K1y
xLyLIYSC41Q4LLZTA8Wov5LDh+G20zaQs819GlvWQEwOuCfhOPMaZLALzTvrEbaa063a9/sBBZRt
xtHs7w3Yc/xA6rXbL4vXHr4Gldniw+fpOygoQRJmKtoKUUN+M/QSPGvHvIgCVehRHJLfJgcaIgdq
EufjELlOEwFWtuaJf15rWf7Pa8my+eyxRDu4erxybEs8UpNoJSrea2H7VtemKSGKpI+euW/VrHns
uty7dnk8xahQS6aPUF81VOE99xG4Qi6+0N68HdBxriWOMvfey/1ohjqtT2PSHLzrgPWp11baK8vj
1yFlzm3osd2rUyPeU5eoO97oHMFCE2fi8OSJF90S7UgdcoqhTA8uo/nMJt4PjcM73KYdUFPcAhnM
b1E6L9AEvjk0g3zAQH671bLUdCsHQVyU3caL0ZoyvoUcPL9pDRXMq1OP2+TelNlSw2ITqTFAFsDp
X+O8e+BjJo80RE0FVactimLrEHOEGyKP0JJP4KdaAA+kilMf6sFMHFQSRtntHR0lUvqJo0tqoOEY
Bo2maSs6ptAYHUvoahlbZtyN0QImsn4r1S3bdQwCKCBD0Av7IBoGsqiz52p2nOXEQHd9EwwrJV9b
lg6JzA7FBTcK+JMbPiVIx7TKN6AZpJt6yqYuVhnpPwYNCBqk9JgPnpKzvoPJU5esFVKOs3WByROc
HlnaeJ57Z5iXmqzpiE8yahsiugUWEWoavYwVlLpCDYr+bqdZL2Grf0VBpuJCxrbRVxDJ05/rnHuP
Uo+3NBznKMRn9ODhDjqzX4ZSFftCrdKArFYklHXkJcijTTcIUft4vsG85ODc3QDJxA83YK5wN5Ay
BeoVNJfmZMWpjy7CLtTNLQD6pKb7WdodIODpntpQskBYjH2vQeQYdeifohCcuen10oaoRZl+GhR+
IwcAKB2IXUTGZZmJ8oDx91rDIdgLzc/ZmFsbFHfBx8qCan025NCHmTAr3QR2WRoaK1B4BfK2xXYZ
9xjvNzWAkohzoTjY3VTqKgSmnOaCp4t6Ue8Ly8eE4cNktRGvVu1Un4Iau2wRqKJLngCC1UzNYqYx
OUZxMPYIBJHhfol5nYojUYwodGDo3D4tTd924tBVgC69j0dAI52MAUJ7wR+XoBx2o/jgUzZs2KaN
972LhvIBWsn6mSsb6kAaGmWebWzH5/E639I4jdBVM83pU6GfsbdZhiMUlISmHZKsf1r0w3rL+J8W
jVAQqysEcx1fB3NqOlPQAcQKXXs7DOlXGlqau/MHiMKfUfQLeNppJvBl+oYlA6LFU3fxdabV6ph9
nU9AZJ3PM13dBwA0ucfEyGuEdAr+JDIQ+FRlBBklrx3oCNfOs7TBTIdgze8oYed+0vD8RAxPC09j
wvlRNwCERP0i4wnveb+KlUb9qTQXqvM1zbFq/W1OqCnhSUQMpbnTUq61XvoyL3EqRkT7a4Pn86qD
iMuFiw5yHmqE01ecj1+FA+0H6EVKPxPQcnR6WQbIqCQXQI+Hve1KZas7ory5mlfj5AMeluFBbnkS
D5Osvw6d0D/fTdIarkBt1SxvDYfugSt1Z2/2nsxRdQIbSPCDuLNJrcJ4SfnwkEk3+5EaKZiU2L09
Ql+Tg2MKj1hRjRfedw8UP/s7j/c1fukBEpvrF2ABB26bfoIuRX4loEO7VpHderGk4CCAxc8EqChj
1T4M0NiaYQ55ZQDqiWoYG2OAelULvd1tZRSdX5Ymqm1PSIikYPOiNL8JaFEJtCQtShgKEDudedFW
k+06QdESQIuxTVGd/hqpdXFCbQOcQFCcbO5SkXrSjdUwhNgJFFam7Q6NT0M8UYsTLfG+Dg2hoKfv
JIqGtxny/TZAjyBeQeQjOo22nl7EVEivjePiRxsDMdV43lc5qmGQ4aA1e1iN2q1igHQ8IO02tkhA
oHqPp0IOQFzKKtNgQBk5SfHTZdCCDjbKXCo4utBsJG3qlQ7Nh+kHObKDchgRXpN5fskraIlSXfO2
TgYAqv5q4LaCs8RkiBBRm2eknYdP8WSIkso86QZ0iM8DQlV5KVTx9Bbf6Q0n3wxIUFO9uyDspPqt
SV9RKTT/gUif6jNPjg8a8E0nENghEfbmUHRszTMFeD4lcbeyaTeW2jhHW4aWEyBckm4KCCkCZYQa
82Rmiu4c2f+w9mXLcevKsl/ECBKcX3ueNbRk2Xph2F42wXkASRD8+psoymrZy3vvuBHnhUFUFdAa
uptAVVYmfh/QD0GvMkfr3T5naGKn3www67UN9P9LP4Lp42YHN87ayTP+8pd4T9tZElZANgpwkVWg
98izFp9SnZOksRnE7QJlYxeCdshdhLU1Lhyv6CAZ29gvApWXtkMSEsmBC2/7ekEsm+BZAaWVAb5D
Gjqe898nNZYDcF6pzkhSVaC/1RcDPJWAF0I/o5t+2bQjhUwZFGEkYE+mt1ZgN66toDmlQqkHri/l
6K5FXYHdXY/oAsC/kwhsOrUlLHrzrketmEagdAQfB5B9kESOjzdTOrbFUQ7mFzLRxevDah+YrJtn
iqTl+7J1f0Cipz+C+xMyRv2YDRAHrfoliNBd1JhkjXy7NpKHIuluDqexExc/ytw0gZfJxhOOTNa6
mQa5IKylJdF9g305PDSmGLqjC1jSwFuQnW5m0PcCwFn3/duEVkBiu5nMu4z5kDIyutDHd7LB8Jfr
22itmjhYpZmtnsTAkUd1wwdmAsvFxxrsoZ5lHMk5SdNEQyWE1skbgP5pB9HqaEneAI+as6f8r+gs
Vk8uuKCvkAOo2rbtl1Vr3DUS3GIUWbnozm5Uae5pHdbioyNcqdbkZaKXBwv9rmDDxE8EHEd6n7L6
QMtSBJCQIOwzmkcaJSWIKHHkbE60GnJWPUjsGwUaLQ96ow708FxrwDFs4uw5QjMrCh4JaKKgRLqT
eCPvbdDontGVja/mNq6fGpBjLEwJZbYKf7QICZ8YckFiZcbpuOvjEoALnVPFcdpaJglvwIqHYcEq
bi+AZsjOeCiBr6V20GxjOP4q7VJrmUfFb4HchwhA1BQbs2ygAqxLcIYuwUW6NJcjBxQOY3chEzk9
AQIbM3TkhiLI4fUgcqL5ZLstYrk9MLpFfyG7KQwJSRpoZqFf3zq1fVPuah49RJPhgPqLKK3igoHI
ygJH6hSl3ws8y0Guoj1chLiFFky28aAdvCAjuJsRTrdzKKgry3XfoywFeepVGL7wqlN3txSAMhy0
BUSJsaPEATkS4YwQwhbtCl+w9j05ciZQ866sFxBk5Ae/qkp88YVs6xR9eKk76BoUbgJBhWialmbr
py+dDKqFPxXR1yZoLlIiIb8Yp9caBz78VasOHSRD8yNzik+uzMrX3sC/Fv3L6hnngWLFy1w89EOF
hIDjWueAj9NOxX5/aMxQQpWX/euVq9H5+MqufmWD15daVcizVPkrivYfX3nos09pXZjLtHSGuykp
NyAxAxv35Bhbp1LGV1vifR72GQMZdhusQfEfntDzPxxQR7e2tkzN+wyEZktfNPVnV/QvGrSN+T9B
bYRK55R9NSzDfIkHP1sxfOjv4zwytujfTg9Jlorz2KXT2g2n6snnEQijuWN9g5DG249h4ccwojj+
1ttIAv7xY6gp/NePkThB9duP0WJjc7axT172Iz7PjYR8BYoQxROoYKsHu8PXih45oYkLsHylr8oL
mbDbEqtQ2P2WhjSdT8Aq0bCzx3k6+rp9sdRT0RiAHnOQIvuTk6wGm7vXqLKKBxy1AEzo3Cv0BNzr
EOskDESQjmRr41ijfjXXFUiOr0AYFQ9e9DYdkmCoJyYusglOb576znm7CH2XAf7uGQPQpXrkJcOE
3EpuI3GqPSDngWqPZe5NsFSuSNfBsZBdQAlkOoENFpp65ncyQ10UUjE6inRqKKqclDrVjfmAfUu0
TOoafJhKOu1p0AwqdGHdMGB/DDLoBPSP+5sD0giINt+j1diuqy7aQa6zX9rIn+2peJdn4L4Cw0QA
MlTgrMkLzutwT4W/gk2Q4w1AL+tF0XoGDkyS80UUyWBbJVZrr0jv3dJGaCoEWxJ2J7F4uiMvA4vb
otPepgN2ppcdVNdBEnY3cfuJEUutHinPfCIKW/Lp0c2nI833yN/nQWB4jqzt1kYjGWBhkXTVOuvA
oURbwHk3SMYxqaETojeLVCqnyxztdDa6fFGav11CZai1qrH7ldzbpY5hA6SQqFcAu1Z1HmYvKmlr
tPrBTty0WRKCyaLJZ3ugNMNYEKlXbb/FW8z5ge2bxHcYci+jZmynS5cxdIvIPkG6DbabN9Zxhd9N
ADvQabHMC36JLTy4uk6i00L54+cwjOLVaBfsQNUdv7qfJiVe/oiSfqpri4ccJ/gHA/+03vZQuAgS
31kFJUeBUwuzSluMD43Cv5TKGgPDmY3Ka6Nt+A+5Y9pXsOysDTxvoJni9icjx3mNlGpYbmE7xzia
iLSODWRfSkDTuTiSt8vdgwJtxWMcc4fWIPMAadETL7AGLWkjDwY8UlYsCl5lULDq+bVWTQP6HQCV
Gjvh1wrE/SBrCZbTCPbZZWMP0DSMIn/TON6bN8OxmqaS6W/zdQQ5fTTYrV1o0qB3oPW7Wv8qYiYw
9yunOeFXETNnueny9kTeSVfGyYvqOII5+M1vXvo00ZD77OPcvwXTZw3fatlJHsvEH5elFxpPRqz+
dadG9maT73d/xBkptNxH0Y5bUWb2kY8BSHf0mxY4iEdVj+rqDp19rHuVQ9UQb84WdN82Ti8f7PRm
jn7FyxRcoNNQSc9c156PBBFITI6T4OyoWOetIAlvL8h2c/xtiFwCaxY07+a2y8lbdRwK2X84LL1+
jifuqgtsSHwZFr+jS1HlT+hf9YF4/GWiO/C6hUtwyufrivQyyVinArQpXgAKtN+jEw6we+59u5lt
FSe3Vyj86u0VfBfYLc0aFy5ZzPM1zbgFe0ZxjWWxNwywbKJ7KV00xZhuOqh8QksuYPtuMpuLqSu9
Bi/Co9kDYqArvXjSikeBnBNkFhrotuoIchTC2VvoIZsnob24XwmImylrii6QI+0WRh7WX7oa5UiX
FfxYREP9Aj2y2d4qqBRBkMhZN1nbfKmxV7Wsqnq0ywhsRYUC0ljbBz0dHVDxbXoDydVr7PWfIHJR
raC9l12liXQL3ZFNapvSNrr7v4kzKqQXShNc0+PIrWVoT6Db199o7nYaVPfZYVwdlQnMMlmzvLCW
o8Q3Ss1t6Fes+wkk2CFEeAwQ5G1akVpbErqYfPviWpX5mBVjdp8I9g+ZKSpIAnNbOo76rKPM0N/a
BfAwleFcsdcsj5aLLwHU490r2SrOVyOaHB9s13avKYSaVz5Q11uKoAmOQrpTC8BeyaYnDB7YW+c8
QMDiBCC+bA3Wbv4CuHS7j4aWrblOffmwu5370V7hWPSq4/9ml1MO9dkmWvCR95eslMEmY0O1rkpe
PIPG0N5BlzJc8qgrniVv0bTsx/7CCDFMpwhJiRr0mBRs2eDzGQp5IWdWp9NjBhKyGFsnCZ2tVRFX
7In1MnmQfid3Q+YFJtJwXneo8bDMF9KKo71jby1XiOEfchgV6K6OBRu7wxwO2T7ozUCECuipBiws
Uz1enKTqX7qVNzryxTREB8GpMV/QMK57zTBpQAZWe6FKWkNcAa0sNCxGKJjFrryiMh0+BL13JjP+
umAoigFyr7MWSwZQQSsgBLMjr2+p18hR3SbLcb67PW6RHcnVIkGGBFoAHx7D9LS9PXyjca2bej8E
kI+TAgucE2Re5mc1TWTIQScgQzo5YHfHGdKSm0FX2Yp+7B6TKdp0PY/vyNSbAfSOefsP+ch0m3Sz
/T6pG6fmaPXyH4r//52U9ECLge0BP1ovAuRJ/fEuTGNAPWoh7eabauOjkWK3eS2jrnoqs+inpXdd
jd8miwCbyTPoBO156P0+JO8tGBkrcb4NZYaOMyuPm1Vo7CNHdxaPdjDdYxRTn/Hw15Htl+VC5l7z
CEgIW7oFZw8Bs9QGstLtCURww0EKiOWEfiDukF+2VwYAE89TAyENVTXtt6Dhe2EBb7uoAOcGPwGE
Qgv7G5R3+GeP+WyZodw2LzkYmvbRL9+WlBMAS71035ZES/kpxns36YT8bFRsADUj7hR68BbQOZCf
S4HXpDupbX+Nq+wJNLEhCEuXY1fwDWmDRUirnD0fFBcNiJPXNGz7FkLhUOQkpTDSDKsL5p/f7SQt
5iGBgYdxlmIveA5KyAYvcONEeP4sINUx33x0/ZcYE4CfwzAl9ibu7X7FJz/aJ2GoPvuQs+5lVX8S
VpWeczBEL0boenymsCTJjD04gqGz6fiLmg3hLs1YtOVoVlyhMdlZJ7LG/7rOp35lVzl0P2isOqcH
rYjjrEeICkEX1JvWtulvgWX6J3JVvCfeeoCuuju6e7ffTGSfXGuOJ4p7MrkaMDLCjqdqvCc7mcj5
P+1/rI/3+Ief5/f16ecMCdHxvrZk7iZEV9vGMjwHb8hflwFEtor1d32Zgfe9kQFKF2X6rbX9KFsD
2478T9uDZERPmGPsKYXQS+pDFSbFt/S/l7pZ3pebp6eg9PXGAgrhWg3BqVz9LhL1MrSCfEM20k7o
wXx6kbm5sAcGXmw8Sm0ntvYojZozbkwGubNwRdCffbDMPyeN/fYATuu3sBlGpsPCrurPYA3xnrNf
YVM3/mu138NoehXF+Bd7ePfbEw7GUGC662oXmvR24z8kInEegPaU6B/GG70yT3kHZguKFI7d7TzP
DsCVyHAo0fHtlIDqkLfguqUYZbjeohVA0zHUWOYY/QpgX3Y/vIK5msNzGU0n0EbcUzQtO4b43rLn
4pApxsPoA7XiREaxy6GD+cmsUZKI/Cg+0xBUf9u26JKrAUW6a6HsldI9rlluM3Q9iWpBw2my7B3I
mM3Zm48cQJixLHfkpSU5BDfONNRLqhycfLRkCXqdvI+7sxtHoEUxQiQr+JJR3kRfRFsAJg45uBPl
Uvq4nqCJl8QbGloZl0dmQrNoaHj5FKNudHXyOZVCAW0DyufbdCEacxn6/drqbKgUxmn4MDZoVWNa
LbSWA2gn/A5A434A+8O/I2TQHdsRj/o/IoCcQlpclzz+soaP8/tqTGzow2PPUrA1kDhIqXi2g+uk
afeH1NgQkf5sm/0g1QfJftOCBdYtDWvrNg6qEgyspqiDNSefhiiZzENC2BCmhkt3Nt0wNe+TCK1D
Ue8mGlHo+0SGdoQTj9FKnbLqrs+zI+QH/Sugwf7VZ+wT2rjaM0hifUiWN8Ea+e1xTc7ON8KzQsqq
004ylWV+qfycgZUWs7PETddoqW83ND0whYWTaPttnq0nQUpjC3h/ck8mMxiwqQLx85Z+gnEI+iOH
HvCCvLQGQw2uNNnwQCZZG+ggkn62ox8B6trNwWWeCQDIr58IpD9Q/TIeydKZBVSfpm9Rmgx7SsAJ
EORup6av5wSeTOzuggftAznpTYZqLETfU/5AbzCedWj7+H26KOp6xT0G+uYyC/YJngPA7gb7LmyK
J5el5VOBfZI9ZuNd3Nh4j7vMWbqMix05gZCedjaIEpY04X06vq8KkLgqfx14VXqx7SuBJhgeQitA
eiew74DvPmtQVG7lmHwDDe5Xr4e+D4hGwn3Bocbo57n1ionkp4mqNoKVmwI0U64MM2V7V0PwLaNR
O5TFLQ29EA+oC7uLqG7zTQDWAgkZpM99lthgO81Rwci1kpSWctF2IGvZB/vv8agZnlnY8n6P1uUR
ENYMSAWd+fsjB1j7Sb20ExQ0bo4PycKWMoG+BKtmmeA7fBgqcGnI6AEqXtGDZ6HKgu1xuB0gY/sA
jgDk/D20fskgPFEEi1Lrfuy/Tsp102Ueck/Th/+IfOmlS1ezA7d6SYqlNWhJt2mh2adfoRkYkrc9
1LujAU1v+mSH7yUPMn5xt6dhy8wVByvsc4KTB7Yt/w6jR8XgQkE7LLq/hjV6NQIyv4fpc8y8Gtnp
RY3eEbcXpdX6AYzKQyYBnIAw2babsuwIXbD8WFiGs1VAIdxxWQHGXlnBtY+Qum6YW31hCf+ScFn/
aFLo3WX+yBf2CAh0y6sffdh8UQYvvxRNmUIaJ/OviuHDXBs8v4NAxdurNNb48VU8J0nXqIO1oD9+
bWzzjTUGStPyCMwWccR8MEMbcqaV+ZuNJmkKjiC2ILERBuscubcrRGKqg4uSDYR5XOdKtlh87qQz
PEoLj4PQhexwO4EL6xYP6StAGoWJXWprtQ/z5WXoJoiWVs69q0bvYOvNqgfsxsbKVIoy9iTuUGwf
gXb93TiLx5PR1pHp2jmMIgj+qTLzZILl5Hbje9ZsCX/d/BZTpaH6lHTNK+2RabdMG2U1QGxeROae
7DIM7rgdAPuQT1/6GLIDt/QupYG13WEQO3e8eEOdB0p+qmMoVUAqwlolqDNCci6dLnYkzCUFuOGn
rGucJS/RrN6KOF+KyYw3U+I6FwOI2/lihYyfQuGshyJCeoscFCIht7Qs8SHbkG1A/9/KdJMYwnS9
uBsk6EI6Nxs3VSnw92sqAwlIoQ7YNKrPYM/1IVHpGodeDxnbNOHov9Qgrzm6AdT7uNaOtorJX/YC
FP6Tb5Rgwqp/1Mo2XvVNkNVvNxb4cTMBQRDXQnWxtHLrUxN03Yr3wrmTFrQFsjYpDigYgNEhmsJ1
zaCKkFpRucxrkO/EWp6u1Hd9ALQ3gDwYmxaKfuloWuv/HEOBdElTsJ1wHX1bjO548bUsuxDHLftE
R86h4tM9M6YTyZBlKVP32kcnTPK1DO8WfTh99/23eeBDAcv96Ly2kGVYgPiIX7kdBRsVAGMjQWN4
ZmmYrPtGWJ8qo/9aVCPUzBPw4GFX9x10z/Zi1JMM9msSwLfjGQ09KZg1DfPTNI7zJMiqzpPaCgkt
wE2MaMiOSeMay3yS6RI5p+wYRyNI2snTRal6uyXXlJlIoLjFdLBHFNBK3VZZGWgETywIr0MLLDmF
ERg0jEK0j4aT1suqFvxVFfLOd9HrtRjk10EE3Q+0TP3kgRt88nMbPMzB6NxlvplB90nwA/6y9TlT
NlsLJ/CvLBUvSRRvJ10/oousVAhsDUffOI1zG+XizB0PFlWgPsS8u3nA1YFGnQnF+U6F05YgQdUI
nfKhRUZvRghp+BAoWf5uEx4YKEiUmoIpbnyfS6gjWo/i/uN6bos9epB1J/BvoD3F9I3VLcMyOOYT
WNKBudFJmtIBKLByPVCVaXS0vtCkCNpO65ttSsOLZbw2OHYfkiCscUo2jRF/w3g1D0dZeHdKFik6
d5MQ6QIQJyX6Qg4w2UUL2y359kM0dsurVuXD+Rbs+prYO6uvH8Ig5J6sR7dowQX+AoKY8Cyq2rUX
HfIB+9COXmrGoosSOLesAL/feDYYyOYQ9FxNizSJDHy7qGIFPBFEDW7fTyPLa5BZr+mLqSO7o3rn
UuZdsZI6mDxRjgrcwhQACKZiDv7jy49WL5htgWwRbema7dDT9IgxK9GXSbcmER/eXGSUVuoA1Qds
hp5CGngf4vhgVXxFgW5ioT3Irn17zxw52+YVbFXvWsi0OXxR1AXkJizLuU+yqdm5SZfvS9tVdxOE
IKERlzZfRsg9+kZs/Ahks/Mq5r92fjEuaVLhpc1O5haYR8Je3dlYcp5UmN6ZvhGcstshR+TNkyLg
2u7DVK0ZFPoWhe5U8HSnAl3qsVkiaRWebUdawNXooz24Njjor9B6AELGtzicmsBcIuoGeHOkfBbv
k80qkVvoo0HeGOWcO2CGx7sik82ZeVCoF6zwIL4DChQzadWhCs0HGnnaRHfgLcl3vafbE/RUWoQc
pRFnG7MG/M6P2vJtlTDPuxXrkUlNrCBK1qWDg+aYMRAS3l4KtSX8NEDQ7Gi1UaW7KE3FRYBUYR0E
MlnTJ6rSHyszKa9QcmMnGrVR2J3LpgfvH3x0CRtTrj0gLtZpFb7Z0Ln6EFVGMH8W0VVbnuvJvqN4
+iiCPF6sYy6b9W0hGYl7G7LFZ1oHyWHQbyg/RZIJlCq15r+ysuSnkKl/7w4Q7xYRWOvJLjzXX1qt
xY5tXI7PLOXbTgXWl1xaULIuW7WlsAwl9NzCwb6dBnb4T8tOzKgXngQNFy1bRLI82AQLbI3e3qFr
MFoX7tRtiIWMhily6x+GXA+Jssxsm2h980YSSQmz/BnjsfA8QFPoIDL8ljR0OLLllRegEUF7U1dz
RPIauEQ9NFNgD4Wm6achSgbJOau7bB7GSprnuDZ+zCuh4nFJ4/IrjWLhupehMz/50zQ9d6Xo7gzo
iJGPWza/b/PwQr4RyMX7VtngDMArglGjecAGaxeBYOU5MSYDmCK1IV8xMOvRA2Egzevdvr2qLlmS
r57i5MkrftZ4521lCqx7H5XDVRZlBlqufDh6mtwJsGF7lzKnhpYO+KLmEHTTNLbrPtAoLXMGDGBi
bWg4WMBwl1l4oRFNKrFBXyBBMBxpSEv6Qf/gZ+mT0rQn+dBmj4bO2pY1d7bYYAyQu+H1fkTv/oVC
UJThF2hQ7G8TukKYWzQCAEGhF6FLXyRiXiQummFvA7q8AMNEiFJ27S3SJgSauXYcY8EMl0NkS4Qr
p5+i+zqvont0S+a7BPJGC5NiGoY2u7LuL+SlCwWrQxnG3v0clLX4cmnxHpjXzUIwJZluFu9uk26v
VeqXsVJQ2IZZ6a7QcAUMSRib7Ojij/O+FyhkArQ2jT88/cdE5eveRxK87sxt2ufDzkO30DXm7j88
nYrvpRmicuBXzwXo0v4WkLX+c6iqeg7Ag3fY1QqHLr1CjsPSow8emUXiQdO+tOL67OeG/cLEZoqK
5KVuxuYyJjFw2trcl5JvMwDHNyhG2S+3SW9D7NZTZLKmqTrOT8aRhfiMJLxCex/kkT5c+giANz4o
qPzC0epnK91B5t2/4MCT2GO4IkvIGPY5WVVto7yEGp7rhJB1zcXaFSx9FgW2gkkXd/9UyFUZzHF+
CpSxal+lX9wOSY0c+GyctHscD7H9Plh1i2Y7PT2C2M08fQrM9hklj2Gd5tjttxoL4Wl8hGgdPC79
/kIj3wSbwtRlYmkpC/gO7e0D+eaNY7TLN24FxJSe+j4/DMZyY4ZgME1AYY1cABrhB92jktugVcEH
5Iq6fQCuKJwFBp+Zr718In8EbrcVs8PpSBNzPbGj5pZpfGryRB183VbRdEF5cfUdDWMvwuc0Gk7W
BK1tsHCAn7Gp5InCKGIy4mrb9SCL3QN81C8Dt2hQ8VTG3BsQ5Wm1SCxT3ltDUF+AfTGAZkXp1JN1
hfdnrcVJf82w4yx8ACEgOMxz57svAnGkh1PfJuEFMmjbjuNJv2xZPGzApNeubls9PcGTeXckkwRN
38YMbICkkR4VqTe+Rnm9B/GO8cNyrROES6cvAswCSx/9/nfgzTJ2bm8OO7SXArWpJ/ku+hZTs9lP
I6/upsgpF5kq+TnXXalZAni0hCTQPHq3u8ItxaqQxaG0waV4I5kBLBS6Pkbvg13VLA/kyPH2Wle5
gxo/i6Dk2pvq3IAh7aX/WUurf4nZGIMjF6xoYRPaLwL8X5vUkuOGgsDa+jaHeY3zYn134nwnmzJ5
6BubX1lhAxifm6CvatPkmouqPeEb5ws5J87rMyiqz+Xo5SdbZfkKyrgQWNTDsMcTcEG3dImMFF9h
2qPGDB4fwp1aqMdbk3FwvwESlz84ym8uOfCji24Izc+8HY1V1bByT8MMFQuoY8rnzNJHMOBsFxzM
MJ+jtBmBrTCDvc+D9IiuU2+J7dCiz4T4NBUxP5uGCkGgCxgAhGS7lVEF8aHSQx0mdJgZN/yMfCU0
0eIWxTCgsFagsuEHGr6HWXo1gMXAjUaggqn9hs4OMGzV1dfQQ05dZ8xTs5VAWvXBZQzL6oSOOG/1
HoGSBFoAUimXno6IOlDKUwQ0iaqvcfO2BkUYUJwDFxE4kvGFZD52KKatpwY9IGPVWI9opbcecxFu
WmQp7yiiSFIbiINwXCA7BZ5dP/WmBb5t1J6CHRs92UK1wFxhKs1o9ZpIR7Zrp5JTsaw9YzMO7hcG
Ta19BjqmRaeZYdwpqo80hEiN/ez24m0YjyrZJGhVXo2N8HZ1CcEwOqt7+K13opLJig7y5KUhndZv
wU4noyOSOumCqlqd04EqOC2HTdIGBkDKRX8Qjh0cTaC25upYFoGSa0SFlSaQnUpnrRqTrQIGaF7p
NuHPNZEpgirhKuPY9rAcQDdeDNl9mOGJNk7+QxOVMAFDcBxZ8HozDakHSQSnkMu4y/t06fNCrFKj
yzbzuI4nzVme2Pt5bEV4+DZVeaElqsLL7tXY43yoJwNvN6+fo8UWJHXjIU+ORSyzE3Y7b5cpSAH2
+XPMq3o4Fu2R7DSji0IbNKomUc3YF1+DzachgmCwj15KOzLYgmyuduDfXy1LgKLWNxoQukMaHWVU
IO14UlwnV7lPowBMRiV3vTDcJ7LYxrQHfUR/L7RpsM1mkda9f6SIEhWJVSughNYarYcdFVolRQMO
KZrKISV7QDNWuKAhWmKty/94Jd9u+vsEEJcWVfiwz110Sk9Ncez0JRltjHvFC2CGpuJId+SunH4E
ObE9grfxfU5M4eSnyHqqwefz5y35jXZo1pDSSrZOHmcr0g3fF7o7rMb7ZMVaU557APDPbp5nq9xk
9nH0qh8iyvqTJfu3S5w6/YlsXgB+PdfJj+ScdEQPtgbk0d5DyDOigw6UzuBVK4yHW5lqGnx+NFXz
Rbx3ljsoM5CJylR0MTpQVOooGlEoTZx4N0+cK1q/1rot//taZH9/xdta7Ncr0sqsLO0jerHx9Ykv
oyZD5y0heIP3IY477Dnt8LVy82I78XFIXhTEec7as+Ma8jwyEe3xaDt0LAVih2zzbQCAyj61rAPZ
6FJ6NfqZ9QVtBiApfeEdThDg7RK+ejYAvw9S46XumupbaQcvAd4I30AFPd8ATzrf/OYyo9H/BKmM
g3aXeub/WOL/PAYSYOjyAn/32u1d99SMnrMgooeC53zTQqd2ZoewfSi71LXpXjr8yp9Y8JRMzH75
26QoYO3MDvHvSWNa2y+x7SQnWaL5si+M8Z4uXeLn0Mpc3iwTEnH3XqI35BnXoq+mZrMsa2trJTij
etJSH6bm/dKImiqalxwscHWYo05K6FfQOb37JuLWNotABEs2BxXKRdv5JahBy3o9oKd+H/ki/6SM
aVs2DKBWbTftLLzZZVy92X0wtu0b4Os+uRXOkO/2W/zv9qpB/xpVr+bCl65egfISmsxqLpY1oK09
9WH7dKuf5QNrtoMbjMtb/UyihIksbBJsbkWx3om/5LEzHsk02/myitBRRjW3yYiyE7frp9tL9/jC
2TYNV8vbMm00fFyaHMrK56VpIRNUzve9x5aThQ5B4U1IDOaApFzy2vOWRisK9AGM0WX24BtK7dHX
8lxoG8W1LIKCIhAkW1phnksLvK8iwe6Dhia96PsF29N5pZvptmaTZFs8b/wjOYEDe0zdvD8NaONf
jYWPHbfeyMw7Dzz4auWgNKtNAXimd1WuQNWlh7RdccsYtTYZZUeyeQEIDgAKvyPnHKbX9VAK39xs
Jft5W9ZQwcdlaVJoIJmVSpHhHIVtEC07gNGanHTp3peNBI4KqsauauwMd1932NnRfiaIgYOgIe1n
aOgFg0QjEkoTtyF50cuGz0t2CmKcegZ0EG+jcfoadjgSxb45nEAojj0ejX1tpDu6JFEJidis3dLU
CCzreGzoKTS+rRBVIPi3h/bxD/u88ocXUXmYLPyglBukOIb96MdX5gzmqw8h1jByk+9Fnw7LdkyD
CwR/uxNoPNBOqKrwq9WcKcCFKvGy8sEp34x1fS6hI7Iih7e1oTH1DcrOzcprZHIOeVxc+ATsAUpb
yXePPQ21NX210ZS+go5tqbfN0RYlYuQeBIQ78cxVr4XpiEWS2fF9WXrOhRw4AqC3QjsMtNjNjtoA
/3LE0EcxNgff4qBWdDUEahTykWyyc4GyU4N6bJAZ3NixIe+inLM7qzUfhN7Upigl0Uh2Bt8YYMyH
IjBEHmPfZwdkVfbU1HJrdKEh1J3dA8jPZyfFk50uCqWlg5t4uz/telmwQxuHyup2H+K1nV4gmwx+
REPO7PxjOrp3UT825fzj3fptKAyQyPI41fn2tiwDpv6cBnLZGGI8ex4KOiMw+XdDhMc1Gs2SR5GF
gP1WUGwY27BcWo5Vv/iiRRufbPPXIAAKQMrye5iBPKn0+p+9U66yrPChH/qIYlCKU0oulnVoRz9R
OgOMO8++jck/6NFrnp2+V2uOr8ZTY5bV0UJ1dTMFDjaVIB9YxEXQfbdZvDSmvPgJDu5Pvaucl9AY
kdxH5v3iGaa5rxy07vs4kz2kZTAsZWdar8oZ9tKz8p+mPx16FTavAG1CoAvsh34vFlwO09VkZbqN
nCY7NL7I7pyAxysrHOQrkPRbVWf5D1Pxz32eqk+DHBVOn1Z5Cq3eOeGTXa39wa9e/B7pQB1qd9M+
8QN+bNrEXdZx2oMC2xXHJLCmayesK3g63FdoNEPNKXK6E/TD6kfQtH0jO34ZZGWGRp5L0NY9tIID
SJ0EKyNEcx0IMOOLUZTJubE4Dvu2PXxr3bWXJuV3gGsgk6UDmPDUFj2UfJ2yrLxH80t5X0Vo8ELC
oUa+3i3uLWivBYu6wE885XdkQg+Xgcq0DG2+GI1qFxtdupEa9IF/tfHAgjxZIG0sD7Z+7s2OCN0C
U1Td04h7UXUuGD/fJuUVnvqKJyDxfF+oRMF4hQ9TujEIIoIN9dvCFONzSyyKoP1OZG+T5uOss14d
u/9H2ZctyY0rS/7KtfM8tAFJLOS1ufOQ+16VtUgqvdBKqhb3neD29eMMVneW1Dp9bNraaEQggGSl
kiQQEe6eLjIxUb7NxG/zkXzo8KFd9P54rFHrqk3nAAmbhZBg8cgT+zLXLIyQxkBwINpQjYOfWfUZ
AI1P1EkmGZhny27f/WtUuCNN5oujUTliSXQUPK++5CE3HywEzU6/sbdl9tEeWc0XkdTv/iUKgJbE
XoHfzRfXi6yH3geaao5kZV5bv/O7IglyUhLcoFSTQFC1FPwLTdWAe8Lj9/hi8ucWkky7BhDuTTPY
5pcRD15fq+AbXmGgT6lj4zRoMd5BpdoBUQYAydNI5HTz534aWecIDPmymEeSg/AAAqORNioq7nQE
0XH150j6TKZQokgjReCwLzWKj8gBKz1gL/x16lf8ARXi0Qb/GO6pi0PwDUO8emfXdoG8QGBDLVwz
6FHboFe1rfg7pIs2Q6FGH5jEYA2OLvN7xIEsRMVs9EmMrFu5Vmfd5Z1vbNuxbQ6ybIYT8uwQH1d5
+VDiMQ94Xpu9YBnx5MUo7l0ED6OuwBhWqGJSFeEvtcGy5e+ubdT2367NL9iHawsNAyK7E/aLoFtB
X6fL2g6awwzOmpqomm8OBPuqLeMBOJJ6X3Rx3C0QWQWFHIXrnEqVazsEY8BslEjbrp0+MBZIY2fY
tTZq00PMbBn0Hr51MtZ5iHe0L07jpOLVT4dMM7WpfYidq6Lf2r3KDgZKQs6d1P2ZzuigoxwMZZ6U
q1tHWXrfwpp5i7RS/caOfHvvqCJ4cIYJ0jaA6heVJydAPIvP5DFw20J+034G+qdbQo/dP/R4lNi3
tP6HGP98Sk4jnCgFoKJQbLo+wLYfbHQDgrtCOcCgeMm6nMqKa7tuFmaDysAWZUFPUqBEmsfjF3Lz
GGhORVEgAtdirxGGTXNpJrfWB5ZvGv47tx53/jZDKSJkrJR+rtJ0Cyg38nq48zaWCMZtOjW7pFhG
0A35HGclO8SWhOy4MbIXJvo/hsh17pFo7u/Apg3E+uRvm65c1lohczVNm+psS/5DpN6nzRE33o0p
kO2g1gbD7sZBzdgS2cVwT1tbahYsivbzxnfqBWIj/NBELDPcRyVDJroEutShwlU/FO3CNFuxdjOX
nQRVu+Il0coN4Bn3758IdZqj3yBOk4xWcwLIBPQSKYiqTxDo9KyNXwBUnqu+21A/HQwVvkaysLZ9
ZmlgWHAIM78953WZA8qfCDDIOLJfkDHM63cfW2q9LOoa2d/Jmzq08nvwX0JpIS6QvIXWuj7rzkMx
IfSllk0OicYuRjU/Uvc4xcqr2YDxrVk4CE32CzJWUw+dOaiU2eelurvZC9MC9cfcq+2VWaDQsMfK
QOA1fqzpRsMtFJybmOOeo9PAeSzsJILCGeLmdECOKukQ0v2z3YBfKAOvP1k+jKT2GIcmNMuXNNdt
DISEEIqfDlaq7DXvE5lcQA/WbBi4wC+F6dlnpp/NqdyLDmSmszHo7KWMhmwdYqWisAfxnNPop0ty
ick2uFkF/Z6Ar28zVCF7xu4kAE2fo7OFAVWygzsd6MyPRZOBSUHCiP2cuyZrM1Yc5buTl1AcSuf1
sCMfMnGR/zmapry1yYeaeZ4Kvrz1SFPlK1NCULLqkDDqsvD9ECEaWQEvj3bSOyUIh/w/ZltCPeQu
KpVv2tT4QRHID0HKOAyh8hOAPL1BNfsJe8eP0cxfgps02BH+sxEan1AFbZ8tA/yAnR0MUIofonM5
JBm4l7RxBQjNWpZNYCHGk/gLMEZmb70fr1GkmKH2I4RwjfCCP3RUfst92XypBuTtDRmwByx4HHBP
1gz/jnm8x0urBQtOBTS/itcSL1fcDyLDdxF1w2k+NWxtHMwKa6osLoEkmnroIDtUZg2gxeuxG2xC
C6A90GG8oPDyCrHO6tEZC/cEsGC1JLuhQb6YV0F5F3v2eO+KHuuXaUAArgBkjHJx5MAXPzk55HQ7
lj37+VgtejDynegwdEZ6YtPhZqOm7nS9FIm1yUcUhHdZfa6lnz+7qIJ9qB1vyawqQF3LqpJZ8iz6
Jn9G5BXljYV+IEc/Ty6oknLuqFVF1VuflcM8CfTqQKuaBLgPpznzaUOLB1G3p2YyinGFWiC+pWbj
FEgPIsC9oeYQejV2Y5WzsqcPBVdouEd2w15SLzLxxqHMQW9BvY5sw3PTYIVKvay3qjuEDK7UiaVr
uCjEwHapYdgj2JbjCoCM6tBgcYBQUhp7Z/y2vDOdGV3xBXzZ3c4yczEurNJrEYAfwARvptgYplBm
ns7o4EMV4OCFONyav/O7DaMR5ELDbs3//6luH/nLVL9cwe0zfvGjDlV3et+aj14AkWUDKiH5gk5v
BxB/iFVuF/0CQgnJ8dahQlDSl3n65xBq37qdacZbk85+/YCkQUbSVGA5/OdpgvKvC6NPoSuZjbdP
JaOsSp4vJDevow6xd5su4jaEmrMLndKQoog+Q3mz3Bt2mN83kIYUSAWdsomxkw7FIFAFYnjFcrDs
d1tHZ1G8MSBqdB6mOwC10breVDoGVuKvsTQij1At1yvrfLOPDNjtMcGTiD711jGAXqeTXXzJnAAr
cx20ch0XobucP/GviRGlAnAbHN4dfXaiM+ySSzNazVPR4EC/JKoL7uapEm0W6yA0ytnFNdyLDRKi
LRgm9EFqpg/zmUra97Pf2Mild7hKcGNjHB2yv85uNjlNc5uVOm62Eiyhy4jjjge9m/tQtArcVAGY
1Knpidh90BYktLvYugsmjxLyarugEe2SOkvuuA854i1p2bHzPKjTUAoEiAeRL5SIZrrO7hzbvoAm
pXwrRnExJCveuFaXQOEkg8XxovqkwgTcTC7z9qrqn6kgncrQ/akWHZGA2X4zkQfZ03K8A8p8wQZs
CBIR3YNAj1+jMFIXPJDW1KKDMYLNObGbt3bwY2T6GlTkFW5ZLx3pgcVApf6xSvi0ny/lS/PXWRyZ
7zY6axMuX4JgSBYsT9XL3Otvmek+xlrHVyFEfAXvtTzVzXgkE8Qh4muDQvw7D88yqOb1/pLc2vYa
gIzpnrzo0FT1Lrbz7kytPozia5Xln3OVgUljmplMfQ3OCmlY/v5ma3O7WjoRi7fkQh2JTgG6yAHi
IRvNGZSQE/UbHq9un+orbW/jHgzUt/l8O7H2yuxRr2U6uOAoH50jl82VhtGfhLqIEkqlxYfZzRI0
vNF8Cbc/IcaOsgP71+VmyrzqvndVcLpdmVZeuDBBkwhMKr4w8q1l5S0MQ6oPf1VpeSgjtUBXRS50
cEdwgNRmbc5/FU2qWheie2mql7ePZU3m7IwSdeu3v7StWuPAnO7L7YtDgBS8/zrZ366uz4R7l/sv
NNf8b+j2xRR1He7m5ljwAxg2uglM0+2VBZEEI0/716hunqwkjZ8iSDYeFGOo0J3s0LOzjby5jFiH
o/jTqTcNqIz2TlrwZw2iO3Ji0jKXjWTVObSFsTJEni40BPge29781DVDdu6mlizccYNaETAnl675
WMm+undAetU4sflIptYEtZef+uGRbH3rF7s0zNlyHiAs/7E3N57WJpg4UaKHdXUb7WlycOLGB0RF
zAU1aYCLH4shzf5KpnZEKDHp22pLkwNtkp4iO/uDOulyjdA8IoXr382f3tgdqs1CuabJHBV3F8aL
C/nTwY2i1zxW5olaPZaHW09ZLehE8AeNRu9fUamyok4y5ZDIXPDK6w/UjMfC3qkQwTpyoUvogIxj
4yMZDAWNF7cc2Y4uALQe7ODrHltJ7Km68DML7fY6cqXvi7F78zrX/QJp92ENRcBh5/doBtpYgXQL
NZqR656KKoUCHxDUX8BTyEGJmzbHog1RumZdZ3MLBT5dluALQYxm+b7jBoXabq7Tu9Xmx0h9HNus
WHwo1LOjGmLipv1g4LIL3/tM+WufZd90rfOnAkm2na4h8YMorfs0OVBqG2vAb7z+aiDI+S0SKICM
O/4jtpO7JhmsFx01A/RArewq7bDdOqXVH7xSxohTxAysgbx/igco42YQ6Pw+DYdGKf8RYrhKEQzG
T9TbeHaCn0bCAEmYcOShY4DZwowBPkuC/hM0KsDlDPvNrZvQ54mrkEZEQG12k8DekxvQEe+zDZPb
bbYw+u4R0QEkjwfQfAPeYSzS4S1VAapLXeszZIdLFCWa6a7um/hT2fKTKszgG/A8ybJAefRFK4ud
c3NAas0ewm9/jewSiFHQyFz6KNu2bbYyoggJIj9LPtFZ5st4Put+Y/udn89MhudmkXzIsxnSHo5g
Btt9yOrNOTYxPBpilHtKr829ClmytTBKwEz+ytGRM82SlPWO7H2ULLIRid1L0RbFVoJ+4LOVFjOf
lUwccx3bTrVHFRLEeZN85rPCWhr2qAGBtuUanyZ/B3EyoNRQpiCGHDzKVtFZ66l2fhlIFzzYZRD/
m3a3jPTCC7V3dGPIjqBUJs4v6SiQcDG7FXUgT5hfQmgI2qto7FeoofKONzdvEMFm8BO17DnQnB0K
NY46bdunoLOyNVjK+s3cHEHExmWFS7JU+6Q7cwSBa3KiTjp0CoRhAHVdqUWz9bH5Phs3u/fZfNvw
N63OGkS8HCteEGcW5IdOnWNWF2rVLKl3kZtWS2rSAUFeEHP69YWXLgo2J48aBGJLPkmJkO03c8we
04Cf5/jdp9gltF+LFtyTwcCLRyM2j8TN4EGddBcDa7Xup5sCGn3hFIvu7kqIdj/ybjwyiL+u8XBU
x6D2g2XjjPxUx7n9iYEufaat01l+AAtlsfJRNfeF3Lyk5CeT+VvHyluA6uU3umPqGsIVJWIW14ax
5tj4rbNifhx+0+k5L233axuDdnVsxvDA0iR7nAZSfxXn0NCxUC5kh7HcxwnmkbUl33wEfIKg6b4h
W9otW+4G97FjmhBzHcEyaucjRJTjd18BRRYNOcZsZSJ52oKhF9wfnK16OrOxVe0y7SBcgLO5dzqz
g1fR9FBxdwATmg4gxdT+tkZB71Y0HElZjSdRg2UE+P3VuHXxnLmWCqn1iS9t/scImmFVSwRd6d8y
CdroCmW5SYPrXrhMfE3AtQsxxe6rNfZsqeOog5ae3+0a2Ro7hkznXQdI+BJ5ufGl7PsTcWi7Gdg7
w7z7ysoEcpDAXxhdlD5lgN4Duo0zvyogG4pH8pMR6XfbrZfOMsbqdZdVYAbieFACopEe6JI9mSQn
WVav8xVPf4osQPZFHmmgd1AsiJ7dtDjlueE+RSB8OuCJMt2F3fB1sicMbwsrCPhBKlCl/GwfkchY
5GZd7vD4689Y8PfnUcgO+tA838ZWES5K1kfDgnpUEI6LphTBNu8G6JoZ0EFw3CmoNTVvNhUnww61
bdW1nQ41iPWRvYCNmtRxs+W1qjelZ7VLqnKjejfsga+KS29P9W03u6GicctQO7xIiKb1pmzl2tUV
ubV6nWk8PXzDtO6yWBjrcDrz5fB+Rrbf9aKwFPQ5qJXcRvj1HBykDjb1qIrnqsrebEQZ38Ky3iAQ
1301Uy9eoX5quGjHQWTPzOtNlii5tLLRWHhOap4cYkSgQDG1BSJyWOf4BzLRQU1RZDpDmgJarsUI
IVoUr24ipYFWngB3VMRFNhAAQP/GlmcEcvKLOz1+M229WGPDdhEXeCQXRh/vOTPwlihjaKC3tc8h
pmNGbx7uCseS4rVwg2hlCpFe3Jg5x2DM63WvMw2sN/DiUPN843X6Y8jb5skJwmbreXm691MBpbRp
MvIYbSiuh7V4RWg/WnlqzFaKOcMOFIJUo04HN8vKtaeEtaZmB/Deg3x34LbYyjRFufjQPI6ZB2h/
HKZ75DQAMITCwxXKIO+2Up0NL9pngVz/TrPCs/GqnTrHKRWvsoCtULLYGY+IruFb6EK/WBH2P0bq
aodcr4VXGFSeQKRYXQMEY2YbNakD1e3Nzl4aCgQILW+tZ8DA2wO3iomb2kH4sII0xK0pQaCI79U+
R7aPCmlHust4YhiHVOsnWVf+oxJNcmqH2FsSo7f8065zOznl9iTPhAj8Gly+CUQJiwVuW/Mb+DY0
av6t5F5pOYDrBf8QiQjbR+ZUIByaHrVD8O7bBmA0ti0dPAQmyKu1h0QW9objV86gzNPr4TPkYt7t
VIgBjszZTv5jFnlr3xiBMWiaeMe7MNggyYG8njPiuYhcOdhtAAqJk2RnxmnzhTyCJuTbCOJ8Cyy2
0uVMPd8YrN/+tk3E88iXASUjHHdnSVDDBbKG+hl9pbr62KReRPy7PX3/Zdj9rfeXsTfndpqqdAy9
Hf3x0A1IukIKvTz2iABsssq0HzOUhEHmOBvfcu+u6DvvD3ssf9jCcZ51YmJn6ffeCVXg1TxGp4Wx
zgYgleh+YwOvtpER5Ig9TWsgPS14uumQuKO9ZOz1hpm+4aoLkEns0xLiPhzI606mNQSKB/2OxL75
QZMBa/M2feasZviddhW4aVJ7kwgUF4dxWZwBgs/WKHsqP1XK/E7QRkN+x2MrfruNYeEYrAxPvGiJ
f0xCraHCuNzcmm7dlxvIIwebRPn+SQyAXon+M1W/53kLabrAGy4Od7qTpbGRCUvPfK3j2cHuH1lv
LpAtKFEhglsixwoTYWFenEiGJp2aYmpSr90C20m92Ctaz9T7u7GxDJC5SDMQqBrZBcsErCshQGuV
vXMsNcNSc7J3lQRhwNC8lNrJ7R86Vs4D9GhXYLj102vgTwAGHZ7A1C349wwY4hVoNfidUUD1bzBU
/OwnebWGktR4BuQrOcgiltuxyO17OyrEshUyeGmt7CFNcv4DwH7UN7r6LSj/HK4CjfKNNrZA5I93
BfgRXIRi3PQkmtZD9UD/iW5/sls8k1tVVLP6kDtY6T2w3ccsgzDSTZAoLYJmK3QAMtwRgkS3DrPg
EPww7sFgAyaqAlX7CK4sShF2R2o2Q/7eJOgh3g4fe4efm9QbMcDD/u3YfESNTpmlK1DbnkStsr07
LbBQjQhFNqdMgzO16TC5ePmY7aNYhScTi0/iM4h094cn8uBedj1/YGN8ITIEO+vsLcpGow15Den4
B1B6/j3WtrMXma3BhlefwGtauf41F/grZq+sLuRGO7W9RoQSBcJ9xT6HNrjhcF971yyowceNh/8Z
GBnkoLw2QNCls88jSsUhjljbD01eN8vczPovkWu/tq6K/7DKBsOnPJRISmyVWPwmXQit9r5gEGTz
cU/7NbhRugFpktYMz55pvCaGx+cFZRub6SmPgldaptEGwQHKdeHYbXygxZrL8RsEGL5YE5sX8Xrp
3kvORoVXxcT8Rfam14B2THbeOcubK9kh05ngxeCWCxD2jluAZtLPCvLimekE31IPMGgFLrZLlATd
xQGAGqUGTfAtgjSAYODesFTobX8eGZvheJ+l9ucMK5szKJiyM1a92Rk7kGgneuOTY4fh0Y7CjW+l
5WOSRO29jBUKWjoog/aIuSwrj7Ed9RqtaE6+73yde9kg32qAP45YHGHXIrkByUtEyMiXDiCu24gu
M+6oFZauXP3rv/73//0/3/v/9v/I71FG6ufZf2U6vc/DrKn/51+S/eu/itm8f/uff3HXsR0hODgs
hAv2ESkd9H9/fUASHN7m/woa8I1Bjch65HVePzbWCgIE6VuUeT6waX6J0K3Ld7Y7sSoASf/QxANg
uFqrN6TOkT7PvrfGat7H+l0QH4FY2ca0wuqEaHcoNRPJRY5BunWIVw5yqXwRDGW4nVUG47D5qQ0c
8SVAIcxtmRHFIlohG5NCIATMRHTwY++jjZzLNFkx/MYPkCdG9ex0EFnan+3p0EdNtcnx0AMj05+9
SaW/gEw/3YmWYcUuUlmhHslpZxcaS840AdQU2OKfv3pu/f2rl5JL/LKEQA5a8p+/etDj5UZXK/nY
dOGwQxLYR9WUOa5TbpQvVYykybSc6EbgoEuHV/fkIYF5AlSboUzs915V5hmHNHA+zNOxiWbD7jXE
io2DEHXwkoSVtYrsuDsrSGIeywI8GQNyU59GkD7j65Vvkyv4p1HjPbkyD0ojfjKc6DYzq+FOB5F9
4NzCMxeQBvUffpeu/euXwxmivvh2OEpDpJDi5y+nc+LSQel89jgv0mUhgMvP+SdkKPIrFGXbK6D6
z/Q4DOvM2NAjj5qTF8q1sutQQKvYCtxXxID1Woo0A2saHkxBVkOsQYjmi6Wrs5rWiHgpPmQRyz8L
o4BkUNHBdcj5sVb3gZFX9yi03yBhLx7ziU2/BLct6A5i70g2UIbF26YA/yP10oAq7Ddi4uVH1Ayq
tVXIgduz0yWCU9F+VBlY+70MkMfeA2eG3cXVsvaAIgyaR2jXi8dffLl5X0tr70C545elPSnMWVq4
h6mT5OfG1gc6qUPQA8tfdjJ5+EfVuelTMx0QKSwqEYEADI00lO2iBfTwkLpF9mRps9oY5pivqZdG
d10yj85B3ns3xxt5YbG1xZv4A7l826jpqWw2G+ooLRb8h18Ed3/6RQjGHBP/CyhmK8CQlT3dTh+e
VHiyWAOoZPxHgVcU5ONYf+lM0CsTzjAsP5lubb3SIowbbX/yhddfjMDFEs2oIAUZxWdSlZ1VYkk8
dpaHpdPKLYpi0UxqbyGKAKG9U0YQl4nLIw2iDmr+W9s8mc9ib1vXDqpsBttJdqobzSPjjnmkM97H
drnIwgHVVkgUsR13ov2t+28+s4FXevsfnj0/P/anLxMEUJIz6bgWiOhc+fOXGQcVM5OUeQ+qrwek
YlN3YQK/cG+Fhoui79Rct4mbveRMrGmtSx5VFQCl1/EODLcgnkUasXCAPW6LXY08w/Scraan64cD
QEbnVkO8DQ5khsYHgk5mgHCaP2bLKjZB72qx9Gq6cbigYAt1sNR470B2JkSUALTuBtfZMioKcNl4
bnKVqHP552/FVX/7idlcMaFMC5S7jNu/fCtYUXE/axL5wCCXe7YnwQxQm8QoYZtUbokT1ZdRtOqL
ayjHZPWBejmHoAHRJZMN/HkAxjqgkidqZU8NqIPrZbOqq8gAF3daL6kUMBeg54AUsn8UU8Vg5G+V
LtTnm1ctUZ2mGKQbuyk0VHgRSDFCw99RU0+2zgFCKRjsv9nIr5hCTbPz5Ee2oXaw1ObGSzXRey+U
P/JHPIahK2L5EZi6ZLmnnrCExpZXQYaLej94u7yuIZDL3VOgreknMHzFz6nYRFY97jKBQpXJzvJe
4hmBoCJYU7DjB2G/g2J84Sza2u0frQlAUgCIjNQtdkpTa+rrBigoJQ3CcpAIC/wM9M6d6e0h7l1c
dBOCZn5svKOTqi9JppsHMuV4da0S5DA21KQOMwGEipmv//wbscTfbh0XehuuCXEBV3Dswqf+D8+h
wWV43Q12+RAE5hR1zj5HdRV+yzoUHXq9ZPfI/IQoz0MBMPj1gm8FGDGQ3/deCqSVNtBNBUuGkuHT
zyPdqmXYwAwnNzVCYFzBxSK7qEJMCnS11HTCcR0UenxsAwVWET/bhJMiXpEb+Rk0sSg1nZrYYTQ7
R00sN1MzrUA+Wjqi31ETQKP3KakJKeR1iFKztWPjV06IoNCz6nU4yuYD9BpocayMqmoGDiFQNe4T
DqjbDL0WKYgkoARmztBrqM3ld54tPkCvC7+v17pL9fwR9DkDgDmo+7Zi9WJZSl+l5fp3cQv8aw8Q
z4utLSiFM5aeUKGgnky/3HtBYb6AVaTZ4JnqbcktisB/XiDX1TUO6p1a7CDILnnzepvW9kdEgKfh
NG2hcx+h+OJUaz6ibhTSjUPZBk/gXOeoz0G0rlL1fqiREQCsQC3BfhG+YfmULdKx9J7jdrRWntEn
dxlqQ3c6b609zSQaZABvM3Us9R/cogc4GTpZrdcvLYjGITgNbLIzHcguqmZY18LWS1OO7zbqIL8e
o2zG7HkOJ9xCxKq+c3xEUDKu068ggD+QMmQTNUfRj+4LihjlMlJDAPwE5FNVU5m7PkTA3rRsG1fg
pF+dsD7UXvYMMEN8x/A4vA7YGEHzAgLXIm+fkOfyIWfn5095OtaQCSjaLTVlmeh93aJwnJoQYbbv
65ptIm3nV0TYzVXOEvVglXlyx0q1NYdePZCpD71m5VneuLEnm8XLGsods7vXJdnFKrI9BWshGgR2
w0TuKWAUUIZssjW9Qm10ywAIx2LJAXXbi5GZ17ASCOrl9d72qvJHa8WvdjQ6wLzW3hLbdH5fmna9
5UltoB5oBF0DUJybItT5w+/mSeJ9nxblFgGLdl22kMTLwuKhmNAoKIOESvIERMmMHKKNdZLhloKN
DgLCAeQrRzylnLBETr4fvjh5vhqHfHiOYgA0nFKayLVgx47VLQdAI8eLdCI3FEmxArCoP3RVUyED
17VdfK6jvFzWJnOv4CcNtrZThFCcyYdTbCE6j5JE9SgtJApkHjjfgKlaJ6nPf/jaPbYNMjI0HOUA
7pX7QbhFQdO4+ecnof3r2xKrBs5shheDNE0Tz5SfH4QIQ5WN1RstBONNhFg7D+klggyAbureDbS5
A1UYIiJka6EdFTTt09jIEoI3YMmXqjCvUZthPdCV6fccv0oUl/HPNw/U8PtIVHvhTk0UK8SzokGy
iv1P666JVEVPArZ0BglHCOMu/bpO53WEjerjpeZDfNFBY91TB0MG5P6fvwbz13Xp9DUIhnXD9J+U
tMP+8D5QfY86b4fpy3tNu3InJClueQblY5B4IQxgWyP4Mm83feLbK97b5a8PAxpRJCjyp7s/KMBn
h0xZtPznS+bmL+scZTqm4+BfzsHDg/9t5wmkqQmhwTC6zAv60VMVmND98CtiwskUlAfbTrwtXY9t
/zTTO74yUUr1d7MP3sbZzGwdfoXUxs27jhq1EmGZgaNpTWHOVLnhsyXA5ZIn6yGoQRyMlMcqi83g
wfDL9zMIIfBVpwHzyHyTr4bp7OaXQSLvP2zHaf9wi4QIvNOxDebYWNjS5Qztn3/O3TD2YTWKeDd4
gHqJpQ1RlnaE1LbCQhMBJPXQjR0EdSfASafjexS9VZ9uHp7BR+SHrH7R+R5UGy1AGcK+h5RTAILp
BO8coEDz4FGwtDx0Uy816eAjETzI3j8FnEGr6q/xWSdi4IRN8xvrjv/8G7Cm6MLPfy5uXkeBJYRb
SgGT9fOfC6hFOiCT5e9mDJddLOeIDGL77tnyMyQuwaFSTYd49GvwgMPeDhkwbSCoXsQSLI6+bkHM
xxTC1r5lbwdwOQfYLwC6+6F96ydMmFP9h18z/pHsKRrw4Y8RzMJf4rq2hQgPd5xfo1gMqr65CoN6
m+iYHzTkwpeoFEIFWyf8L2HqggIPheeOqoCU5H24IDsqgNQGXIxIQIdZ8MVleQKxIyEvJnIOzyny
ouSW5SI7+gHCLtTMBWip66hjIHUMsVrum+KAjNk3FFtFP9LigkUj3kiZbyMj5TkvE9XwEpFB/cC9
pNmkrCxPTdKqA5LI3bap+HgPbLa/wqPc+jzN0zZe+GMc3+exDDA9SiQTi+Ji+gFeIGCQbC8otD87
fpwfLNzd5hQe0mCg8vV5NJ4r8G5cyIvM1Bx0Oe6Afn4lO5mokw5DW3orE8v+5fwJZKynKWuzbxc6
y/wt2T58mKOarR6i+vjBlrZZempYuRJdCb1JGkIfJQD+2lpJlX60kY8hqnzSQGsRsPj7VUOKGntC
h7lbrLTKvc/AgpgAOQYVRxP4TCfJVkD7WeIUFRbC9bHpgSZPG+2R2rmT+8vGN0Osbod14tUSqmpj
PCxBoIw3imzSR6UDdR65dyd5gNZk0olnLuqGCWiFiBT5G58fDZ7+uHl0gv0ACbbCo53HWC9iJBJx
at8oyCzTHO40EYjTQVqgxZk8eFLGO8TGEYCeOslmx3yN0FVwP39S6g6bdBjG1TxHiBVvNEZ3qtqG
dQymuGmcVTvZ2nRNtZ5nyL3yakPf8japMsdwBaBnsaVZ+Vh4lzDxD45gIl8CDghFisIbdgmbP6fx
PX6CdMtncqd5eqT1Fw2INA/U9AKHT6gd1HVOl0CH0gefRiKtE43yHd/YVQX+TeiqyGZbgCMg130h
/5CHIOfwzGBF383Qe1/tvA5PDrjh8IxpN1bA+QOIHvmDPYIKC3oS7rqRIsiWvREvoNiSXskFNQY2
IGxQIw0tK19bEW+2bgs24Tp5Tbok2fQjD/fcsIpPyehhAaKSV1RA1ivZ5NYRqqP9g9G238zSi19R
F4WlRNaYF8d34zusTuWCOjLZ/2hLZVxDL49PY90kK/oARMaPzlTOmLfDBVR9oLHv8U9BH5J4T3nh
2mBf7ZNtUnTutuZG8QXS28uBVd7GSmpAS12kcYzm2EUlcg8awcAlni7R3owVA8YaXxkij2xR9CEr
lx4eYp7pZ1fqNWXYriR2/ltqBoaLeiYIr85TVfgNl4jRXBxXs0cIYoQbz0Igj5plVrE7QBp3s2/T
A58NqYB849X2d5pNFcrYQmRXLLELNx8to+cPqX2kvtmSAQmRouJtvlTHaLID9iyQWpmu3E6wvwKJ
CGBDNV6aiMe+X/MUE42QrNvSdeic8ZPNs/dr7qRzh3LibL7m6eewAbdBvqZPTQQq2EelkEmfPmA6
0HUj3tzN1/X/KDuPJbeRLQ0/ESLgzZYEbZEs77RBSGoJCe/t08+HpLqp0e24MbNBIC1YZJGZec5v
/ttrloPGRvmP1xwmNYL95N3u23zcDkpi7braO5Tk5uCgdSXADqVnayFvp7Srga2SEykjx9p7ssVV
CtiKeYqt27VnC6kjttwQ17YFF7LMMYCo3gaR+54YAiNpWaciLypO8vZaW/a6ugJqF+RK4ouIBcBI
nuOmgs9Ro/LGFiR9hneZPlcZjpSD9yg7ABowNipUqo0slmqiPzFYdpRDcABz/UEM+VbWNS7J4i5a
Y4U6HYo+Xf8axryNaMHldBW623qfPquh1d5Pmr279ciqqePP7Iq9nKubW+/MO5L366os72Q/ObQO
R+zY1LE5yLp8VIfTZMafczV3B9eoUp/Ibrwz29E6qkmencOxZqc++kFeHtykwN5KzbNVKsrph5i3
ae40P6d0/s4JWn9zC5ILcR3kYMIRvpsbk4Ol3oaPY4COTN7r2Rddc8kVMwjALCedVv8aWwZC/O2c
Pcknj1NhHeN4tA9IA+5K10ZeSJ+duzYWP4xBr0iTKohb2q51jlg1tmYZarDpsMyekspbqwGYB6XZ
VCbCHCkoi69uqF6Q0F7Sn0Rt3JE3OQYoICK9+Evpwu8Vzq4f9qgma3OYgucGfUofGwYV2sf869mw
+MvjH8+NutB9hA8BbU6I4Q2UMARnDUTB/3oeFt3w+Yqm3HpTiYI56ufbGg0QP0ix0Ml7jQ331Gtf
Ieatgl5vPr0Gqr1ANW6vEst480z7WGXLrLWnrd0ZoyNj7LX7PErI5ciRxCIDUU3PgaeVRwcz6Y0c
kOW7WY/dL1BLUgxyhuYATN99mT37QbbPdkxMV6uGiygJz8NuxO98eVLmhQh9mc4LX7v2MKoi2VZ6
HXwJ6u11oOH2G72bi6OmEuHC5O/j+kJAza6UnDcu4UBw1snfrItlQoBLxyLq8rfZFdNehwq+zdqu
+0zKaSU7KAb8PLz7sjvEl6onz8V8Sj6qsSBvN+waHkIwECcbBUxfNihWs/X41XzvXMPcuUiV7kQy
Ku+FySe/PBOJu8qfhZuSwgXxg0dydX27CozVV+BdwidbwaEmWEyE5Yg6BvFDIOmzne1wN85lvceF
ZHqbC3xWljc6ydBVQAAzO9uz4gHBi/XVzJL0SrLqtZpw8IjAE+yLMME27Jr4JvttoZ1APMsmdbkI
wcgGLXSelRFzzmU1rZXYeiqXi5uyt6uMWNnI5TPyehrc78Iem+uCWmbRvCvQ/VnLQbJXD3p3Yjt5
liV77DxcNwaW4aLQd2xztSMMqpUDKuY1NRXlMQnLOy3ow/fRKXhzIHteY5F1rQFzUrNxI1vtLEx9
hdTdQQYfQZL+TEtXvcjSMqMOiuI1X2ZEng5hdeKXVsVz/yaLpwK/SUghJ7Cn7qmzenanfTXq+8Hp
7vWlAa4bJLLfmpWx3POjbx/mMsbDDlyWewos/e/bSdi47MzjX6H2ZTBDxL67PiMI5hnJWjiiXbus
kbvKUM1kjR3jTu9d49LAN3maa1WcjUy9/9U5V0j4jV3mX8s68UIYmlWL080yWZPjQ6rGj2nkpU+k
xgn4C+9HZ6e06Z2bbfS24d9MPqgxi+9d2WobkOjqBryzgRKXHb+noWJvMsUrMLahWA1IsgciKU+y
OBr6Hgwau6gisJ7zudwUU568h6Imk7GYerGRTt5xS3B3tRr8ao3TMfFRbJoOsrVXna9mIep7OVQJ
N7OhwlhIq/KB4MurfE6Wm9VRvqhsmR/K+L+/KNmaEX2UL0pB4ZPNQlLtgmlWTxLlecV7LsWcBPgq
4CRzFQuQXa4yAr8hQ0MlIMC+dHKkmMBtomsnOWe0dLKybParNtxwpF8DS4qfwYHMrwZo96SFHSxL
6lCwRUONXZZczTgYs5pcS2k5nYywGB5kW9B69+h1ufeypIfqc4W05LUEqvK9Gx3tItvyMPumCSu6
qoarOMyTGzGH8/URap2u+G4EJ6kNjsBqvcq9CUDI8uKCrkCzQEvdO9mas86vtMwkTyNb8X/nO5WC
tO1C9dV2vHSdqefWrpMDqbHiZbadeJcoqubLYpiq7dmtgw9HtSP+i/EpDSfUxmSj2vKowmi8Y94o
xcuY9MU2jwnRy9YhMLJTM/GLdh3bopPipi+ya5YjVU6gno378lDRDf0Gx4eU7DsTeSgwHEH/p/XQ
XFIDa4E0yTSf/HpzsSp8fgHlcBsLMBYTjg3ba2UlPJqqRnuIs948EHqYsIRb5lABgmRG9lEP4jDO
YNQRR8yfNW/ILlUkLqqiKQVg0ZkDm2ZgJ7S0WlHT3gUTiLMgq4pnWYfR1Rcr0wFiLVWRN2AavxyE
JjnBpMFa0IuGX1/GjxrQqUBg7iiLcoRebkXSq0+yRhPs9SYrTbayTUzJ8EAY5Npd9hhGDK+7kkiS
LLqEPRHu759mZ/yCVE57ktWtAqyRf9D+KIthU5kwjaALyKK8DLX+YrRpepZP8mboFRGrF5QlXqi8
qJaP94bPP0r6MJijujHUrt/wS1Nt87ZwfDmwLzTlafhx/Wubypv9CbI5sDxmmWNDv0/SeKeLKX+W
3a2cxKyuzvqvl++GJmcg691L8JtawxeFjx+ucXZC2dsxjIfEWZDZinu8Vcm7ZHS2IPnGsyxdqzDc
IG04jjsItb+Go/NvAB2f+jVKBwdRjs4mNeE5TKBgH/rYza6XoHEXw4Xg6HUFMjNZg9zdOOa/+hle
N2w7B2M/T5SRPyShdiaf3Z5BAmZ+Mqbie3CQYeZbu2r2/7Vdjmdpzjj8pcWWLJfjV6SI7roWbr50
R78VpYjOrQh1CPmZpTM0RTqz/X69tcqxDbBMv/bU8eCSwbpvDO2nTAnbrkCira7tnUwJs2s7TxgR
PLXsQmWvIHZepwG94jAbvO3VQ0nXXvsuah8906seUyN9k0iYMg7drVOW3rZj6SQlu5psaJWQjIvd
TWcrVersJDi2JEkkSlBAf3eRGlvJKCofKZxxMw1FMq0cL39A9zA+SIDUtU7CpOyxbfyruRue3wBE
yhEFdFt1edMQUhazCWQ3hziD7p/xKluxGMPgGF+HNBnC7RgSpyuVATVNTS/Us0i8jUZ27MFYLhPq
Fw9hVn6b9Do5ypKsdzv911BZJy+qrYz+xKHt3jLQOo4Qp76bnKZ/sZKu2bSVaLbDUjQVzTnYcRit
ZWthxt59VZtH2Siryr73PUPVHmUJvxzkeaesuMOD/ffZVG0bhbX9iFN2+6Qk507Ph0dtsT8fMlLo
XtCqK9km6+xQwcYqGggILf1lnZec27rTT32cXW4D7WlUV7L4x0Ajt0iLMwg+2ECYYv71JDkgzvJg
X+ium15y9gmILmiEsEJnryi5fpcHg/0fd+zwt5oTgP5qiR4RSSNKsbAQgAcMVW+dZKkbFesOY4yv
siQvQP6ndYzT+c7IBoS6ezd86omnLoPlNEHUKsu3O/L7JkF1e5mxFZZ1GgZFPNkCkFSa4wE5v+ny
T4qRtfZNYbtIoPL2yUtc13epYShnWZoGeLTjoL3JUu0M/aku3HmXkjk7RaHAUXK5JP/cWZHX7dqk
+pQ9Uq361UMWpzRdW2YZY0totkjQQgKasaxdeahlX4Yq9e7VpSFbGgoTMCuCsND0i8G7h2z8awRs
159zqUPXsdJDv0AUDG02H03UL2e9ecoWmILDT/u+KQmjyA6ybljEgBSwsNdBTaGYj463zZ2zbY1r
O9EjwNK5eZGXwRuxYcNDd9tjqMSBngbhLkDnaWkx4S+OBiE12U+2Ai586XFl20tlrdyzsUSx3Tsp
rOVpaOyvZIMsL61KEH4H8wn/XuAllHuD/ny7C5VJ+OVSp4S0mon3e+ut31hYJ8xuvolhqD4JzpIO
4eO/kHfVnyqykbK+xoOesFlT7tUxqj4Fx6RsLO23vmPDgwQnR+6l/jY8x6Xmrgaa/dDqKNbM+Di9
c5BAAH25q5c6eSfrZKvsN/S1+LPV9YZfY4s6qNfeIPSdMhuQ5FqBSBJK/EcAKBtZdauXd4XdhufO
NZudZyXzi5kGZwWTjr+WGyCTg7zBFP5a49Q4+V6tyAM+iS7uxFGptYc04AwRyU9O3jbejFmPOw0E
SPhM7eUiG4xZF0fv7xEuf+nlSgVyMG4B42HMvl6M7W5wK+2Fj1LZDWmY+7KYNiCNLcI2K1lsxoRj
GjuFsI70bm0o+nYY4hjsEEM9EI6rim/endIa2oucuI4rAqtLUdhM7OXE2gMivOgET+4DAmObUujj
xVvIQcmIRahqhX4P64lUdtCaxjuKYUgaJlm51rzUfFfsnGitklfw3CrjvS6bz8ky0oeQ+OfLvwxS
tEn180K3zzm22ooSJ+yV/DAEdck3xo/kzTD7rFj23jZsa5sper6bwHgTH2fxlUWjMTlZLYuvLLb4
qa7nTFSP05SaRz31lDUyUNOHimjSuu+s7ETIpX8Hk5abeCbIXqI0Fehm3vjhuYj2IviUnYxekb3k
4H/rZShwQXLNFkRDkv7dVM5yhrLtfj1WFv94LL2adCi2lTJoPvnD7HK7xAZ6cKV6vtVkGuv4CkzW
uq6t8iQbcBfJL5Dfu5OKsO9HnvFdZp15xSXM3mdTZW0TMp8ffd346YJZih1MDMKydU8xSrD3Y4/l
+RXMxMigjpPXtGp/jdSC7DpSdkj/GVnpmXEdKdFOWEw+TkW7j/Cq+NrkuxHBqp81TpSrquztVwuV
jk3RD9G5rpTkrlZGfetZdvFMpIXcltOb37u5W8lRSTF9dmKO3luC8T6oMnERJqlVzSJ+Bwk2eYqb
QKzDLK2+RYOLygOZsyRgRVXK5mOOvArNlkbcIxfZH9y6+GTTn/nVaBKLwngJvafJ/cKGE0xtF/1c
jE4SWG+feaY566CwogetDfS96yb2vjA0kkTg77HpHcZP0y6wsWFt1ZTgs2NB6DTLuwSVVrz0UAjW
JR4he80riheVVBV0T29el6YoX4ZpUO9b3BL53hUvsoc1uvtwntIHWWXXXrOOXVccZP857K1dlWmp
L1sJ4rcX5NEe5aNklStGH6ud7lGWWmF48I3wMZFzR1GtbG08lZGG5cXYoVEAgi2/yL5jkdWXLLJg
fEeKgZlOlL0Qurr0aV58MSIw0iaSPsfadcHWzpA6Gq34MgUTap6dyT8FXh4fpfpNdlc0sEmjy8Ze
FtFlcIp2+CyMrtrjrNdsZTU+pn5rxhlcikw/FLqoNnLSXrGOBV/GFztvoeQZ5gEMWfKUFCa+PSbg
7sbp8acq+oClsGKtJpr8VLagjMTUQ/LKh2Rth3W3R8VLIUG6lP+Pg69TLU/71wm0EBfQuC1QX1kU
G1qY/ehZvMYaYmSdVlorWZ9r4+yX4WBcu9X5+Fu31k1/72azWTqo7JPPUyQtwUki/hUlrbdqHA2/
hHY231Wcd3P0oN9U1RP3tl2J1bz8iLI/6Hce3IyNLNqVRR6eQMFJFgPjtQ/t9k0YtXkZszAhjclk
vW1BJu6QOIz7lU3O/ztsdl/Vc4ITAJvuYs3zvpgGbnJYJ6pPiLX02zFplbvAq7o7yN3u1ohK5TGe
EHwTcLy/WH130eX4OUEGaojqv8oci4rRaQcUWvEeLgMvvzjl1B2QsZ72cdC099mkoCqMFckbCaIf
WdyLn6G6t3SD11Fp+qubuiNuNHz3lIVkFseVtoMZ0B1bMePW2ufWJkL780Vdfig4vY/fFLtBy5qY
GH6R/T4x1GA/KXXot41uvOZR6+7LiiCELE5AyvaJksTXIianxl73muRaHEK+pRnWZ75axOZrqo5k
y408Z32l2FrxSNEurp0d0tX7CiPFa6tdh+3eISJ0HSsKh31eKrAaXMaWNtmTZtKwf1xeFfSeDNs4
pb+2ZhZE0s5VUaFcWj2vjPahpkzX1tQLlF3Ya+q1dU7jYEeKHTLGMnPtkAjBEty4tloaTs+WjuC4
nEpEqrFTW3RUZZG1TdvNXYNswTI2H4d5p1sBpinLc7VeH3fYt0HVmppD45btPpjyV7yHxnEFy7I5
ywsf76+72Lh3mnk8/dlDdhNQXlck8tKdLDYlJsO5sDBNWuwjM1N3z97cgjMqg3sWX8NBHMWOtlWI
+KmslP3kJSzib04EslSWZKOtoD/ZZcM2XsbfusYpsag0Jhd2q5N3ra6+6DmWpre5G5xZ71xhHZso
YMWT3YIYzm2FVo4vJ9YyfnxWEezxDJb13e1hQYH9SKUUDwkH8t+eD4WjQeQojzey7+1hjp4cLLcp
T7f6LlSyI9rVb/LJt7mjXHfXBMa06xzOc+BoUEUXuxV5USKcVoSHS/a0sMr+rk5TYbUrWdaxyvjn
1iKVhn4LkgOGkvkqAIvT9VZ2bctUWYkWPz7Z8l+ma9NopwchqYXlkdMyjx12nIpk2ZwUF4kRT99o
scveDB1cb9C8QxXyXy6LtpU4nJtEcVYtL3yr8XCT9droGoeqVtnGAr760BqoYHYD3BmUs/maEQ2Q
9UnmjYdZjJAD5eTY8pAjAVdIDIQNrUYqQF7KNvZO9XKRxba1qq0aQBSXdUNVkaQmx1+uVF01iUzF
zjl2WuecpI3fecZ8xyJsEhtbGuzA6TcEvlhXkpx9tuwoW7QI28alt1jG3urlnRdov4bJ4nVsHVpH
s0Bz9VuVNrtp0pUTkIbUNbOzvExmhGDVcpF3si4iYeSDg67XfzQgNQ4BcRkrO8dKv5vUsjj+US97
yKGkyYNtzXb5+sR/e5gcq9XeNwKIS2SO0G86BNNWXewRp+UCruvXpZQGiim0koMdqptaFm99BiNU
16qnDDu9ceKVpVkRhtJ1eHDKLN0NIkzfoiB5lJSSuQli/i3a33t4gNH/e49AqVp/mlvkYT0URL2u
JXjVhvlJV52NaeC1e6ty0hhxhFv5NqLWk25vFNUZekx2kvXXzs6kOn6f4WhndV37gNY8zBYTx46R
2IlHuq929thSFatqstqHa2WZNzsAfYuQK3XFcmnqNNpwxlZ9Oc21QXPwj0lQ057VxcZp8XYalUld
p2nQrW91sSsc51oupHfTrUnTkFNdyZGy8rd2WW4atDD+mO5fO47LK5At8iJntDX3V92tyLeOhV32
cfMKR5htAgHN98i4jKsynMrziBsjmZ2iUu8quCmqISjKli5o9M4P2xpuJZ/yVlbatb2YgkxG7Cc1
2qfG0DxVkcpviR45B9dLCJcMdfKoux+yTdaAOI33DpHH9a3OtvDxiHLYdFpi1U8CrMBT8SS7y0tq
eGzbVde5PkPWmUKNEQ0RzV4v3GGvZSoYmCxLzwTj0nND7GMvUIGogkIb+N91ucoW2QcsZwseu0fH
eektG+BOatuiN5AMy1L9WFhJ37wEGYa/VoUVnueGz5kVjZ9aBma9trKWPHSFKV0aApDIm+k4VZDq
2TiGDwhpYtCowMBMODqvhsyc/oJov4aEMoSrtBvAGhkemCUTQYE06l6UgCReb9RIdzhIb6tpEh+U
Zd8Fd6nYGOM0vpQNYPLIRllfc5PDdSaMTgmuBAg+dnz90iy/BHOGiGpb3hmWTh7XmdKS7NDfZXkn
L03UFHuzMRB7CsOz/c+F0Brc95GftSxy9Z3qNp+y8Vb/R995rMSCbfvXOW5DReL2Rzz5NnLuW728
u9XNpRudImSzl1fwx5NudfLFJDPSyy4uhP90dXMz2lV2jtBWaDVnhGExqndCYzu6WbOp4xn8fvbo
ORA5laJ1X8pcfyixX7pXSaS+NJ02r2anTe/6IfNe5qBrfOIuDu8BrWYz2FuD7f9GX4re4qU7K0Bw
5ExxX2v4xoivstFCKugp4OvCnvtUJ1aJDVvIVx3vda7BImdLBgosgyzLW2TShyOI1oX3MXqvWYDP
dzoOF1mCyvmc5epwfy0Jk8CWOz5cS7azz+ZCfZQlLyFCYqMbkBvOO/hzaMNDO9/Liw4QdpMHhgpE
gbq8Mn811CAqsVxx3U2rWp0Nw39pQVRlFfILtb/NUKETcB+HYpenEWb0/8wMOd7b5AboSw8TTuhO
mblBe8x+aAHdPJiFE+8n04FZ1pdAS5aLQVTknGE9rwecRtiVUtcZ4c6o55HtKSXZN45MfVXbEXR1
7H0eOkyTYmU8qdE0+BmRrW+o8FSa/a1Gac9Xk0w/GUrpXKaetJpsqGCb49upfvaDBYdzbn9AyHJ3
U9MWxwyzBkQAb7cx8Owjad1mXsehXhxbzca7a1SCA5YOxJwhVNpWXb6IHhg4K3x9ILhXvmRscHY1
Vti+bM0gF57rIXsjGJ22626YV24XNU/lklRFZWZeWQ4ujn3oYQoAQwpbkS5Xj40WzNdLkg+/F78p
s50h9KuEd0SF4KUsd8FciN+KsuGPunTpV7o5FrRyiDa3G35brH0NHGgUgozHlImNI9QaVmwUP2pW
DROmaqpvTW+/eKNqvCTdaO4Txwy2adkH7wo0ghEozbdqRnI076f2EquZcR7Jdq6reszvx0iozS4M
YaLloLzQwxiCg9YkeEU2evCgLxdOTdVlWIhsMeH+DRhYNunNgGsMjbIbS/QPwtfxUc4hL8KOAIGH
W2ip4NKEOeNtjpShaUxfjLJEaZNEOq5QXbyLehDhQW+JS4yOw6WoBJqvTWATiaB4axBLMTNboE8G
Jky3BsW2qrMCcNOpcpRz88b5MMIArWVRO3c2xOL3oftmL9UBHlCHbgkOkiWoViCYw70G1xUFrEHB
HdVWTpCHzc0QZiR+lgZZJ1stjWMuYu30AQ5brdEgXCnZ7Nx7LQhx1zGjb+qUPjVVpbyUQLv2zWzq
27TKlY/cUtayw4TDtt9ViXmSI4McqI60XsFm5CnTVPK7v6wgWitltUuM+9i29HsiksM2zBQcRP6p
k3d1LKr1Es7YTt7UwyHkZNRPo8s/JmPlxapT/eIVL7JgFPxArDJAf4excP5y6qlLNuy7040Jg8+/
jaqW8aFR9qtmCpydbJAvJQD7gIVPiMj84ortQMVXuka8TXi+3/elFq5I6BNwrudp51SNs5Hd3IAU
gW16rLtL6/97lNVH1WuH+ZJi6P0D4kT9A2wEpD4MfJLJJJ1u9V2UkyieZ5fjIN1kQ5Kq6okQ60EO
kvX8vYg+tMMS4nKMe7LdRNgH135XLfVDiurE3g7dAeeHEjbI92tu+eY0iu33Hvg6IxTtocExag8y
y7i3yubXaN7RD9DDP42w+8F04fmq8ycVAJ1FmkZYuDhFAYaeN2lA2dD2432eJqqvpxpg4MY9Txqq
alKRKu71XahG7lmWZP1SJXt5swh218SvnhcA/kxbPJeTHjwq2RMgYSgvy2XGksmPqzHayiJw0cVG
uZp2VTwjbOl2p0Zrp3trzhCyJOu+hlI1H2Rj5IzTFhfmfCNb8bsd77IcHx7ZWmcoek3guGSjrIJp
AdTWnO5lyQqIMQTNKeB4k+v+4jedLnYaPYBSPwWQvpbFm1/11ehGlselT1Mp7Vp6WquOO8KN1qZn
10W2U1cwMmXLOz8rsHo4TIyv01KSVaquvyETm55l/4Z/2R028aw6Sw8XGNFjL0wC+EzmQaZAZAOk
mI6Njh5dsMdiCzjy61Omj5Nqs3s0ozN5KdXnBQ2PyNrpbGxX/G4+jnVfAq7Uk/WUTfjtKT0uAd1H
2FreQ3K0+bF5dOB2p9NEtjXNnJ1JdH3rOp69NYv0o4xLBZC+rawF6ck96dgDQsDRoxfw467BUfzi
Eug2WxSaNd000Lgwx4u8UyzgRlWJgKNu87HGypBh314uosfemvgTqzShWCJnLMmDGuB23ASm7xY6
UdxkQZLvnfFx8pYdkYe0b8jzkcCYiqOh1/P6VY9geSOfceT7P66AsX0vkNh7KlUjPIRu9un14VcR
h94uiDRvnwQKsS2Ow6ySEf9F86sVTenOXtAMbjMe4rrkb0U/x42wKTat1YSc1EMJE3ErkD1IAtDn
lfbSGdoXT9PdlQoizDe7gGin4qxqgwSROgH8GcJu3Q98e4gS5HhOtdh2oRmiPnieivw5ecKVPgsI
QCQiNoCeHYin5dj4ZDo2w9CxLqtpfDcCW1yJoj13hONDIvZ/JVaOxGxltJuw0Kpt2SrZajABmOpp
v0ZXEqBT9KnZ3fy1rbod/oWHZrbujbJW77wGbCuLU7/xojpfadH0M+i+1jnqy5x9fyCFzXvRfKIy
uIu9/L3PAJPoZQcVt3jSQauthhpzeV15D/NkbdUVy0rVYj8mzK9p/oHu19bgnck9TPNGp/mhsk3w
LfMNNkB1BHLM6QSzl5UZ94QMFGVY63OeArCyvuiRPgP4Zk/pRYVY0+ETMummzFlgpwyzqapMLpEN
snoOydtZCR4FY9HtQIt+VYY8f+mCnxUSujtIaK8K0VH2CfOlHAkgZdEiODWmLB6z46uafgGPyV8y
V6gyEV4AIjn8SOOwvmiTgRla+tL1vfZqOMceBOVaCcSLBi/EL1A28Ed+A4h4mgfsxS/mPB4LoeLE
lWSXocXzSYMis5kTPgwSvf0uAk96jMKDV7UbR8c8MShqLHLM4bHToprNZ1vtIhvRwb7vHoB++GY9
DaCQzaNWuMpKjaIMpF337MwFCcupmP0uyOujiIdD3YHNRWqJ1CzwdaVT98MAx6wwc4Cv4LqQrSfb
HzlYqJSkidoOt7geV4YosC+uA8wZ1xzRVfau7SK0MyN1bYOAFEgv7OcZHoOJBdBKC3LtyLHcXQ+d
wtY9qA/EsFdm1U6gONRj7An44VUV6ZtqqppjlyCcfi9vK3hv6eq3tllXqcgLu981ancoSgJdoCMZ
JWfRZPN1ghCPoDjQV9k4DzvIHjlsZ7NeYfU+oqMxN0fhRfrW6tR7VS+rI0DymW9Y5GKXwvnYbyZA
Jp0+/WCtsqHJzN5jIxY1eXYGK1a/8GjriCvk4TooHTyoUvevJ/ycPmOXA9zkVNEq17/ptvMsgm6l
k9M7hHBVN07cfy8bPh7hzQ+laSPgW6LdTAa+yBeR7N67r9MkQj8Y41VbvOTRXG3SDiBy3f3IHDRL
AOo6yKaW5WZWIve+r4NDNrvKc4DAbzBFd5rRveZWW2xRLvls81TZOEHDh4ewI+o//Vm1RU8Kn0S1
1hTPTdR/CWuzRckwsneJTUKlHLpt0Nf5mteb3GXZuPMi3pCsRLNFz6z+XBW8WVoqXrKBvL5ecXQJ
xC6Js+1MQHlvi+aUZQXSPknxOpTqWizeMPhUYhOFZxoZzWTbFsGpLlGVSPgyqlr/UAbaR6Q7hGqa
+k7lvLHu5r7fwFy0joquCGL2iXlIBSIXdVv9FFpRrPCkNtT6Jyo98Wo0Y6zJmxTD1PCxzQ1tj0Jv
HXaWjwJy4TTPaireKlONVp4xcvR1s0vk2OG2Ngb0hUOwqbWXHXSNTULiJh9t7c2rLnGntdOcyjZd
ufZkr4SXY/iele62IN1z6YAs1mHTXnKrI5qLHAliavCwWqGiSdl0r8T045XorQ+jCGFkEXK6F6q3
H1I0T9zmWCjTD89B/8ryPq0hw/7TGA45madVJEgXsziP68kCzlfonrsmDD3uOXmlZNdQs0mz6i4e
Wn6D3dHcYp6hr7rF6dNItTcI3SPY1fpkTq7nx2WPd0YCOVUM8Z289MKK78iO3qVZbUMdtjNgvP2z
m0CwILK0ymxl1bX1z9iw3qxh+l7rLTmwyDwBxr4rYSE6E3FE03YrHx2E9waz0Y2Tpy/IiluXkeV+
1dZpvS/DJnvIJnB4StQ9im5emV2WbjI2db4OMQtRrBiHL20AS5vZ607DWbnShYEgkJvs68wNT9jS
BKj9GNHd7GXWIWCndhRRoh3jwYChGeXzXREnwz5HBPkENNzYaUJM5z7KQjaz0FqBx1TbfsAYkVyT
tinjxHnI2jDahPW56qD1mMImmYoBJNoZbInzCp/DCPHf9YKCXLeJSt7cBBJvCWG92IaHXeAsqtem
2feKjd9AHruvLUn7de1YHWr7ERrDHTAgY8KSCYl89X2uODlpVV98KBU5US9px0NpmZYP5bVZtfxc
fowWTJ8IXssHtOIWcDLYB3CquP51wvhgAcNZEarWx2h3HR6+QsVb08I/g7jIR4ggyoqf9eGDeDoH
tqTqPzQv6FcZKKkPz0IKyZrd+iMs+IlAx7D6gEI2IqqNxFuoGEcMB/UL+pMeAQkn8GUxFrN+yRVY
RGP0MbdJuYaXZILpDtttZY4ssqZ5jGzOxEFo9pcWEddLw996N7r1FsAZZ2UWIL/0MqiWqWOd2WsT
UfIelLlWXtqEt2ww173Nq0RiKEHKexzQSEYUpguNJQqKmg/QKGC/IQ56/8PWmTW3qmNt+BdRxTzc
gmc7dmwn2WefG2pPBzGDmPn13wPp7nR1fTcqS2Di2CAtrfUO9mhqgQ1kfKeqSoNxSvPD7TNKzGiD
wPEvn9R0pl2PnsgGpJAd4IZl+L1mZLfaGhx/EqmxTUkB+4bV7/Uy9fAkT4bdXF37tJ4OXZOE15n/
RUnsC5jF9ywOxSuJ1M5Hk4olSyrqDSl0FP2K+dU2JxbsUk4BiQTQdSh3U5hiJ6v2SRdAZmh3xmKC
2hVJACM+vdlDVx69GadVpB3xYKnmv8uuxGeknPc1rnzbqfI+AAdvOjkkEF94/sMZxO9Uu4J/xQYb
guFwO4PWduxtmMaRH2YkWhuJDo7g5S5JoAyJEI0vbchebSW96svUHWUkruy8k5sO7VAFHTYWbgHx
gYQAWqyhFXRe7vhqXlKIZHlok9B+DJVHUt3Kd01nVP5QktQovcjdpBjA+Q2V5W0TV/ZmcmV/QqjD
fkmElnDTzeAWGtJlmsmEWhBC35wyuRRGDUjXuExI0217a0rOcDvqPYG/xSe7oZtWHzQUM4TShOeW
RxVxqOqX6cwdRmzCOvRI0cRxQgp5crRt24blvoxEFpjJe2Nr9Ws0jbpPRu1vZm8qzIOYToXl91Nf
+XETKTe7arrraI+KX1Cuf2nEIAI0m/nHVe8UY71RlKR50la+ku0G3NAB/CklCpSFhYG2o2ko06N5
6SNK66paeoXeuOOWGK9tQ7URG0XvFIUujqm5+4KQ+76PlMzvXfVmktDZGvY0+VqrnFqvfBfCdi5F
q/yRIz/UaGnGi1nVxbaZ0t+NAX5HIiqOc85r2cnkkvXD6CvJ5PgjLgMt6z6qECwrqp2fMPIOt1OI
e5DoYUp3YYjpGtIdwlH+mKM5nM0Q+NZYxUHcjVbQCO6TrtLzkyJ6KKAGidFpLI/u1OMM4pb1Bc2x
qyrZUhlARQwsEXUsNwDLEpGJ3D7L0cPRZSR40mTf7CHZbuNRgbJWi/mQW1kDtLJ6a5vyrqgA3hDY
bvZO03zXRKYHhtRMnrCMh88zb3M3wpKbo6Mb4Vq05ES7Pk63yEETwUfatFHZfVReLE5wlFSqV/Pf
TWOAlSMs2PBQwKHAZz2YxxH3oc77noWF6bdOT64DmaYxQxu6sW+USsfrCMgQzaJml7nRh4NYzXb0
dNxMRbadx8hmM9zzBfW92NlRqG6Fk31gCDRualJmWyRX1W0WgyYslQihFb26FCN6WE3IEpXbpuE7
SMLtlKR3gjZP2kCE8Z4cXHZKkd61Vd0+E+NfMLtskTFPXg1NU/YVD5IfTq8ZAI4hT8S9YT8bWRSa
DZe6iYBX0tYNO1ZV6kT67OwqIxr3eWVrmwSAjS9c5GSTWyRGi/Cm6YMchOTGctJ77Imzbbly2yKR
S906V3c9dLzD7KgejF9ETpjDodL0ab7rEH6fO7tEzivBiwE99V04qdvGcaUPXTnbhZ7FTBKKaIvK
03cN3Z1t3TXDU8tJC+Wwb2pdx+rL8/AsNRD+qsNk3GD++OSncsmxuD9If2Y7oeB0MRkbJwMjE5GU
A63vSBxNJIJ2epgD8xnFR0x+Bp5roIANBNTeyqAnpNjVFgrmNUoQoMPL9lFnULgMCoEeNX85gqDP
RnPyVSJps8MajPnnJzILw1kk2V0J6znoVS18EY3x3Tapw899dUq6VByLienaVIBzlVQzKufssMuE
enrGe3ej4UIX1LWGIlIZQp0LwSmlzanVC0BeY4amY1T7IQKre1Vhz9LXlvxsrBkUhFnmWCPZ1j30
0nkHRxMzjBRCajcr7NTHPAEI4NVHLC+70ziI/rS++moi2+xOeQJ0Ck4NK7VDuh18+34qMnfPj1ud
jEytTjb5rl07l9cJsd8TkkjzKcnZtHnwkoL1am5LMaDLxn1NgREZmjPZC9cn1X8VmidPaV18SDcn
gVKYgzzMcc4W2YPV7GYTssTddBqMDi1zp8EL19by3Lcs1Fn0wjz2ymKIV+3HaS5OrCIFm6Ax3Fpd
+WHHoALaPiq5PqmWBp/d3CwDJS5j9lJueFobwlfi0Di9WqTdd6GiytPcSfSyBmsvmQ5PUk3BLsaE
pX4ty7ckbX81bdF9flfrq/VrimcL7fMpnF2UXzqxDxc3ynWfsb5yl+5izcfvvZFVMfKhaewxHE52
9A6pqWKi22pI/bO7oCrrOcmHUUSFFjRqnR7bdqbgPm+0Ib1ripfgZs8/RvHNQoYSJQgi+KYJw4BJ
avkA9a0vm2uqMF0goRvE6RTmfqyG4X7O6sPQ1AgrFLgiJvFxaOElKgRrwGBH47R+AsQ8qAs78ztl
uwq/CsOdg/Vlo8UV29/Q8OMWECVSIdC/38rCY2s1mORrMKQ6AXTQTwKOeVA58Njqn+6c/STv4vLN
hmjI9brlsjumjwcWNqixOK6/VaWP5UkuzdpdGxMxD27z5af8/w6HGNH/19mD4zW7aRAkF4u9Vg0B
Zsvf2Zx0QWOiCre1FROBkSI99HXuUdThhKjC/7t0E8TSJ196EnymcGogdzQ9iL/d9FvgKUEFcNSU
9hJmXXzMlBw591uHTeCui/t7EVaXlHnghEo2DmlV/gM5uYhEeQNNq8NjdtZvDdrwpMMVd+ukUvEB
RlNOiJL5EdZ5wdw95zttiO4OVbEwf+K7/i5V19j3S5pAtaz8NEbIREqpnycNa5s9RATn2UmeYa93
wUvm5Zu30iCxHygiiJT9cFRKO+XRcaermBBksxylIWoiz+gh3lD32SlUBbrcrUJYBRnrzFdzRAtG
sfyZqrOvjIC0XEP3Uy8ynygeFVWVnrxy/s2PjT8NoNWjORR4a+pJu4kpkelD610HMRt7ksoVrLEg
YQuxsWRT3tQcUmPPNioQWZX4XRaVNyuh4oyQFaL9xR6i/byhCuNxFoLPxoiyLR43ujunf4H6l+ew
SMwAS+Ri0yhzfUkRzjC0UvmomGZ3zijdY4Yv0R3vTGrS1tz+GlOxd+YW7/nWfDqOKPc8AsUhJI/+
URYhigmJ8qMLzSpAnrYHMSqyq6Ky72m8fltlsfgRVfE7maQAB27zex+JO4Kozp9ckE9jXdALxb5l
IeFLESW1L1Vs28zG/klm3iUXwBzlqG13IFnyoDQIx6WrIVqRLdmUUZMedRTnN05uzgdUTOf9TOlg
A0rT2MxK22wJHzdlNSR7tV7yHR4ZqYJMays6+wrQH7tC0T8K+CRGUsbfQ6WyYYJTTNCfaaWWC3kl
3qqGPT+aQf3eNtpfxdDWqJNDmKTaTx0Gr5bETTx0gIZig+ZyehdJmkNuTScmqW075dm5zqvhbC3Z
uwmo72DI+uD1UnnH+norPIOUKoy9Tdhl2zFKoneQgj8FRlMvptSVN0O1FOwz1GHrdjnIRquMd5kc
3e+S/LX0XLD1TTidSXxGm8xETqmngnxAkX/jouT+o/EGI3BSR7uxAzCOsoqbfQP37BmbLax3KuF/
JPLBlpf8lhgSE09rxt0rs2rxHjEPntGLu1GHpDYUUfzKqj/ICsTUSOPKn6XtPUEbh7sodiAM1zMe
W3M630gx/J709jhPon0OTeveO4Qt4gI8M0bTco8SONPRWv/O+LCnteadUkvL/K/+5+H1zHVw7a/N
evrXu7/G/t9LrIftOVznecTKlGNE5hP2x2Jq/PmyHLA7Xvvrq3W96WOVk9b+f738Ov51+jq2Nv8z
tl5nHZu0ttgYajX67O0ytN+KomJRXV6qDiEM6dR/jxq9SUCwHM8UILtb/Nj+1f9862crJsqAiqXs
olTUp7WplmV2MEvEx9a+2Uz/7qNeTRTZJ5dy0qOHpak8Dm5uBICIosc6VuU2s3tiDvt1bG1UuOlq
PISXz6HcTl8jprGvN7U4Nx5N1Pw/x9YDRTNL6juL1vFy8c+xRGl8TevV49cYO84AMXvjVpqZto3d
KtpbFVLjpVJbV7Uy1WuYezFL39j+kK72kQNEfuqqMp7mUORbGwOieznNbJ+iyUfirfweg7jYJxhA
HiiMwFqGnYjJ3kbTvX7Ty4xcSli82GXfXMwk27ussWecPAmR5jQ7whzbp2z5zwWSrXvEXd4LmTlX
6IfqVmHbxbQS2S9DOyZE+OpLOrYnxFDyM+69AksdgNygqOat4Wk2pic5+nHl/EM4yE7yRXtPEvov
RSvV7+itFRsx2MVWnbVXys0dW8wOmcYyHYMGdcO9KUsqPSqCTJoOUY7Qe5P2vfpeOwOA0TZd2BRk
kjL8obCgioy/kuq30XQNO2UAjV1kfcyDWW1yuHOPLEakoBrLn+Typ/M6JCO9u3pZflx7awNRONo1
UL836/nrWNvp757Vy8va6+NypsI0vrTt5IFTa8WmzNPhUYiwgAYbD1slGobHOhaXBLuAo65rz8OV
8xzX+R9kaP51wjwiVU1WEgzKco21yfV/4sES9/UyXjXHRxXrQv/rhL7D7sFUZHZcx2qe20urhFev
oYY/lRv0EqNXbc5VTDzTaee40ZKeYNpexyIrvucFFdR1yCp7ULdZ+Wud19eheJinQK00fb92k6kp
HxNZ8c8rFFhg6wCVVszrCnIFDvqaVIlzSBrmVyRb/g26/TylmYnPtfDb1/j/nkeKvwAOaei79Xpf
J/Za/BypxrGzyYcABafyBclA82iMi35OHY/+OrY2famWL+3SRIkCnFOf5kXzCWrOfw58nayls3Oo
dPX1a2h9NWVh+fI15ib5H9WTRD8y9nxXNslLqVMyFpj1fr76GrOVFhCB9E7rGQoVps/TiqjODooO
GKbVUR1PKhMzFDVv3yMSQduQmGG3djVR5rghdPCuHat5F2G4gHyWXOFycjyI/JAIAah66Q6iq3AM
BmeCVBN7L2G/G14Gvq00yTAvXZOi+kFvQO63Q2e/j4UcDkIhYluPZmOTHlpZTZvIhCvft7ZzCiVB
iZ2SnVMVTSCSltlvTl+wBfPEx9qzci19LnWCtRe7of1mmBYqSW1+X4fKLiKayKv5snZBTJkBHo7f
a3QeNvpYe29W3CtIgsXK1vI8900jNDqoBUHd2i2RekF/jSBnPdlguniFwXBeD4YgOt6+6dzWfTBM
Bs9VVb2qy0XTlnC39bzisp6ILTEx3dThjIRxob+ODaw8W9GgQuWxv/fiqodEw5I3rgvbuja5uhOS
7lzKOG0PXSQwbH0+OFmzE06fgf2M4n2BWshbNNyrSuY7T8EYOhsW3cvBfpIksCj+at22BJX1rqQ9
2alM/dZFKav7VOTvljZOxPnMcpjGZMTihnOeY+jO6Ihm770yUmzxwg/koLHgGBF/9jpzv/bqapBv
jnFkdoy3Nl6WDqigk6PrHvStFCnqIhTvzUgmK6spSUGj0Q9aETmBoCawZPmcoAfpso0zs9uRxlpy
Yy7hfP6cOqMITD2PDp6+QXzUfbUXP5i10bODYSo3o5DfOl3BisetpxsfGhmOciRfnbF3UQxokQnF
4yCyK6iGOhqCqGaVP9qifw3DWn3DyXBF3PjS9MJnTl4rrYnVVaXm+5k00EVLs74SS4xhl+ZLVETZ
55A2hvFJMfpH0mS/Kts1Dg02FldhoQ83EeKe8zr/i9i7+eWa4tqPufYHm41d6jUWm6VbM80+AXlB
DbttgUtYqe8hrvwtWvDXopB+hDfGu5k0xxgg7y8tRxhOec2wMXnodnlGmbfYlRp52kJJiq07JBVF
7/gbQV+9712IDKL1BPr0aftq9qUkEWDHv6T4oUazvfcabUHnF+5mUskRFokoMc52SdqqIGPtWb/P
yVC8DV2ysAszcVq7WY3eKKCJC8x7+zXsJupQ3VDD1TDG11iaC78saXaggpNDU6MRYinFAbsnTBwy
Wx5I+smtudDK2ZkbD0J//vxMDZICxQYQ1DZRKPRT1Mr8RG9jkje2b+p3XAcf0cwMZDDV7qJQL3H7
LkB9KVr1rjstmrV5cbfYrb33s6vd20bfrceQPvXOHR7a/mj/7pic303heM+8Qp4fi4z33jImXLQx
YV6OjQjBkWvG1XTpqegtPuqezP3S6ykWPwqceNceesDVo/HSnQgr670ta8x2i3y/Hus8S707oTx8
9iqzvrfDfDTVVEXWQj+kdTZf86Vp1eE8J61OuoZe1TX9rncVGy0j3b6Ouuaw551yn4wOmgHroLEc
SSzWmGnKz7ku7as6aBwNp3bemnHcI1i79NdDa0MBE5un/rp2Pi+V141FUbUkjZoP4jD0OWnJRmCY
5lpSQBhCOWztlssfoAhg8+4F9kzVAjgR3bHVOXt21fnYients7se0WTVn2IrveZZ/5dZJuUxJ+N1
7fv6Xw0KmM4WX7k6+J8Dg+qNLzof5evc1nA0w29GrfYBkCMtslwlbkkGjXqCYIAZRjcjdced6CFT
apka3XiSIAnY/TxdFg+jdWw9z8Ua6LZ23dp8hXFHlmF5/9f4XDfIF0lbQZcxkoRyobYRUyhgnNIU
SVsAMIZiOWQVReRlLDaZPRECioBz2O1bbhXvVViL69rzvClcoJU4ki8HhzZR9spgJ2yki+5NtQv9
xcb3A8RIC+iFM2pgqWyOn2tHSGpM6NXPl7WrtUA5IONl+7VbTUVyDAcP5PDyTmQ889s8xJ9/eB2y
rSmIZRY91p6VD6RYBzRR1m6M9/vWNpdE9PJ2YVvVCS6G7a/dTHesVwkFd+2tn6+N9ENm5/J1/ez5
gvMarUTBT3P53AuwaNK1art2K8zluTUL3G7Wz2bnyCAlCEEtvfVqcdi/ZhUpXgrLlNYsrVADpW7k
yaZYQCJ5qpmrzbI5qDaVoQjzz3dnLCc/iSLnBwDis+QVnnQ8T401/0Pe4mMiE/q96qCLUJQXT3y+
WeoJDX08OqsrCI7sUJV2eGqNWZzDUIkP1CGLQ4mI503Pk48Mebbf7eQ8zAm/dsetfhd5aWO5nI4n
rcLU2E1A35D7iX8fKcQ3ZPDZGGiRm1yzsUhA4kTRmRLpPhnnN3suDB85TuAbVWa/tHNXzn5ea9ze
PKl9lt/WRrHt7EY2FIns8IeDwmPQpzDQ3aGmnhbVPYAroOdw6FQ0NjtYLF47ngHLz0fZ1D+xzVSO
lpZPb1ZXc9uNrxp+8B/4rv0qZjegQI9ydxXuhC3+1F2e3uIkRrc2c5QdNH31o7ISjaC13Wmubr8L
e09JLPtmzPOwM5Q42bpKdo4U7xfhunoyZfzHjMuf3ShMyju1c9BAjFJlczHOQmhslEmGAhPkB08Y
6d8DRaJsslygSDXFSocHO61Hb6MLyks1QIBHWe7JyCeU/DA9b4sE8xfUiakSaN/qOfIOlkflE+B7
tq0F8pimA1hpAAvfNH14sf52YX1fh0J7GGpzgohe+1Shop1akhGzkLsk8TKS71WJzaVj3Mbxbx3H
E+NetrZ7mPIO+cMRgLIMyDMqB02hrganqd7BndeRBwmN0y+gHuo1IwO2QV/J3hR2sfjIzkeWRyQ2
7eh7nbvyOess2gzpN4fCPeBuR5AxpVHMUVxGL/k1FZgujgPauVgt/jNDg6la3cMNMGoCqxftneKt
trdqS5wiqyArH1fuJipU4wPk58/BSqp/TFQwqQX9ibuuhvwtSNaXFeIQQ9v5KiJ1R5z7hodaavFr
DUpl7a1NbbXaDuI8ybHljLUJKx2ky+idQ8gqD2RUNGB/yQFsxDbBi+HWa6b6nCitbj2dWvfatRBS
vOYJWvDLwR504XMwIGOPdn9ZhwzYB3sntutN46ba0+uNFpQnAKKltw5phoXgW5ulp/UNy+pzNFiZ
iV3iQ6mFi9pn1T2nEEirGVf3tYcnVbTN3BALneXgyM6GenV7WnuernXPWMlACDhI0q9jOh4hx94r
bFg0vGFtCEp2PBrYiy5viFxl2qZ1qoJG4Ayi6uS106k+LAeVpRkHEn8KpIHjegap7uEUlqhAfV0y
crMT4qvp52fO46EMYm96TgnpjsnS9GcTYo1WSHHKcsFKV7bJP3ZroytN7PRwhP3Iht8Vnrhv5DSD
ybBGrEkK460aq18iRWhiPUaKVg0Qp/QOIEbNN1vDz1DpvWG7nlsYenSqsakJ1qODSqUH+3VrH5qv
rPcVYBg55SdPEEFARYsfa4M4Srmt07Dcpv8Z06c496PaQ7zb1uPHFI2gvEIP7W9zn4nYeLplZzzT
WWHSB9NyXLuJ4nVHbQYesp6iDbbxZAGbnDz+PL9oKCOPqLQe7OXtdSR3wN1DBNHhttVK5zzWJk0a
ZrtmGI9OlDiPFm3065go0Mx1AGilGcGOxpFmv55MRlDc0ZJjTxO2RQDqt9nyBY1bgM3/up7s/ilz
JdzC7AcYhW3KAy6djsVd031217HWlBupsZ6tPUxMy/1cA7D77Ooh75rzfQhw47YOjcZMOa9LVGw9
6ui5jk1zeNIKHoy1J1ulP7SWLDmDP7o2vT3dKsAhL59DsCBxtBo833CK+NVxecxbtLPsSTd9artU
io0heqyNp4q9Whrzde2NodtcY+nuSz2L02BuliywrB1/PVrGrPKZpZM6a9Jk9zVmeOkfT1VZ9Pqq
uWsxrLI/Dt6iY6M+1ob7CAWPnmr111hoDu8yVscLij7qo4/C5CI1+6+vE1L2KShvNM3+a8zFrqwd
Py/a9AOCFcgIBdZoTxc9Tl7b0cuvrIH5lRL6qYcEcVp7GGXaqr++9DLx0FqzPf7X2Po2qyl/yjaM
NlpV54B8Cue+Nq4kS+hACIChzlilKoB0qcXIYZPCUX3KJKyeYVqRXvOSeL+O5XFBrjIBYi6Ksgqm
OlR97v3wuJ5sGni0lqgUGybwn0rFDitjmt1GXSyfcq4eLYnCF/Re5bNMEbk1hRIGKnRQvB6Gs9OZ
PV8ABwXwqQ2FVJBSmi2f6iSTW5O4x/XgOoTPmEbyvvGO2jRU18kcz7YUPb/nYLw35lCdvFF2oIKm
KH+RUbUtqq2iDtWmaRy50axoBngUNjtTMZyXPoWikfRhutiPbfFx+9YYYQkfvr+EVf9i9RGK7YKa
FLyEn2GX7CyB4EFqsdMpiQC8SqsPY2z/nt0CBJs8qn0Ec0IRYLrVXt+0xCBBQ/RRePgL6bk/gxIO
xliBSBqymq/VPvAxsOtNMOiqMpxATLxr0on3EQsCCW4VSDog5b7Xz+qM1lyrKQbFBdhJrrLPRv2D
fReTDeiFTWWo17zLjphRK5e6q6DH9oN7zHsIcIbxnjRDwvbPZZ8M2jPvhfucc0s7TVS0yXe0JBON
0s+LqYUz5asjTrqoE1O+nXAD8Ko+9duZNZLN8Iva3zXReK+LCN8EicGeahPeY2RczCZRdwrGKH4Z
f8zz/EZFaBO3WrUr7dY99zluMCQCePnVTAMK8LZRnxEt+wbCYsSFru13lSPwcdX18NoXv7mMOCG3
YvjoPg+BYxpUbktFu+TEqrk1qncj48pDnc9nC8HZSAASyRUsF1MdTt6UHhptkCfZhXKLfeSwaRwn
umSunDdqq3+LRvwDQEx122iGoqHO1d0C/nGvdfNdSeL6kKPWeEEmEVwJa8o2a5z2UpUlWRJ9gL81
h0FUT/0FIMGhkwgytjINClntvXz0joUx1ZuMuIGtlSl8AzetQPbdwaoXRGDUaVtzsNMdAOGfSDX9
WMxEDyZV8oBvqw+Aw3UB6mxk8Lhv7EYBrpe27VmjRScBuBZaEuzYO4PV3rBh26g/61Sf4NWZ8jwA
NDgqS8LDaO5rRK0tYTUhCrdRRx0kEwizFCmSEfHQqu96/qO3lWuWwfNFHCXIkjvo5X9m16hP1N9U
VsJUormmnqay1h4mDA+T255yry2HFPyNUwdGIeJLV9TRKRqJMHKN53cS+PJkXYXc3rDcvVVOysrp
0aRw4neMegkwU3Kodi3lXtjTT9dU3cvopm1AKrAVpEI/wQ54q1Fbsp1j1AscISLINFqBaVkpl0zJ
N4gARTAk8e8mr3DJjs0Da3mfglhB3kru+EL/kRkWMSNpeKoPmHK0tfVKYkT3E9BlmzBpnp7bwDFz
G9zfVKM8Csk8mChmMA99E1QdOQFZvKJpql76ONYu7dI4JoaVDiTMrPCFHoVbswOpJzSdHYridMy9
VrON0tQNAGXt4jL6rVB5QIkhRlGIVMav3hqqjxZZcxbtQ1dgY+e4cJr0iBqIOkJP9QiPX6IGIM98
Z0fSBtQ968q8Ymue+7gBvGeJKvjzjrVAqDcT5OLb6JFgl3o3URWOHgirsHy2NQilUO3A4ZvJZQR5
6WObRVTBprBLVTg8Zkvyes6ine0t6rN1/ztywxyBMgN4o6tngBjMAuBhuBczVo06hHm/06AytX8G
SIMxsN9t4wHnk7ZD1tnxzaJVA4Smy61adiCUOwUDFk1VkI9ELyaKQgoLlfuc6ukxCru5kGrMg7mb
EEXL2xvs5QeZ5sa30JM/epMOClQPraNjuycl7L2TkobuyVpwOnXS/Whc71LFTLNmozCNZXV9mFFY
wkL17wEg6r7uur/xPjDgBNvRVqnS6WXAq+jikDwuFwJxlOnPzHHP4B8mouwx5Bsc/h7ZtZPdiIAv
JclWN7rQb0pIFHlSk6hoI5OqW2UdarcufSu12z3Q9RJQnGcBumEx2EFmPjkFRSm9RHML6dhnZXUu
WZ5S26RJsq+m1tz3svb+yrw3uEyd2oa/Zltu4LyzlnoLREb5FRt9UFh5dNLHCH/EWm027NS9Qw/w
bG+BAwV3QklKCdm8dRDuHask6aGaG2LGF2+0htdsQKPIoYeYTLptzeityBX7/NXUQ+l8dm0i/6Mt
oYhh83W1QmJHb7DAMbo5QM/a83ZhFHqB8FBf05j6ArbMvq5GPIqhaZxnmVA2Jfr4nRX6tojS6aTO
yDchFHXXkuiPtThEQdW5oFu83ozszliIl2YRzzGLUbuopmzvQ99O1zZZZm56XhW1dxkT6tYy21eR
o4ogc/gZwYQdlZb9R9dnRB5W/JFmOjqHZvlqGaO9G4uY/ffShO7L7HXw0Fot2TbdPXOa9CTYHpyy
0Ik3RgkBADZ2fLZs865HBuwNb+SOwu5xAHFFfi/ZDoq8zxhUkthjc9YtAmdaflgxYPZSkYYqDCzR
tBavKxCY/2mUjnpRj7Zp6WGXYQgktcIKpMaYey1pFvwaHGTPl0KAMutbPcTWFcMtOBKYgXpwrKMe
NNYUDRM7zpD3khq5ICh95EYtz405vapiHqF2hPZmRJUmmJYuMgVT0Jv8WGbmAjRzRAavpEN6ctZA
F3lmeQaRcRgmGCnAla6d2d2VFv+nwkzSjY6J5hysmDmxEPgt8GdbZ5gKOAWzex0zTSMU7PKbR2nu
lDT1xwzc6B2vDdCG5Q8xxNm7WuAS47W/3TLk5l6zBM6SKpCzzk4n44ZyPFd7WZuJJQyAladswvVs
NMCxV6vWVgHsGYIUmGRhntbL4Fr5FsuoOOZJxZQ9ds4Gw27gIZQUAMGVc1CimBY7pc1zYQcmU97L
oEHplQAF8F8bdmnD30NyJHxJSLAe0ll8CKTgEB/dTVjLbRxnhOC+4I0AaG9SjV8X/d9MCbJe/sO+
pj23Q76Xo2SZBBWYOlhaqykkoRYep5RHR3wvi8r4hoQ8ipzjQ08j65ANymMmCbDQW9V9bS7GA8nf
amccEm8UVOs3XjJ7RxFb14RSWpDpyCq1aoHwnwFi3D67pj5dtCx5G1V2qaKOkFEUUIYXk6Y6RNcm
bfh7QIE+PhUgolx2O5uCN1iuyv4Ujsimf7rB0Z7Adl2ksZWJjYDJPK0tuPoi65tNmdneKywA56ZO
bzMIvlcDMIJdRM2uTtJvFYEB8pUx0MqKYuranTM9J+arcgCairJPO1cQPxkZ8BdrU0SdEdRV2R9g
R5RvnSmbwwhbJFi7euo04I2lhV+o0rwQLvP/tJ290avo92Qr075MsvmM8MdrPwP2Nl07vUVIudyi
RpNUhpHCdHon21rSrvcVNHAjgp2hpEjM5Xy8hanhDkgFO4IiYxn5zjzmW3bRN4M8B7P4Js9vnQAs
9qOw3zAta4/5gpmpFlydAGFxNJ1bvOBGpTGpR4ARYkGSrs2kxx+KYoTb5D9D6/h6er48dvJURXyv
Xgudzs/LjHYFejY6yGlN1tEm3E04Qh4s8Zb8H2PntSQpsqXrJ8IMLW5DR0bKyix5g1VXd6G15unn
Y9F7k5On+9jcuLkCIsBxXPyiASngv45NkJ4C6Lx2a8AtGsZXhMpRN8TzbtXVEIyQ4IYykwmDGzso
eS+CG1LQ+SkkyfGPyW2CO3BZ1nxksMovkai80VYFl+wi0WRmBQkWFn9vqAvQvm6royBUKudpgRQy
ls3uih64ddDg9eDvEkVb1hHIDcBiHdlV+e4o+SFRAxxy/zT7ARTzcuOa5YwS2/CJtpao81GgipI5
ztmUXaRm5LTcGWQRg7+Pb5eTSC0tVKed7WTpQX5lgtY0G7AIny2ufuegUc+iMOJ4e0juwxUM569u
eX6jGTmXHDVq2QOWIJH7L9GYKTJbWhjfSTLLqnNYKjr+M8tvysF9BnhnXOSS8jNwXg6jakCcpK+O
Xln+KcelYwDHfHmM6xOWTMFL5T67LtZCGt3yxlLvzkit4MkE6GPF/kprgHbLDvU4peNR1eufggeW
YABG3dXw61hPRXIkqwYbM6LKSenj3eYom94rzitUgx89zMWj14Q8URsJ0VObNK/y7O3EfRpY9znN
tUG3bg0RensM3dneKu5Sh+lfG6LZtj00sMM6EOomOMjjkqchsRKPz2QnUWkFVqj77Ct3O6/o8zt8
HT3QZxJdAogItA3lXOH1Tt8yJDNABGDOWA1jBPouKkc7OFKARHaN/G6NzmkPGsqOLnK9sWlYo24O
cZt8nUf9Tu7cepeglu4KK50Ocq/lriRtwfy/1RBfWTAA8kzkCIlJ3tocJC2BkeIY0nQhEE1EH4fu
kzz4tWnKrdlag5TUrHzuKjDsB7kV8iP1vub+tEGh71lBZ5RrVX+0i20Icpfr/TVzp58BXhmnjNEA
re5Vq/IWpm14ymeIzq0+fdKXrkM+21lsO+c5mEECY8e3U6FzooTboCdkJXnx/1z43W+QKLZXkN31
UF9rrk8PNRkcSntDP0gXIN/3Drnxiw0ga/yUwuVdb+4Kp3j31rwDVXy8gwbbeEUEa3JuTkaYa/Mx
dsMfSpepx+0O0wne6Y4LpXvrXNT+OcPE8iS/pferp9Se1RMajf28b7Lwvh10BZjH0g8tr7UcKbF/
zfO6ckY4IEwO0hL6OD0xhGHqsjQEfUTayYRjvTWfpYJdzVQw9f2ABNtFWvDYWcNlyi2mJdUxdwaM
j9wFXPmv17WL9OqHYIW93ACusABStrY3xw+uvgAYjcKuF3kburelW5aWJMktr2D1Z+mRLH12jr5T
DWBW0mcnUOgjpb4E29v6romuUSmfK2+4eI25l5awHoKtwFn50jZsEEhfyIS9OaPQfd3e8K0tS54k
g6UVqn1/agDpnUMnOkmZKY1damzHf2yCkpanJrH1GEmv0Q/lkvyQtzbbsrLtv7sebOXY4E/NawBX
bpcCjylSQG69DcJ5+XDoHkTTQGeiOuknfCjYp2dcIE98sHWMQZ2nfG5fHMYGzA/vdVYsZrXAYzt5
yQGlDHV3sxas6jyWL/ngdifTnBlKNLp6UIOCtZsegZkdG7wn4R1M+WIXac5DfQii8snBvHh78HJV
Sa6v05aWzK2ZfDikGNL20mM/KI1RgnrpriWmJ9CXzBjOk9x9OUkBnnECs0Kz631o9Xt5S2C1kyvR
d7mDa3zLLUSUZN4y4Rp8hFT33RYuRcgN62IlvbIODjUkXvANY6J/jnrg7siYHOUeSyCPPV6GJwjl
Mkee0j/ySb/zYiM7qfN4S8wSgTKvu0gno9Frt3B2S9RzD2ERrF8Ao/0TUn52lRPKk5cYPX27sGHs
aPhzHrxnzOLcFbPsJ/arj+fZKZcWsXUGqqY6V47bfp/ejtqhnyDeb3exzBx60mT5zGRuZh18C7qQ
kErgBXwDl2wwEveQH5Uq7K1BOTHQRRk167jqmMlgC7xudZ5c5zoBzGE/9ww9Eo3iyN5nOIato6t1
FhVpQcGem66tnTBc6sfaSIyTnF9+l29H47XVn2Yjb0+qabzIU90ercTyrvsVG1O0G4sCpX8o5H9P
0LaOQ5Fvv6TXgR3T0xJHGqYPYPyPWmbnsPPbfHhAkN28AE2r7oS1M0RddUdb+F2GWbY+X3kSWx+z
PRg+0H+l0DPNyasPFgRpZDEcA4eTgpfApQc/oBB4LLll8mSkWQcqa48W8GC/wDfkv525VNh69O1J
rg166e+3m7CVSkyq/P9PxVhthL30sHX18mMkuY7Ft7TE1sw5wvaDAS3CDDLQVTr7ouKxKFXksuuQ
S6I4bPKqrVH2tf+G1a8fSvmd70YZ67Fl7u6BBdyzIYg9Bh96Gb+yOcLStbwmc4EczD6YzB9orbCe
HPbJpWjCUD1K9TXqL1/QCDBIF6TrOE5aqozotmDLm+aMLQcNpUgNmNgyCJO/swUrSlLS78ay668v
5xEmzsNYoOvWE2+Ap59sdqnmPXq9BZtQf7jyQ8z6Tnd19SrDMhnUSUyC9dTLsFCSbASheR1AANkq
S5UtKbEt2B7jlrdd48OxUf65Q6iDPow+UzrODiBAfpG0vHnc8YRp/FK+/vi51IpdpAzqu2GkPMK1
5c0/A4j2V2muEUq6gKaXZxB2HZIb0lL+OSpHr10VoJzm4pbp4SMVJIApsk3hPnBChOAhpVvBNgeU
Agm2epIc/F+DVufX9dcvLXkle2zvzDqeWRuz5Hp63rF/8t/3TmJrLYl+TMtB61nf1fp4gY9HKRob
G639ps1IzUq/so0e5Nh/ytuqSOk6zpboFsjz2JISk+P+9azvpjNSWyp+uNQ/5X0464crBUuHj9Fc
3YUw+pZXHA9n9iqqeZ2rygsvAUspkDOhETF5X5bZtmDLmzM8QaHfUadqDaJrJelu5eRb1XclEvXN
AIQQW/Bri5aXRd6T7WXZXqp/zdsOk/dO6v1T3v/1VP6cL+T+IgbtNx5cHNoY1i5jYflwbcE6k93S
79Yq/qn6h7x1PrGcdr2CnOdDnfUKQ+Lda8rwW+28cC9dg8xBJbZ9o6UP2ZIS2wZkW+UPeR+SUs/v
EQzof2k1kghJYUPk4+Vk753hrTThNSq5kp5ZymZanVXZSfeK1617B0wFbXxLK/NCI5e09PyMhQJW
lKzMctelIz+w2nkv3QOr/0iyNigD/01XWzsNW2UNQXqXopwhYSL+dvin7nZrCo5M+rc6WzPY8j40
F0lK6Rg0KUsWLkyvQZ3NQ+fo6byX+W8CwIDlomR8C9ohOq1vvNyULVi71S0tt+tfk1KwvbqSDFhI
+bv7lvSHM0jenCVgJ7SE12jr7NeB9Vouz2c7ssGrhMlbdrVYGDGWFZJ3M8etmhwrgQwMtqTEPtST
TnTLe/fHpeTDIYNXKcfZeAAV+FxDpcA1QGqwUm5oIDmWD1eJI177Kl2XnyVZdpE7UyZ9nl1m1dk1
mWNd5GXfnuj67r9bzHw3VNiqSkweb1T0rOitldZFrtxB9MSII2RSdLSyh9kr2Y5BzUWbHuUVXdcp
pQWMsx433+RF/ntVq1aDI9bZbJ00bA7meXZNkAiGJQ5pTYK6Ybdyt6V9K1DQPwutXbnoDjuzhQEZ
HfK28mHpWnA2df8mnG2LDYBIRbtG7qo8lzqDyqRXxVsZwzMRPrm+POC5RXSnXdczP9x+uanvHtE6
dV3vusxZJLq+5hGbk7NnTke5y3LZLZAfsCXlxn7IW2d1UvKRzLnVlOLtL+lhqO9trPV22BhiFRfk
/peuiMezgRDgUYcxSxLqGQKkxRWfSUotnb0zw0GmZyn1PGCeepLg3VQHr5GWnbXlHGpSZw9lULc7
qTV32XhR5tI8qH0GSG8Yil0T8apL4GWuubc9AJ4amKL7NHFPahRa+RHJIAyXmdkfWZUENTw510YP
mic4Wew1IxoL8TxzcC+K1fvUH98WRPunABnYT/Bv6gOqcSOqHCQlL0PwKEvYnqhHVCBiu0o/xZ6D
sqDZPUwxWggOsIWTzt7+2bP8+Tmtml/wHS+9qZVfxtzEVSv1f+QlQ/IaH/g7P1BBimfNW+/N1k+P
1Xp2dv2ADQetRR1nGHZBU9df6xlML1Py8rOupvYeRR3gVRGyXWqx2AKYLCXPuVWh36SqhwqJYJSh
SnDcGDFWj+NSwlISZgIDjgJhop2bwi4f5ympHiUmQVYUDrpneY6wMIvwVhEHh7JCfsifhu8mm2fn
Vl2k/DK1MrAjQYnjsCwA71yfmVtcxKheqxA+DR8jURUFw0ObFWCCvHZgPtwU7h1IDbbXPBbbW1S/
pn6KnoclgOgSPftq8gNZTeUqWWWGSTe6i6hyFQifGRa7NU7w3KCG/ayyE/qcKpq2n8YxYAZBQWx7
QKtSm3uZYymKh+xuGobuUUs672legjoDtmfTtmBXU2MrCPUs3WulgyvawO6MOWE2N446ujD+X1MS
zY9rCjQHyr8ObW47voos7wmVmWhfhe0O3VPj6GiWeZimJkfjDTB9YWjmne0AdQbWqh10W0/aHVbw
yGDgAF56YXlfQbW7b5ZgS9I+z0nBGuqAtJENN63U7/LZTI29ZhranQTFFPwns+grZT95sNy9MGWx
GVGDt94HMOraY/89GfJvBlvp4MKh+/NumfCZQSaCVigqVGL6+S+2O7+GeaJ/n5oEtAKCOG/BmAG7
RgfradbYS7amxLpVbt7f6X3cXtI0Lh55BBqU/1b91IwKjStLzQfV6N9qVIMe3Ch5Guyqgfqq1J/i
no0jB7HHoySlgK3Qz8iv58d63PUYd+ympXqspZjyxWC5luPYwSbLUaDd0mcc3h1s5T+cdDZvcqq6
MbVHxwsvkMNw6syQRTvxwakO2y9og+R3GM7Jet7amNunpmuPuYqszd7HYrkPsleMCmcW7YuGubJt
3iBaNJ/gnvePLB1fJYXRbvsJ0zrIUNmIWNNSQ/Ico/x4UOK+qS56XLgGAtSG9sOKxRJVYNDdo5/W
39cDy8plitqJFDgoWVyRwUxAs3ErdFNpz4htantJyu3JUnX5VDlgwpb7Y48jQJdqGejFZ3v8vf6d
NMn9s13UcM6W+4fqNIi8bPLwp6fNjIOJcopEJaiCGYb7lpbWNrZISL7LlGIp6SB3HIYngDMg8IJh
B64LS4WyolPS6291HYSX3h4CNN7D6kdZnqQ8HsL6lOqoNlWz4rBgrbi4hbMeeG2CKLjvlmBI0D1x
Df/8rqDvU+xkvgS+HR+hMMS3cszwMFwCiUmeySwbywYbRbVYixr8Bv+lohyy1t6O7kbMAf8vh6Tu
AL5C1c4fT9N2BSK3L+NjqbIauP/w66S2XGQqSr25T9uFR8G2o2m1MGBRpHyIliBHYOJBkpPvo1gY
+QPkdTVmcX0pLlWUy3dbJYnhoHfjw9exj8zBscuqSlhWHp4Yk6LcOV8soPgoS0nph0MlKRduUR29
OAiBr4fK1d4dkenmsSsBaHwsWH7VVMaQHV/mwv6WYk8Kcml201s7VenNHSMAJxrKm13GPqPKbsUx
KULtVS3D4d7V6z/yUFNfB7tQX/WwfuzoYB/Zm4bpguggX7/eQP/LqVv9ZgMt+eJmnIrNnPIhRc3g
S1QpX+EjB09SaJbBg1/E9rOUgRQ+phDqPuVLzbH+kgya+ab5UfFZS65ShW9O9qo2DfTLx7BOp/s+
0NKHcQkQ99OHnZnURO1m3tFng8ZbklIHoikbOb77l5oMuJe6rF3CXEq/ZF6NjrZmtHtJGn0zXAxc
Uw+laaGIv7Otrv+EjRXSRdaoHyMIlV+aHlsEFb7eeeFXfgEKVh7szDcvI5aZz6U9vgGh6b5b5c/Z
bdyvluK2d1kZIZ1k6933ZgZIoTpW/oyIDlq6Yf87cOz2O5At/TDHuIjbjf+mAT5Dw7YdwHsSi8P2
OGMNC1/4P1nQIv8u/JCnWw6o2Gy+LwevPuLXVqIw5xRvmWLZd03aTWhu98WbDmP6E9bvOylUgLG9
gcD4CpNXfZAs22/YX3CH8izJETWJq+ZNyV6SdeyazzO7dJKSM3aD+qCi9abDiL4F0wwuobBC41aj
FQMtuvZRYbPzBxbd4+4AFg9ZT6Rlj5U/OHdS0re+dzS1waLd4XYy+/Q8CMZEX3q16vdwfKI7STqR
agNTiPqbJG2MiPCB1P17Sc7K9NPlm/8oqanPnumv82cjBt/jj8EljAblJc1a9SHyoRGHPnZVQ149
A/Q5IjvRv5Re+zmJW/UGWGF40fWWVyVGVb5K3HupIPnoIp5Kpc4eJUsCE5WjyIbAUHc6hqsF7rGZ
HbxI9Rg62nNuvjRNcXI7t8KwsD4iY17e7MkpblEHWW4RCy5vikrQdJWLzKw6HWKvR3TcjpqnUHOw
Ap+sNxTC0u+qVXlHdDPLiyTh6ACp14svpTkiSWn0YAmWalo/+Ts0/UDV5CPuymoLULxKv4Oizs7Q
8Z2Tzt7Hd9sybrmrWK9mmDkPZWIBsFiqtZP61wRa8sqnTXtgWKfhRkTMXYJZS/09K3gN+N3/5G1V
JGYp7V9Vr2vnfzpebwHAdHb8VI9z8zgqFXDpwkX6DlSXyZfor1z1P5vjYH9pnBF9oFwv7rPQsFE2
rlIQccP8ta/cF6k6Gul9HRnet7rJ1YNbx9ZDWnoYsNQ1ainown6GjvRLQfzqGBd7F9jQvVryUrlj
/LPTAIhZhts8eWYX3Cm2k5yjNFRfUVWpd3J6Z/6mll7zq2PfCBiRGaPDOBkX1mxLVHdL68Wz0Rzn
dXcQttTyXZLVBcq4aFTdl/Sp93YZHnpfj+9qxMn/LljrSHG55cIjAfyMjP9BnQM1Pkh5CO7xXs4W
Oy6ZdgWdsHLM65qUYt3TkvHEqx2tNQNNf7HMxDqr9gB3ezuF5Zg3G3j5nRNayjHVCh1bqsG5WOB9
r3jdNPeaYTonO8mm5wkfl0Pfqs1n3kYV6I/r/GDs/II2j/K78d7cIWFIOhbW6eXVbgvzF5xExCJN
+nlaHy9tljiQVIL5WFdV/RjrbX0xjWq4i9zWwt3XL7El6Bz0sQCr0vHBzNRLZLH83v8eB+PnJDKV
vxSQluuFslxDKq6w/pzS4WeoKM43zW4y1I61+TW00QZniBI8QaF2z9kiKq4qfnrr09g6sxyQPrlQ
gcA4NxbrZ3Rktj+H3+mAf0A+VP7UA3yQQScxwmYQngSu+VeGMrLe9W8B1hxN+6nvwCyjU9y8eS1z
wq6vtCdwGx3wHByW4F05BxbXfP+i6wYeVKOzSBqoKW5xWpfdJOY4NVuASCA8dAmyLvjXfNKcwXvL
U++bNsXKg9l7HvcA+d46TOs7SXYGynO5E3dXPe4RptIYl127Eqhb0bje5wBC+q4aQvWhr0r/c1TP
33Ur0B8lNS8IcEe3nqSqpzm3SLP8Z0mFfXBu0zL9ZBa6/9mf2UssrOa1NBzns38e/cz5HvOpPLej
2p6ddgh+FPq5Hmr7RwkiC8ucqr4MwVB8w+Zu31uR+4l55D0mD8Vj7SuI5weQN7o+1HZr3lIQFew4
46y7MFnGM2JHEy8RwmtGZPwldocWYmqhE3SftwqNURuHyu6s04Cl4GO3BDSM6dDgjXyQpBSwYVs8
NjNuW1hW3wA7ceWgq0A3YDi6Y+2ueDSWwEaK9+YqxkPuVPMnVgG+dWU0/ZiiBejRwudABwrJvVT/
Fs/D9GOsI2s/LvnRkv+/67tILm31fdfnPMDT9k3gIvj2n/Nv+f92/v9dX66rVwPMbc88mrkV7wcm
7C/lMNUvumPqZ3vJQy6jfpGCnMnvmidVEIpsXsol78OxfDmRs1K8c6zzTZTAWtiWXtWoJ1pG9nee
in20l5unrZoUjrHn7eoavkFQPilZa0GYhPM1avUQHB3e9UOPjs0hG7XiSYLR5HkV/Rd9pzXVUQ8T
9T6oIOLRSUkChXb1vl0CSdqGAul+TWfVoWe6htbjf0olf0vKEZKHtt0tjwC0bVnrmbZ0Sqc3j+5T
ye362WP/gSKZ9z2Bz0SjKvOr58Ml1Ufn02T33k8DATpWC73hyXJdDEcT9FaKVI3YfYVNDPH42pTK
ydC9+SuKDMO546wiePoFWtZVrhFmwPn6qrUecML2Hv1OY6NrOTfmFU86d+0zuBEL1wHDOOlNO97p
dYhm92K4I446q7mOFRaQc5l8SYEEPVrdRxeQFUz03rmaqVkirtP6L5mTKC8IRHcH/eJhI5bMM5ou
BtoxiJA75o4hCLyYeKzPSpX1ZyZ/yOIbvyuz/YHEyPA1inGCT7q2f4qaXruocZtd/TE1H8NAxxND
KecvaZj+BnSY/ebgEDv4O8U0UcfC+vcFP5mzMXbBY1U0zUuxBIbK8DAskEtcKhj6QkVqgGxYbfmo
pfDikUxWj4NXdI9SX6ph8HTENHLCAA1xmmTxZAcyj5dsn7wEiHXgq9akz4gOYRBhYYxmdOp4wget
frSCLjlXUGsekgxShTGa873jgiyGHW/fnGyIrgVSxjfPjKwryx7FnTfNw11WjeNVUaPylhkFxj5+
H90njY/E0+C490k54fVas0gSdYl/ittWxYFBrU+uV4wQXRFdRgCqf2Z/ojymsdO9+Kg9oRsMdpAe
BzRQ1fevc4fVD+bO41tkIY/cmbu+C1mUCgr1c8Me9D4cVePL6LpoeaN7+hXvmX5XRdP44ONDhQR1
nh6qKYxQwkI/jm8ThA8/nf9IGvfo40f2jd3rBl2baOHaz9ErWNLfka3OfyiJ8QcLv9DLrYCF8sDV
T1nLx9kfzHO/nMGN8e8AB1Zi8TAyobInRDqBmPxRgEvUO/OnB9aAKWA23NBGHZ9rjNQXNf4Z0bX6
wbOmDilk3gBmRuUlazSEZBDvGx9j1FoYlI+X3FSiN1/xnEdHg00rRvCh2UO5s/zh0qfD9M20mTtp
WvDmFrwp2pQXyAao47cIAOAxKIf+IkfpcXKtjUG7yx1tOLCWWNzBCIqZqi7IYMvDkMNvd2uWOSGI
KFUk9i7TXkok82PJVn3MRJ+QC2znkbyqcuGhsYG3z3AMfLTKFivHVum+dBhY3o2+miFfwS3J0Ntm
3XKA6bEkUbTzjlNb4HO5JHVzgrRkWsVVkn5aazvYifEOkwdIcrbDpGAJ9DzE76k0p/I2ekmFgwUx
CbY6EpM8nMap3ehAlIYcNNb/4bgZwagSgvr/Orck313awUfgykho9y5vO0SuP0blfJel35opDN/o
c/1dETvWVffhVvS58ap6jn82hlDZzzmP2fGK+Nmuiouk5CDT8F7bLvMeLEu5IF00P3pdA6Wwzduv
/ehUO2Nwgp9toLxBKPL+NDXtlLt0B+iA7wMt1yMqIMrbZfFvFjOeUAeJ/6iiOuaz07TfFrv7fWJ1
5QPr3DcVEfcHiALVQ65V4Qk503mXmGr1sBVIKQOsv+uZWPIUrbNXuy9AZHBuXs4gh0jFLdnbo7Nz
hpo9y/9e5MOplTGBL6T7X1IwqghmLhfZTiDJdFAvbH7Fdwd3UJz7bgwwIMI6FMcXpQ+hkOjOs4mS
43NqL72vVoAwMEN3zYPpi6VS6l4clgoeHBXjklhF6n9NLnk4dQ8P0RJIHhBM7YgvGrsgS+lWIPUk
r6rV7GQOuAJIsrWN/BghC3Po4onl/ar+I4K44BVq/V0LJuhvfTl9cUom7fXU+K/5nPcHoGL9i97F
qGE6Y/bkGoiqxIi4PUxWP1wKULUoOEZg9rGtulqphybI0osPjho95qlanTLmus8qWrusGLB6nVq1
wsJ6kX3m14V71rzdr4mNAoo1m+YPPEW/+U1q/yot/05lITNACQdeU1InDKU/F2VrI9/HIgMbGt3v
cfLu/TwvfhlN/FMxWaWmtwRAD2rIsnrcsEykFiwkPbM5Gz779dCgac4EQkpHJyxvYQYVUEpzLDzv
/X5udlIap2GG5yWaclI6tXb6WCvmj2Q5Ezse+VNaV69SFpsua04ILTEmj57KVlUeY5yEiAfWHD1J
TAI1C77PulpdtyyJ4YYaHmJ8fNajtlLVyZxzzEbUTvKcJkRu0m3gnSIOut/qbddRh+yhMQv7zp91
6s4xrlQwkV7HxCvZIvLZPNFS7ea5nXZT4VHBWY+0czojFSMFEowuqkF7ZalTK8pUnbZjNF/5Vc4l
ynb/Pc27KpYTwyGTk29n67Hp2PfOVB7W80qxn8Zc4l3N2VaUPXZY5sGwPYhgy+mVoYYiCIP13YFS
sF5SfmCYqf7JM80va54hv2C7+OQlNEHf6dRrE7aHf/xPW+2/z6v9mQXoNqy/YbkLEnv3Y5cft/4m
KVkv2pXZU4ywK1Txs9W66q1YqkkF36xZ5pGolEgwye2XqOl2SDcMf3jsCD0o3XBitIGd2tg8NElU
7WsMLIIIqlnQ5D+topnQ0APT2KtXO/Tns+N1fwHLnQ4pwopq9KvXE6wjTRs/Cg99MG/ormHa/lln
vndizHRzkTCNKj06aPa0SNl6v2wFi+y42yk1HTlCsyZy+K7HGmODu5VbJ1+YZ14g4X02m97b9bx2
6HpMb7VfAS7uPmvByMmg+aGInTz2anPvxPAvK1BPLOgcU1a3ClP/GRbDvcKu51RgiTghwVAuG36F
wqZDAt/3Ao+YaaqX3CJFe6nbRHlWY6a8JX5Gz5V/MxmLYC+3ZA1jD00qTR7WPA0Tl91cDNl1Oypg
Je+Q1Ugu4ZuqPEsBHLSf7Qzjqmp7qJzza1O9Nqk5PA8MhFqnRgs9Z0o+zEBGEC+L+SHBZ6XEZAWH
HGwPqs5B2aEddyNUU9MDb2ilj7024gC2BFPqv9QDPP6suDnBYIH6JyhYLd7DMRtPeoHWmOTlKDCc
Z1zWWDD9T143M5BA0lQ/V7joFa7lP2VLgByFVzrVc2sj15S26OKMjGGe5yWIUqO8uJMz7SRJD2I8
x6hRQBhq1qwtv7HNr5HVGneS5SqVji7ZOGMX2hRHyZPA0H2dbSI0G6XKuwIU84ypWS8s2ZZesL87
FflVLix5fjjsbK81Du1Us2O9/EgpjBI1v1k2AoRLlsWy+qPjKIchCOOXojwWEIKfW02LXtgz/z1G
lX8dNOMBIfL0fsSs6lkCd0brH1kr67TlpVOfY+KGMn+iKrECpdE38Lzu7hIrsZ5Z7LfWY7vIPs6F
j/tR2Da4aLlM2vwUj6HZKt3zmsYhqTrVRWruwflSHpaWflsGz3HjPs0eo4N+rtgrqjrz2fMS5cmK
bsGSMKL472C06u8dq5Z3k5ku00L4Prj/AczY6o0JKkfpTNcrJ3LUwsa7InrG8K57LIvpsLaouYwC
sMbtDlXk5qmos+DFZJHsRY+L19IPxptUk4Ahmb7DFqi8SFLqaqisH6wK5LgcJXkwKlIoCckDc7hx
76mB95zmhveMLvd8Zxjdj8CvUQlZ8nUn63GSind+7ML8l2ooYF7ZuQ8fpAYjv2c10oxbNNP+iilq
L0rg2c+QRZ1nHMSqoxa6eBmMs/MsBVqLuKdasjkjSSlAMMV8rFIGjDhvKCjHhi1byYax7yP636S3
7re6IWunmJk1zjnVq/jkTiAmkLMMX0rYEAfsWZKj4aCMtnfayj8ZnoFyOPotL0g9Ry9m28ANNRLW
D0bWQ10jxVRo8TKRgLHLjFsWbp76PDLaKAPs8BTMQvxFqc9HePjv2JJEX+9r3uLlh7eGB/5usVbx
MYe+kxh2zRn713ftwhLqFgijxCQYBCi5BExqAU5KJtK13dnT2fEeYwRfiuktXIFXC85bZdhdf1P1
mWWWllnsQnzYAsbIUB0knQnroTezr+ZCPOoWJk29/AS8iWAe2cI/siqE3VCDZFEA3d07CfSqHWcM
jupFf+O/UT31fkWJjgZGkyP7KMV9P8MQlWiM7AyS/0nMNgfC+WzaobK33jF3woIkQWckdm22EOUu
rsWIvdyWVZkz2ifYHcAwg75gHpXJUKDYdX9Nnfmnj1pEWlTnEfuvg6W9Bvg63hVd/83htt4i7MBO
rWb+CCfTO44LqjbhNIV3o8fJjvJ/t7stMXkC7GGFRzPgXim4pN3UTj/USWBeWoza7myjKK82k4Sk
iuudonbnwbQ/p/xryxph6EPqUHnCNAGtZkzuIkg/K9YhriExL6S0fEFcO8vDkliGaMOxQhaE726v
3TUoWwSVzUaXUaLEl6Tj/bsbA0WZ+2Z7DRKKjrZXlMxnvZ8Ftyq0fplZqBwN674Y6vGuCe1hDQwz
Gu98fblz2fQj0/TqDspvdeflFaLjEs1dr9eOEhXrVYlJkDh+BdrJQw1jwc4Xix1LaVQQdBh0/GPD
Kj0nv0YZQgALR3T5mxLIH96SXWagLKPhm+kvHKZ5wSjK7SiEcyrRdmbBK8+c6bA9GWmnW1JinjZg
bwWBl867QCeQwFhgf1tgdWZ47kzrlizYe2kHEkRLcmCL4zRHzb1klb6FuUPgMhoRW4NeHA1spef5
9kXxKdWaGvdRI4cDtrDG1qjT6cM1QeQLkjz3dNGHqExsDCSQZByhQqxFyu+aIeVwwxiy3c2N0+OK
osTjzXGLg4FNV1uM0y7IsNYN8ac+qG7FLEZX/TNrP3966fimlYuwLuMRfGMLDOeg0k9snR/1rIc3
mjxkRRXu0Chjo3Quw3sbLMxD4Hd79tub3TBlj5nGJyL3KuvgobJ6U6t2T5dRsoXOymJZdVfkBpap
7ay+wL7XL/OAg5Dt4knrfG3rNj+ZbMKAYu96vFia4BS1GFGa+U7pM/ZHgAke+ODSacRPpq7Z+0mb
lKOvtNjC9PoJ7X/k6ebPhple87Jk/Q5Loqgxv1dDhWfhlJ6QX4qOFkS/ou3uw6BWd3wcYSaHRXFo
IGSE3T3Cr+BJYrZ0FZWt1yBmUQUu1R5Rtug0VItHdGuAwmWJgs3p/VzqA/7GbnMokahoXNYa+/F3
43Bj3N7DKoXj5967D6Yk3kcYbPl5rKJrikVppLFc3asI3xox6viYZlb979iHka2CpNqPs+WefbRu
lLK9tHrITUCHLjJt7rQZwhVvBhNczPDFc5elS4wgGY81fzp8upe+RdPQjnHsa56cDWWCCKyA9+8G
5cyIYt6z//iDwXN4dCf4+6ViJ2gTAdNxZ8aeJtwcF3k04Jv88SD3pkvivoxIIF3Y8VTvAdPinuHi
wKDmPOgSli6c+S5AMNgNXBWvrc5EcwrWU6j8bn28ZerxYWlBemy3D2k4/2VRuM8bPpQVk2zF8R8L
vftVZagj6byie23oMWuaBvYbQwfHHDU2DyyI3hdJgwOuDU8MBvchZTnBMCGFz4ma7u12kRRBa3k3
6u1Xn+/FAZXXHb7M+INmbOG4XMuu/oer81puFei29RNRRWgauBUo2bLlnG4op0XOoRuefn/yv/f5
q87NqmVZlmwEzewxx/xGkMGEWOcQV84C0cu9mTpjVyVDfL9AXF87/6stSdVLzORzmY3d6LMRVNYc
XQrAWTrpNV65nRukPwYc1k2jySa29PoWdAgWCJCW8esRkQjXyMmOjoWSF+TmPcQFP3SWMorT+Wmx
/B1BuNhHUqxYhjDptrJDMorvorOm3drpKVrSst0Z/ktq1PXGzat425c1+sxc71xpNKc15QXViDKY
WdY50fkImnI5TuYnO/80DBZv3k7941AQ1dqT14Wev5VB+26NM3gWAEm+Q+jxOL/gyHWAHeVpSIpn
taEatMIV/uomIDB1My662uReenCFYW5mkF0yFy+AxDqBSRLMV0l91JlRnZO+4kMMNa3pYDmJy/eW
1ySYP+Ok64E6NT/5+rbaBfC1Mv3GnFtFg/1MhOLzjF+Srgu0VHUdgEy99DZGPfkRWpteJg/JDBOw
jO1/yDcgTOR7rtzbRtO0L4OTsHlaZakbx6T6Z03PtzOpw2M7nOJ1IkC2XvbE80rSZev0sHyRnI1e
/VTU04c1EShvjsudyKn8p/WC620QAolGp9EnWKFrIJMTnmHAhgnnRNg3E0Cw/HPmIG36llBgwzGO
rabISoXVheOeY29GpYfgT6TAtdPu+sqN78k2HLe0dvJQd96z1FXk1BMLgQGGtizfyLgvIyug4T30
Y7YZhuoVvyhDjiN7aF1k5CXh3pQ9QcKXnFic0Xo7GOULMP970Gn+ZnidJQS6LiuYu1dHP7N/GqP4
qTL7e+gcwgJ7yPwmeygU7n2tpmXnVzQLMgsvu1/iI0qX5M1CBdUVsD+1NI9m3t12F6GqXi6N2F9n
8IheUPzCKVbZYRYbuHf9VhvyMu7cnuc032SNRC25GHW7RB8bi5tChUdIAu+D9cKqKZMwt459lZ09
jBibtmxuq6L5Vznesevk55Cx8dLiLvXLKhJmecCogh4Uj+S1qJi5el9djaSZJaCqow4H+nZycog8
ai4iaZBGbxvjsjHcWkexY3z7kI3SeMaInjlbQaiUPXpyv+j+iZg32tCV2KMC7N0VJTOtn2tt7gSp
3js/lfiH8axkLqeZ0bwFZpNfzWGS+heG2MPspNDGy5dlHcsI/sxT2q/fjZavdrPczzK0K9ntZKJv
VtCchYQ8N5A/aUl504Cx9psBzmBj01ETw7GIY2zacq8yI/Izsu7fl6z9CJLySbbTSUs8jaZ6Scfy
MODBKTTnRD4OO5BsoGnmUwo4EEMbYLS+dKOiZQdu9JHTc31ClXfLQzc0ChF3gRkHHxpoANkVifux
jPqDbOpq45XG8+ADshkz+32oim8FTs/p9DvzZb/YdvHFOvt1zo6TqJ4WxsjD0mwe2gl4eQaHaS5w
VHM8HgUhYvuGNgCePwftaFj3NCCBqQ3HZJruyTQiQ9BHH1ej9zuIATQFd1gytol6rwXIXwDKG0Mo
Ii/NGmxTebLH+r4AzbOxVuVuRRDstQyO79UAoA/a0LHR7ghvv8Asv2CPSMnRJI39mlCM5pa5YSx8
Hth0myuyjVF2UIVH99usxlNhqreJX4qt32uGCQPSZ/kS9MY1K98j5rJ2M00ehz65tUimb1x7P+bq
oJt4NxwGVe8GDguLBDt/eod6Q28vo/5XoIC99jZDpTqM5KmZA8FiOjgVDazPySnop9Q7lXH1Kj/+
LUsilAv8abXuX+U0nuxgvJv8MiTP4b4dkw+3Yt/ICBnRDap895iph0/azCGtGVIeBNGfK+cGHQGw
8TVlQ28pKhq99R0Tg/G0F+wzjgG75aa6JXq0pw7ITLQqLpfpVY6Iymvp6w0cnnOZ62HTeRABTYHh
yKmSp0aWv+2o+001lirqgonESIYO+9Q8zmbw4DkUkUsKObtO5mtnoMpup/hjGrnu1sneSWDe3jDf
OKh3kFOKCMSdNEq6oV0MShTvFMjdVxiEGJ0SJDQH7bCfHQ6yx2Ek8mRlQbeqaLK9gIF/39/Muaqi
6nGoYETNhWHubAdmw9BnDwTAjzFse25wVJL3wY+pp+lkASJjN+Ye/Hh8MsQCdjOYPsQIaXwxMnwv
00c/BLtkBik6ZGQUB0UQlUgEPQ2OEmN8VJsGFw9FWCfysEtQBCbTrFCsi0O1zv6RkMlXLwPewx18
mtsfa6Q2XhSXZwNfJ89OwmhImFMwFHNOly57sFh+IqaTcDWR37Nm3SnJmn+EjKYbYU20lZznePAJ
Kqm/LMh1/tozJWGRCBZnPvmc9c2UdNeSYjEZ69s5oGlIvgioqxsGiF6otV98mhahm1yyImz9vbjs
AAp/1rd+wK1GLlHhT5eEQe7mkgCpfICj2r0WdsfVoULZr+bZnStNMV4WG+FTg8kS30aS/ZvRs8dr
t7kQslwN702rZ7dRW8t2NYUVoRmZB9tBTneG0u0xM4o7J6EgJ5O2tt1676BMdd2qKGjTec+QtjPI
KkIQepZp8gXfCnZqgWcvtTquAE4a4x+i32fWFMdYOppk4JFu5W3VgjEDcS82JW7bw+omfTRAxAxU
Huare9NPAd7U6dc1rohaPmUEs9aI0AAf8d4V7ZZRxrt8FmJn1t07kIWrqV4hPjcXRPNHJwiu1oHF
sH6TPrfCoxLCA+UjEmw6M6HubDIwk1jQa3+PacklGtJTYS4Z7pELUyHuZz6BgJzVQma7tHfCWZ5s
U566nCsw5QgXglAJupK/rhfPUTlCHK62qSX3mdQfq77COfNc4kjdkAvSbSuL40SU+C2TGNhGVvbr
klmlcblI8O6rAZnv4m0LoYe82cO1Ye0kgUebwDUeRSN2M4DbyyLVbOCgMgq1YKDeX+hypH8ULGyG
cw068H1OnS9bGssutmdgyYyQQjRke1qW4O2oCN2As78xmB2gMCE2MWV+hRp/zFIYSYXzz5FjvZEa
ud+FmsS6iYToghe0zfvMN22ocl5UkHK6MQLOEs+1PxFcfslQbq/ngq61TeN+IaqosK0HgH1VhFWG
AUrHisyicS8/sM3QiCPbprHvF3vhwqW1tD541uxTB+RtCGpugJ4yvuVWB456vDYyzramF5uhbJ/z
smYcSV4BxozWhvpZjQGpvogUG1mme0XiONTO9VZiYW/Fz2IF32215hFGtpbTdLr3avXuDeobkuhh
XZZQ2tZHozMXWrIC0cvwRax7Fz6JqkP6IGYrHufCu58Gn7GMvLqZ/YkGSmfSyA7ec3ck0b5ynuLx
YRImqG4YoiSIkbhjenGk0/qmdMVJWJJLNxnJc6KP0ZveuWXXMTe1itLMvCNw5NmeScUMpnqXpMtD
GrszXkDvnoYKAS55DLN5ffODB18amETsC4uvGnU4jjkFNgUm+Lokyu0mWqDYEnO+mfuJfkO6N9r6
pi6fweYFNDvjA+dk2Leps9W5xU5stniqndVbw5ZO6F8NCcBORD+8C2SDBxOek9rbqs58M8qSVstk
72MNc0/HhOGVYNA6bwqTefxOO6z3rnOkvhjqkgJDeRuXqpLdlzqbxZFK2oU6XJJSlQWh1cyStyEP
oQyMMMabW3eOFfp+/rN46VtKn3JZpio0ZtiAeWAvR295bURWbmN7Xwoa0jVzqMygJltJDkwjprei
Ti4KNTv/OOdTC2QfckOgV9JbKK3k1Rn7nCHSRRbPWnP3dkn13rWKkmOWI23CgfZwSkh04AUwlH/a
mIyMIm1vxyTdOQSJ7IJFX7eF/VUaDOymOeT3C2+oG79xJD3TEG92Bh6VTccVvw0Mj71hwKWk1HBb
L7sACvCyILfj5+qiuEigszWMBXZMIpR0tfKB2b8yRgvJsp8mLk+mZwA1z1uShWKX1lM2HFIAGxtM
S96mb+wf5YCdKp8t6dX7pLE+PMs4eKtGPwlw8zjtT9OAOoXX/QNv5pOKWu06O71dQQ5D9i2KkDRY
KATruU+JcL3T3E25FBk4rD+xxGD9nv+Rb3kbB0QsZ6xRFkHn1ey9BJa+XnpgJHDmyJJ3+vPci8+a
Dwskyn1WBPbeuEQup+1yKl0T6ntWT7ssY59mUvu3rXrhGsUGgqn+shzKbZ8se36OLviUAL5Nj8QK
PReWbUQkYO1fGCSNN6qLcQ/9BPq1851XtO0nr5qoNjGmuiuOM6KrGZ24LouAbSpLVOxQ8HJtYrJF
6+167DXvprQ/OgsvVYVnAsH2oeHgbWrl3BtlgWQonLeZvqWVqDki/efCUwmSU+qKp2SVB6ukQBcJ
oXysTlQAkPbYw/o27NZucjAaQxJGsLoL0uS+/WXhjen8KCYrdTrfl4KdmuyZp8kVsSjCfEt7ghoW
uyEPSj0BIC13eLjucm8+0VZg0M8ob0WZjBGbwJO6kFsX59H6TGr/05uGl8HkxCzcF7IvHm1ZRyIh
p5AIYCjgBMkuV0PP1cJYFw7xw+CYb9PofhnejK6M021wyK7LTcSYnPu/t2YOExPzsZtuiw4OOAsA
NrgLvNl6jy+bV99ITiukQpDap8KWK8Ld8N12etd5xktJJPHGSx0VqobC23RxM8ScLVQxU90EjIoL
c+OK8qqJx69aMEKRTitQSuxP/fToleLaqeQQ2sZETVVjvzcBVOvcMCJxyeedAmvLKDhR9HnznVbp
AXDFVZ+lO7Nwf1K/R6fq6QKSpEqUYra3l/a2kASK9l15bGciUyez3eIK/yysAbuoTUK3m23zgsZz
PuJ/i2vAwe6WX+F6Ss9eVmMSVqfasOA7SSvdMPQYK+chHhmhiON/a2082UQJadmkT0bxATOxdlc7
NBITN5aybxfYY5EzWt/eNB7tIHtsFJ11JgB/xvhysNPyY7Hm16Jmrpq0BehXDX9zpm6XQt00Ofa8
OPmkhPgkWDXdeM28c9vlY2ovc3kmN3KjCnAErg3scRu3HbX5RanUe7p4aeQsSLNmZhMAb6MmpB+B
SyJFMdSnqiROqXEfKl8JOujG+5qok9mBkA7qG5slXHj+fmwaP6wUkLt63GYqe8vKXoT/Orf9dp3y
K25bvJZ2c19Baxy9isVF9qQtuSN4vOu1VtuY/HhcTsxqW+01c0aPtjFjTmfylymLw6LAEqZkg+a5
iag31TNnI57zVTiRSU8VBlfCLEitQjMcV52TlJgVuzXxrpmg/JSi+yjX9TzD+aKtJm+4Ql5lAa3N
mKKgbvBg+sne7vPQUxOGY4O0qHy9ZXjpCmrtuu9cZ+uCN+D+Y5FHWYa+zdU1r+Z8INMBij42cO1P
QNb5o1oneNAe4o2HnrJxqOg4i+sbp3yZRBERoHrXp+NbOtMCv5yC60LEFMYSc5dIThTmJ27XMt6j
iL/F3niLcnuOAeWzS2AOreysLSlE16WoHsfUfq+0FGz0Uspa5qn8AMqTGLkx1tnjn1UgMRFlEI/b
A7uxR0K139ox/2b3+8QU6HgEm0+m8hpHzL28ue2pb+N3ygP8GCklSoxQfzJo5PQWYSvT4hZbv7IP
uIyQ9fLFoWToEvIhjVPjtcYte81XXaHtrpO3Iy+7jhpXKvb0OthVKyiaVZTFoe5v6sagQcALbP3C
+Gbfu1mYhRBZ7B/0ajA3WYGsJCQr0X5yNWeKTSPkBHr7RtjmLrHFi7tfhsq6Mko6WB2TCHQiPDZq
fmoynmHtlyXojozHZZt+IYNJW071YCwD0HivGPZ/X/7nMTD0OdflUMaRxwgHIP7W5l41EjbuVQ1Z
Bpf0J/3miwwYNwEW0tNL2AXLsfEYSWfI6UOiI1sC/6nnTMaBv2e3WhSqk4hR+oDYs7V5Wct+2M9U
6L3iHjb3CJDZ+Ei+8Oc0lpfJLu4+q6GOwpqDvRf/88jsDJfS+sRHxr1mwO6WmyIh57h8NyaAqo1D
aS+V9RvXPhcNFXYVx19OLqYQiciPwAaIwAHibNb8TZJlye+uMnUp2VLjOvXw8MXedxrY3/OAfXth
EY6n+AiJGUA6itUY2K9BAfTb3bWLcdNd3i67dGAciX1KQb4P/Bf4eWAPa5Il1jqcl/y0mvKhas9t
LuZNXqrHOqH7XPr+sW8FkqZ3LmymyT3/p9cuEP+ku1vc8j6/tA4Co0I21P21MBMVDr3DFRGQAs9U
2RX5GHXUJZ2mhz9GFNeKy9o51rMgUMdl93ZwklQAm8DZYUqIBJbXwkQtHA9CY9Jvc7c99/n8pqtL
0KLO533sVP9Utg43I6SNBHnbdNkpO0nADXZx6A84zjZIzbds8W6C5J89OPRke/LQfDacbebXLI/5
Y6VeYieDLuSzR0sTJ9kwYr3RIywH3ejQD3L2zp6rNvRU93lmWq9FwGoNO5bdLRKLrsiHsrJrMaG+
yFncssd+kmb1OlR+uTV6kWG0SN5gjDDC7tt7ppnMEKMHy+DFdOgRO4RyiEg1hRfZczvbDKvbfMb2
pdu6GgRDukWxJ8iUn7KvHXphO9OXnyuT/JVCqoxnmisgVBhxp+OuRs0eziB3ya9LPyyktJhomp+s
EiCg6YB8mZsWWxWCldv+FHkH+6VWh3JBZ7ZKNzja4jhW47RZEhpTw4r45HnF54TIx92mMTY1poeh
bNJjks+XAtp+dxlx2aBWJuBOdH9nVhWNFdv9ai6tp/ijQ2EJrcKgdh1PA5olNtn+KmE0cKIYuY8l
Z2XdIHZOJnMn8+3MfF2IR6XdBrULJX2h7SEviTVTh+KXrZOiX8YJAxmh2PcplArKu43ui+m+IzM9
Gog3ugD5r9HlbxK3C8sJ3UZD1LAUsia1VHvM5w7iB3eEtBNx2E2ZeTMqc1dRU24Wj8npbCWxXJjn
oBXOXphTt4MQeVy73NvIot6mNoEta8LNIUnEcK3Q2wsfg3te6BdZYzI1x2e6Znz+9Yr1B0U2zob8
qmyQ1dm3wqnNJdEr8w4WAxSJrs5Oo0f/tOsR7VtHGwzFwoMsg2q7jg43YzW8gejZ1u6l/mwYjVvn
o1uwkpZZ81LL1Tl4doObWTTLlRguPaEeOw3xG3j4vKKnri3JE2d2YytSTgtDCQawB4RALjS2WdJ9
qcq+Cj2rjkOQKzVeTqZe2zwksq0GAHW5JM+l5i2KhUvYKXs3FEJc8hS6kyvy11FybGNrlIc8KzAw
cdkz5vPSS/7izuUtmSdCiUkkyxotGenPr27gYiwuqhOoT32dNPcmEgpnVL2J+VS2aTGA+x56tnu8
t9UuO4JGZrrOVFkevZ6t9NsmzJP5INi4Ey9cEbE6iXpPs9iBEbML5psmJbyFWdlPU4rxobLj7Zwv
r45i6nL25uchZtYTG1C/rwmiYYkezzpbeZLxT5AShKyTfLWOnCLPn64SeqgIh4ENGCVZkM1l+wO/
mUO05HezORmET/tMwMw+sRs1gwldi5/WRqGzCRuZSNisOZPdGNwaFxJT/+2NWEaWG13bR0AlzUpZ
4XLOidb60Yn7adr/Zr3+gJ4h3AJQuNvdrYM0IePE6NDxJ/AtflrYcmeWTFDQMoReMzBkgu5hqPlW
0WOWpPjk6bwdUuM96IW/nayewLWsaG7o/HnbcvVJxxP0dGh7haZFpcM+h+FeKlb2tXvAPiKEiVFE
3LaPuRMvVzI26W2w9RE1lhwvafTOgAWPD/lxNEpz1/t3MC4oDM3lZdbWYR1MVGHdP48zHRGpxtBO
6iHUKrAoFMuV3z65SYfxvZS0yJx/9pzd+ez22QRzV5xnjdWI7cCkaUCngUHNfuiZGz8n5JEYDWHW
hDtFajB++mZ+dxJyvcr4ppjwVorpR/kI+m2OBI+78mlEFCDvLYD7W0vED+d5jtke5tAbtgzofBqX
6bXUW661R3RBlef3hmih57sLp9zaNpsGK0pkzez5vAsTf2jrX9NRX+NsUrFIdbBYe/YX6LZqyi+8
G6RXQj+l38vO2Pb6B/6inLMqzZFf3HKfgsDFbBgVRn6oTAKd+9i564Ygv2oGzm2nixIO8mZpA+yB
NMGtLnC36ajUbetvHdyzka8FaRvT57I0Z+6wOVWwsxEt43N9U+MDaXdLfhnYHdl3ENqGQX5tf3KG
rNgq5I+2GcRh2iG9po2b8T+EkzJppnMtmcw1vtHa1YeRHOi+mqCdxO080GZbdf3teRc2i2Br1A8Y
62Y+Fctc90mwDufs8o+L+lbhpL36e0iWHVFGKA9tIflrh0sETawPFfZHPLk2aynB6r4RQPHv5yVq
O9bhuLWe8inLOQ/M1wG8RGTZthcmzsGX0o3EGrwmWSqYckPTboZKbfuYjUylmIPIN71uumOnh6fZ
a9e9nTvZdu7LW41ljN4x3TmnL7s9Fw/Bxv5UwBHW9GrpxFHCscYypQ+mAnV46/TDdDu3/kNZc0Dr
tdxUrdXfjsHYkuG987np+y1MlpH2BtSxcx8viPzIjGOqv9RkQRH3aMvnk/XiSJyF7fDRdpBcmOii
FKq2Qe+dKzpiUbuKIaRo3caMDs60WGHmXII21G/eL1Es55H4wquin/QO8DfOxfg2WJObRLJXYVu2
K+w2DZVRoMdY6soif4AiR/+y5AKP8vw7y+nvu6lAhpHJS7nQ/xTclxII0r2x/NPkB+exY91mrjNH
Y10lO6MkGaGz/H+ei0ezGl/0OMcbAQY59BYz9IaF9dlZf4T2D71DTHb+z5OcoGtVfnea2VrTG6n9
DEKM6iW5Vk773BeYKUZOLnt4Yo7jOuhx+CRxuo2zHorHZG+8QHxfJk4oxKGTDIHthLHtnWyc1yX9
l+2cyGOA5eeKQcVn6xIznrQG3faGA+CJn6Fk2JI5ogbxdadjH6hNXj4Fkj617ZFRBAvkSjbLeXbo
Hrgifk/vcKCwqoSxWreTjXV/7m+WqSj32DKOyxyfiQth9AUtorA0Vh2P10yW5bWq3d9+1TdCTGeq
VLDF6XUR8wzOTgND0LArxMTZfanO6KOcZZ4KytmhQjlxDp07Hi1NDnqlH41ltW4mvEA2PuBdkx2q
nhJ3DJxfu3CmTS2HV6MZV3SugpsBx81mMrPD9NT76fVILw3N7dMW43iyCIvNU3/ZGeMYRMPahIFI
OVuy+xIyQ5iw1jf9HqzSEc8kt/LCtJnvbz9KSZxYrB0Sp43fxJ0+C1F8jX26cvbbe9XxuYiM8ELy
1ndyHT4SBxEyzy/j9DkdNIeMJ7vxk1CAKENhoGPrcpjnft5hfGKFvcrH/JnP/8H76ts+iBL0AmRa
RP8hMDeGYlvlJr960A+D7f225fjqL8MjXYg4tHMDTr5HcFYAUaqL2Q4I6+LeoY9qkBosBZZsIg/8
zVStHVt+k66zFzvXgNK+rFj5YVfjE7t0s+qR8Xx2amVE7M5x1hL4w9XiLHuPK6hOmn3Fwh1L482Z
sn/AzWqU507vGxNbG+Pvaf9be8MrOVOo0XVz7sTOirlzsqZDVw4OlZihH9dfduHjTdfbyc+w1Jmi
JZeBudP2Ej9jLBjsYuvHs39paPrbdA1uNJa0qLZAI2C9zjoTT2+QXml3tTZ5lt60jUFqpVOdJNNq
Rd1V+3FxzS22OZfqQoVTLfeW0gm0sbYjgqV7sHlhCGtc/oW46tmUJkx0ku6YMngddCMr/H5p89+0
6S7QqfHo1AZ/N6mcQqLiUN6yCbtkoC3qxVrT4BplI9QD2eO+m1lb7dVPadvfORNBEGCq+TWySFV4
XX3Ucua93RtZsBXqaJeH2WISXOUUJ5h699i/gf7plo6VpomhCXfCObXvRqPdqvY8rqZ1XVfzTtVG
EnUFRVk7HJraom5FE87qjE9P11s/XW+yigUoTrt6a7bjVeIT3J6YxC7gOLICY9gGpcG48vxW6n7b
zwMlwJjcGRZFv6qbn4SGXpcTRhkkRhYZi/0px+4szPFQBeWyHS3q3XIsJHqQw7BQCZElVndj4ny1
4jpxWDXJCfRoh/0L8Dg0wmXMfQ5+yUj5RPwSnf9CB2WviYFjpuXaYVOaJpQROrHPDKycU2WeMzXh
9rCObVJWOwt5QFbyTtvBxcpDOdp2BCkueF3b3n4ddPaEw5JyFA6VO84MatTytl6dx9jJHwRrys73
pn3Rr/ugta5i7uQMi4ZTQ4OMaMptnqNGktiZZ/3G7rQTYaPkKz+h2GnxxQwVqjmz3FmT7pfZ2nnj
SFWC2BiQWbBpjfIkdP8T5/NPMdCryNeN1T2U3TRx0TDyFzdvdip/Mu3+TnMDr9+OHLNs98Dv6Zct
gBU6du0y/UKSpWHf1j3imXF2mvUpdb2X3NMH03aOXUqpaoz2CfwO4x4Cj87EDdEd/Glz+mcJY9uZ
LTcM0BBzIHZuxx3WVF99DTaw+BKOIIetOCLq3ksPJa4cm9c1DqJ+WcU+Ha3ngBzWrgve0+niiM/S
k6EwUmC0IwWi0ie3Ive0sRG4K//ZhOI2xc0Z4NGM82p+7Ga0mDFhGLbx5A2DYwTaxe1DxSDDJliX
Uz0FUba6pCjxFDomJwdOCm1Wf+f6/YPjVp/9QFaZYXqw9jGkmfNTIJCXnYCxAtd/VKNFweZGLLl0
oGEkYMMVzwUBnYybgBdznf6zNqfIwKXakRqqM/ssLY/MULiBOZr71MaHyy2PvsDrWhfuRqQ1s+mM
+sSde985w63baz+k18i2m9C6jdE5d+Ukh22Np0f5OB/1eG1PdIMT2im98Q3JgahHtNWN6iFI4ku1
PT5aRb+8LC32pd4RCZ61MbNa7mvrfrKml8pEAoOKdJlI3xsMdg+BpCihUFRMq1zagPCkMrATZrIg
DlD9xsNH51u7qRenyfPgobQkQxas2QAtvAZBcxpvVCvGG6vJphsEiJW2njIO2EfUZjBafawG0T7k
wige2FZf/v/3QDMw/winiNumjGFBxmlihb1rDvv//TZPNPS8JdawO/89hB2APoQr3v/7IrlKctZx
X2/ddWgf0GG6B+xij60JvOPvIYd419suMA//ecLlWSUBpjt+2zT67wshpDOlr2zj+Pc8zNb6XnfE
119e9e8fZksOKQOVtK35zf4eG+QwhjjsXDAu//dYmfmhBdTn/PcM2F0LbpccQdst1Fno+X//YW93
74taXf1/jwtqA1A6iobW/z3f6iQUC3GiT2rf/vfhkmi12wSH0d+L/j1eNgvRU6l7x15k19pdfJeT
6fnUxRinmlaNV39fyqApLhlw6zbT+fQU9El5bXdoiXWiJu4co39PBkJYMn4zhrWnb5TJ4vv3o0sf
DGGCWe/492VeBvmewQYR/eeFk1idyCpENLu8bV9CnSus/zz17638oH2l6yJu/t5JZUQ2rrGfIEjw
dDV11YHttBH+fZkxeXqjAvu56gx+D9M8O501PP69jsVPImX03envhdwaU19XB/Hu77tj7oYLnl6m
asrm/u8ft+z6XdFzaYHKStNwkg2sC1UN4d+3cTQ397xhdujJYGYVvzynytYU1xVNrf++TjEsmv1A
vUeksHfj6GRnJPZ01yhd3tGCvzgH2vYeRJ0XNUk2PxQgNaMBqsLj0ncyjJm+eaL26sNEyfJlRH3j
unPVa7rCs/NK13urtVtvSmNqPkTf/hIqy7hkX7/6c15967ZmbDB3fuoVI3vpN/9GTUVR0VOhw9GE
s9mycKzmXaypaDb9CbUKS24FhUbIHPsB0cSUOzPPXpt9Si/kl0bEtTOu3U/Ze/ceDv+vTOXvfp32
nyZ7Aqq3IXi36d1uirxcdlmbEI0SWN09YfJwNUuPJegSuPz3WFK0jFSuBsXP3HX3f9+wEstjkYjb
7d+Xf9/oM8ShPCkNyh1e6j/PaxO9lVjMor8vx8sLNJ7tb2ftQ9T7f+9B1nODfZo+mqu6Jg3X3jN3
hmNBIb485+/1A3qCe925839+1b9v1EM87euBntbfU/5eXxsmPv85pd/fdPjZmEg/rHNBXCQt0DNp
QdVh6tycSNA2veEyM7ajofNHIAZZ2Fvu+FGVxq3ttiqhR3y/+nH6r6vcTwzewauStk8E8sjYrPJK
VJWguzbqxrn2bOXv2LzOXP+VTV/cmd9UPL+5DSiX1N0yPcAHtBbrfe218l1LuwmTRK0PgZU1u0BW
4HaqYb7C3e/vSW2Oz8Sa/g9j57VcN5Kl61ep0PVBD4CEPTHVEbO9JTe9pBsERVHw3uPpz4ekSpTU
1T0nQgEhHTa4CSYy1/pNvRJlrD6CKIwQTAoupRrfZpOuX4kiRWhBWD2pCXKBbRyUVzw4JIr8PL6K
2TptBVoL5zg2km1bopKSZCS40rgfz7Epmq3IQBVkBsn/1tDSs9aO+hZlG/+subq15Q/FPsUxRICc
CZe/skMG6GRbQO3fCTMKbliNsKTTbOvFTw7oSlhfG/bhi7rxx1vZNTQnhajMX12Hrv6tq4DmfKvi
8b3tGpPZt43vQE9FJ7zPtr2Htilqy4QzZB0Bz21XFn2w7rELXRWVStbP629SvcZZOfKmtR5O/Y08
YC9rLwVyEhtZ1OZ+WgcT1xeFuS2Y2jDujohlo+rj7/WwHN7GBRFBZUf3qgNJ8K8Tbn4IVRHpB+t/
aQoX2Rt4SuwGnV2OiwoYyx4yMLyEG4Gq8ArQzrCWdX3ueDes7sHoo7hJToh+ss7uxaofkWeSpT7w
0iskynayJC8EP83dRbjnAWfmGvJgGqaHcTN/Q+914DkrUrmWvm9/9CP/sdKRtruWVYXrZEi6Vbu8
wkJ9SJJmpeo96AoCKM1GiQx+d9hBBmvYiPAxlSkmlqXX1zavBYAAcyWxyXj5Vq7LCgE+4rhvPWUR
4XxCTfPh/RKyITf95toipY7mtIMMTF9fa96o7mTgPlMSboIH899U+qal7hSNEL8cKDvKg2yAh0o6
eB48TQXw8di19v68AS2DSlx1xH+u/bQE1oJq4GeihjVJHjO/6AVCFeYEHydvSTgKO3vN9Ny9CX2I
N25JPF3Wp7Z7h9yHeufOy92yhBajBC39s/yYF6hCmSNu096YlWtZ3wbsiPq2eCKLYyNONGCvGpG6
TE0sZ7WgV461zdO0kKfNiHNpNnRImZvKUVZVUUyrLL+dytr39s6FuJakyrff6mXxtzpTd7R9Wsbr
3iGGiu/VeAz08ftBVeubsOVnnQzw4mlgmx+1CPKBWsTFZ5J2X02jsJ4VO3tsNK3ZG5Ywto4WBWs3
Fah+oAH/aOQa6TMYHpnuMJ/6GrpMVRI+4XiJqTETJqgMZV2L8eigsuWNkViBCmf+y4arsSzT17FA
1LOt9Y++WasgSHOHHXuvHPqnna51yIqqpO4Xai/8nZdmbK0bqF2Onj4XrvYJf3LlFsHs/JjpyAyG
9gQgYWg3ZVokT51KEm1UEm2jQOH6bHlLLpCu26eu8ouDVlbJRoUgts9bP310xnFPMDJ71nqRw3ry
vGMadNGtZ/jf5MdNusNvsBzyaztPuyvPJ8swzAPm+wBBSU4rAhuYWb6xRU7yS4Qk6VkeRDa059Jo
gdeaDhIHCrv0EoDkWeihMSxkH7ic8ykwbThwxvF78cclZPe0KJ7SNMl375dOBLBgQ+madVtCDRiG
aY9ui3slS1kMAc3ukL2XxagCxQI8dd879ZVNQrDZ10RAQIep4TIvlepp7MirRplRfrIn8tbhkNTP
eZI+AfPoX7BoPresR1/rzoKSlfk42OfTInegCSwUNvJzONr14bekAwgZxzdmun0KT7yBpzyLy+V2
icKcrhWLEGvprSy+N8SJkuKDDM6yI9x9HT4qHTbiAkHqk2MFpbupCyC+/WDV+0C0B1mSB9nFnPvJ
Yjmzi4zeJ17W2DfhoCr7zIHXlcJSZ5feIaKgQ75ahXOz7FMpnrpMEmKilWnSh9fqC1t65fA2RNeS
ZaX75vVbZ35PVxrOEmZl2jcQhrjIj894G997acWTxWfUQAqOQ9H0m2UDDvvWj9Ps1pu3HKFagdX5
UefUbbOKCYEB3UESDuaKfqlUxzmVelSd4LI8sSc271VoVeiNWZeitpGUjcCT2zyIJ9loomq/AgdS
7NQCnGDTiWKb2eBdk0b4D6GX2+uiQxxBjwZ4VNA7Mc/poLoNqXU/JaBs3NxXXjfk17zXrGNJKqrG
vE+51hqAbHwaTBGsiiiBQARS4I5o5nrgWhdhCvNuqjwCp7bODhOSHXtzRN2F0UQL2WoLMp1jY3sn
0vMIjIZhclXUVnVlg1gjhV6FX0o7PVRZZD5WorDhVPjIgUxp+FQoBBDmDvavI8ml1gTVneALeJG3
kRYz1rIYa/1CbomIu10m930CQwkBz/Am8jx0o7QmJ0WS2Nt+tPRjxDsCOEzaktGO8hPzW7MdU9W+
Mvh+1nYci5s8wf4uVBX7fpgli9DjXZSl4Wzr1pvGRTp7MLT2qJ1JdSYELlHdmqsyEPznYj689Wsq
I8fbQvk+QrY044hDcm94WBBCbifHvQaR2N5aog3uCgvNihCht7UsygMdDNtqb1nZzywghIfeO8g6
OmgG4UAiIP3ec1sDZ9rOP1pZUp37oE/XcZo0j3oYvchftSa+hWYffI14VgmmjxhdzGMcpIqOxjwm
sYkpVJFRP05iTh/03quRvY3J3ERb6E76fUxpgUuJk+wIpco9as3oHkl5kt/qdRISZZT5m5h3Q4Ub
Nk2ZbPr9lEWwWCltuEmGMm0xKTDg8eGqu6j56VF5xkd99BFhWJiqwzGbK94PTRJiAAzq9X6CSLtu
BxzX63AQpzzT43VoRsoTJPnrnqfwqxl2F6PuxRO8hYy0eP0vXb20vZZLVyMYLoUbfu/621WNScVj
PS9jwojPepWJB9Wrinu/+6kQds9aZ+lvLZr7U8vvYwq36Ld15QFCmcoOZ/FaHXjHwvgnIaoaa3ka
awgChPOhcCMUJp1rFd2uYxXP+zV5mqFBq+Cp+mutLKMMXx0mQcjaHZVDZvpHKCPGNiFVfCArrxxk
PcR3gqeyUksHB13kuTdJPzdbyF6tpbXmTnaoZa08lYfSMcmV2W20KFDO+N5ftoya/7l1q+A4Ms9f
fP40dslAYE5Ly+ziZVp2kWesQh8bkqmH9/rB87WdI0jcy6G/9gVt+r1vg3bvAo2DFtlhxz/Lg4nQ
J89RaqztMkW7pGnhfsvT9z71SLrj9z6y2VJNxFo6jGVCYIb+vYL4+zHLGpX49HyqKyC+5Jk81D7v
LuBJweK9rtOdsTy/l2NrijdRio6ZHAzFEaWm365DuJIkTV1bTFcOObKfrsHCyV5m46CCryngaiHX
17nhBSGD7OKrQXYpk9GGI+6JlTvq6c8Nu6ZDwO+9thDCXpFpFSs5UB6QVs4u9a6ae8qKugcfZrHk
2MLTSHGaeZpIN54xQygXsgiVKd/WAqUlWdQNKKMKXM2TLIZWuOIFqd8Xrq5f4tS4l9V9iHZrY+Ah
F43Z+FRrpHrZQth72aqY6jVOmtMNRtnGXZ1Nb5d2E6M99lFboKfEIDIe4xpdIfaj821pCWqCuamI
qx5fpSfdw5nkX+/WmO+WZViwIZM0PL3frbxkzN2mNQLNJSz9rVRCT3ldbJrcBxc9i6W/qaPPeurv
xbIOYKK5QGhkq2yYhoSZXZYTNfuUaEm2k6UxLY9MlVB8Em3tRqx1oQWG4QVtt2FVE89eD7U9AmUK
0qWHUMFVzlII6yTPJP1QIZ8le78NtEUAdrp0Zl+P8GIqdXgBb+aztehvYvwvTgjIH1tlcJ5UnY8f
3QHWketeyi5+qOfqzIVnU8Wk05s2dp6GRkRLAvHhSbY2VoQnxhg/+hro6cbAYmfoFeepgjS2yapo
2MhRut4Tjmyj6MpVEvdxik7yIx2lU08ovZIBnD/KiyISuVWmbGVxjMdPE76zaFjVxX3te2v5kW5D
bkybcL5uu0R/NGCNxaFzbhJBxkNVIRdjZHXGKds+96VJ7iXSLA9cqHE3jomB3NCP5kEBw/A+ZJqm
kUkUiX2TV6swYZ0E3Z0ftN0dRkuEDhPAoZ5PEckbDGT68fm9h9Z6D30kkrPsj+tJvRUdREtZrOYL
zlnc+VpyTF+l5hJNEXfrCnPbtGN1PWTw7VkAALWvFP5aVUQyW2H5X4ObNujyr3g4peAE/dlrwIBt
OzUORP8+ejCt+osrlOxr7OnAX6zyo9DNct2gTHgiGmmdi0kr8UBy7c+RUq5k19Ihz6f3qnM7JXjD
jWrIm8Ss+tupcLuF/DwLkmLSWeWzVwBVVMqBxZgSm8caUuU6Dy3nCeDAWXZtIv1T56hwEHVL46aI
6MifIff6cmmzj/rrZ4jZQ739DHnKmkr+DBWsoYcwK78A3+02Xhkbm0SNpx3ggHSlI+zxIItdFWcr
PVD1B6Opv7dOri9+KqqxXu5IGqUb2M7kSYQSPar4pK/UUa2uAMP3+1KL6x2yyeiIKmGystHN+ziO
3RMQaOObUx/rRJlem5JpAhHyCEI5oyfXq65q4pl5i+BCL7LnPi2DLXpZKfJ3SV+ciMxhGTWf/VZs
EXnGZtholuwD6F2W/Qg7Ahtor0mtq0QTa29QwhNpI2eZEHddy/rS0cECQXTOTsLM13nTYxnht4wQ
bojxizs4bxfo98I2cNXSZns921ZPhgEWdC6VkQ+KJ6/Gt8auCrR1VXUoEswNsotsdTs9P5JAQEU/
IkGFEtgmqXzzbBDfPFvzQRaDpLeOE+aSsiTrZQ8tJX9E0sdGmTqLoL7PY/scj6PATDcBrjdLKcAO
0/WhQOj/LvQBTNYaOAsphG5P9YPlOvEd6fTgrb5I7GWr6fVn1DZgm3dfURvnHQb85cYvDG/nIx20
dYIku4t7khyNonZfRa8uEYBun1VUm1bIOGpXSKfigNYm4WYolfqxUrUHv4p7JHUwyhoz98mM8FCJ
NDs+tUXZ4wEiRlT7R//CHgMydubfQCvvT0JvrBtzPhg6uEUzvxmj0JoVxdozEMwj/D+wlpURV3t9
Ylnx3r+t63CjNmzZZJ0c1gWg8MewTbeyKBvUsHpFtt48vHezQVLZdZ5eQ960bpLSq6+dTlm+d0BZ
hqVZNL68X6YWdrltJkh9cpBsaNtwWMVJ4EG54EKyTmuyAbPrMN3LYpd71iYLC9AQKt44rm8+OWzp
jr0LCEAW63EM1ijVqDtZtOP8oSHddYFM5d3BUN/UTWs+FaMPgc291YbIOJO6QILfV78Bw1K3UVWw
pZF18hCGWX2CcwVtmb7qlIuNN1XFvumyT2CBoZ67nr7SVCe67cfMvBj6l5bYAsQZ7Cr2yJhBeZ0b
8yqPb1UjVFcq2aG1rHtr8IpPYtS1oywhpWhe3OyL7C5rQlNT9yxaf75OlOQqqIhGWVd210EkbepP
Phyqt2uwuQCuXU6fIL84y8olMx2R+tfmCShE7/XuveR5byU5Vw2oXLy3db+UfoyTk9yPnnIcOaf+
Tu/JVc8T4I+eb583t82CO38zzh180I9+v/f7MT7DbIzPZuzdtunY7ZBjic/v9fLsra4cSJj1IBvo
/l6dVcz0C1mup+4l8QHm489w9lIzP8szeajLEU0VPWkxEPurwdPUcPipbNjhLlf99BD1+FC+Xeb9
Cl2tjGstmrX75uvLg7wWi4Ju8eGP//rnf78M/9d/zS95Mvp59gdsxUuOnlb95wdL+/BH8Va9//rn
Bxt0o2u5hqMLVYVEamoW7S/Pt2Hm01v7P5naBF40FO6LGumm9XnwBvgK89arW1Vloz6Y4LofRgho
nMvNGnExd7jWrRimONCLT968ZA7mZXQ6L6ihmd27hP4OsVxrZ3rX8YIBXiu7yIOTls4yq8D7lgsl
7F0WKpgEJBs/io2rajLF2yGdtCuDqfVAbpjvGrUk4wpUfrFVNL9dvPeTDeTcMNDMQySTi5CgqJnt
yszpz2aWDmd5Jn6czT1QTslYxoE7DdianD1d2zdhm98UIVBazxh/KrmZujcDd9z852/edH//5m1D
WJbhuKZwbF04zq/ffGiO4Pj80P5aYeN6tvQ0v+pbNbnC3WI+h71dk9+Ya8q1OeJMBmxjQDpkPnyv
jioX2cCy9s4Kyc1VaqgmgjdDfeOGdoWEAnWDZ5nASdUugNX3V7loq5cyqVrcZ4LHErj+dUg2/FHV
H5O4aR8EpKnbGCy3rHXaJjprHhRDWUw0kiqDUBDPn8eYcA/WflJXkPdb8xGsRbKc7Cw5ytYsj3+6
/lD8dH1FqPu+rSBaehqup57XINZRd2eiz//5i3bFv3zRlqbynNuGo0H5Moxfv+jWyRwWrH72SkSk
Ry+G709+w37q8qWaSFlA7EMtT37H7819jixqnWWHt35B3cIURkf0EBhTdSKsAx825oFLrbHFNHOu
7JwZPyxPPc+YT239e6/CtF67knVX6RfuHs0qse6cZnpumsVYEw+fMIjZqKne7tvUcO5NT7vI9pRd
DhFzvYDJ6VlXFfLGy7pzpmevju8HYsz3zAG/XTABfnCrugKg4XJI0C2dzOHS2XZwavviLEuIBI6X
7/XdBZ9nFPi6IvMWnUD5EZiLWHnGexeGNkb2NlRXjGo1sT7Z5REojwDpECTsw+FW9cr7cdA0DN46
YklOM/8svvLRttdja6qfVNT/d4CFrLeiNYZXGRzWO+FgEhTmZophKqP/7qrz8EqghSAfjf/6Zfqr
5XT4khdjFfpB81vxn/d5yr//nsf86PPriH+ew5cqrwEJ/Mde29f86jl9rX/v9MuV+fTvd7d6bp5/
KayzJmzGm/a1Gm9f6zZp/prG557/v41/vMqr3I/F658fntHPIsyKOWv40nz43jRP+5qq8kfy4z0x
f8D31vkn+PPD/yTPX57T538d8vpcN39+gGH5D8d10O5xHRSmNcc2P/zRv741Of8wQE8JW3PY3HBk
WsuQPwv+/CDMf6jY/dmuowrDwlXW/vBHDVNnblL/oevo37qmBeJdFa724a+f/vtL7O3X9vcvNe3X
l5ppcBkH4y5NB26nq/8ytUZaoRu1MJQd/C93o+N8tsTYEOGNPt8V/kZLi2yHBJiKefEMgUTiYDl1
Xvz2dP3ycP38bv3b27BdYRPHEKqj67/N8BNKmWM3dej0FAjSj4nuHFkif7FrlCzRGvbLSIfFWChr
Ign2skGNeRXog/hf5j+NX8ZPr3j5bbiaJoShC9e2DHOeH396xTuGFtVuJ7ydWhnFykMRbxYe1feK
txTY6uBT/TG2vIsVuh+ZORBxzptloaXQsTNiD7XoIOCwIV3/9ET9zcpDM4x5bfG+9phvzBZATExV
Y2YWtjr/Gn+6MWDzZokOg7djfU+qSW3zrRGV11oeOCfs2N3FMBjDSkZPq0kn2s78sBoiHVXUsm6J
8XVWvjYtw9p6mNl1Re6etCGpTra9jUHMn1C0mnamiy1irhun8cchKWyQm2aPt+3ojOusz00WNcFw
Tf5uPITK+OSRCj0OHjhtESr52R9BSVm5+qqUjnUwbkz/tsSDZ+kO/XacFWaUqVf2uHN8cz1ngGkG
sxdAx7pu6h35lLOnJfXaUkWwZNvenNW0/toNmDFOfbHkx87OajTdOWALNsr44vkNJN0o3wzN2iZB
3vXN1rGTfBWP2EDGe80h3NB1y8ZKxaZUyis7+opZJRqBfYBiREIMBZnmhSCqSX63v4emhfZz21rr
2j2ScFlGOhvpRDWsjeZG7cK0oaE4/SkP42hfBYQuO2Rx49ExNsDFEO/YOwFh54jbitNvY6niMFDg
eCkC97WZfyFZAPQtfEpNa9wOTZuuJr+DS4LYdIwQ/bKvjYML1GcVNs4WhV9vW47hKzkIf0F0Zg2Q
+5udTRf8ii4lOtaR4emLoStvorssKb9Ae6544WHKEOVgYJlOrgGXLdD67ukFNcA3x6UpoHzZQF0R
jt2iFAAIuSXPpCClJCqU371qZ2cxdBnXvNNYlG11LdrjSxTN3pT9ooCtbqb9g6MjTYV7Q7tWBmI2
xVB+YWWBF8JFm+zPvj0pm8KECawE3hPI0wQxILSvWcjcNENzZcfJq2aMxqJJSRZU6WQvifFCAe67
YJXZn7SCmBfyVfAJw+tI/eJ3hcCqBUYeQNAgjfkDGFSkqPrXAb6pSZQJEpmLhBmpzUVUJEBinRZe
dTac21EDKe234mKkGUIrFSIjzgiUq0J+jED5y+hrBOjI2y3zsf+WWDpOvgB3FkmLsTFCf94KKiFW
20hybDCBtVeRUZjnzKtINfbeKiyhbRQaeBc3EahJC3MVWAYeWCYHyHazIvl8it3Iz4e0CcxVGeHb
JxsUs/wyhsm0RjO14dsMri2/NjfACHCJnas6n33SQpbloWmzB9BS0EF+dJFn8dxZjnhvkHXvRXlW
mcO0jRRzJ0WS2XqEExauxhO0HOtN4FuKW8tWKfptjMkTqrXaBF4N5e8+NHKEM2YlcNlRg3EDh9q2
3vSXZR94c8EEGpLuPDIAsPlKqyUKG4As5oFvlW9H2St0Y2LRPahuWfxNcnuyWkcgSTAP/elORlUN
dt6orZtahTpfatijzB/5fm8OCElIy/IWZO0ob15eHu4vNyZPS3m7TCHo9MGfMKwE+ZLIfW1BzgM6
5vFUfO1LH8MR08n4bH2zYbOHjlsT+M4GpaYLSg/bvldR3kLNrBoqkLhDdx8a9VeyfR3QlEfL0k9Z
aiFfnXU3+AA+GqIFcNkfkM9EW9ZEt8wrsPVli5buxIRlMX8X6l5hYkedxncIRVY7T/VvDcXS12aI
UGdnR7dQNBeRJa69WHV3Y9nc6L4DqxrQDGzitd0GYmHVlbEKZjEi0y8gjzg4uGWjd8qyzwQ2zkPh
QIeLYKowf0PDc4vXprMx67KqXSagAXl6BaXJjJBxUjEOy9Rwm3fFlTJ4wWEKkr3RjdO9LvKtp9Qv
5BiwayPqVWX9sGRvHzM9lzcZgWdswtD6LQKjBaMGJx1+orlS7VFZhGPhr8aJ0Co7TK8JI6YDtYbE
ih0cIBEEqQYErMLRWdthqjP9Ttcwjl5L/n4/le21FbT5KlTEtGm+xrZvnUhwF+BssojY79Cu22Z+
acHiby0D41EHZm/dAuSBiqs2mxSNXWIIIcp6+fAwWhqvs0yvNh0LPLh/x3oAAm1P/o58s7fSYX9s
wvZr1aevxjR96dTqwVSq7Fbp7HKnK+7OjXnV+SSirtG5RafDr2ejqCg/Gt9Y77kLD3HTHImIBY6x
CYCQ7rkeSIjYVasthR3ma/hkUPcr/RjERBlc9QAMkwkAQYCu8fNFB1FImdCvSCH7LjDT7VCBWOGB
56hQqXUNUH1RBN/CvDukpXY0q/Kr5hT9BrXydVFew9T7GEKzW+k2qkt22R4QDlmj2ChQsHzOulA/
ao4JIyMphx2AizuthaDSGSCctRBSlWZ90dPyFc96Hb5hWa6JncOcwtVllRdHzRrOiWNMS+QlriaF
oMVkwjrSFUSxiEosUSNbuCpPgF6KTW2LvRaZu9HUT3Eyomib71S0g1Y82NeWHowb1We9aVh+sdPz
jaajC9p2w9ofAyQYG+xXclYz+254nXAjWMSeP21AZW6g9n4Oc3VCISkZF35wk4TpC3/i+45wZhjb
6douTNSN0hXyIw9ek0Ws5qp7CwpKd+tg9O0MkMc9Ms1KpT9XXbETAeAupSDzEzrBRxEWS0t1UBLJ
JgDcxXU0oTZQdggF67ygBm8ZuwRvOiyGTmHlX9QA3Js53XaWuB1T8GmecJa2g2UOUaWN0vn2Urcu
rPz2McaIWCHkOyUMMBv3h9tKIzNhzWwgZRLfCHrzbJGwySFtZnbqrrsC/ZhU/TyUMA0Dt3gxMsT9
ECxpFhLIXYa8xeLwDuw71gEdMAhwy/bZEsX1EKEiwusngGvtrgkXKYthj4jLQU+di2OXl9pCKG5Q
sPoZ40+D159Vw36sYqYmN+U5VA6436FS1o+XIfT5okfnxqvqtal19+B3fR4P6LrwAVDVUJAb9WBw
eEEAecEHHWojcBZhB0ZuU98VdveEOJW5dFDliQSCHF2QQKYsN02GKizaxycLFQUbtorVhYiijSer
GdBhVNRTlkBMm7r2WE23+hToa0cHQe17xedCIAsLzvgxgsoDGkbc29PRCWeFJy84q7Dox8h6dQb1
eRyWseI9KIF1iA2cI1nSBvih4GFZISE/ngzX+Zr16VNeCDT+wp17HHExJX1tI8CEXsqVjYS2uiB9
jv93aYl1mI3spuYWWffWrCUWaymL5HJe3Je8ZEAA6B9lL69Iq3XRYvU88vq/gnXabnWVx6bRCTj7
HhRIfOmyqwkN95M+4MAVpOMVBNJ1oyvpOsHrBO0qd1bxQSo9rAr+GnXY3XbpIvRFKgDpzGrpOeo3
e9fl5XgSiPitgzAD8YPOIJivs2h0kp8aK70c3fCNTTQyLBJ9aU280jy4AGdNuQ9tm59wvhNDbaY1
Ds0ps6rN19ep8dpFYg+zOzICrYlCQ/jNb6bsehA5B5Q6sULonvEq7hCHcHFozPHuip3Bm1FOaLLz
+574PycX3eh4kbmF/qq7PSE5ZfisFGKVIETDFsk7Rc3g7FOSvHWIxECWQQExkafVp/bKSeNwjXDS
N0WxrmMkbg9T41/3uhC89BpxpSHHYHtJcv6iQmFgSL5Xc2uv51176M3qbCC3g1inemMmuronqZOe
ijFdBY5SM9ZGimf+JRZpiqcKKRJE1NDyGmttXDslOp6F2e3Hyl5jvJMvFCinrVG6+6Ys0FlDdfgK
BEefefEVOu3lThvLL2HuH4SB3qUb9fHBHaZbr8XsFI41+Wq7JKwWfwss7tFF/r/u+JiUJyueTMKb
ZnzGzn1egptPZca8D6xnp+nlCm/CT47JbwXB8IK9H5wlvUL0N1Z3vJfGQ+BgMxdrHtjgqlrib+cR
qipN3v2w7jQMJdI6L4/uGOyzxumvkvng6v0r6E5jk6o86Bber+6YLswdnCk2Qw0rF8OOx6VKiBJJ
qfCL6w/9Dm2o+GRX+SpNVBC6+oTfx3Ax3S/gIXgs+oM8dPOZkgN1I7vNad1qk7aUTcJvHV5S7OiC
8lAgznCQZ1Fg5cnivSwrDemqIU8Riqedjfz3/n9bWRvuKhZIsmZt3i+bgG/bmi055FkIOPLfF2UX
lCO+d34fK4e9F3+7lGOgvjVgWM6ajA+SF2D+NvG92HuzL5AiLYGkQ9CPw7+tc7IZOfF340oYPKGV
x0Qnp+Kth+xmk66FR/vj0mmZ1gdZfLvW+0eF0kFGNhnBMfU6Y18iGKva0Ffm4T+1+8as1ydrY+nN
I0/lQV6vbVFpdkYdSb+qIeM6f2ZcAuJfy9Okq/eJrz/gXMWqwIuucUpIWHgKlN5MyM+5r12jV+8u
mnhEMpAt3j7yIcplMc4SYFC9VUmUEBgp+ZUIQvWAhGc18VS3JJeQgAdwbeRo77Y2YBKoLpsS/vYZ
ZHG1UYIaxOVc7HwtOYcKItBKYA44QPfGSavFY6SaxnbCmWWRmJ6ONiQiSiskbnZhVml7x3HEySad
PKnVHWZVfWBEuxak9ykKwuRUBNXsQ8k7TAus5dTX3d6p1OvIdglnT+ZYnUZuD4MKPdiMyHE2U37C
7umBjfh06jJlOskzp9JZJOQub9q5QZsPmUC1lcUDKOvwezd/0qaTsEaYaZqGGq2Ags6dTOanMLWy
c4QM82Ia2RPUOBcuCuGtCKxra7WBwy0s/dAlnn9q5oNG7KKOfHMflaW2CFDrXKFLqShnnZ3KwUe0
9ahDwuXFxnfEBdnO83qZ8uHEbAqz1k/vS920mZfpUflKf4qVHp0lXHUAJ2EVpaBfxzY9IcIwhI+2
XhVo7ENmBUYLp9vIXgIXYQSvxb3WrcudEwBan1TzCBZ955Vs8KYEFdbcjdKtNYTPHsD5TROFHyvX
CrfYmagnNXEwFp/P5EH0I5wLU52WekL0PkLYldiPIvgVdFOMgK7sVYxuBvIoRauedNSxTDPraAoN
6TvHXo2a/eKynT+hKgEtCVVfZS6185PC/oI4pWF1vKn+qgtsQisAeuuuvy0AOSyiKTVO8sGSZ07X
+5vIRBwU2MLIwrEh7dBaOzOdxMntG7GNo+hpctHCWeGfEZvayZ6bZLvVF+LkgLAKEhZ9Oj9K2GMF
p+bTHvrYoRhz9JNVhN9tE82fgT+Sk66mykmeJT7oPkxNUL1NC5j1J7tBZzZsTWA+wlSydZKUT2hM
HioLiQxM54GbxV18svQkPgm7IcWwdY1B28hacMfVyhIpEZ7ciU72j56yuzzYzjGy2nsCnfGmHePm
ILrUXRkjb2LA+uopmKEuzvwdNvNDLw9aG+bYl2gF79aCjaAZHaeg/35QQr9DvWkuv50iSzHOu3a0
YZXpUTa085A8attfOsomeTXZLotQFOD3xEJ7+5j3hvdPlXXvRbcpxQoYOfDhX29M9itEnR7G9klE
TpND9wrjn24dwiNbAMPdyK5v9/f+ie+3V8o7TzoiZx65gKVs6Xm4UPJWt+/95Nlvt/dbUXb57Tbe
v4KuCV+Qcz1XeI5tfSNRee8iwGEW8V2Mf4LTB2RMK6w7DLIol5yA804U4iNmhrjRVnq29In8ABsz
wiWeaebZRf6ox3r6ysM+TajDi1opxXIC57sA2d+uMjPRDnmi6yeCj2B1EdllVR+MzYTt2VNtq9uE
mMVar+IXnXXu2rFcl0mKna4B6wxbAwy1fOKxhSrUeW+J21u2DfPEhoSK+XnfD9PBCHXkmZqCJ1jX
tkZL+j0bVYBJyceAfc2W6AbbUYGVKEV9z02g71SzHDTdyNkoGmDH0T9PXvY5VUfn6f+xd17bjSNb
tv0inBEBj1eSoBdlU5mpFwylg/cIuK+/E1D1qaxqU7ff+wWDIkEShGAi9l5rrj56r7poXzWjBBa7
yZu+OWpN/1jA+dt0NMRJr6LMPbt946dF+jXSuC2TaYd7uaaQNCjjO2SD76nKzNNS6YBJBmC3GxOk
j/3XNnAfckvYe81E6gcjJ5GfmadZl2zKfLI8LZ/rOWDhUlJSdcHc1S70VxV5z4El9G2ZTFyJcpcG
wAhjGu4O434gOaS1zEHL1Mkzv+HewFguhlPBKfikl6lFBR0ZaIe26eAJOAQVfrmx4akC2RjV4HEr
TZTJs8K+prfi21C3b52w5B6C2Q5wmYF198ucWOFz3qYH6F32noPkbhiI5ivN5KFHDLd3mvEeF8it
nyjocCqb5+w4j2bKFAxUXWc3j8Lr/CYlLkb1WnHEODpcrJlwkfgevFJ7wDxwLj3Tvo7uNO9AW+PS
hRN4696SwHavQz9VL50XnzvKl6eyT0xCNIJ2S/HL2keYhrayKu17UzFdKnOz2JjtvO/7ynqSSYjO
lPyxvrTvBm2QdwHZaUmVG2eoT+RRBZF7qePhpw7x4sCCNvSUTcexG5RP7SwFWzTPhyDXNaJsAcKC
s9FODEjAYRCulzIl9kUuum0C0HsfmT340GnWHqspuinceye7yKlyKHtB4lb6sZySXwR2p/fCLAnT
4Iii0ga6Nh4O9K3V3tMAeSO9t3yVDd+Y9WF6smc/dS39BL/ilEq7+7+m7/9X05chGw22/77pu/uZ
vWNw//l71/fjPX90fR36t6ZnGPQHlhYtfPF/d315yXEd2+KaJWkL67Qg/6Pp6/3LZZBF19cwLUcY
kjf9R9OXVrGJFlTwebq7NGr/N01f06F9/Nd2orBsSY1XMIhx2Tzx13ZimhDxJGevPpLcAE+ur86z
7Os9zS3mv1FwjnOLeE5zijeA5ZY4T623/SGui6Psh3GX1w71iJa8QUvm5EARbDIlCxVHUoOdUqZq
VsLlby8cZoQVxuwL0Yi+IOaRWOZ+4YnoHWrghpRPhBZtqe218M21q3bXWYDCWgbXl9gNwy3aGbGT
dfSOIAtLlGMz352A1lT6NraXjEZ7V0TCpK7mhj5pwT/TMietqLVo4/ETKUhQHCvaL+ZIWa/iZxF4
0ajszSR8j3mROowjbKRpskkeiZzXyRChn0YBc9dG8wmlTP2GAowfNChL5gDYUGFxwlvWc5lkFxFS
JoFeTo5AEM0XewoPAFwOlRNzJ5UWbQCX8zgfT64S89ERXb032/RBD0Osopl85hQvIYhegyRvzvnM
xFdML6oMRsbG1L26CBOEASkQwpbjEDZG7WQOxddZwJ4GsL6ddet5GPTK53KaPgeh8zVGTpcR1WNX
p6FrI78x5c+5WKJNiDPCwiCJkvO25LC1GLaBsjVt/KZKH9+YDhm9YTidSxIt4w7oxEC7savgiOUk
4UGftcWvdKDMgZN93DRJ91yFFW0Fyf9+D9HiNdfDbDePLT6FObxEtr3t3fCHpaUR8CvYSzLSH5te
x3Wh2i0BxxGCrYjBH4O4PVYo/YbEdtiJMP1FMssuc85zLxiESKZtWIM2uWm/BEEBGR0HBZTh6WJV
8bz3EgrbJXUmq8aYAviW1JyESSBfRNqMIMymg0DNrFXp+iOIqc1kONegV6i0cA9FY/Hcx128jYNF
m9l123GosCWkBWzbsD2lSySym1/LKb9a4ltT5Q9VnZ5H+kuU48h7TvC80v8N3zw7OE2Vjc59i7fk
lBnGYzqlb7XVU9Qvy2eVUm8GzvuaUh8agcMS4VEZUUQghGh2uaMdlQAcjb51WwX3oaopmHG/dxKb
ija/vFdAo61O39Kz2MBfkPsc+fVGq5naK8HAY8qORghTK6ci3yg4YGubgORepnn9eCyHwaSC7BwV
KDbCdIcRDgkegxzchRwNcn0KHI1O3RAgJKZTnIQvtiRUqug64kVF/itxn7wuurSwNX0ae/eBqZ1B
q3EPZ+h3N7nPqmmHe7vJr7mwDzjgn4mi6Z40ot487nyFbKJXo8r8cYh/QRQK8rw4MZE+kttBupAF
Daa1IRBMWC0McKajpJSUui8qunMyu/GzNNiWYxMfuqyiT+wBymzz5GoHKWU2IxW0csFwOLCedjYF
7TblUpM2ZJ1V3xpm7Q/Wzcii7oyDgSptyjhuubZp8UwYekBaQiA/TwMTyFD0T3lMdriOrZUGBHlQ
E5Ej3bktDDCNDTVQuyR0AHqdP9j1I0C+8WqQ7IKZ3kOk302hHxlF4yOLNg95Cf6JFCJr7rMnl0HY
MY/FVlDC2AcprUySAnASRwCH+9nbB95mqIHqBXH0XELl9FH1P7ddVOPazn9lCWz0bg4L0iLIGIjP
GqLP8/ActAmxO5R3SbmUxOl58sGpZYY9a2DM9aiDv+4wv8FspPxQ5Uz4A/E9iXusSLr1OusFunq1
JMGYYMZUYF9ss3AuydjLE+pnhHcwIcMKpSscYHWp9DnfD2yAUXfNJVZ6c9GHJKXjOv/o0xEeIsDe
aXwFRuBybVjMZcSeGmHXHScVPzrQ/g4eETBoJWD5JU5jX3TdCnELU6XOXxdw8EWXo7oISc2yzAgq
odJIWk8ZX8iAkds0SDxwaHV6JWsRLDDVycztD0v+2oFBFUxsl+vo5MXzzitRQhQBnbHcaH/pDq2R
KphBIwDyuWAMslA06A9aYVkXGl4Vtf9C20YZQdJRpsQWNg2hybaTHIthvnWJLBjvl3fGOImLK3Nr
x64gYp5ablR71DcL47On5uSA2IrGAMSQI4Iegh1AEyb0AfwIBy26DtP+2Ipm2ZR1e+r5V+Qkznn9
I2cYe+RA+9jKIkrHS6q6+ACJDAw/BZqppi338bCO7ZPbvVpeOZ9D23gphaHjbyVvAT4HfiD9cTSI
VM4IDYyWLGqnNc7ro0KXBtoECjZwjQRD+f5XbgHiL6e63ujJl570Fg50aJi0nLbNIiISk/kQFiYJ
9958l3WTfg6NoiCvBSKjcsbDoM139SiMD831/6kO/0F1aFkeGuj/fgC6fc/iX2VTxH8RHn68648h
qJTmvyQprYi/MFlalskY8A/hIaiHf6FvFgQa2dJkwPmn8NDU/8WYUPc8KXTnY6D57zGo/i/LMEgG
cOECGI77vxMe6n/VdFtYW22pS9u1HQONIx3zvw5BO8La4Buq8UYMD+XDUuyrbjSvC2/qEFZR/6k0
x+KkzJhU4ZhcBPDvAE26uDrEgSIsBa1qLrLv3MGuCMSifWAUt9iOdnW0o6JW3OfC087I099iza0O
UZP1p5ErcOtVnwbgbvdYYMZ7r3PtfxKrm38dWy8/zBSevvgFBG6B1Ubwm1TPLKDZedj1bqFu5Ad4
g1u9M7/PZmMdoy4syNugXyhzlRwKwBCcPq17bYZR3hBF/OyiGd7h2N+XNr02yBDFEXMbaEa9t+8a
gu/E0KgHZ+mpEh2WHuVIAa1ZqteBG3AJHuKjGIun0lHyxcGmtcUO1ftBUvUMqIvuYIviV1dGw6Wx
AQlNOOC1osbz0RNdj+Q7uaQd4MzRaR2COFIytkYJzCsaHgJNA+JOgvkn+sTuBgU52cm+xZDqVEyu
9gykzDgWJmOYMGzif9in9t/mK+s+tR2bGgJCSPShf5uvmLETMZ+aSFSZ4QMhRyOUqzcV/G4nfOlD
gQYMB+Zqg0aFGAMRTd7AWP9wzbA9xF6tXwClAsFLxX1PsNixIzHcL+xeBx1wQKljPSd2lj6RmbJh
R+ufPM+tN01gfYGU3FMVJwqlr/riQk+QaZELy2KAiFnEYnhJSwKSIjt5Hrlf24wdw5jskQqW8WJN
oEQaHWoLdgUnHZKN0s3ue7BKQvVdskPSuWC+BvliOOxLb35Y8mpfp9BC/ZAPzIaAhKWQTSYak05F
yElMUC08I+sJ4+p8TKIuf9W7W22p+kqz5Jkq/8As5z8WeLdHkKJQp3672PxXgtT/fPIiaxcORznF
M9vQl3Pgt2McuU44aFVGwJn1LQ3n8uKmDbKoPtEoRwOgSwI9vvSmZd+NvUkQEUJ5GxICMWSXjnnM
WS+sm+pMcY27wjci7eB1O6+uxev/vJ1/U80KRzrIqh0DJQuzcJTWf91MS+BpqmBw3oSutWegineF
nVu+FQ3xTk229w9ft6qUf1Pprt/nCWaEpN1Lz3H/ptKtOP7nuonKG2AWGd1rqJNoWG00TYfBhojj
NnXkSMDm8p5rTqiNMNsdZtny4gnm06QIPjlPxuSFr51B+wUkEZcz51tSM/rqYu21jDJkPk1QHcpA
EGSCZumunGHBVLqDUkwE9t0/7L9lg//6gzjXdAu9Oaqk5W7y1x3oOEaMGySHYWUab0xKo4sTrXFJ
wNAr7Azb0E4FWSEWYQN9pV3xJ2RIMMiNhf37FMd6uOtF5HeSNxkTV8O2kg/rIjW9n7LAk2/EnIKT
nNPdIJg4jjMh9S3Z9bpquLJLfh2S12E/KADvRAEjNyGyIs4JD0JZJM8iBsncNk52I3WRAMc5cT4j
TIm2UXSeZBDdZKIgRkOApoTdbcOV69ZXLYPawd0E4GLuNJKQZYfKrJD6SL8dranWIstrRXTTGgp4
0G3NnYpjglxdIPIVEZ7H0M7aS4C3kAY0Ga7/8363Frn73/a7s9weDdtj4I0h56/7XdjKYlwKrXJy
t10w6gztreHRtZovQ6Rx4e0T4kEad0DaNv1IpZv8NHK505NyeK9TB+Zpatr0UBNxAtHUHxB1BE/J
pI2beFkXJA6upOmHUunNTI3TqNvJW1K6wGOQxt6n0TQBekBm21gkUfeFbb6bMlj0cU9wji1EtK3n
I9dHsVRPD1RMhytsQbWzTA9pdyGfBx0r9gQA9BhREN/OtWDwbIl6X5ijSdvUplqNeWkkOBf+dJHd
0FJu+qD5yhyius+Mqnk1nceVoeC2Fipw+Q+Ket1z/tOhbZgGVwQ6B9ThFnn9X3ex3RD900Sdcdfl
QbxlyiQvnqvkRbQjrdEwlodstt3j+sK6GF3woVtSHeSl0ZA+7/98jwy079VcNb899dsqlkOc6Wb9
8D8/rWf6uu0dxC8fn7u+HDDL00ik5Cs+1pxtbNAwNc0dR4oBl5+t1CAAnFCV7X974/rCx1euGxjl
Ith7pvn68ZyxbsGfXz55tH8RaytxwvG8+y9/059r//G58kceutP5Yxv+vYm/beyycR/btK7z8aWq
yu8TuZNNrw5W54pLuay2rhCYjat97Pn1lXUxrbt/fWhyyqb1LeIef5A9yuOgDa+aEVxiqXtHaxeX
rbrrJZe+3hsNP9GqBUql1HZgHPvaW/OvGaD3fuo+Tdrwqy8h4KvUuCbm/EuMnb2jJfHSpdF7Nnbz
jpnWtyoX1i5RsLYHB2Ef0jzliepToJxb0iLqy1qbuCPIqTrCwn1pzXeFEn7cyPCgivzCDZ9ijMz6
PZZe39ADYxMF2L6qjqpKWDNMALNw0/UBrdD4OGjczkPKR3FGFPBA3swQxJhrOmoqhBpsQpdkSCB+
JclV4/NQcBlFVYCkw3VKFJQ/GZ2RPYEe0M/jM3P2bTvo9ufW1W92/KNO+lufOsldvACjQrfbp3bz
IHv9XoUe0rOEjFbRFVgq7A6/uNLolFEbKDyXJEWjfIoMfHqh3e85fd/M7M0F77izJhA5ce/iIWjN
Q21SE4XmSPuEAJXYxcqeU0atNHR7aVoRslxjo4gjj2a+/DJjs964xplkr1sYttGFwm4O3w0pk+Wp
Y0OJp8XhdmUaWvN0+iUFGRW1uKllNv4gBuwZmIralbb+lITNHbYNF7pC/jTTcd9UbXWovTY6ZP1Z
K4IX1MvBLqSzV4rBL1T/3RnHHSS99NBJVCKEhBj3hvmWdtU2QMwHW5+yXQQ9D+zTdtTs4uCGtryU
giujJIxjiolBO2q1fWmoa565YzMp18CRRTACErfZWSlY736xRiXj97jOnnKnQCnhcpWEwIqwcdyH
UhOnySErVxs5wAoXO2fQXXNVgv3urdMYEXaBZBapaHdED8vtPaqvtTUdEG4FxGAloALSgj3doSnA
/q5v9Jbk31kljG5gxOup84nMbTrdJO3AOt/kcPC3mt6i651R0+G7GiHWI5x2NH2TD9pEAXn85SA4
y8ZX00p+2KXaU2PrfaKdnohGaK7Ix84l9aptCUZiD/jOT/T+m4HFkTZUttXip477PCnu8lrUMFQF
8Z4U8WPkpxs5TARIZMdAkxcouK8jYrf7oSKELUJUWLX9A/RiMqqY6c2ifI4MavqqtG0/bJCVW7ry
CcWkPtzK4c4JvX1fm+HZCwgFTYoXACkH4cYAG8olJYiO2a5Dq7yZxoKABPJDYURkP2aTYGkdOp6P
pHKuBGLUwsF2IfubyoEGmgPSEDKvqkbLDmKyb5Yumj1uPLQfkb7BjRCeBznti8T51mshNc+GJOQ2
fZ2UljKzq6YjmVnnCTCnb6XinIe6tTWX9EjSVh5NKvmcWlR+gvfcxgRsMNjYk4u4Z7benQXed9cO
p1v/4iTZvQERVXBBJISJNK55xrEABH/wLTrEqjVJCVRmg2ilfQF32e3Rxl01h0Cp0eFUHovqODO+
3MDh/sRgCxqo92mww2RPjgFSnjY/dXr9lWOIjkLhukcjzWscERXk+wGV3VxbXzWX/TdafepXZB3v
zZLkhVzRuh5T+Ihl4zsZcvNSmc86I1SEFkVx7IUeb3Wt1naJ5/4c2ppoLqstdlrsXJgOfbOyfFsu
e5rkqNk3Xe1Viw2ufnb4uXfA6vakblZz523N+WDFyd24tLVRQgsukNkuKSMmStNkXix4QJuMWdGc
mMlj5sZ+r0/tQyuSXdKYJwV4kn8ACnXq/zjVAgxvQed5+xlz1dgR96W69I3O7LBhR9JdSrekjURt
ehpT5RJraM5EBxGY5qnuBvEBVqV+wqcAxLUClj/MWLci+7GD0OkbE5PGLvcuzVSpjeeRCCHQlwNk
IjJOKuBfVBf7+6F39UtORd3rrOdYZAQ1pzV5Wyl5KQEoVL3Jn4uAAMmgI/iRedHS+C4O0npTXn/V
FRoogqVfaAZenYD/8NxFJzpa7nYKvHTXxvOzXqP1HIF1A5pGqdsb75xgPcKJ+FPKhXM7Na1Ohnd9
iBhVz+nSWBhMLGhpeMiJgRk9UeymBnlVk/Bn41SvYCmfNiQVfAXchNoH5n/hJdRADftLU4+3iEtn
RXdNBbraO061r0uizVROpRedOoIP7FAkxmgHJOWkwmnjBGmBvEURe6cBmPZOGcaz1EhqBxXJFQAq
2Q6N0ouCtsPIBuER8bLO3us8rJ/gkilMPJCc8Zz087EskWr3wU9VpD+laukm0dNAJZCDrBm/iKXA
LSPsP7E5kHZZRUtvHCQq2oadOdBlC6ljdlbx2SbadDtzkFOXRrndMGuKrPoU5dfWa/ZcYOLKML8P
MS6aKZBfdEvrfZwKw6UPPe1WtCUxpMsa62L9MwX3ci/saLwElPnJLudty/slO+Y7vrPFqjFrT92o
xmPVw4UM0zB5iTvxa/2MFia2huz4M8zHaG/mQj8PnqPdQ5UttvPyGYX72ENV/EaaUUwoq4xuxFS2
10wh3jO8RvvaIxpfP8uZc4Dv3MMfdW0sT0zF8oPKEYskUYFMhrwgR6uaH3ouLzZO6C+aCU3A1bXy
StlluNNENO48ofI3zQ7366rs+myj0pDySNRPzN6G9BTNc/PYmBy6H5/W3yW48r/rjjZsMwFTX8AQ
OLsRRCZJqeVTUHlfrOV7hUrv+oCM90lh6xlFGF0H0qnvILy3u8r0pjeyFf2BOKMfIyBXcmVr9cyQ
5zIya4Z60HvHvpfyUSgSqtbVhPnZMCvzGyl1S7xd0dxP4SjPFkHr+0E0i6rQfV3XtGbzlhBn8VmF
5DrEzoiYUGvDW0QumVnspNdrbwUq0bK2mh9uSG6DsI3k2Wsa7QDMWEeXaWuPZq0DQVh+i4nxqhFF
+21EmrJtZje6V07pnW0C4vaLxJUZvPuy7iCZ1Q/crurPmdUaPufBcKnTGnuBMyS7kojf95LE0XXV
yo7hTJSl9VSlQXa0S7M/FiqunzIDu9C6isdo143c4F2zYm/rSuLZPMNOL5qWodp2S+s18KLnddVQ
hU9DspQNauH6DUjQS85xd2uMXGOopsz3jlC8jx3pakQTAvZ9ksHcHt0wqo5y6MRTUPYo5ZdfPPQ5
2R00tFXIZ1gtQaRKTmCrRG3euoloXbqE5ffB/KzNmf5OR5wAsr4R1zIruxu0fxwfywoFKZcY6r4l
cUeyidYE117TIkjNNGCDySgghzK/HOS33Ca6yDSH8m4yB4wBpYx26yfk2xHX7XdBe2mXIV+9C+hs
3CGbzHfk+zjfMJh8bEqjqK52jnfn4vq/kxVd77x0uSe3RkYP+LiuxZCP2C2+61aOmnFdVxAowN4n
7WndHjvAoYwPVdzSzOyuXmuBGpnn9r0Hqf+xQSQtLAyp4DZVMiFc2/F2RWe5bw7/rHUN6hDN1gXm
cs/F07pEk45JEdL5W4ulbf0WyxvyLZNOeZ8xnb50nlP5EVe8rxFH5foZbRPGW3ZQ9BDizLrky6Vp
mdx/tXGLrWvgroPs4wXtQxoiDZ4zgr4mM4u+FpPar9+C5cja6KV9jBMNjoRRz0Q0F57PwTR9SUYy
c5Z/UYetblM7dvqIPBntPPdcEqI0+kJhAWCb/1EEOQVvTDM+tjpg8gmRwh7cvv6Z4QGYctYA6IvB
j1Pica4r86Rj2N2DwNgq3SlfSxlu8Z+O77GbejtLTPGlxgD0ZNXiO1l24zsnj6AeQAKoGzHaxzpF
oNTyBoGZirqk9SnTF5O+zcQmiPThTbaX9Y26lYx+R13jzP088w0RtaSOFp/WF6vSjSig0qUfLLe7
jRUYjfVTyS15wrepXpKmtU8WiQV+mcbTuz0wuLHDd1A6+V6JqDx5mag/6RT41s0XdjdsKWstwKpg
vJdZTHr0spnkV751lpM+q9YwzjGaWH99vogItGu74SviXEYnRdIdh9HSX2fHPK6bWBpTSFNxkrhb
YuPBAtLx8Yl26uLCcjJyVBK4wv3EtXr9SJu4Ix215BfsahigNfKg0MqkXwQJKutH9iOWbXeOKRyI
JnjspiLeeDaTNM1tvYeqkLSt21pCfI6N69wNxOgtv32sohNlnvm1BFd2bOTo7JPRm79WiGAIbJgf
aHMoojwQQYxVo5/jhFRz5WpfP7ZqYZkHcTnci9gy71yNvsD6QhvNtzTEcNfPiFQ6L2WOO6r0vUMi
ufzn1TxYPjxU60TWOkGnkLSvsV4+fewd4N1YyaqWa3ng3KyojT4+tZHq00Bh9NmRQ3YejQzM4PIj
Mu2ic6N/c8Na7Q2j4JAZS/uT28RMT3ldk5rcroeYCofgfj3sJnAZb3pyQJD/fey5dYcERJ6RYMMK
597eBa6zKStsBZ3KqlOT2G+IDKtjblj1XRkBLZeF0R9skiDuyL20SOlCtlj3PXdV9UTodXlKHANz
Hny6szTlYRBEDjSeyuAq9O590s1PU9eYd6XXopiqPBT0qucW882e8DoCdCefb0AM3LcDGYajTXq8
q705bkV7RoL4ywe3/FS6HhqOYdzkQW2cR9Jpm4I54Iq2dAxm1aGp9K0X03ib9f5Zy8w3yhiQC1zr
VelLeIkOjErZnb6PHM7R1qpGP+obhZEqrS9B7VQfizDXEbhQT1r+acXZcUlp53ji4WhZ+Vn1+qUZ
QR66cZCf/3z+7+utK68LQ9Ky/vhTmdEhLObL+rb1A9bn577hO9aHfz7JZdwDyG2h/jQTnLOtSWJG
2ocIhSHQ9xqypNltpzs+q9yOtpb5fVq8Fg5RNnHMDCjSuvlQ0k2Poy85HS4GxHmGexhlXKvM6lwv
i1QJxroViNwJ9P1ZBu1wHrqYnSu0neXO1gb1r9pn9rvTIaLRPNlBs4QGNZtl5fcqU9wExsR3+3vH
VPbHCv0ihk/LDtv+slgfpRdBcepojPpzCpUPgXN77sTPUoOlt4niqjyviwlxz2x58IDDQd/jF/Aj
cG1+XPdf4jYsL+iUiW3HvO60g29a9X3uYFUJm/aw7h7OstbX0yHZlGkTbGyNCUNS95/WH0d1tDpD
fMlFtZQckRh05jcQ2+UFSU+wL5z4k+yrhbvQvYgkGrc4SipEuA37CqbOvE1IN4sl0r71ufVVonJI
/zGqXYQDYEfO3DZy0LgVhbNjoBBWnbFdN4woFg8fMbO4knhEZNTEQfJPOzAce2kJ+d0YrfYQ4Ufy
S72/mQlaFsXUEl2lLwuMRa6rWvwPRnsuQ268ZSF6BPQqOAdpRNqy0Vofx8fHp1tNV57X781j6W2T
kXC4yCSpM0iOLS3D4yxV4YdcqmixCJBddK13tkXJIYkzDXGPo23tPkFy3DWPRFGrg1hMCQggx4Pe
Old0UA1OasjRG7rQNEQqT9vPzfAam8ijy5pQl9DzzkwWzc6Kz5HAc4bhuzk3/UgRso/treWO5EIu
bb2qwsEjE33yZWTYZ+z334e2/ZE4WDBd1aS014yb2RfVoUH1nM11uNPH4bVfzkixnJHtwkZYHzV0
zhb0wYDfBXWyT/bhjM3FeJ1jhCtBdiUi13nQiC27zDoikiKpiGPnrXftAFMlawnka2qNeXpimX7i
LKG9MlaHwGmOrbKx3wa6vdX7dDpgBvZ8o5fqhuQqOYVz/wopd750YG8vxZJzRtxkuoun0L4jWN7Y
J4aWbSd071uakM4+KAOkKwrVSjB2GJGRI0FWZ2rMrQFJo2Zgz8JeClVtjzEpwCjIyLoiYQJBZWgO
wUOKT8gnDhEGjsjmJ62gysj3YA5Q1GxTmJZnmB8O9RUyXLJBymOVZzr4Mu9u6iqH/NOAy4lj4cdW
dZkdWiO9JEyRz+siH40HrxXEAZX6FW1QcY4wUvy2SBfmxVDCGBOO9j1M40/Cc7stA7AAy6N6JU0K
R9ZIs4GCiCPq9iywpZ2d/s1yU7mfRv0hMvT67LQWU3A3OUYGEx2/ZuTPed3HmM4Q+PS6bA6Ei1zz
RZ/z56K00QjMjY6uNC+/BVHubYqSYOkIte+6/QORz9wkMlSSFQAWwH7qvC4oOalz7Lx6ZT+CgQZG
0nXJfVxk1j5bQCPrU8W/H/Vegg7DQVamcQJm4zhlm1ByGsbLQp8MzRfO+CVM6YlTrYGCGAvOxLDa
ZQoRLEOjxcq0HufEKCHHPBMO3Z+hbuNSmGHguSmyT3IbUwA3mG4DBkcOt9E689THYv1ToGHJUCjw
iqB8bpdDeRqWX7IuckOzdkFBsum4KJ3nZVGFfebnIF83UmBNL+YSCIAgxo6rPJK2/mPhCuePR8G/
H/Fhxqao6eWnSTecO5sU5vWRiVX+tz/XF0Tl7PLEro5hbZfndQGVl/tKnX8KTQx+kfSa87r405T5
53Mu7vRNEoXmVqtb4p8NfBZRAnEWA0u14XLwSYXkYAWzMW3cxZ+ZLvbVCHPr1srrcauZznial1A4
WQFp8Miw2Ix5mO/oulEadbm262KgDE0LVN/PQ/lq9jOFGlM8gkcwGEtU5WWQizR54noRLj1YMoeR
OzRLo5R9tS5sRuubUsSAFZZdovLUo4jvUaVcjor156QN51DAdF1omDxdtR/j9F0ozFrklO3qSQ5H
tVyn1ssW7CEKH9QMaYQED5TX1EJByPwwGsazZZrjGaEL3mVvIA5ghpRBRnF4SltiRLWei3bucKrp
hcj/+NsD6RAGKjuhXFzS0sE9mrlBuLJXnUGI+5kRcC+OdA52peP0J4+u2EeBesGgWp6n5VxZLwfr
o789F9ociDjD6LhyXKiu9PwKtcEdbr8EPSdW0LRMiyu9Qq+lyIyAN8KHN4twPDhYRejuMhnTS/MF
C1G9FyO0acLa9gAC53d6MPkuX8JngYsQpgTL9TTU2hXvKknSIxjuuQl5nhwj25lx6aHiOQd1S4Jh
VL95uX4X02J9yeEaXNweKC3oZMsbn8gC9W4FGoPS0Ppz4tEQNCJ6SyYtcegTsj1MgB3uh7qatnan
FbvAhQmJTcqu/VYfaNNkfUQtVreu0iJPObWjh3xIc5fRe97tojykpJws0xXHuqF4GaDTOMIf3Vrs
+mwYHh3LYholRXCMyJjUZ614yJuCKrFtPARuXWx1j9YNuaOLk7H6Ij0TrEW9XK0TxM6rAVGiE0Np
a5T7D7NhFc50Z1x91+eh95L1yY9GBNXd+he1eIaAJReVLPHSbetZ5ueR6FFiGuWbAqzjG6ZEfaET
DjOaoE2W552qp4ugR4RoG2nz2uTNoSwT68kbyq/NFOo7LzWoKdWdfdQnBDD6bL1Uwmo+E6hC4G+M
IleFRfu5lLO1G8OCptDyqptCP7PghhgVtlPw5zCxMhlpWP25Nzv91Hx2bPxPrud9q03J/8PA8ZOX
6QFVbEQpZx/nw/jU3VI7ae/XhdFWMeKJ0cO5C/adwaJ877QG8UBuvYQqUEwMGHi0VjY9KNrtzD1e
605zX42pjdG6wv5F9ulrZaQ/hMujCYYwkAh4JI0JJIVWfXpuU3N6jP4fe+ex3LqyNtknwg14M2wC
9KIoifIThLQNUPCmUDBP/y/ontsuoiO65z1hHO2zjUQChaovM1cWnRZCwp3DeZlrspxK8lbDnp+K
bN6oTMfm1izxyVtYgYph7o6w8M1DXxV/ym7QyWk1zWugcrQN0TNssxd81xamM9+31Y59g9wQBxDf
KrkFuToQN9BfJ1+c+ilPw8xN2mfPnArwBaoLcXAxT9bv+15z+CY8HiNQaPDI9Qu2v0le0qKY6IIs
AHtlALE2MKofO2pgzhRHxX+sXJbbvsdKtDX64Th2bfPaIXAMSV1Q2phh+pqsezeA8OOY5rNILflM
x0bhZRXcIgkMbhr6a8VP4XpzeZCWpIh3vdMFvMOzqHYeAVk582f41HjUVU9FVQz0c3WXn68MD9Oe
prcoNx6kXytJQ8qE0+tBmwr7zZsKuorq8nsMmLPFKkvuVTF9tFMDBoTOzI3hWN7R8x3SFevLopY7
J2OOXup46NdTX2i2XGRBVsgHvE/hgLViY3TdGInYnR8tZ6EaPUVtiy1wATVmkWpG0DZj9p6xqqx3
k2ElaQk99Boj/fZ7thIUyKFrDx/4rihi63vnREtr/RwEjC3c1v+Ev6NxtvYbkLHtEIKpcXdN7uhI
H/P8i9z31l/S5SMIAKCKIi2JX1tD1Oh1TwhyljdZrqmNdhG/pkREfuO5f+idn3JQOWMCe6PwT3Uj
tyxk6QcGyGRX+ml5Ggc9eBxmkjIOpR0rY7t1dIGAyIPAXCsAnLj958uf/4vCiUjqsFWs+7i9uROL
8zTb73AJl30bJ1hW1i/bbnpXnYHjzhz/9mTI72n43CQqKK4zZoCzD8yXZYMJsOOW+ZWpZRm6XYJW
KmbmJox3dfcXHBn2xEWWPtsxQgAqyXxIdN97Wgx9lWFodLatZXyu9o6T2H91qb5rxOQ3IvQqwrxT
XouEXZKg+HFTAnDdl3OeITZAqWpU9mKL6UPP62zD/eF/mb3/SBlA+2d0a6QZuqk2S31g+AParKdt
2WkcluW6YEQK5nvNsPSn2XOJmiwjoGR2BHvNW8woIby4tdaOYez3H4VIlqO99PJiL15kuFnzSrGI
V2b2i3Ld8VZyz1eWLa9CS+BBzb5x5CICVOP49bajhiIa+kGeZtt1zo2St5oGLaO15Dazls/CrAGV
wd92T70UT71GwWZHKBRuf6Pe+DPveUeHnWy5MYi4uGHrLXE4S+Zbc9BwRKPc4g34gL+hQhwitPtu
ofCTM5la3aDqt98XSarvWpteSujaB4tR0oExkwgdd7QPlar09flabzWZO9uf0sifxkdUYQ6MyoRW
mcdyS9+Td+tmO9j0deWeitxC03Nq7yTpqDgyPVr2tJFdslxPP1JA3Zul0L5TQ0OjyybOrhAyo5kV
+Vc//banEQ12tJqLpdl1WHXKgAozvE7aSrmpS+cuG/rPrjO6W5E0DTXvzDddv6MQ9mOqm2TfS8d4
Hg2zOAeyNOhnhbHFalqw86Utalm8r6wxKJOs5cYFPrddYjM5GiaZ0z7LKFpeGMz5dSuhYlk+KKaA
05n0iz2yCA8xCrvvsMowVxC1t0f9qml3COikt7VLhkl7i17cPDWd1e2IuZvhP5+gNAuASOazW4J6
o5Cw/6LGaYcbWdtTBwYks17fFd26tbmwjnpeNCQh0HENg85Z5UxP6TJp94ZU+5+vHFfFCKxZf+lB
wdbuQgoMcStyPGH9zpf6d+cYEGn49LcJjVwcI7yvf/e35GzFKBKln1ZKhIy2XV76CeOF4Qv7I1Av
VQrWyR39GUNlr10s3S7P89yvViKdfOLyn5eu3nva8Acl42HMAN5x4mRrIZbprNXzHZ3U1JBos3fW
sM9t0ioLrnM+BFfuyhnzt1H3AJHKP5NDsD4DeX1ApspuRXnsut4/dbPrnRJdu/VWwlXYE5vPXXO5
r6scohFHsR5sKOlD0uekx5edmbZUwK6H6b4c5DkuTLi0fXArDA0DDFU9Q4ntYXKD/p4lyquBBo4c
q5r1J8T/pF3amA1WO26z8YVo+3BheOHf99IrOVco+vHSdA8Ob4HUZzRHROMmWtqelGDFn5VOG5z4
615yfXwTHKpezWklzo/Vdorb5mNVHr9E2laRnY3Qq/uZHVqJgMBPU1zsZlQbyXzhpNGTtnea6hcT
3ivVaubjmENRBARFxW4P3WDwHcheI0w86fYnKiP7V6iwJ5GU1Givt4nqq3rzU6Gbz8633kBV/Onb
xWJfnm229rS/GyJK6n4vVbf+5PFLYk24i/Cx/orXHaU2HQi5gaARdlj7j5bVeptOKfXt82BxhyAl
C5oX2IMM8UCHM/p9rFFmuwwvGsRa8EiCRx1sOmepiaqy/u3SKs/unN662R4qiyu05WqubTEjJuxD
EkzxrkD7QMLvv8oREWjoyr/MaFDVDK+8G312S6Yrnlq/EVFhZ/XBARESVhYL9uI6xdku63kzWIl3
1HR6OnvfMHjvB+xiizYuUOdBItupHTVeXbzRR8CIZQ2tSkjoDHODbwpDdvDdy1sDXK+DrhzZyg1A
2tNL2NBZdJ5rkVAOmkCIJD51NQe0LFd9lHWbIN6WBS1Bxr4PJM8wkbw7iTfyDce4vrWoNpr+QifA
ttBJnIBrU9WDmTlDyLeA/mRwFOLH/ilJgAgm8Tckj02WG1u+9WLLAMt4KttMf+IG7qZNLlFGbZuD
n93BVsEqXlIgvtVET5fXogzWlTTep42u9jw/sEWtWbSfVFojeMrX3XxMMODv2XHE8BPNYqvTOAhE
tu7OnT91Z87K95qLJyuW48tEbLbNB+vI3qSKKttkzJel1pltFk+3/iOVbfYwDU571nPtUqRmfu/n
heQJZxNQFDyV80JP4RcWe7uU/dkQ8dHQS+0BGqEBfJdbuWAa9tYBKMuq4VUmOwGP8F76VnFPiJNK
BSelrYpfKnMDOy0t3mZTzPeNmT8nQveelU7HU2sEb0p08AvbNzXtJ0YnTzB9GAC7rbmHE9JvGzJa
fs2cxDMOMq25YZolUhb98onGVqd0VqAv3bsuim9WO5+OO7RPGe04G/je7rfewp+sk+SWz54ZWpIY
TSI+s0EFu9Zxq4NM5PQm8SVl1RSEZWkXR02z+1vucMEifxz8IOlp1HbodDdLi+xyXN14NxhKAT4/
44SBEPgth/W4a31OCfCMbIrjw7gE00mIHPYR+5wa2A45ybr7ktiKCapWWOw88zykE5FfxTuRzcP0
RvCEji78FAhM3vTGngUjZdw9DSD5zSbJHzlDVNFYdcHWrQGZOgww1tlBQmEeL5Q38vdWhooCgM0d
BXHPPy85o93ZpFpSlNPbWGKGovko2wuY1EniAiIZNf0Up0Nx6WMex3aFA8aYZH4oZKqfcupXo7Ls
m08mVQ/Sit81RztwFldsrVgKsoHjqz/4QAE/zZnlLhvotLVdv971yDkYUgoN25Yq9jNsVD7ZOX+W
C0JNwElAtdqGp5RxHzdaycTe5qwuymctyOuzzrQ2S7BuSw40Qa6B5x76MfQBop1NDWSkSHQ85BAQ
jxLTHp1hxmXuOWbCTWnZm1BPi8nW4Zrk3DaNxSOgVAqGVXCXuDTamUONyaxEcNYwtXge/XayacsT
LakUXHKj5YpQIS0PFw/055YhZvDkg+gKiuSTgqHgdai95lSwHcEjWsevy+RUu1cO+RXplqK6YjDZ
Kors79K9odfJNUnb/MVJRaQMfby05qoGlr1x7RKbgli/eidRbFzxsZzB/LdHC47Gi1cZp2pqMwSZ
duUBTDDc/Ux8T/NJZvuRhvVnSEbjs7nkHEPy3+hY8qKB23zkBFyi7wUxLSCUBJVlXRP2ydqLNyK8
6nR54s0akCB0SUFiTylNXs/dhsWjOEgZdGwweHF70u7Sms4kg0iM5112YA+EK3qaGJ/VxNS9UXee
UymvhCnLrwDWA+YvDCldcmuspQjVkNcflLgg4HjOHwuZ3a2CBjSRwy7eCfb0s2QngLrGhTGVfimR
Wi7Y8eRp7DSgSe22Yiz14SmMta1MxblO4jfJTPiAgse4j+M7M+cH0RFjaq3yOZbm8GgBunbKCpWe
fWipd/oX6Gv8dhqa8WBQNDihmh4dwOrYsUvrVYfstxOzxvg/d8xX08UuMM1ecRtLg1G93/8WS/Hi
Ndh01CAWjq99s0PUtnfM9TrDjGnrUv6t9JpLSiyeoZVzmmqGZHM3H4TDSrdh6EE3mJ5YO5OpznVS
esKZoH9z+9q+/vxSmgL6qUAQH5ymZmbIU7MQoJd5rOahbEammtgs72bT+WUz0gppYHujoH06xUM7
Pgg7mR6oXkt2ARFAlJsBExFqcub4+P4nvXjlxHdPVKmNOjEQswt0eJQYLw+o7xaTD/jCmdlePSwQ
0jeTy0hc60kyzyDRqL0Q7N4tvWPToKJnO2utDXQHccbg3Dy5DjdTpdUR5SAOo60CUWRmOFkxVD34
Rgq3Oa7J8Rb1i7kU3HxL+dCSTNnadsAa6xsvrhDtIUlyNgzGCoCcmwOqGGbETsTbOl6SS2EH/7yI
oAtOebWUJetU80Upt3v+edFIloeCXCAjFzCc2LEZI9TtDbO/8egNdX7QRQFdMSncctNxDsUAIdi1
T75NGRjaQScfs/WlLTetBs9H81rg36iqkWGc01HPPwzQhOE8G2rrzmTVJbsVRt1WhotTy/DcDMnG
KrPqgBZtbAu/dcJuasyr6KwiJO0nD0pjbDiP2rjv58nbdkxSCfBUPvjs1N8Zor0NruefGWn75yBJ
s6jPlnaruXW5WfK+vhNatdz67Nle193EEP5elWP3jDWEg3wPTEGToLlBvF/tOV3gH03NySkwa7h+
Xx5wqZ+CZnXBVF8QTpPLrH7MoPNwHQU3Zqy/WGqQl5hi8W3emtqRtqUnCD/ePVF593mW3O+CoNi/
z9WAnhd4JKxiCx442X0GrVo+phVr7MRWtvv5EoPInVsveMQZEWxAOacnczLsa2PNLfbSxQ4rp3m3
emk9jOPvcTSGh6VPiDLUuIEGRrAXzpKw/zywj+NccDoN2sjHXeLYgPgze1K7fNT1oymGB240lHyT
6jbgRYpxReztjfVSTWngQNNZTqNq+22sVgFbxPZ5+nmZ7pn6gLxEWq3BznnUhMTDyc1N/b4chYy6
sYIFQnsjRmPrw22XQ7lY7mPrEhyo62NdW+5vO0nwFQ/Z9ASj+I7dQXAYBViTrM6zF+TA4F6sdnIo
LCenY2/t24H9VAFIAL8VMmlNTyXjqA6gnhdneCGtBp7xPKHxm9Vv0a6cdNHfF9kItThJ1dFgoHLy
BrWxbDN4wjcNFSpP7cPPl5i9VASoJnlYfONuaio8a6qjb8DnXrE0/YKbud4yKYVoMhf6pdaVfimA
yW7KjEeiAdv7Ng0fpWaKJygD/a1mi6wl5kfl6vqLcHkrEq36579+fk1TPrjI0tp7UsM+SejqZhXB
hTGK+lhmRlzNrDA2GeALJnCGm4TO352BB4kw6oCEmMyfDEZv1thNN/oHRsboOQEAF8PyMJbd1elp
ocyKxQqXXjkvto9Zc65d+c6PhDAmsvprkP5Ll0DK5Fbfp87CfFGXD8NC/ASZhWO7jN0ldNLJ/15T
smbm4dBOk+JY6HieqMVtjkzj4me7xzttQkz20mK6t3TCZqno1+RAXRwJ2XYnUzfiU74rLHu8ywpV
QZwc4i/pZHjjG/ddZY63q6X7e/SY/Brg0S61iQELaJr2xAgZWvgCTg3j4luCOHmmcJwtHafxoyux
J9SBljyyfmK3p9MRA6pwmFEiFQAuT28/L9oMET1ZAu9kjmUbLVC7ohFIDxxGXsSAwNGm1tfPBDfF
Z2loSRI1w/DHZIk8tsmDZPU65No0HDLmr+jpyt/GLjKzpQEJQmnDXm2QghRthpvdKGn2IO/VxiWi
rpIKPSsHk2LYDLalJ/d6pjF/sjVn76J9HaBXt2HeIeO1acARCGXy4H+TQQseJQOusC8oC0YO6Lcs
aVZYOwyUDevsrOPh1h7N/09c+L9CftFnQkLw/0xc+G9d/lUxqPqfkV///jP/KXoK/uXaDmFNM7AD
E+8EQIN/eAuB/S/XcAPmazZalu8ExKX/w/xy/+Xo/lrqAy3MoQCJP9X/U/RkgWIw+N3+2ovk+6SN
/x+KnkzSo/9rqNQw+Ot0i8O3wXpH9vp/C223ooXkYQ72kWecH1oAKOH/9NSQOq8FNYvHwRTJdnTt
X3QoeH3oQjc7ukGHo6/VtwNa7CFx55vvlh99UKScwlnFarJU6x3zEhjWpeYBcLSWYdqalnDxKBUR
RemAjSZyQ6WKsjhYt4TeWzJncGA0ojEEoDmo+aCErM3seMsFyDbVz1rJnrQwZmdnoghtRWyFTW58
UxgUZ3p/p1dChWQcGQZ7mbMpDYvhXu395Qji3nraKkYCu+aQpVfYPwccl0TbcOuFTYC+lk26sy9N
E4q4PYUuYKutN6cPdhWYrG6gCMtP4l7pS9Ms7tlv/TlixwjdDwt56dfLQybIM8K/16P+MXVHecdm
mVoar+TRXufBgRrmee0HEuSXHhZHC+ltbMLazKarU18DVN+dzIgFBXpphKZNGYRdxlNIVOBP5Xh/
Ys8q9m1Xv69V6rj5quo8Lud5WZwwxckU4huMN/cG9r9jjU2DvtNz2jEaBbLkmhnPlGx+HUvzxk7P
iqoyfQuWNiMAtSZyS63iY5Ud4v7fuJiusosfkMOgJ+u5vrdVSguH4jnXUeycD8I+A3+FrKUHVw8l
jadJA8jSbDbKNt5iHJQgP3WA8nm8ixOxg95DqNRRu7LV6p0dKH1fj87FMfyd3yZ7IkInVUNCblaX
B/NcQJ4dMoOR+yX4InaPTE/nMHGC54b086btum5PDRm0/yY7LGP1SRTtqe67o8fhuvOhFrVlAGNU
8+gtlzQ9LOyAjzNzTzNpTwEVmaHrpkDJ9Oqz1Q5B2yQvfbYnTh4RkfuVtTJkoPAk5abyGc8R4aQ8
yJk+U3i0YeEa4ViiKpdoByOD/dltmKi4/rsOwZSmY4JSMjB+a614walJ5PC5K/z65BUlP5fhfdlT
9mH7swgxnk2IvPWXpwjaJCM75NjHySE0zTsQGbsw08sB7FMfTp4pb3DUmjnapUf/+WZq7Q+9EX8W
AkORSZkVSrG9G7WGlFtYFkUTZYtUG7LdhFbL5EuZIJvz+EHLEkopSlzdlnkwS3c/mzJiKA5ytE+o
YSjVwdL+OEuqP/WT80uJwt4zkDtkVf+beoaR6t855Q01HyF+3YpUWdvXOvMbTi6atxl8N93oOBOn
wX3ocgtvU2j0HE84BFS0mWSwH0aqubK6juL0V46mumE8z/rRwCA1rU87c7KtikfmrsiCRtOFnpED
6XZQp1qAuSMIE3fERrsod88h8jUdsogcOrklbujULF4b3f5gcEGkSp4TQatFQ+GKvh05R/Iz1cjY
7PefMu446ft3jjDv487LKL5VVVgFa6WFGiKMwt3ezC0S0NqRcM6jrQVbOxlDiq2yA+L/AL3ZQMzv
xGrk/2UqZNC55EDmSX87F+I50VIVJeZ4SYKs3pSc04AjBtPGUDk55Gr8SyENYmnRfjgYyIEZby0N
/oWv2Z89OIV7u+uO8UfrTmO6mdhG2dnA1A0vh5gAjBrS+UuYjRBjMeFqe/IbTgV53Go32zx5pve7
qGDVlllmb0VZcOtI8naJTZIwafMw0NWxjAtgGx2h1yBh+2dRnWQ3XOY2thN2uU4oFu9jrOYnJhRs
ydkyHxvioxntJJfMx+xRth2iDBeopaZLYkq6spqA0N9S00WX1viNFwzlrgK0aqJAIj5NnyMdQhH2
BqqvvG9bXCD3/M6dMQmTnBOk11RR3RflrksB8/KpYSsvdvBwrjR1FDs0zQrbSQ8VLwYn4q9dZL2O
m6HCy7SOvxEKBHE9us9JwobM3+NDXgDkK37Xk4ezeaw3deLjlHbJwpJIwpph+mFbeCpsBsXxMPDP
w5g8mbLWoj4npwStJCT5rRp4CzpubUuIIhTkh5PGYGdbNhSPun2xn/CpzMDNy7i/pD4g84X9aeQX
8G4mK9MQCrBlkrrngk610EhRFosxTXayLV9jBt88zKZQpr1g0jRaWDtdl3FkZka14F/AHLozS1P7
miA1Hqaq5hGr+/o2kNVVTc2HEJ6/QsHvp7Zut5DU3kEME1Ee3jVZ9SGwc/JLK8KMQhpCtmQFHSN3
MZ4yMkvsM4sBizJI/VCY4x4iDV1xaNWbgNquKd8zfAm2qoO/XVjOq18nr60LNrxVTPYzp0wiw8EC
lpGXZvTjQyUc7ulKs/YjwJtoxFC9MZP8i6q5l6zuwG/7h56+FDJ/AjN5jkw/HiqQzQfT5/2RFeKO
qw4+U9yNPbXXiqDZ1gmAivVtRJj94tYaT0RXnGLfwrvOS94IDomAWyYjeFVu+iICf5fgshJusNdt
C+W4UXddRijYGBI+WdoxNqYFNCpl2fVinqqAd/hXyejyBFLbsX0lblpHJCjiqFn4jQ1n91DlxFxj
81Tl841i36sr+R41FhJQnUI7CAWzV5PdxW0lsJ94fpxL9zNpmVd103gkZxGcnWSMCIZhrtWxa3Tc
yDUJUAJIKW4P907MpbzrHWoJdQ7PVSwiyKpf9IuUmXmuYo+ZeGP/DSyUYcLHVH/1L2nbYVKsWXOZ
cU8jGalBBHo0aOnVBC54Mc59lXDzOZN1wf93wIcLG45dk1/zhoohoFKJobB8K/HqYpaBD6lDjwJ/
EcYTQqRBdnOrefODcx3o9o1yo/10dYpzNLwWBllxBpfVSNi2WQi/os4MOaAALrgxHjrWFvu7W4Ww
Qh/elVb30CibPaRtN1re4Z5+koIv73QY1zW7t3NRAkCE1pycnTz4NLKWKKlJTwmPxudM04LQW5/a
QxK3R58m7lPGG+jFOA69pCfzWPbvkF/0fWo3F48gPL/zmQKttRL4j9nmTBFmh26y/hiPxZeNWSrq
Vyt5lTNz0DwWqx63ETjW5chY4dE0gyl0CnaCwp7fZiy55MMk4MulZQDT9tqm0icyRRX1D4k0j1mn
cXkMRoy8SGUajrAkDFp8laMjtplMMR/U8dH3FugDpMRCDInBkV3gsFH+cbL41HPgSRGsnXSjSisK
lBjumn4REUp+GXWQUKMkDg4D3JKwtBq1MSwQFTmjL/SQXbH49zyXpq1HVAhzhiu5IrlAaTR4M8l/
L8OzmlQQEk1gSAG5Ns28HXAv7FmJ+e54bQP2ipzCauH52XPlmmDE5vNWZwwSphiDeNZE6CSGUwyH
0nfvGkAex9HlETiv6tCSsrPoUqaFBg1emWMJYFa5HcXNVovTazDS+URckW+p1Z+WojlIFJlUYJJw
FgOLQU8ahg+h6+VxMKw37CAz/V9NAzQjRqSzXLYSoxdpqvUgxAYKVcXZO3RBRC4fZlgibG9ni0kE
FDYg2+9I3tzZWSY5mHfq4lE/aZTt94B3J+qq5Fssw9ZUdB8ZGZD4Ka94uhXUUwPCYDjpeGFpqr9G
n3gb/Hn11kPHJYMPzt5u03XbZrPdZKsZ29OHqkfrfvzLiO1rTl3yz9alBJ0DwYNxeTpY78gShyGX
NuI3LY7MoFjcYMm3wj+1AHuluem7rNn1TB6OpjFScDUMejSmy5PXgqgoyo5psVeTYJ2ec9VQSQ5u
duNIu9p2k29x6miDsNPx/bpe/tTXLO+Olt0WT8EtkcwuApSdHZGcL0EQt2Kzsj4Nk9wLQvHjwHVp
fqmO3m/fS3DCD8YG5Dr3SRfl/qgf3UKd6/L3kgbEGlTjbVzfh3UZ6M/zeHQEHiU04R3YlV/slT7Z
6VWYODn0AGIDz4xEByq5Ay68lRPhajPBBmwmMQJ+jXSuOe7GxDKqXFXvuKzjktownWNL5In5Lpn1
Y2YM7mWAmBKOY/xrccd6N/PMGUBrbitc4WHfMwHztYiG9Xpj7fJUeTuqoCjDTplFEpK+2jZYg4VJ
Y+dAwMhr7ZxzAx47y7ymtFGFSSbf/JSGl1xln2UPghWrx8WiUwVHqas2jlMp+j7HMwaVHx/ZRUuD
4Th5ksvDHz/0Afec1S2HrrH+FgDXVMtS6hoXPy04IgbKXbtXodXq16Tf6Tjv9nbc3zEu4xjTWVQT
mO4RV+ddjECs5ZQo+q31mniAVdphrPduAXCBZ+jCKWzjqbNrXlXCXiIhF25VkwswRhdbehKixNF+
0baIKkxMv1c2+YESYioX8s6O46jT+n0utO9sNGjccjBPxzVPOMdiT8Jhx9gOXoqmh6xibyWHeTmn
J7+oIee2rcKVzCVmGinFL2zEwpw8hd+vg/4qhwdOACHkcfrX9737tCcXuIoWdd7AcpiDD2Gbb3h5
5Y0Y+5OOQhORjkOQsMMsQaDjk8tFPO4SjuwVwWqzfbIbTvMBpkUW/tiNkmbGedR8GbmZhq7Ig53b
s8vKlorq1cEOocM8B566I73WHQicon6mQI67eYf5xh705yyz8MBNFW9pV+OpT5FGBZV85UINsd++
QhguNjO5jm0inG+td16aLONjN98Dp6RXOiOTtG6jLCNyUiLyIylqnKz1vGvhjQMDPOU5YIGhB7ub
IvJYKPahqj9kD86xFrrakUgdRVqfa5YCAW9jTzb2RtUf80m7eaZFcQVnbAUGZ7YIDzq+00gtkmde
Hk3Ya7do6CmlDr+qJH3LEEbuMOpdFux0G56Xk/E30LpPrLwnX+o7u1tayv9GEMSkvNDcTXhlA0U3
+HI1h3uY7h6eIbkBAptGKAqHV+N5fEz6hyr/HOVc3JkQ2cJlzO49ffw9VH/NMSB/RXfFRoemBCNN
hc5ILhPuNTEs8vJLPKpokd6ugg+5LZNM4YW799wxfozxFaTetIYPrG4D1gFCun/RBbY1O9O2TMm5
Q33/qSCueaCNNSwlp0q/1TmezsMIJtiFuCPvpO0Qnh6YUfUp9llff0ZT8LDXLW8lA2MNHnSZsbjU
mN/zUpoHyY7HzciEq1HjOZrQE9L5zT0hYjDXMecmq6guhqPZewkimPVUf21U8NJZ3GmufMWyuuws
1/w11gm/wCR3tlscOewcBubA6HfT1kHoK5sSLwZLlACSoauBe7OE/Zi2BKSAzakwK5JbsVQnzmLz
BdsIG6ZmHrmcdBN7nnhHKOmfjJTZdVaNX4sDVSFrjp5lvQMsDy9gpG9iSZ8Xyweo2LOACbsJpUrI
qBHHAWOx/ufPS1b+zge/PmpCZgdIUNtmjcz8vBjQ8l3uuf3PVz8hhRba3t634wcTot1cevoxTqvg
ZBZUNccDXExcJtwkw7EvAWXFa4rJmX1qgX/+cyz8vWT2tv/xVHX5cPg5TPodLTZFMhHud3v1mI4g
eNrxb2XBVkkNoE6JmT70nvk6EF+PGl+BM+V4ZyhSKJIVmbj3g5s6w/dIlpYYD2UcvVOdKZRyQ31w
8asUhFgtGuT4ziYWprbg/Uy6Xy5RFlejjxWDESuaQWiYBWJrlHBzDDO/rrfrJg1yelFutBDYG10f
H6zYA/ZHozPn2SHCGXPU5cAQyBAc6fQDstr8FGs1ePt+q/RCYvZuf7EUIR9Y7sX2yxMaw6c7jvd1
oo1RDXUCoMu96Z07Yb+Mlp/vF4GxHW4NnbFc2o2Pcz4wl1DXP4kA6PwQCgtg4dOX4JtPRUBCQXrN
B4+Hs6HLE4AegNcZrSI+2nUMTxKPR27vu8YIIsLf97l0P4LGfG9AX7VN0zMNUr/w+rcbMB+iLvXQ
do1hn7VrLZECLGYVLCtLE2MWiXIuWv1hCLqLMaNDeuhUzGexeVZGs2na/t6bdevgFNVt0bZsyR4V
9P59LaXGmFW9l/hfPCvGrlqW+Wkch2MBJh6f167Dn/jvcJzfLvE+KXIcD8QQLfNunjXQAMpuwJqQ
ep4GmoQITzUn87+/wJFuaIPit/z8GnmsPtSsqQpxw9WncSrV1vTh662BPGoorz2X0ur/Ngm3lC99
6X8LxdSk7Ys+WoqKYPZ6h7hrStbWfZNFpg/9YnBPtLZbJ8BLVNCeqoDqhmL0IxyB7xa9hCccSNQK
sYds4L0uc9TbmGR+vnNtWsY9qPgDsxJjYRDCtyqRAgsORam/F4kFSTz/rO3lscvY8vuO35x+Xsqc
/AB0+/98bfBB6ZmbHv/HTTwTgy3+/S1n5sFmnH6sORlJIrA7wpudOREyDICRb9Tkersu7i5Jb2aA
wtZhDqfN9ij9t5+b0fKYaJn0Etnrz/7zT9AZ/Z+/ff23/4u989pxXNnS9BOxQW9uaWVTSleZlTdE
GhW993z6/qjd51R3A4PB3A+wNyslpZFIRsSKf/1GgZ6zJwIY2QNuWsdcKIvg/ok1Yyi3GZLzcH9c
xtjhGPLypCnDlzVuzCvgk6nj6mpDG4RxkxSstfN0mFeVcor9GAJ+3hGbsWg6qFa/n5KsD7C24U1u
7/Q+i9wfVq2yIgxg39RuF+r+1mn5vzesViwxaMQseXAGfVR39Fv6XRlWnmkw/cYD7FHMhx77LlT9
Wdt03nOxCYTnhQlXsJDQNKX1RKcC6RhsiriuxoAajDmhsCy43ukKLIUIdilmIVD0DipwkopHcWts
S+3AjmyOJ+8u+xOjvkDgQKA5yRy4McWb2vP+d9aoZS+TIxofJKTbhoDMapMoVuind1CydNEBXISU
sVUY9/k328RkVtnhk3K/hMReEwhKNbrlWYbYNv2TZ3l/eL/jxET4s4pz4S0luhWQFQBmUyTh4T5U
/n2Q9YUJsyYc5K5FG2ozye10U6lZ/LBtRp3xj5izSpQQ1hL2xOlA8xz/LOTx+3rBK3uutVsREfRW
5NqDCVLgQwlGOLkdFEI7Pa1nyN91lUrdkIpgoCtzUmglLL0dXfWc2QauQNJRqrO5wmsrD4NsTpMj
idW1K/Xseu6D8X6ot/v5/lWcCO1GJ8TYG2owcjKEkNG/dZHrdmt8D5BwC+wmKuUQ1bNyGPRXEdOM
/f06yLmJU8B25VfQHFMWvoVRYyuoJ1/NREAuW7311Kk9ydNR2gaRuL7Osma4WlJgr2QqZ3E7NEns
D4K8+NB/fuHOoJzJmfqv16SNsJ7qZI/OlXaCwImMVhA9s2bDVIBIoJAG6cpJn71/A1nn3VHWYY9t
r0m4onZ6+GdSe+aMRgjUdloCMRt7m2jiEYNHaMyBwkCz27osHkaMAsfc6nYdaKg0tni7CaEWnxsN
DEKbB8ubyE87zcRPgF49gy2A4LYUSfL2psWWHlctYERDXoJ8jrcwcWHkoaCuX9YysDwqw6k31CO8
6V22Eqpi5cAXOGedw+VPNUgx2X4dGBKAG6l6S7ZPYK+ZkS76ac/ueZoWFSfjTpaIQGjk89gOhovL
B9TFLD/FGTyPoREIChtzHwYhWj28QJqIiO6BDBOhKo5mWCJ4HNqwcetZexStjkCwufggDwsuv5i/
I/bB767mZpAm8ztpi2uxmZAt3ZgGQ0ONjRWIWa9erCcoDeUad07sUeSl1lxd6uDgNnFEX3NpE0eU
leL492DgcGsTpSO5JSGIo6H7sWk9AtyK2HMtTQ7jGY/DYe2pQaLRGTaqJ4IGHC9lGcM/QaYU4is1
lT0B8cQOG4DiqKxm/s8BNwtAII3ibDBuMOESN9YKL7Hg/VdoA7H5wKj4/lWzPbx/9feFuCPXYQ5L
2cnomDr3F8RYpfqrtQL+879+wf233L9ZlZJfHfi634iCfhhVWT/IVdoRJr99iRWusIOX7OLROB1a
0bk/+/fQTmhV7g/LdkvQ1ApMNkeFEm02DmWPE4u5bisJOPkhIhfnMIsy7m6FuGvDxc2pCJeOm3Nq
MHMY2/4LcEXlF0iZU0yBNYXxsV4YMVateCwFXBemx0gRDiIL575mVp02x4tCUMm9zyfdQZs1HSWk
4igGZrdDTO9ISFtVmXmtF7LKh6JsQYCUvrVYZHh3b0mf30BXnI3SolQNwwsfoKHqXpKMPW5mWm9T
ZoYOtCCMHJQdcOvwUIbxT77RnDHRQVw34dgStZ68+VhtGOZByfIPaeMgTuAYIGmjTkKUIOffMDEa
T+GU4Xr8bRn0vM3es2blJbXe1QVgPMEu0+nV5ZUlWyYTDl7ZMoF0VcTBmjS+TFRSdtuzzy6QJVY4
p8bJS4wNASaEpkaKn4kjafGWdykZBigTSwWn3IEZT8PGruuwL4EbXmK/cDW7+BDiMk+HLX4Ziw9c
sE3mtYuyoGg1RXjTsiC6hLwQZ78N9gpHSRJ3srLeS8jYbBzW9/1K4E+KPr41yvoBmg46QJ1RH44H
U8774wbLblW/Qno2xl80v4ydDvldWVQiTwyWUkx1v1gZJjIJLrmANY4ANb4iAiSN3wlhSm0rf+lp
nHJjMWJ0G0LYS2ugPwsT3A/XijuAmTKwNrIzWweIYuT9rvyyEXQRwhPnaAs8qSsQY7TmrSd26tFg
UoxIeZK10l7rBZa8TGP/BZ1YC9FTvq5MgIzg0GvZ4KJ27AFvVxGpS/i7x5UxxWi6aor9jP1XXSSf
NZ0Ao4hRpTQPeUU3R7gKMvIq+iS6lT82oYu7D67hYfmA0bstJcY+nq2f0SgfmjClpTAmnxA3vHnw
hloZWdEeQxPLYFRnHrkzqOmh6Aj4PQgLwS1x5UyDCxrhDmTVSEB+VSrYqkUqtyqfAAJJCDXF8xSO
wTBRfioi7jTFCfhcleeH/I8gj7uk46pq7fdcr2dypNxsio6dHP1qdelZ0k+4Lvy0ygO2ngBhMhvS
CXCNBvK+ma30uAj67Gq6gkxkVKQjo12CNfmvA3oS+biYzKVFnH7AYCrtxaBky9SVTGK5eJO1sLIJ
SEDjY2GrjsuDjfhlsuk5NIzxQQzMLn0cmh1m0B1LMiYG4ubDorfWtBVnPO46Y8Wwmap7IinJzmaM
LlIQxmFSG/ZwzLxTlCm/Y8oO+x4vw3bOVbZ9JlgFF7MHLT2020GOJ2CpekkZnR3Oh5HxMAhYjyj4
YyDX3bxT2McmemkCKFAc3A+GYTyi58Ipvwc6tpOtmFtMpYZeNX/pq5g6OfISBz1hdRjhFJuhsSAu
CTc6QWXnakj9fX9xviDbzA8grjVO8RzQZlGhFeLYo2IGYELCAvUEt800ZayUsbzYCLdZDkvGcCa1
8wHRCReeBp0Ny4GcyhUt/eaRMMbahCfTmmDnMWPvf49xiDbTl4Itz0H8ULZ6u1+FZ7Pkk5TCtuTd
v6ktaBjEaPrizfCh2xLJ2ax1+NVsX85pHe7n1pMQP3udGb3JU8/HKZKWalHbPvG8eRoMnBpHHWBl
CLmhoIuOKPbkoQCK3ypU4q8bVo2K/czfx6WkkVIQ9cQ3THR7//75dHsjNPbodG9EWW6AIlNNR29C
3bYErCnuz92/uh/wPDhhPQzRLUMHQqlioJiIvTBffytq17NzLX9po5QcWQskIDhApqo0aNJVSmiX
w/Au4uuEKG5rFlL+6oM4HIACh0Nk4O+7JBpNoM2a437AfuagR8JMWh9uEfeDFhueGQrprr9/wm6t
ShdrggUkAKf9PiKrAZcvWO+18poLTIvenM8TRhlV69btJg8dRkwVN+MU9l5sNxI92vTk8naeeTLv
dCj6vfV8p6D9/3ik/0s8Enw5kciE/zNbb5/nSVkl/5Ot988P/YuuZ/yHaumKYmzxl1sI57+4ehKE
PF0jakaEYy6R0Plvrh7ZSLzE86qkG/yyLVHpX1w9/T8s3TBMfkTH1pvf+P/C1UNUsKUP/LcACPiA
sqEQRi5aUAah//2v5JJET1Tyx1jv1eG1w2AdmdrItNytqfOOIg7NTaHSEUsWA6fGVkVbDTcdFNX0
keD86HP9Z216YafFbcMalADEheKGWV6ppguQ/s4KBohPo2AdlprmrAl4zK0KnJlHxxr/8V9kQJvS
d6RMxvMMAr0Ks+nMMPSeQAEobgAJ6RBgyKINi2PNMprRJu+JGExxRm2XaZev/egrHato/j5VdbOf
qEDqUT7NdEe8sqUhPqVv5FHKNJ8iCssc62YM3FhRxPxTaBk6UozIXaiBwro0/2Uu0XoUlb1RlrI/
R7upR0BJRl30PmGENSDhX8qyvcoF1iGaYp1w34T+0tPjmaj4UkXJ7IgJdMoH+dSLnXLtSzMkxYTt
TjhikbOMaOSSyc6stH0DJCIvGMUu5RhVJ6QrdJf0OvewJb3VwMMNu4CH+6HX5b3ZNLjqYzlLXwHF
kzz5yyBVuwzTA8zn0EQWqSIEZtlKDg7JT+RRpA8wkYKOhjruWNOxbrFxSJbJa6Q1pJum0YmsI/qH
VolJzwBvpRahHpUbE1ldbmwl96KlTF7eCYDjOZ2jar6oc7+gwca6xcjmK4lXWKRgwjCPFayrEYii
S9VgzQTFnlPFOqzkOcH4bGGtemCJLwU+09Ccy6NKfWaz/ct9FhVK76nCJ8m6IN+Q201VLuIpX1Q5
KIKm79KqgHzZryZXEF8CLS3eyIy5mHDG3Cqqj7NgvIuhdMymTn0UJuq3WKUEHLH0uupySBfIMD/Y
6E4++mJHhqZ5TCwj8RrQzH8mT8Ui10/X69yVF6E7bxYHPUg9lE7F7eeEmnvoixPdsfyfAx9NY0/5
TGP4lIGR5h3hBaSVXiK5/B2GnVvNuKVpMlZfCLbR+YVsBhoz2cHvwKE3lkksRe12rcYewVYn0tmE
PNcRQjpnWXOOROnJAJqW47W/mDCaJEVOzlmm+F1Efrw8KNBShemlMZbooaDoFLJMs3OlMr8y9Ot6
mZ6KWu+eyLRf3NgqEKoZrtLIe+rf9Kab8bkMpS81rjQvDOneCeU4XppWugrIP1n2oKCvIlhVL9YW
MFmCR/r8EE26dSCo55EGIGzPAexy7KVvc7N3EjCwFTMtPFdzvgMla13o8wvm0UnhrOppC93pnEqt
IDyGpKTVyBqcZFwzb+0HSoK09bNF1zA2y6gQc3hFdMX9BUcNKLjOZI3oRBJvXeVvrc1e4DYLPt7i
/DQiPHupzbd0NDsuZ5g5sWrCM4hX4K/1rUopNNWSTtpSV1dxQgJTwr6YK4yNKxjzUoXVUbQYWGYX
1Fmy17A3k5LCD2Fm6WrBdc+ES6yvUIiX6XWE+2SvbU0sAV7eTI047soTbWj8Bg2JwGyl+iXnbGgw
6dlpBJDQ0id7QRfoqsYz6HcktA9K8Tg3+QFZMfe2imdbRvIXff6CkPivNv5tqPrs33TYw1CMf0ph
Y4wutnrt4Wjlcw1Ho2veUaVi9mSOsL9Wtq+JCrweksxuA72oPkxGTyvj9Yoe+U8TTc+NbjfE9cC0
q0hqX7eETqSwFHtHbKLTPYDdVz6rPScvI8u02YOEjbbcT3+A3eFeZBj25tAq6zYUmXnnw8Cs6UI2
Bxps1MxZkzIYKImdskiv0ZYunMYkBUThM8jpn5HNht2qC2kqEpzOtWqvJe0HYWquufUSmz0ex9r6
ZqmwXuo8xDFe3jXcb0s3POh194pX0Ec5J1eMEglX0gW8pxCjwqTqLJCk4aMIl+RQw9HGl2YBOs8B
KXS0DEgxncSIYNmRXKLGkKnLkdp2cYqoASOqf8pbPEXXHFUJxnHig95rDORZOaKWOUMW2scF3WF1
UWitajIcPOypZRIeAkOMcUkylTeMLz/yPEzAF5afOhFxMlh+LzXyqGZU8KCrsfFvcHgSpYeYTlQg
vddQorymxcypQw9GNSdijZsYoq1tmEOVHsMhhFoerandwMnFhXJ9xjP7z0CnmRhW9rHhoyaRRi3I
tI/lP9XKxq+fLHNXk0FwseCYeHq+HqQpNuzKfJdzPSUNMOIUV5rlz3Gl2FaMZa71YPaoEnU5GS8C
2RIj/turCUWpJG/YA41jAhy8RKYvOybmZ4LmdpRQREnhDDBZ669C2z3TxCVmN+1vqtYezTYVHhRD
8KGBXiKsepqZdmHJzJ0mWniMhXWHTBqvSNnEomBE0SJsrGLGR50V4x53GLz1/ySd9qkOVPQx7a5G
BujIUJwX9AdoGo6tY72novq0RI16pl9AdbGwyxKSZ6Ye/FkJ69AxeZxYN3oIOKTdvS4GpiFoarxu
0WEOmZ84tv3SxcoLFfVmsgL5cp55k4bBSgFULy+/m0kR3DpbWnZ/0j7X8afvFOmDMqLaD+kbUnyu
Gd44XtkYmYuG/Tc2oTVOGRvZBMaUZbBwGBp5rcSh7EnDgki9zeHTsLyqDAw40pT7xQ9Ddd0LMaw4
Sx18nUu8FJi/542BC+lU7uauglYnHDWLTRhtzduk5HurWQZ7SEasj3XxvQu1JxHjBVxm1O9mfgyx
a3RX0q5sbP1VO6GKijotPg6GhBpMN071sGJ5QWRjfFlWVaTPiXVBrjB1pdINn8ojEjS6+BZeabGH
xomJZ4AA3RRfqEgvvbahwOUXFN2PqPs1j+FRJsSKXRIoA7fsYL7gZdrH2uuYL7o3kEtZ6kaAN4TD
je5n1B9rVpyNtjykU/u5kt7SNfMV1fmThPmDbFY/cqPvu2Y5YGlygETiDFr9JrGN9nRuMbGBJQjN
nrvRr8U1huOADzLoeIn/lflVEqgWd0NQdTIONdih2FFefcM3W7JvZViDODMrV4qM964Mz12k/eiG
LMNHM25J/lBPI9Yj9ATsKqWxkWvW79Tc8g9IjLPjjLmv1naThkvsYpbXJUejLYTGR1LWx1IhWYkC
4RzVmuyZmWU6nKXKIdvwgjWi01H6ccOCW3+tVu6v+vqIGPsrGvtXPRUO5lZXio1yKH9UJbpqErd1
0hU+GN4FLzKa2F3rR1inQOMFBe2EfcUMXgmajas95mzvQp1d13XAvQKCJVav4+JKqLTDDgY6ug6t
y5+RsIDCReJrL0Gbs+gc09YSXzbDtMbUSXBLYQ3PbwT9DVtxGu7MGSAdIdJuxqSIt6xJTtJbgWSl
uMNggwg+iLFdwk7Aris4JqspOlJZEjgUS2+YtllBOOIeaqnfc0Y4nCp/4CiIoY/wZcTmkyatW143
zl8Tyl/E2TCC1T1evy0kD3O3Zs9yxv5b0bUXqSVCaoJ6F47dWe5S6Nw5lx/sdFeq5b7NmOjUpFww
u+iwrmMdLOp08joxR5/YRQG3DMy6cltkNtfbQdCbA0wKoIT7l5o5WK4605ZNt5fNiPb/P6/cHycN
/Stz2GxLtx+8H+4vyJx70fn75N9X/j5nyFiVSpgs33/i7/P/7c/fn7y/sf/1PRkCB0UeyiAbcFHw
7t/HCtv915fM+2Avf39lo0k7c8v3ybvwoFUDAtGs9u+/+H64m/3+fXj/Skfn8o8V8P3h0NK2g7un
heHiWYP5Wdz/xv271P/5rf88px5E6lS2yfTI7t7Gw2aIvRZQ/qgYY1cLRbqn9yfv33M/aJsT8qyT
r9jpLxW5Mc7/+vm/D4l8WhzCFaBI3i2a/74iVXoWbBKQ6t8u4DG2bdiik+R7f84Y8TWecuCmDEmx
3y0dQdU0kJx/nK2LrSF+/3IQomvZw4segmaKT8K5Ux9YrVbtzH4iTV9NL9UditLQY6U+wEqbf0+P
yjM9nUvlNHCyjlQukd29FgGZSvXb+kZFil85KRQ2W0dmC5fGJQZkUOSKZxOn5iCF788uyEns5JZe
LLz67PVtOM+18Zi/mFdlXu1vBalD5bfLCev8wsldbBlHKLOTP9wYv+xV4AzhS1x8AEnjwED3y9gl
nxMTT+GJRaAHBWJ4uNxF0H+DABIQWiwOqGE1fsyhI0B7Ymlxla/uHJJy73SB8sZUAmju4zpPdKMd
/qpfsiOGVkRiYHQA0xHDLeGZoHjMHaVzHtAOkV5UFbPVYJZmV0XQPj4UkXPNL+aVxnXS2GShDb6I
TjViMxtfikP1FPV+9SSARecnjtqphFS5rvFelt+J75zFxCYhchbOHCXyxAS7u2E0teoD9C288OY9
+x79kARFANOlQ3Dl0ISE+sSSXLbZgXm0N9lg7ohlZGt9kGHKZKzqjvoSjhxm5L6vwue1Qx+HnetO
6xzlmD8XH0zQ+RV7zx0uks/lc/MYO3REfShdbM2inWHLFLm2YeOn4b8beG85c43J0gJmFx42ZYlr
6dinOwnm/Ji5gMOOpCfTpasLN/1U7XLXess7Invvm41pdLLO/eQu76XpCB/IbU6RbGuPb7NDu8NG
dNLa86H2TPYuisv20MZC7wr7q92Z7jVzRp62CUznWAFRO+o1/DH3o226/U79Hb6Ye6QPgX5NztDV
fsov/p2419o3fZ9/4aneBOGPMPj9m5qS52mH18hb7dWm/OIEKDur476KHTk8SBul5yZeyzesBq+s
igDy+l7wZrtiM+omH+Hvb+vVvJpXkUQ3mnPerO5DItQqN0PQrV0BkbAkN3wkLLkdwOUmizjyqtfm
ln30guOLmau4H9XDJXp612wisNrcwVXIli4GkHjVuNoOlRoN2orYJ9SUsis5MBztNZCeMGBMXsOT
9nBTnp6ScS84N8gQ7VeNtQe+6ZfEE/jrMCheX+Dvay7tCBuXk60WeZzJ8fvdKi4yA5Yy0BxMbCwv
G9kcCbfoEbsYrz/VF9wS1132OpHMfEyYcYL1mMycqeqcu/iyJf6eKDTApA8JYeB/PQug4UeHwvRo
wi/l01AxAvwGR4qO0xsdVqjpr/ze9NIEzY2ENO5lB4K95qB9gN36qzuxQ5GtX2oAzgLW46zf3Gzf
5/Q0+/ShfBnDh4fh3F6wr1SYQpaLeZ5V7vFfyW7eQ4L2b+q+3SGZzS0XrwTD++dOuWVOYDk5e1Tb
WNz27Rtzsh3umS9gPqzfZW+jW4T7TlPaXVQ3OwsPoasKNu4woHbbcOZicpcdUQFGh+1kdrc9piz2
9Jp5Gb4J5aWmzx/tDTCOQ0Rr/KB9YyA0O9l+faxJ69oNOiN5Nzf75IGEGdqYhlOdZzv6ACRJnfUt
8SI797OPxMsODejQgX1O9UjBxJmrgtpEzPDoQ/8zvlKqFE88r3vSgv1K91skcQ8fVX2VH4c/5UAC
y6UV/AEf/Z0OwRcDGNy7HqDHN5/dQ4KBBhFDTuhO7Yf8k0FBlX5R6QJlNaOXBOCTK1xcyWEg13ow
rycSPCz1c/zROkJ3zk3vq6RY2R8wfWAZ/UnEC2zgL4kwS/RprvCgNX72isvPWzO4uACiM9j6MPvV
sEGieju+oOCoHMZEcatwiEND5Shf063U9qvs4XvFFAZz127O3CxVwFnxIqie9vIavw+PUzAaF84O
mRVO5WSq3X6ZLiFA7I3kki419HWAhO1Oj5eTOv6uzhKXqHPS92x0Sy1YMXeyiwOjMHKgIebriTGS
4Fz2pOy6YHiVYBMfVPPUw0N4SsFrJJ82Epb4fH8RrJU3c+mnG90wO91WjGfli8WSJRDe7hELFCaH
KdpXiGftTOMh56AJokfYC6TJfi1UqiKEIBf4hwna2a49UE31WRwwA9wRfSX+oEGgA6yfY3/cqdu9
V0PWG37BaA63y55Q4qXyE8Bl/vLRsQp+Ro/5MyZdlyfeonhrn/nA24c+M/XM4T6Jd4y3fWra4R5N
EHGWD/0Oi8D7/xFyqi80UMfI87vXWXQTXPBccNYHuJBO+FheCTp5jSKQkV042ZwJtB1buCqRNHpA
QhSeOOZtVS8axW6ABWHkZCutKpsCvCNDFYMsoisdhHu44eKFeGNlYBp5GxoU7aTl8X6c+sJ9zvIW
HmDuebgmIaRy0h/zj975GunxLWuUzy3UMVaagAXKZyXlA6LFepS+sHRWOSvSl3wr0GviqWR9G+RX
QdEGnyNTIX3uyQHSLslhr7IQ+f7GhOoOHA96E7hFb0O1X1F7PKSR10O4CB/XfXLDicpJO+j+xkNN
K38Uf8UvyAS3e+Ahe2Hj/dW/ia8M1FvsCszqB+XYfBA37zB5Mmc0dOoc7ctAWG4jr/Sj4/CpH+o9
w+A9+gw/hKOyb46Rj6cfZ9AZfZbYQ9Vd8RIHlc+v8md03JqUICBOaHj3icllcnIJCcLiPP91xeGM
NrSNUWVrjQ9cnO4VYyVOobN420Wka8fnTd2X7TZtghHUyK6PMI+S1GN27GD3YTK/zz9LSjTmuohz
0wUm3pDk9VzrI702h02DIAFWUA6t1QfO1BQ8HMUCwsdVHTFLZP2CkZTlSPxO9GdlxZeKnTFAywjq
6TkG+k1ikt7EfcSl1dO9ph7p8UlPmWM4t8DUHWF3dMVAs6k9nwm5XVq/KlB925K/cskVPyJ79KO9
xH5KktLO8ILQB81yQx+3VYe7/ElxEzwSvOlxvoTTJWq+UCwX343wQhCIM/8o7CaxXzoLR1xnDhA7
sDd0jegqDfVhbQpP+JUSRaA73MvFzvyMUuIsSRURdr3xSfTZVu/Vbi91eP6/qDXqqT3tf5YrYKrZ
eAbi1MITSnrVywTiFL/ll3bBdwnJri83+L7qMtj3OdxZ44fqgiTE3ClMO+QA+eUFmyYMcr6Y21hP
KKQlyCtMbQz/gStXPJYEZ0JRDcLmNWP5nQHG9hSqDLwLM09sT/FhuDVO84qDAJZvNROHSwlKQV1j
7r176lRXe2pgLjBvawekFNHofa9HzA1WLGgQomRIToMRJ1+gZPlVYWizXGHkR8Xdl49yRGncPq/1
rvbVm3oTMMFy9NsUKCZlxO/6wjg33tDo70WEOXsQE0TAC+9ntUFX7OJJgroGLb/3AInbHiZtkLUg
0Cju8Wd3EU9kq4MXNRouGiopZDxHf0YNQb0jT0eNXgRIUIUN4l5mtMrzYVYvQCprfkYNTHRc+hCR
iXPOPoz3UHVN9QHrJU7f+COgKrmfD+a+nCWFBA/ec8CaUGOyhqb0IrDxOHbpvn6mdAF+FKd9AyGp
5MQ5ynYtPYb/kP3KSDogG8SGOkXjibX3RZ12WnTS0Is7+nk5QCMZvHol6+o6H4lm3XKm/B5yQH6M
xZugnohNLUr3IxEdTJ4JCRxlD09NhFP01J31PS2c4aG9Lq/VhHDJF6unsfGaLECmAqgivuIIglce
6sMFbda0hyOvdM+L8Cucf5uws8i7pmZI7eIDThkV4RsxezYleGyjEJWf1stMEplvICBoPAqMJYiG
CwXqeiwCNGC5dgFoNA4DqwCU+iAlvM9pzuF29riVqtf8WcheaOoclsY20ad9dawE0xUFeUX/gPsH
9gKablfaQehoi0c9Psz1TglfcmJxmQ2wW3Znmm52hUO7jSwFKXpXfbXkrIv50WC3pVwH6UI5w/rY
Q1HvnOlGyi0cNSDZ1k0X3zKCRvWzYUuyfonRzceCX2tOEzpQPFROzYUmbTQGqcHchkkChhd+mR2y
dmcUR9jdqI3m4Q/7hIl59hksBH4aUKOMUFWB8UaQOeC3W6auWAckrIYoH4VTSXgmci/DLaPgst1+
O+tS0g2zAtoxOGxr33X8lO5LYyf5mI/VKSR8eyvCWEc0l07P8oiteR6fgKNLi33rKYMIEnainS9P
MNbdgQ0JSh+d1CRqRP5L88eeZuYrF2D9ohpMcKVEA8W63GRwNINlcCFqQYCYsmPMPKh+msa1FaEn
Eh6DHMOp1a/pA+tu66sm3p69zI1VCR32DRKXUnnLsBOvmqfT/DqpEWs5RexcH0C+lxuTjTi4IMET
XoAdnoAeUmo12S3Uy8Kr5veFH1s7vbbLtxYpUvwTCja1u1PAL6r2yfzCm2bOwQGLtB9MBJlYXimY
mOvW/HEW3PGF5YH1ye4vjBvzoNDC9i8QdqhfG/Bwn7qjfy524FcOpk4P0SdhdaePel/ZH/WPspvf
viHwoMoQnP6HdGuBfRqb0uQzYWJazlyEN4Oahlv0F7BAZ7dX9rK75Fw8wgoUwNhBZtnefQrPaeTO
GNDb1qfijsR+eOk3ZRdBOCxjxuml9mvBzTMmVHPffo1vzKWl2zzCw6fFDmLYBt3I1ohuEl1kqlSO
5aU4Zwc+kN0/a7sNPAig7W0LL6j7Vyr4TDfs9LJDeSFAenqaf4bWoaRJIDpH4i5BXQoYwV3deEX3
MXNX1l5Y+ZYM7gH3baW94DK7ckJBJXg0YUqyT8xTRj/3GrvNdN4Wkvl5k3yBATyzq3plGqseh4AB
l/H+GrzdmLNO5TODlxGZk/yEitpmTocIOdgy5dO0i52WJvheOpG6yl223BKv/sFuJ3apPozQJVkO
hbgPFvVHfJUeGe78lYJNw7VHUveTQYm7JY/Fo3HEx9ujvCNlans/0XhJv0VvPVk+y16F2/a+Rqt4
CYdLmf5ejUMn+3woLGr5dQUSRHQ/rJEf69YwHV4VCirrLX1nT27A2La1nXwDYBK+Mi8svo3aHR5l
nB62CbL00YpzHUpcJ9nmXtipSm+Ul7rT/1YwYQYu8C8oYL9XI2gvYCUZSeq47hFn5YlUtJwc5ESJ
I30DHCX4vGELkft09POQjQv2oKaPdpNpNvnQf+O2yaiJmP8EOztTNOGoczNGP/Lk13ny2bTj5gLB
yfxdBSiAAqPas80QM0/BKkK/JMUfybbe+OP95CPbxKrGbDZaSNp74ujGkSe+CD4WOZTwq3bqr0in
h6fpIUdPug/b2KaaVZUr/iDibx3sQ7+SyNrduIH2YcBnIIE7cZiyBkxE9qObfbanVrbrFy0OhO+w
hqnhFBAXCBjyretIE0d1QpCXxo1Oeum/Nd9I5k7TS3wM39rXiQWTTSe0ws6JTDt+dKLeeW6Nt0p0
pcr5hEzW2sCJduFDpXZHSgi3dGC+s9g3cIU/wz/jc2VBPttL2NtC0UueJxIMdZeRWOkvCbqrHtT+
VI/v0yfrGX/mowg0aqH+91v9p8AoXANvYs+mCn/qjqaqk33kzy+Vo0Sn7pFqZPjQWa4rIhWPPcAr
7NdqB+MCmLGnjgUd6G4LGU4OY3Yi4Xy0xZtyDKwnavMjLHL2l8h9BzBM+bf8O/W5kGL2ED0gyR5k
6JnHjI4uQgcwGJ/NBMtz+UwtUHzIS/Bi0A3jTm0cEBAADJAe5mkiDMFBNrDjhi4i93O3Oy9ZwLOi
TEgo0Wp7gYZGdxZXsGYvPXWYKmi7wnitQ29SrxVYzRssSkTs1AozdajZHYtfZn+Z2yeu+hnL8Xo4
ZiMf9WLBxq9ygizYwIPBkRpg13y3cRKXdxA6AhRE4xSWvrZ+8R+IjAUFZ/vnAYM9QjXtqX61jEeU
FfpWh+rJFQukXV3tXvBjN+F0Y/QqHPkbA4h/EP4pL9z132AjiB/nXTdixeC1ocuEdmKPv+Ejm/FI
6Cc6EyuSCZxxn4zwCBFbYXeFk/1vcDpKeNK336h42S0BWNYHlL17TnQf2w3kauBzp3/r3/hnQ9x2
2tt/sncevY1zaZv+K4NvPWwwHYbFLMYSRWVblvOGsMtVzDnz189Fuvr12zUfujH7AQxBoihZJA/P
ecId7PsSySIqzp5YGa+ttCXxOjPuG4IVZJVXZG/PkOvdqXAIw5g1bsk0rOxdhtLEUmVlHMB6SNAH
WfNvKF+TtXEzB8zqhL9oa22jDWyaUKzt/okv+yC5ROcWCE9765OvU9BVDyJapWSbN8OzdGYZAvPI
DAPihMYPQVThqP42pWqD4tE5jNdVtxm28wl54xdBHTY9GmE3rJVk0ayIoMOwyoyROpxnwPTEdItd
x01xTclqjOg8fHC2umdiLaY1DBlQQJhHH5Mecan32j4GP0hdiIup5TJB4jhUbMytijHiejr8RLjK
gyp+JcSMKPrRE4K+MH0wuw0vqeLCLj4YLXUUNBLqE4Tw6EpRg1vrTNSeYEV3QmoHtrDCKv2MXsrw
geastNIKSjOesondHan9zRCCFUEbZt09yz132gVIhWnfRA/YjoUxWvK3aAhLZ05yWK4iaoXIhdLD
OfWPujPuy/KGuHrDTaZ9NFewZEcKHiXVGgJQ65XoHnolT6n+kwoRUijUrIgRDK7Bk0+uCKrDIRhR
UGOJbltQUzfpTf0rsRG3u4mNFSV3HRalI1BfcwlLQEZAo+6oKv3sxTMKGSCt/H20e5Gu1ESZMtw4
AJKNicV8gXS363/6lHN+zVbk5ejSkcinFWFVH7mcUYApMSkSTk2rynsd+5P2nN3GDmvbK6dNjp49
4izyb4sKTbym3CXJH8ON9Rq+xf6OqYFfkz4OH3wT04ogYUccCtnM9jYBPfVgkNQiLbOx8qP2oauQ
nlbtW3Dtz+Ewj8D4yYOxw9FjgnJrCpcvS+ors5bKmSG3uMJ0uqZPdJLFeCxX/RPC6m/sX/jHgkH9
AU3Avg6Ilt9QrAYJdrZODHAqTVj1OggQVSqMiS1zV0qIhdy9gcYaQBgHTwsbhRGblhJA4idRPaej
S6uNZij5a/zAvhR2kJtBI18VG647V6MTNJecgZIQaXUJFusuIOIrHT4HaJ8AfZuzd7vuOU2Vy1fZ
2c6nOCpQwKPmmtmvufSrAR0zQkYH0LKn1j4YbxmyBf4W62si51rDrvtZYurnN0toEVbu6G+Tyh3k
cR484Zx5MGWTWgN+ASLBqMzo/TpcB30lN7dTR9rmBNJaYiVgqFwJTHRkVihW5Ft+Pb+Vb+aJpjCe
qadzdUsKpOV8bjjeRnvkHzKTcT4KppThgXdTBKDEOlMdqok8J+XKH2U8bpSHSCQrrOdprOfc3sFn
MXxyUtv+lY/zf+Z0Zc2JRpeFOEs7cFo5Io6rINzpuCJraZZrIiTy4b3M5ThY7srczzG7O9ZCzjjn
S8f6z95EMt7UcxhU3PBjTNRzWoo95MUFV5ES5Rujk+80hgvrnidtc/mFo04oNpbxE2V/XvDzqaw3
czgieEulbs1MycpHSq0ULLjzYZKi5PMo4ZpxrGSDqOwROXJRWec5qyo/moKGAtd8w/njWzgArnqD
aJjqMLYqQmZvza/nN3KJmBUYSp5ghrtI9RXpBrfEY2/FEf0INuATunwrS790yvYny98q1NCQXo5d
SpXwfeZBazmG8sJYmek/xVqFw8ZNtPxn/gP8WX6CTloN0g3xI/rja9KTAr0IBmrv8EM51hFEUEMy
7A6o8Xpr/j0Lf3Ydpz2nlc/TGZ8vKETb0uHYUbHgMnI4DHrN4VdxE/EOu3A5encIaA3Ph83RolPG
T4NQzanjFPAbsTbn+KcCHaEVR86H+L0MgvkiFcA213gk0kLiApKDIiAyt2/ksT56e5INP2HtIUqi
0LKy2vV46t/4x92VLoFExrTh/3I4/E31lS/E1dQQZy4PdeGYrFnXr6a45a4Q+o5bPtUOjdi1dAWE
fIPpDwcL/o2LyJfNN0aIKKBbCmQ7adY9mAc0YRprw4XlBuF/sCOXnSPkMCHEFGskBsuLr24l5obJ
mdJLCUxy7h8AAyX6XeN9YXDQ9haL3snbDHR17bXyYEAbzCgwUky4Mub55x6oZwkopzOad1GD2Mc6
N+84np6hRDy4Nacjl4F9USCexyLAFMrP6jykZugrFXfCHcYqsM7H/qeoMC/BtWnFr2A/LoNi7bkM
iykX9K1TAGJSe+QDgXzs7SP9OsYHl3LA7Th1S8XlP9FzDxIC7n0kcavTBLQP/Xz3maR9/Cp+9nSk
scFtEaMy0R4YZMhA39Mg9SvYIGsfaht+enuqHnjiBCVhCygdlxYb+qz2xs/WqFPJGRY70PXRi3aI
HId2U0eObK8KBE7NbHc/2WumE7u9dM1rBEysRqEv2aX6CUibrG4sTC/U0+wyNSH44+byjtY4Xs4g
xnCH8cVGFs9cY35m5z1w75n1lZcc7ozgKlZgOIjLPWVrdrgZr5HgSGraXPOJ9Q82EB3VIXkC4TgV
u+X032D1lznQlRmTVvmoD7uvM8xcisA/mErODyKd5MJxBfHEsZ6GHVg3jmxE6J1qML6VOqbcLjdc
NnedVtWd/kQNj7NRTzjPb1GBZBSCKTBVZP4dTlhWb4N0w6XjRNG11gIHrE4C4JMTywzE60o4cyKV
OQW/OwImvoqzPedUQfEGM5jlhqxvEAraUJP75Pi4rgxLj74d0jokQFiAfZQXj2MicWIwhntOLGke
P4njnwFBJuAihDocDCVrRMXn3BR8ZKjvqxSrsAP/fh4EHaXMFQbPiO1SPReei7kzdCZak0AsZwqY
a1aU1G7abrzp7XLlMnuivkC9HyzQfWi8cDPah+AHKNX0fh6vSKSQpFooqKLx9Ub2wCAjwSUH1sna
8v4B8pM+YDTmOaX0LIPxXG47S98Y3XymNc4A6sAskBfWTEILrQYKty4YY9kuFG5dgqhw5hMOYY6O
lL0STwG5A3M58C46jKCn1iM3xXjotAuQ/hIDPsKZG4QgFRRx8Wb2oosJbZ3bYL5/9FU5cz/XBfC7
O3yD8xaT1TWXuiwPVUlSsbZpnINhOXtPnFFZPYHsiqjcqwgGOTlziHoDkdsQ8B+2lfUxj2vtwrWk
0CrTEKXtWYarhkI9oBcpgZTmtPUGwCWVXGagjDIpcK7Uns/bOFqwhyhEIX6vkeKXZzTBqSqiDufR
I++2QndxWUU7nek51/cMQ46iQ24XqUsCdW7QyolISt5Id8toZwfnxgcAvvFlbh4HWxSoFNxpIDKt
aJf379IPECtMY/rPEkmF7WDdp7lTc04Jb+wXs7oU9RoM4jyS0IqRVxr9U4KUk43kIqdnOmj+mc6e
Xx5Qa8d+R3QvXfMwd70oJQROgPgld2i1Z65SKTk180IzSwcgXfJOGcGmTeMW5ZaByaVgyIL4pySV
he545g4U1PoIsswbbpHMf2QxsnAAl+YmXm8deIupfY45gl19kT54bQU7vsoPHgwOAZ2deMVKjtGf
ZO2lGBfOVTrOR8GeCHnNL4110TK7ullwCABbY1tsb+dImvteAvv5SkWEf2/Wa+48vpmOE+t2wnKK
xDOjkab/OE8g85qNiKi6m72L1DX6flm2Ydi04sJtCTjdq58Qc+O6F90edro3OU3o1M0PBjw9EE+7
cOs2IZPdmgEVRPcDBwTYgbtCQuekRBvUVTDI5r6cOi4YGJj2oImt32+lcYMydoDejnTh6mCuVXQH
XOco5HC6peziEXExsSyTETdrcZe8Mma4pfhlzEQTck/8gmU6ZzJi5uAS+bIrJzsuGjNPCmgFfR5u
ZA4yXNfvAEKYoFjvJLFj99btyZuJlxPUCLB/W+XKLdNYixKsBc6Y2Hzty4irMnbm2Ie1j2IZLzmH
BGfcLfJAjnpHB0fYlO3nJgOXlU+lPsQcMOMnW2Gxg5ITDcgu6U8SWDLxMcd7fBUhCHKmRD9TDb8D
gHAUUx3uGP0I+8rtjnuGelqivd+DCaAlQyTG0Zs/mOTvqI2SrJOvzss3yBPKnyCLkpWYYQb4emnq
DqQFxWQW54oKk0dEXsFSnyWuBzsFTqrr2Y0tM3l8C1rgSjZwMmeBiy+ti06gL5VkTLA4EtaYTpcq
KOGICMnoz6gKRDCFGnMvkNz2NZTJ0hgk59ijFlcY+iWclTAWTQy7VICRRYCoMBNCK1N/ixpoFIvz
eywxpuQyhp8Z0OiWILWEBu7Wi0X34l+OgJgPGV9VuZN6DZkA1C4Z7BTO4BT3+7GKb4vQkDYKNq1I
FuqPvYHDgu/VJsSKgZmr0TWnCx5K3SKRmlVHFsEec4KJjBJ177HIFBqrczClbms6EXGN71vZLgY0
fQMZMnFiU7mia4hr80xDXT7uGca48WLrdtlUxVpKkCNfl/fQHRq3A5WbbOZULr7z6UKsLENOWdsd
w5l2Gv/1oPoTQMzldTMzYVu1sFbKzEGt9OLvoiu+VuO5mrOU9CO220K+/94hMqIf1mi0zrf4SrWI
/3y/Xp51NcMvzdLdosUSmgIU4/I0kXOeSnkRuVk2HRbvdimuxvWgDxXsJ5zQgO82AMQ8/fevxVMC
tnMZQ3xeni6H8PXB2fkdZCfvfG8sYm/XVeRgTU2tpzJBQi7/eXlY9GC+1JmWp8tGUZTPNlZ2zqDB
VvJTuSSvZKUr5hO7PPTzyz+2LW8s29QW+9TICF3N7I+pmSibrENv05zQF+0jErnAl5gByqdKVhFk
LQNz3dDfQMimX8sdQozoVETErG1kGY5IzNytpeKxpzIzARYT1lzejqgMZMOvOpErMj/vwxdxQkRQ
7nPPblDvFTRGJjBtESW0yOwAEHSZfwst2m01TEkUrKcdG72MdVJg6TOaNcwmExx/iQddPLbWjTT2
d0XDgtzJYoX+UQGmeSQlSs7VMLMJLT1e1501bW1cUNL6WgkKgqJSsgfEjqSQdB2Te5QMrTJykSOh
EUKRRK+My6gqd6U85q6mA3wteyQwB8KTEcyhKypkqW0IWqQE1OcQFdTQJ3ZCnSUt79r7GlxlQdUK
e0HvVCDHJrqdHCpILyeYUXlDS9fQIteyRbetk546VKE7NuQ+Jx040/64wSQVF542A7BnHmNfqcjI
y8+hlVigfcIgg2qbX9BMRz+Jbv2sKFpBwqGrgO9bRFYo0ZVBuLXelBa2oV0Hkb6jPmrL2qboQYSk
ChlGmodPudzswNNjcUODNiJ/zk1sJJQJDFJOlRn9YQqJuAt4UfvW5Zy0qux1Kq9Pmk3ukA1EmzKS
b5AV8WmH0Ta8wQ9Eo9HsQPyjrajNghKeRGIZ+CuManQ3yaMPmwqQUGKxHTSJxSsheAwyGjAtxSrD
ox81UduRw6kH04Y+2ZS32Skt1as6Z11QIXYWJUSgXjBoTZBH9u1g99w1nWS6ctC/5i2/WJJiQIGS
hfPkIM4ya5fZBljLYSuvh4A9iyB+NRuiUVl82JEtjn7LApcKiKZF6D8rBpkhOOZ2h7IQ2lndgMMC
Rg621kGUkNF9NWGkJ8oc3mM/joZClpygg6Fe3x3rqtNOmVpcpr4FIUWjFwrKdFBM8YJ0PlCCTnKL
NkQWDPmy0nITFR+fPrutUWx5xiCgm4RjI0Z3SIdshzskOruFQDUejTkhVSfTFP02Lps3wxfKpu9L
sCrcvKtSMi8o4bHuhWO4TnwrnAcReU5odlRzzM+smPqbqYfbFun6J55fVBtTbdMYxCNSl6HXFpqA
GdI627WhfAhMxAF6kLTRNKYglXrIe1H7iigpXaCpiTcRLqOrUf80fbPf9hXEPmgfZw0/eMRYpj3K
aUT/o/cuNAM6R9xjceH77viQliga64p9rIryCJ+mwX4nPSSe8ksbawg0qFQ5LAH0GgAkNeIghBK5
UoSLEdKpmCSXe3m6bwzIs8gqzDrfdwM0v53VmaDY1JEkqYiSVZVgOwtDCr8lT3zKaZ66aW64npKw
ElT1Y19lb72RQGlrFXfCxXMe6TB1bdkRUqIezWD8sNAsRwsicKwAylsPRaXEbGgg/tbtraQp6JkX
UJoNqDZYEkzraurDQ8Q6YjddiMgmZO+erHgGLQIDQbs5WZcC69eWeEuoubxRfXOf4jIMywdpnrgN
yhWkYZxHpWnXa9l40YNgGxXiwBBJPxCwQjoE8HqTD49KSh7XQnMzejprfU3ZMKhe9XrY6lYjHaYQ
mAaW1BDAhsnfaFb9OCI+vtNk7VhyaSg5gv72AzSUW+2n6MlvYFz11ASIihRlPA/0d3s/IhEKxXQr
dO25srF3tqcp3FWhRkyYU4iqxoacEBKWUcTgzapu2OUKOsF5QBcZG0xP0da5Bk1HLo3rCP91P/o6
YnyeHaxGNUP6y0TLIcmPbVhoKJBED/jMlhsm43inRo+Gn8vnxiuOtj9pB5V+lhGH6kMzdjR1gGLV
iHkfevMNiZLPYWzDLTKqv8YgvQGiHjwi2QvldJdbb1I4oTdb5CevHNE7g3QMe0B+T2aIhOzRz8Jk
8ygXRXiMleApMxB5RFlqGBPlpGA1uimsrt9IMYoWSlo8MUpXRSkVJyNtSM+7nrjZFokT1hJdQF9c
dalykkkYDpTSn9HgHaNa1YDTYvEwFYSdOT5rx4RsN4lpu5QIjK2tWDEOrdc9NJFa73wYOjQe5hIJ
3GEfUfxTGJcb3Ux/1aYCP0D5gW00fR2v73e1FsaOMNTnJvV7J9AFUj7ID29Ss9uVYmSp1VVjI3rS
I7PCZxtzRARkwGjU40UyfZpiWjc5qZWu7TyfNUjs5ogPMbEtU0urd+qml9X2qBbpXd/jeJc3t1Va
UyOIB207yd0RuULfbcKgowbdX3WqhrcRknaJkruSmuLA0iAjZhoio9Q5AnGRNJjRqrdThw65LEWq
9o2AkFSjFUyPUU0eoP/c9uNwlLr4LEXohZtTCguCgL4skEBCSARRuYgKSiRln2ijO0kkHOJ3/d2T
4T4z2O8zXaFUblq7kAgdqShgHUbQHqXRvlegIft4ytIysTIA3GsE76Nt0dWPtqEwtUtUFRWDZGvy
UTGbiDZzqwUqY1CnqnBfN2RKmnFmil3TO6O9iQeSQ6UDaoJ6PHLaDbU5dDRvhYySp27moMyj7gTr
ESGnXxD3b1rOxXsxvZQVQtd+6KEN1XH8BoyXabLD0xjcWiIF29C+jmiwYCKwjyUUfqbo0JTVcMT3
WgY3/OkLg8Dcr5qnQLpHvp4qgl3j4BN1n+Goe1ebzpKchy1yApZ18v3uh1+bnivtNFFsy4LWrdoM
lAGmfIcRT4S6TYoVUapfRFz/UHBvr1TCjdKiCF5Z00voAcTAcwd955Hb+A2rPLxWpsYRSke7GUV9
NGzjszKcRi0Mjm1BC9WKtE2voF7emyQ5pOFNjuPDFAe4Z+Q5SlaB+VqF9q5X21cWnHvDUlE0mxUl
CvSomsEpPE8cCxvfamVqYJvPNSY5vw52mO8icHBjMnCQKgRfQYFew9oLYpoG/xml8qqcfWOmWzNs
yxPCBJT1RwIWKgRW0NWOMhS3mtIYx9im9TpAxIkDZMP7aPKYm+IPhIuiY+W1oIOi2DUMQcl1ECg8
9Ng+oHAfqCiP5eKgDFK9MUflWTPi26ntjZOSVE/Q1lknLdCbEYR0VWXKGUaKe2Nm38UGlxKhCFBN
qnaD1gF9TrkvUMG7UDFrkrQmoShTZAKyU6bXERVwtOF7oxBO4tf7qOvKpxrY4qagv466w71hVJQv
9IJLhiYtmSBdevSCKQ1XegZ5L782UUs6LGbBSCF2mG2rO9227+pSDrctkkhz8E3lzKy7B1LTwq2h
YQMH5mVqJQ2C6OJttGdxbb069JCMKVoqb5Ve3qa5hvv5NDWoqFekDKND8sjJFYY+Y3IJSaV0lpke
N3pTYQoVEkZIzEwJalp9Th3Ei/S3nNjX0VL5Z1pl9OzlPgUSUmE3XW5xVptLqj7TmMYA92jXJn2L
wHGXohWYp/DdmCazHqaFZsGV9eoHTU6sU9lR2c3VfJuHMw0BwCdiRzj5etNZljtlqyIOgTGJo/XT
HBUAXcdfYjPoE3BGAGEk1HslruILPh2RG7Q01+OZFpnnZgh+ftQQN4tdJe0Mqmahh3ogesY99COU
Tkn6UEPYJ0kXsF7F1KTQH8X8UyM8cS0tGaF+j/6TJTrwpnEGdyxXXvyXxISCHxHUrw1zio+1TTml
7DPWPFX2zqMZz3wB2ieeSB5lmbqIoSvKXWFBhsVW3rjR/XTCVsaCKa+hBaGbeJRLpDaFN2U4heQH
eIw/EXgL9/aUh1RO6rfWKHaTlNWUHJJ+M+XK3qtAbttmne0rymgZTj2TbPm3jcbFrXFdLuWJxFDI
1KstGRjZCDZDimSBElv9IknhyNLb2cQsUbWrRuDoZBGUnEJQ/3jG7yf4L3VzRhDNP1lydKvqvfRA
uquxdv6Yqhq/8fqAAigVG4teYyvdIxO18zISBbOlq4minBslDV30zDyTDK0RtP/RxwF+NnEoY4uU
4rTgT+C3mpfOG54oOwjSJ4tZTtTb3KxKCBR2cfRarachkexikvu9WVTMLWWwr+n0S5WM/imGJDcJ
NmcWlGZXmtLspumxvBpNuduPiMSVsU/PsCV0zhKQoYoG+0Tp052ZNtqd3ne7jvJI53vhKcDaCxmY
sjwzPplOI23CkEdm7rRQitcN6VOFWYBNQ/gyhCyrcsDdyGjhhiaEhT40ZJtKyTc1sNdaYRodDQTO
C1+32KF6zbVec5qxepP72R8gRLtSLwo6OdOLEsqPQUSrcOpoy1tIOwL/p9XvjeNEg7p8C8JScbTB
p0kJ1rwugP9j2r1VggCh1DyNz0OoXSUTHy/ZHk36HtON9dH7wK/HoACqIRlI7GpVgp3IBcnlp2ka
oZDZFIDbPD1ndf04BdlWSrCjT8Rz3XU/hgg5NgR5ZPT+TXRZQkwpVGq3ai3v6yGFHQKCRMkH8AqY
zVnxKaiOmiK/VROSDKlmH0zUBm5sgVsFZqv3tZ12l1juf2o9NBJLwArpQhs1LzOOryJMXoz+qchz
8Tnp1yyML+lQlbs2Qx47joa56UwnqLYpt8b6aWBBcqhG/epKTEsam14eujUdK/1kuygoxVQWQTSi
3/IuIchNiNA73Qj3TALD5yjxMxNWt0F/DWRixvxedOGPME8+C9PH7Rk9jkrx2mMGlrJjVTUn69Ou
ZcUxZmmQsJme3ltLGc5yK2H7xklCtyJ3S80DB+BUSajeKVW3NeOUnKZvNhkz+KpVhmPX+dpO9TUC
/uA0pXlHLcGkdVFM2wF1jdUwjtAOWoQjQmOXqnPNZSYm9hVFDPSNKYi35TrocbsJ1OIWji+ti5J7
Nyj1l8y2f2opVoBRW39ggQEAKfQKd5yMWy1RqEhjTVNLREUmuV1hQaXREfJr26yEog9gfNBRArHh
bXHVuX1QNEWhFKxHLCgVdAHi5tyeN1I8eufOLj5D2pRNk/4SXu+DkIeDWgFgZqbxbPldSoETKf40
4tpGHzmkGYdSM12a6iNTYEF51masy3xX6TnTq04q53XBc1vXL0M3TdhI3tkpTOO4lRIXzY9sNkCj
li4RMdfU0m2+Q0rqSxNXwSboUf38/0JvWRM2438SepN1+d/pvP3v5L2O3//Fk3X5xG+RN0W1/2Gb
qoVULXoeOnY1//Vb500x1X/ouqzItipUW7UN+y+ZN1P5h6Zb7G7qltAEkcZfMm+CtwSSbJaGcJwu
q5r+/yLzppkcy99U3ubfg0urQE5OoTgvWxr/qfjxfh9mfv2//kv5n8znmAm2sv5zqptf1TD6x2AS
4blrk2RtV8r0HkasTEoTfZZZi4x2oGhIzEMNUUyzc/OKpk3QDxc/IAFr2xTHR6rY16rqauIOFQGe
pLguD36LcV+bpMIN/LG4+mWhn1ph3ZkmOv+0fGm11DFL09fOqGJR+qWcOE0+VuxFUoCeYMWd0DGq
E7Lgvx7MosvxvmkCOCAhzl11T9j5/fbybNlnedZ1pgTf5+tLls2Z6j1VZtqCZsJQoQ5KhTBGod5R
tT+VeDiMSksSUw0ZyF1hnBNEp/axrKWuj78PqWI3IX+n4gw2oW2eyXmFIZNXnnRy/q2Xe4/fm5bt
y8P3NuTMnbrEdm7ZLoVGfezbi6TlhrdKygKNmvmhjn3Ik/MzRlqytav0/9pO1kFgkBdAkZe9l4ev
1/msGXazfFEIS6Ui+Nyay/7i61NZBv5AaGBnqhoAQ17XF39ejfSRakCa6OlB6loEQgLwtAeEeCgf
//nUC9P0oBcSCjQrjRpclVn9ycjS4bQ8m/ocjQGrJhGY313eaMocUIIAF4MdNbyguCpfyVVRDGJF
2Ou2b72w5vupXbzaHun5QERo2u1wDgaA9f2IaYWihPYqqwi4rKjVnxQgLmZflK9obWdbU6v8zbJb
H8oXLKK0ezOiu/X98RINdHwe/IA0u0WWPZMUEAtWeff1ErFg/Wx4El1/z8AINKOnBtjnFpNlpvu2
oDY4lNK6xGTw1lRyG5InD2Tgh4BSLPYG/9zeBpkH99K/LJuWB9IN+1ZP4NxSv//9HQElIvB7A1XI
LOqP7fxAX6A7TmmXOKjiAVL51zeWXb631SEEGy3AQqww4fvUmh64Sl0+L6/aiewFwDRv/Pk6kBLe
atGsORAwmrAedG39vWdWIXRFE139/cnlHSZWxyuBUnbMsffLA3YlboUXwTnN2ua+LZTmUGXhZU7M
PzulPo9ykL5rRYiGUWH7j2ON91yYm+qtWgSTi41PevCivjiYoT+4Irfbgy8XUv8Y4NZeUW5JwcnW
coYDy6hsh24M774ekiw+Zomy/9um+U3JKgVtY992vt8IOzu8+1SHIfj92XnHNKo98CXgHCM1n1H1
VG8jxX5Y/FeWB13lOrdGoH95sizbQg/SRiThv9YODc26pD3KlvT1IS+MILqHhNxjrupHu52yY5y6
y4swmqiQ/+1pMNb6cbQLy8Ge6/c7/fyxSMUE60YPvAG3OeQuKjLaMxKUiBIibxW1zHttUgKmmLcL
X2G7Z+nwVEf8Wr72ayfv9/tpDXMa1Y+xC/DEaHRMdyvIVkjrzs+/Hnq1cCmpmdTNYuVr22QyO8Ze
dcznTYOfZoh6xy/fH2oCHFz/+FLKKPPeOeSW0keF2peD7G7OwSeqcJhD8uprUwz2IOpJKZaXiI1m
d7Pl9Pe+39vFOOd4kgT/kHt6v1i+TnrnnfpItVfBINIfqDdJUjJ9yI1RrqU2hXgy0sHqxe9V4T/v
IKJ1XiCO8bd44O5LMvV/ZG16l4dZM6+a8p+LrI0QpqpQ+VHo7lC4/WORzdH8zRvcQH8attluG874
cdAq5agK7No2ZiKA/6XNI3piMr0tvYAzGk5IGsxnscVtbsQ14tZvuVBKJ/KdPOLKQ29WuV+2Bb4C
0XTIgj3Fe3FChg1gWxUDDI6iD4q4aJXIlVtM8MZwsQFKhxJYMWab5dXyQLKXGG368PWCGrIcTOFd
E5DZiga0kmzb7XF5s6BAu0LjtNotL2VMb2sjt29MnA1vk0RIe20ColYk4LunpLzzgzT6VGQ8p+JW
ecyNUCPwj83NqFjHNOiMVdFH8l0Y6ZCOEg2v1bpTTnoKU4A+WvaoZKDNghpzWJyOgY+2arxX+1kk
oev0e6nlwbTgPTFrebtxiOaXXXJOJ/+4vFp2s+qkpAPLvx5rE3G4ZTecH6nVBqrGZbVqiBpIbUHM
D81HYcq3FKO6D8+PFXhq9nQ3lYCKWttHGDEd8g/v3JtKSyGdxhhdSsKfJjbO/37QgJ76IzKzTdNW
hKkLSxiaZSt/DBozUocUXSX/szdlZZ10VXzf+cp00XxSPxXVgLKz0XloyjvDGtPN6NWNo6FN9iAX
aXM0sxYgvh8NB62kJShNOmJsUoBcnAqN3EvhAJc5Am3fbyzPlm3LfsvLP7Z9f/aPN/67nb+3EWGq
N91g4tYEeq8IdXEq9FjaKcKiTtHp3V0qlRYaCpL+MprtFVVZ/VfV40Fba/6PNkgVlOF8TRz7INb2
wqy1fV/JdIaX1wEhAsW2eevX02XrrNboqkF4/Np9/uCy3VYBBsVhmxx7YBWkpjJNeS+FrB1pCTAX
zX6xaA+M9ER/hlLmKl1Z7NDQTUHf9vI5UdsJeAGccESMedmkAO2Wp0MCMrUwYsTf2W/ZNHoG5jXo
7q4Z8rNnm/gY0EU7Nhr3GtWJAA0Iaht4msUXP+ZBBgvANqICksD4onVSfLEwN8JH0SxXy7ZlP11C
5S61ugaK3T8/21ultG+jEV3Jf27Shw41vUnbaZzytVr16pb3AGoWsfYYVwUMVcOgR8uDroFM9hJK
ZNkcIXy/sTxbttVhW/33b7cVcj6DCjngj881oC2oqNba+4TN+dGw/Z96MijnwWrFk0nb3Nd8xK8m
v0cKIXdwBpbuC1nKKZdrwJ2bQPlABnvr+Zb6TAMFvkSH62rvB/KVxeXHsgNF5J+FEPXVFmG500dd
hqWqSc9Va7l60SsftgdQT0OU7tagJn9k9aGDPr+RgJaNXX9SwdDqGtwDb/JPMX5Hp9FQ8xogpbrr
MTg4ExoH19Jr7sI8wNBBN4KrkgNMjMwuWC1vLg+dBFG9UuTT8up7j5JewnX51F/fsexB89D7+g6A
KTowqBQagVfCALRiz9p/PaWwau0lygxwc76fDncTDud0T4GvlaKF794F8DJkXWy1wJKeZA2xAt1i
NVjeNaphLeGGcw3ijD4LYmZi3gvh/9L9T9PWv85apsxCJ6i7W7JQECK31X/NJ70gHkIpTrKfsWp3
d7kKSrePvPqjiINDB+QI8v0ZBV04mp3fHaPGVB8tYBX7JpKOQWJNSAlpg4yVb5JvltUNFIq2rxFT
3oddlkNuaPpxM5koHhhx1jv//ufP2fjf02F+PrK0OrLsQrGYdK15Jf9bOjwmaWlPxoAAVh+dSjvL
n4YxI221tJdaK9pd1vvWGk13/SWSyVhpY5BQkDA/oBW9m7xCf9EsDXJ1jtHq8tJr889Eq6s7zZKk
iyn869enC/AiehME7vLdpZ1favmkh2DK+rdwAJLnpzR1ZfpXBeAonn69bszfz2JRFulGFGN9aHIq
bvmIbWye51F3i10sfRIKylGLULint7uYQj2aYV1sHcLENL8eoqGG2ra87iOrBJuuYsabShjaz6uf
7qEKDSbsBesIxFBU6KnAXqor99DnskPF3X1jypJ1P00JFe68ijf1YNevibDAjtvxO3CemN4iUxzu
Gurj/yHsvJrbVpYt/ItQhTgAXhUoRlGkgi2/oJw2cs749febobfprXPuPlWuKXRPoCxQwEz36rWQ
OtBXRYsojz6IP02bePAN7OTPuWuHh8QgDqiuVBNVHDc9z+tBa/yjI17CfPvvt1/Y/3n7OfNaOm8e
y4VIX/b/cfsNCxFgf0oE5KteI6j06+EEEc0BMsxjSwrgbPkINFqub99FMfSNjjRVR6Z194kp5ssw
QGbBJgqpdwewSEWfvgF+15neidxIcCJC5yMIm78NpRec7AXN0tmo0gcn9I3bISvd5FYHD3mbiiR+
UDPUwCUMP/GsdghbMkP5CR/KVZWjIJ6uVlWWmqFWzQ2odq6rwDlj3SZOHT+ocTGcjDVCwZZVO6SL
uhSwu7qUjbpSzehFznYU7P/JmnDZJ1SnNJaD1nRarP79Lhjmf94GAl/gZyybeIZF+OyftwHtkgzc
imP+AAIGF0BQp8e8yc4+4nJkOkIq+mQzzEZKMQhciGWFgKvyqbHqqulc657ELYFqOfjaMdVjtxmi
+fMH/zw1KaCv5w/uVH66GSb7rpxJ50lLjVBNK8HPZmbBgP/7x7pcASK6byEiv3z6tbfVimVtgnO4
ufrUVdGG6SHkfHP1Xz9MMyoAuYa2U53KH9tdvo08RAzyoh7Y+kc0Xeoj96Hsj5dqQICUEPR4cuwf
l39MixCzAn38cTFpdxrsD6LSfMpSJvcgZIpSXcmiDIQYD07SP8dT+GyFjbevS8oJvZEyaicC7HLB
06geRNO9vYLXzMSnqPCXlcNSqcaH7Pi1NY1Pi9+GZyJQ0yMCoaCOtEV/z3I4Dgw4PyGL94qXKjN3
ys9hGmIOBHzXeRQb76Y4z+bQfBZEqTaVQTGOGvVfVjWKern79y+uKf7z9eEblolsh2PyDuF59s8v
blKWRjoOZv6DoAd3WASUePS96R3SsYFSskl3yioTk9x0ZOZIY82wBSjnHz1jsp6CrD4oVzfrMfwM
aH6wBbVHshOspxpgUf7lqoUjez8jnNNFQf+gjzy3zBSKC2PqHo1l9E6Io7P/Qc7Mdwv/pFxFV7Rb
20lJ7aEPfTJlUy2iWeUJ6sXKp8alnQcCTQiQIHLICA1Dzvt44zWFsyNj6EDtzdW1UT4RoZnMIzq8
UR2uWUPe+2HM1fyj20nHGYkADrNSEvPD+h9MtcAHXw2Z624W5Mr/8yfzOzDtGb+jHdKWGsTnhbZX
V3Hcvg2poz188E9y2NVnNeyAfXQK2JoQR77O/zButCklaEa4bj50lGWN3IRasA0L6P/4aYGh/Xaq
FQUhsrVPHA1OeHsXpKO9I0SV7BZ/F7Zp0660Dr/q9KYUdq/cip3LuOsMom+nINCRkPq9yHWaWjOy
AbE9E93V9x4/y72udeNbZzrvlgx9p5NAkb2wv4ohGW4JIkiaLdt/miikbIRXf/HQGLjL5oYTRl+7
+6h1nTvNDqChIVCjjv0ii+CXQWbueTLHdO3WSbcugFOMWR0czWBZV55bvWltGx6rrIMlvazfkjCt
9n1NXZcy+zhyNzmYpdvL2Lw3H5oe/GcqB4/NRnP3eVySBy16xJUn0n6zLpaHyoHzfSwJaRdu5v7Q
JVk3hClZbZCSAEp3Bt0EWWXiUWeTWvKN3i/nynbRKk8aba18TtIuT3MML6CcoFwE+/tVEdUUJYbJ
glAzHUFoncDlRQc1YphK/oOEuFC7AQwlfGonhrlBYeLyxJsc8rFuQBRoNmqO8jwpVaN6r0/Ga0fK
u8UxiUtfXaNaRM1QzusnXX2qw/i9fLA2Nuq9HS4L7/HOT6malm/4iy3f6LPhkNMwgsPVdX39G/9l
N6DGXTcHH5a7zuVXQPW9sm10B/7HZsEyPm7ZAN96juFYrqG77N0/PHI1I9TcMnOt76Gl7URTUhlT
xemA8I3EdCrbjyMkwGub2pKEWviL06u96jAtzb3bga6AjcmK4J5cxB160cadmtKlIMKakuJGzs4w
sto5aA125JQLCYAf0qcagVb4QxvroPdlhyMbF5zdA8j9YB7/RzjRkrufqzCT7eoUHzhC/kPclMyi
fAn9sUkFrdA2fgLAzW7CjYmS7T6rAnMF9PTn1PiLvnLqttpfLkP/U1dp7pZ3g/491IKXkvfWmxGh
7xdMDhxvAGUObOntu7wBtNakdbRze4l/bcVwWCbLf0FqZBVHuvcZodZiPaA/cj+5kf+5s/uvVdCK
p6wMs1Poh++E9U///kaVOdCP/1fDQYDKYzuoG+Jj5NTwUwp9TL34LsjF3zbJJM4BmXHgd+JJWTr6
2lBrZwZcXHMti+fKU2hwa1VvPopmm5l5QwbehSatTqLbNFiC3TTXwU5dVdZ4HHRUpZVFxhNmCXWp
Gmdu78Qy69sxpAzVIS23rTUQ9F3aIQSKMPkxiqHwcolCvHgRVQu9X0nMAEp+EXUUfK4Th/tQ0BBJ
1XbqSvkW20RZBTDj1XUdpsb26QCLqXJqjVwrjgcQQzEEIFrioLkUF6slqbW3bqZ+B4XAdqtM2zI+
acB5j8rSzbt6Wro3f9KtJ/RtT+xAk/W/3ybjYxqZ76TPF5INkc5u3jQ+BisDzdCnqnG0b7HmVA99
oX2xsqE4qSZwJmSRsuSJH9MnrBPn+iHWi3U/i+IUO0lxavowP6ZU6flaDcAQuWfYqQEBxgOoq77/
6oxaAGCDBQ3ZeHZPKsFuHq+f4cTcUw/ItlpP+bW4eQ0NKhhTczn1Vdhz+wMfhDIYujLpqH0OhHnO
kjwC2zmMX8fOWOdZaf/lZeNDkQnvqzkK/yZ0/PB5TpZuBXgm2Omp290PDcqstigfVSZINfaC/FZv
GemfKaJGnH3fsfYqRTT7RX/IjPq/Tor7TqdWkwmunKCW1LypP8hP6aLMyG6rGWTi9RMcrX6KnXEE
x1125zyvIX2OG1h19O6sXPxRwMUWWZCayBHG4COZFCF3Wt4BoRN7O2h+Fim6R6MV+6fJ8p4lCu1z
I9pl1U+874ugF5/rqD8Mg4+cZx5lx2b04ICU/iEHDmrPXrYpAGNR4JghBKSV5c6eKZHqRu1wbSJd
/DKbbnoN0oEY+3NkDrLM+u/GDGxrl/WOD/9P2NqbTPJbSp8aMncwLkQtZPKpTqygQRbmk/m9cQfr
k97VM8U1OolraaKMCBG2RaG3AOP/qWFLcDNSlfX4a06J0sbZCCEJjcYIWherprSb/8b3VhwWvdJR
tKUiXmjDfmj68lnMhDd0asbr2ZkBe2n21h27+RXwA2xUU/HFIvtClXOab8o+jj8nwBDU+DwyXP46
K9TO5HQQXXLye0Gh3ppAbn/7P/4CDVP/+Cbkr8511DvQ90zvkoX6473ghGPV5H1TfvNaznBW5Ymj
IZt6ieDXyPVkpXxjD3Dthqq4dePxnriOi1AV3wVZsEfhpkOBF/ql3p2Mh3Du/U8DMCMKWJaviZ+3
dyOIyr1dBvPWmuGi0Uw0mxzBC6kQGzeK2yfl6uzEfxicllLk3z7V4SyCP+BsOAQBM+sGioQmL42V
o5scBnML2AXpAiSZIw+K1gEciTLDsEpgzmvmcXe5VF4hWpSc/higLquKnE+STBtldXK1y2g5228a
CKGDVOwGWyNQqgXVsz1F8bpNPXYOc6Gfw0aAgltcisMTd14lbRlRA0ETMHA/VyDESGQUd1efuvJk
7//rs1LoKQPxch2lhpIjmxFPHnxYkFpqKypKVTWtRhLWzlzoeERgbhx59grk4U1U3aoNDCAq0jW7
WXnUgB1a0lKudiiyLYkJpALMIHky3ZHXPgdRq2xRL4L2d22HVr3qKzG/R3FEZU5QvwRZapP2s9BC
lsO4MQ68QGn8OBaBdR4a+6z8oGGgfpldiHblMJMzXbLk7w40KehU3vhJme4SB3bAYY4iqlxoBpRK
Qfc8XzwRpAghRSXbSDTOMS3QFIqcbmdOfcMtoNFs7k0WgT5eDNE8t1Gob5sEgmHVGy0D6AZ9hm3G
M+ApScL4EZgKkrMTCoRdkfZnc9H9G47owTcKy8Al2sFPIepPpKSbT2MLV4kuJ9UR9P/AUJNVFsaS
8LRJORqqS1dWPl8ajTw8/CHYlh4ED0CCpxti2LUFW47tkYXy16HdpfpDFRbtjafla5XbKQYyjg44
pweV+NHzghqedEbHPQ0/sYnI4Kr0YVqLvOWZEO4jKmrGexgUDhBjjTKRxUu2zrTAA2V3PkLz2kZZ
dQWZi7ryYGT09VI8ellMVsKbVqk+S5Zu+eD14hn0pxm/q+euUwT+rw5l58t0t8yVufvwfI4d6zz2
QKfzJK54R+XBfeSX48ktE6qQGjN+zXwSvV2aR+92KX64qV59n8oZjGsehABNT1pK2T6li9DbdUPw
qBqvFvk+CcS97g6UTSifpjnBY1kYn+PFIpmtOrTeNx+renjwC1/fB/NC4+XGXplely092AbsphXt
unarp8s46br0Kps/D/0yRY3jK/aklppaGKGbDHWnKLGpZdGHZ9UYbPSBfZ1FSQYqoMoB+rS0eVB9
YRmVh8oYXpXVB8XwjBbeN+orUTKyCHpWnhMcVePXMG94wFDur75eoAw4BvDTUB++v/rd1JWn1uEn
n6QdTb3mzMmzHGKXSdZCSqcarBdDsmmS4jF1KZ8ECJJ9ni1/3Tk5uS+Cyk99n3xT7gSs6EOKwPxK
mQNfdEgJEIcSReDByQ5ll5zdeS5SaFkM75DhZZ/TKTLgxYrRUDdCDrqiNL6UGsQlZcWDAIVH6MQL
9CeIoDZfg5Q0PPCd8AT2CdiCNVJfMlFQZs9UCU6Bhmi7bFJTWNCk/rYnbSluAQ6Hd4P05ao7TCQz
ozC7nQFz/KbPoKepKYN6cn3YNaiHi390y607ddN3cryQRwVxfyyTVpBZ7XmHpZn7NuXTSY2MTf2N
Km7v1THmeQWOOdv6kf5hrZAyaoLp1ZM7LhTbZYZbr9QltdFWTZ0GXqqjH6qqDzc6wrg7MXzvXe5M
64th44aifq1zAxrDbIzXA4fGVz2IKefgDbJi29q8lrPHLzJCfkn1+vnIez9w9DvV63pNumkFlazK
bHMeaTY1NyggMDca9GLfD+xTlFlww1wq687hUkeE5oboJ3qZN+j+UVmqBwRrPM/9kgRoB6EdVzwv
bavB4GcE/G0M5VaDoG49GtBh3RpZ6j7WcxXdj35pvtgIRd10bjV/bTt9h5yT9iU17Q0psfBFtBGq
PNZ8z+kzgRBHS98D0eYHE6Htl1KPkW/pIToppaQWKdh5Vzq8YeZ8rxpkvYEF/TZ7eNr3o2yuPi0Q
073hFAS/OgrEjQLmHOCdO9UQ+e52kAiS6uo8QUIr9yCLb+x+bREwoMKJpvTzeDMU3derS10tWmPA
t1Uaay2HhCa2rflLbvpHgDjIELhxvVP+UPoTXTuC1X6ehsbajUB27powDW6jOSofCSiXj+pKd5vy
MRvmX72zNJVP9VI23u/HoFk+220E69isUzAspvbQkPK61aq2/jag2bFUIn+fw75ZtSbqhVQEm8+V
FX41F3bAwEXXkd81j+WcNI/qyiTeB4kWXHnEyrhPmke36vFEQjovdBoex/iuHWryTEHUjeXCWaU6
lO+ygmPGzy5btAfbbPc+rzEQuvERfB0569qzLiZ1oOPFDAjVQzRa7ccGRbxyaeZdV41IcxgumhzV
MBKB1vnROS7fiH7qn9rOhSjUgG4GTgbrtfCcmphk7kBY+Q9Ta8S4CmbCevnXwCv5Ete59aKbZfw+
QE6Aug6IYrvLxGqqO3tXZnq78/s5fsg8vToB17CQaREEwOMIrmC3zo6Db78VcaFvLGkpF3Dm7Ji5
fQLBHmKxhUMqnF8L3XmUQkFoyF9sUx+8SkRnYxyWh064sIOj2/5OTStwMtG/GPGAAqKewZOb18N7
5yImPPVQvcSmWJ470z74ude/m0WZU4tgAh6R08HvQKJdJKdagwFEJu4JUHhblaxXjRsV/sVUHaXK
8F/H2BlaaIVTwwvZ28+mnayGbOjQyCOclQO3ug3sqPuUWDC4jZHmXXq5lQZ8jSO8tbJXL1oIjHLv
xe7q4KmowfUls34o9SABilUGT6Rlk0MpyF9LS7lUUxTv8ySsI9X9wdOi+dUmzfwnPS3iu9rMy01Q
t+2bKbUiu7xxd8rMzOlrN4/Oo7KKwFzrep2cleVp96E79c96Dp9eUtd3ViXEvp1HsZc5OlSa5aWy
VROPU3BTN212fx2oOj6YlJtbYMMg6vm93nWRD77/tmZXkwPVxz5iHwKrf2+G8dpqYvhlCazAScq+
GRKyBHG09NMsevGjG/izsq2YYv66PdZxpr23PsKYi2WF51F+W4dRn6ndpLI9KBHBMWY9XQeU8a8n
o8h3TkU6vuEp8iV0kmMTatWL8sdR/MtfGNnRYZ90NoevXR5HT/VE2K2qpuZb50CxlUzhmxO0bNYL
zmDt7M1vDfEHNUATaHfEhj0d4zkx9mLpIUWMQ0pc4KadwKZ9yTWKF5vEK7dGlI1nMUHyrqZ6SfIj
NPPqmZopa4N6Z7Zq+Y6/LyU0k/LDrQai4albKpKRNuIuFqDqQnaMmb2OSqiRSW0iCZ2ABVcocNUo
/LeCiqura8eHcR9MNbiOofn0BJIX16XU1Yf1rp9hsqEHmbfARkzp5Mop52mNKmj37iGPMvTpl1ZY
QGAzblNieJBhw/E7BO5MLNRawHDU9b0alpfdHnKA8SUQWbxF/BvmaQrRdtPoNrtYT9vd1RykL/W0
ng2OvFT2ZeDvKVdfVUILVaaUFv63wVHXxOvGiQGVwb8XpxbfAtM3XvoW6s7KKQ62tJoZyhPqPpd1
p8FjosW8shCu6HIEXCTmmF+Pc+egpfhHyMmb4l0di+gSZPJ8Im9JG3+6RJCuEy52ooW7Vg7Wl0q/
40862mrwBpDhgwmFsuNfV9Kn2Un9l21Vt4Ag/D10GBxLZKPMa1OGAN874+fV82HUYk/O7UKpJjA3
iB2asj2nEhs3gyUCztf1iDpgGp1ms7lMfbimi+JFNF4B7kp7T0bC+7W1UI5dwmygGSnEBaVfvGc1
WpVpIH7Mk/tmiXB8K0Lh3NtNa6LX7OqHPq71uzabAUVWubY13RyEdmBIjmOhHQWMJpdmsm1I0Dm1
PFBQGD6pDqTUu6OOBq8cNSc2hPfujIwBQbttK0Vsu7C5sUI9/QkdWhX5aFrH0c9Y98huobx+D7x9
OUQk47bNMiKQ5I3VGWhidLvwgv6WTbCjyUnskZ66yhef9ZYCN79w5qOkj9lYaG0YcbOKAr+9i7Sl
+1YPK4V4jmvPvZ3yOn4UEtVnUJYzl0t5sjWEnUy7ML91C/rkXRq8Gl1sPzg6shXk0JtX2wvOLQVx
XybXeV3gFjm76VCcdddjo1Bb2YMyVQdKzmsUjIdH5dLcnOw9icDO+sRpGdyDUf0w0vZTkwcUu7ht
t7L8cILgJF2OHA3h+EFg+7td7rwFDqB8qElSw512ygKt3vCjw2FJwvwl6hLEHeWQdhYPVmeM75Ry
CPgv3GC/+Ka3H3nd3fXD0r07AxpK8nMJiPNFZY96riA1glIzGB8nsfxqSuBduzwcKKf42+97E3wg
QwLCv+bYBNvZ34OvY+aRdEE5GxDlpc4pho/hgUrL6I2tHiyvU5SvL6bXerdZxH9CmYshGSoDtLWV
6aTQVQ+t7u8IpkVvDgrPlLOnzUH1xl3wmYC0K6lmEOZbrEcKV/uny0Ik2sM8TM9qomHBoUZR9qmH
affy3s5JYY2pBn2xfGkrXz8mZE0bcbi6lB+Q3FgTTe5ECHV8lHRnu+mjB+CaXyFHAD4Kl0i9KbMF
QdFpWfd6mx/Lmj8U9Obrt342YFRIW//HTJLZnEtAK7XVPvZEkhE2hgxDX+r+HATyIKgBtRXBCMEQ
wYuHyii6E1F1SEgAnN5liwdxcTCD5anBWle+k5xV4/fZRgcJ9Xix4pY4rdA2aGqnlwGe5iwPEND1
ty5ltWFvbjUnnQ6qCcwum2/U5ex/HpYE7t4weCsDN9qNLUVldrr4bxSq+yuzcJGGkCYlxOiZdIa/
Ub2NRXlrYXuPaqqDlFevEy4j8FGdrcy5DBJeZe4rGIGg9WOJMhTZusgLVCi68D6w2ZoscJXtx3L2
jdVcuTXc4CiiWEnrGZwK43YPpwdVaaqr9EvjRo231C3I5wq1lixHk4KN0NHovWGbWPlJWaUTdsd/
+nVznCkPlmPNLBvVWCsy28swMKt/rKH8yjXF87gnVPVaogCrDkNksWCz7cmhuzCcfJqW7OLP9clE
4qpsNr70/3O88g9NWb40IUcOgUBCP/SgyOWVmQMvNzNqdbSUYPk0I+le1jA2Xb63cufp2CQ3lrHe
KZfnev6T+so2wbYjw7epIaVpSK+Mn/7f7Z3qMDvnZ9UaEfuif+wnr1vBPh3h8HdgMmjFZ4Im4zsR
cFQXnAQuFmlG8XgkPspGKEvMQ9iS6lF+K/X5YjcL7zZdFC8D+/yG80ZoWq9alMcUudlUl+S69p6a
2pcmGJyT5VvIGfhIGiq/8NjIcTSvCGj5w71ZDmI76n6w5atHoPt33Qal8Bk6IHO3DmVpB/sN7Smg
uFpZqvajSiCeW0ZzulO+3EU/fKGU+d5AiRIwivnUTI3znGSQVzp+Uz/w63WeCZrru1pY6U1Yafaz
GvJ7wgSck6NyAkTT1/OXyWyhinXjkymttOGZWObJS6Khy9e27nYQC2G7opuCx9zNA8qM8qfJgWgR
nMO2yLJuN1DKz/6hQw4BOJ5qTHnwSh1kx8ah3ShXIg9okWwEQa1bEJ8pCRpSeNqCQMGihbMP10Vv
bK1ggpFbmipWaKfVIa6EuVUWNfQ8UD0oasgTPrAJCp5VA6TzkzWJmrICP3heUmO5Z/OO6oY0+4Ad
i11pX+y0cxu4XyCd9o35SY0tY9+/TZZeu6xmxTLujBo6taS19gwRhPm8fJ9GXTS32lzqEFbEw3bq
RmflUxe+sZO3AnzOX3pArYrvdJ/DqILathA/RIy6nJnkHK/jFLWOwRaPupG0p6awm5MR9RdXUQyc
x+WIburcR9WphkmXFxhbajuqNWc8IHSUA3t7V5RRcxcb8bPeQOLChmYBXCeBHqr7MhJiluUOXsX2
9o+ZapAThlCJ9NrtRFjt3LTWKbft+fOic9QnfDSslEm9wJeMh9dTGy+XUUZHTM3rgJ3HHBRlw56G
L+MyABz+7SvCItqQIa0pY+wQQNEzhEeRjEymhG3p2Ma7YBLRTpmqWcqwIK2UwcpTwnJwGWhkWoSe
oZyTgsFBZ1JeqpndivxmtYZksl5nMOCcwzqi/tZ2hx9Ao7gwh296pgMGaKz22AX9uA0NXk8BxKGv
7aB9ITUx/DATk0O6ccozXd/mYd6HD/3gkEKPyfZ7RRMdiNWxoRr65cka9fHebFDCGKhgyDNHf3IK
3ULFqNmn0lJ9IxU3qk+XI2Vf1aTGpe8/56k+Q2Kgf8+z/Qw0eZRGty20ZrcwZpBRm4N+A8p8fOA1
UD3DUtNCbwicSaCxYRMTTASszXmMshm4qJu5z80nuGDL3ZjWJYzfBPhq9mbVYn3rQ3nLdWIZwxAj
3aMN5q3qMCzo1wxOTM3IH03TRhb87h1f0Boqc7V2lozHCfKpt8ggbGKOUJQbXartATGlbHptZ5vU
ubNts+HX1STKdaCNsHOWuQT+yCHXXnV1nQbTh049mdQqFCg815b4HLrIBlVpOj1MfhZ8nnIDATA7
/8prCqVEI0+3gsfzC7+mJ8GD7yaMkOGuk2V4QfkJcFra6yt/1oYXLUmREYpaOLdk76C31CMSjrCg
quuIgSGm11vp2aG89oU6eQLBuo1s7u+VWhe8eilNxiNJbjW7Jkj7fe771m04JAi0KrN1ufmyGTxh
QSgjLy8D5VWqJZCV9cuD8l+beglPoO0ota+aNx777V+NjDlQ2fCDLS8cirGfvVQCChwn6qt9O8X6
zo6T5LbSpse0cacTbIHzaYLHWnMACiiXahx4QcwIVR5lEcGeTpdeNSFq2CEMOqINv9dofB7fWT2h
Csiyqoltb975UfOmrJxHyaNRjYCEZCkwAHV3N8hy4U42VzPXwk+x3sUPoaooVh3g+nUUkWX1sLJV
06ZBCoa8vlULfFz1DzuJw3Nt2h4F6U6+NiDluzNcTX+zTWAYojOGhyDsjLfBqBGZ8idnWy9Gtpll
cD00QSpFRVyusiLKXyPXXx6yXhh3kSiy16SozY2IoFKeRz17HZw0QtvLgvRDmRFVSqZfviqr1kDv
+jWk3oufQjCeWPVOXV0bLfZIkSg7IZflXUa2YV+jWdYhRV71EKVo/Uvgo8GSh934GrdJu20mD6Uc
aSbCyXaFCdtWrefTaxlBxRDYaKKrXneCCXSYMrRvhTO+jrHnHKCU+F5IqyDc8Zgk85vq6+rMOvpx
9aQmpmFgPc1htFN9mR07pxrqddVXVpULfhGmAbmKX/DG64qfqmuyo/TV4GkUJjHsTum6cHP7RY0r
5v4maYiIqs92R/uONDsaDz3qSlYvitdgnCFYJlVJtUAJfw7xydJvH1WfB4fsjZlM6V518meOTqLf
JFvVq7lxeWezo14rs0Sf+L6YoIqzE4O8f+XtiqCKD9U/G9jOB3009sq99E1FhNpefg1LDOqnoHC4
68PYbOHTZ76eaIxZumVB/rQ5/TLVRNWvZid9oq+CyM5viMj420qM+pbtADEnXtlAepzM2lu9VCgg
mQ5xsuVzq6RzrGFcgw9PDvJikNT6QnBxNJfDtVmmUD+YiZ1tQfhtDGmpTuVPZ+LfVIj7zcO42MhA
yu4Cxtv55jqI+Dlc7Q0KEWzy/hoq0G2kfEHqjvCSl5PI9qqJQoDhwwX7qFqv7/JLV45cWDyjjfTH
GHWpaUm+d/lll+48HVMXrh8zDqttbSftW1zzdp98JyQeg9mY9XlJ9eRJWXaf3S3WMD+ze+GoUcL9
W0PV0NTlXWCSII8XzZJPLPsESdO8muM8RA8miZJbtjrIBAxluUptvnO3uUumPdTJm11so/GPUe4t
+9w24R+X63gVL/DCelrkemUSd4/OjKia7FIuCq6W7Zx2fynXxb9kcJZEkJqrH0L5Bkjy7rwh7O+j
AY4qwx9tdk08I9MlbI/hQrWoHVgHaAvbYyMb5degoIgM3TqooXY9jvDbur9812Fq1u+xyp97c703
TL73fRXPXwK4EzUDTaEpRuUP8lbYSKntU/4wEMtnr1m6taPX/cq3oYRmoxLt7ToZb7u6th/6fBjO
s5uP58hYR15nn5SHHYq5Js6p3biLH2S3SSH5oj2n3WihO5xtQHxPBuf/Sy+AIIqPYphU1eQoT38O
QIkRiJnTt36qN1ORmyerz1IKCyFL5pD2bOSx9xp9Vc429vrnZnBJvjChmAhXlKLbqT7Bfv/oa/Mn
1RcSrj2YJkJrfRebZ29w3sKl+WEG5fCS1KF4hvSz1TofPZPBfdX8QDvYsk9kkvI9Lbu1Gjp41vIA
WUnLw4LefAn8/e91zLlV6yQp+9UxpnS4NcyjJU9GtTwtVYX1bCSjdVBWqHfEgrppvNdKDkt+HDSP
crzqLOV4vXU+jid+O96rzsBamkd3to9uHgFaytCuW7zJ20J0iALhWNlnXlL2GboCWBRnv9x0TeSc
C8MMj3MVr1WnGhYZkw05NuH46yxnfC4pVjupOWZl9Q9LOqOjIVdUoyajOXuBmRyUFWilt/XkB9ty
xIcPVmaYJPu0iV+FGIxj4zQtkgZR8AZdyl9+Yy0/I+ul1KyMymsqjw3PXN67OOxBq1iAj3jNrOrG
WXZpGRBY0zgElSAkT7E7d7ej6zlvQZWvwwKGuHrKn1vZNOFIzYkGQqYos/zZ99hImDFqq9JSI9y6
he/Yt7uNmuUPOZSVs//NtV2nZFnUrkEl9yC13HFDNTBsa2mUPg7eZG5ydziCiEAWtlEtpLzhwdDf
1YiLi9LLFNE3ZtRkmUDG6TtDupRfLBxOiqSe7vSyH46lhSxQkqX1+9JaDXzZ0Ja2rRXAi/bioS3z
vox6sB6Hroe+K4XYscooikmXlkeopt/WflWdS9nYATqo0RJVG+WzDIOAL8eg3gvPFACW54AgLOgO
KMpVnxpVQfRAYUZ9cMbBOlqycQpnuB2dLlkpX2uk1hEyCevoRu6Jg4sJ3d/frtrq7cfYOJkt+wIo
NZleARXnDx7mwDylpObHAm8ZdNU0mucT6lKX5VBzWdrhfJdzOrq9Dmqn/tdw8r0OO9C/zSjsN3Dk
jRs7SL7z3Pg5QdZD3BMhJyOACbTVyuGZgl/kRT09+FoI98EwLe0vBxkrLdTrb7MQ1k3e5c7zHKX+
/aK5Yp9YrbGN4VOSsOrwBOXCNnFCcFrOnTW17nuU5d7KSKAGNqSpkbyDJcn55FkBHOqDgSxfSpK9
jKCkyJbAWjuZZn3yw+KVEkPnyZyK5GUhu6rcLTypOy0qkDSSo0Ir8O/yIbf/dZJVQYTpLP/H2Xks
Oa4r6/qJGEFvpvK2VCpfPUG0pfeeT38+Qr1aa/fd9wzOoBlEAoSkaokEMn9Tgd4iOV1owTc7wFel
aBqDX8PoX/zMx7PSKD7YV36aKqiazrRwmC/FSYYrDV7CWFX1ug2T8iOLsV0qht6mwDyEb1RiblcP
uk4a0Unbx8RFHJRizCepGBQ8wAltkmL0P40xeBQ9mDyF2+iFNH6JpA5x1G5w0x30ObnpB5/ltMEJ
ofgIMs1moTGhfZoPWGx2prYGb4n+JwmUjh3judPwZ1Lm6nbVkwIaOyM6g5yNX3i8HGWZu0IceTO5
GO7J4jj8tmVPleetAfV+HAvse+QwA/YPvLcqu5goeVzH0fqQ05Z5nK6RQALKNL9Ku3ZbUX7WCXpU
jt1ECAYS7SbBv7An91nX3FEn3K7nEvtUKOHKAh2wr8dvVqdGI8rS43OEBu+uoDaZbwPdDXYZnKfT
ZFFHiFvMi9QmwEU1bbrmoUEBOhyi/khyVdP45slYHp4bPGTzuWWZXbdhPRzvFXtUjlWBpWjdp95L
WI7KxfKSk2zF2Dq8zJonc5fb9e0xz9NmTlvAJoKid8or6vRhC39RaCbGM0kefKSu973oLOWHEPWS
YsUsUMhCx+2r8TtMa6wgwt56QzsmnAFGJdDcoVv34VA9T8qAGC1ExVuzg5n86KnBatS0hvS2AVoz
g7CwDgwhHgrd7Z59oFXcyJ/CoafRp+UqNhA5kH1KUAznwCwhadIZ1DEjYu1H7I3xKYZSgOcNqRKq
kVgadOwvpjI1L0Wr4sw3g8D0ofyVqWOKfgBFNYcF7krGtW7ASMHO37WqLnaGaYF5Gwz7s8pJudb1
V37FwzoJoJNza/2li2CEF1NiiNyhd7SqDfwnI8xlFG1wDvIAfQNApjxlIKf5aDuHcj783f+voffr
jabFFPLelpffmhUmj36Z6Ve3JW80FHH31VGBhaBUOQsTuCXaEgC1g0voKcFX3c/0RdmZ3ktVwvgG
CaNeSI9rWw/GLApsVX1UZq18Q7UTDMwscUVyqtsGHjri+tCIq4z1bYbw51Qamy5TSQwnHd/DBP0d
3AzKbQvk+WOs7K9ujpN9BYXhOUuNbcANgt1qOy3jyQaJzH3PXrcDSSJQDO1J6HXvnscCGIMX9Ctr
pACZgf14agBJ7NQA0WBwN8oTspi4lrJuejVizeVXU6fU1kT1PhXDgGypFZ+tual4WNa7efiK5A8Q
0855kuEmG7x9XKS4nLNWeOcZLwDlGzh+zRe5nvULWq73IDtlSDabvD+aMP5fh6HHuaTHwNfsW+2T
jNi57YT1rGeaf3aC+iUeXGeRq100gxx4cV2LNm0+eGt9boKxq3aVyGLIqDQhJiiYIFMJR+AqfDWQ
bH/QAvL6ivWZ5cG7ao3WCx6++gasGDqo/AFeDDEjaZ0qWHa1Yr24FCcezCJ6TfraW+hNP2yUyji1
ltM+dzPCM0OgBoBvFB/HGSSKmpS/nxI1Bj1ArxwXNeGyYgF4la1+1NGDSIFcuqV3BSRcHMDZ2Y8B
UAC+t/XwXUOd1O2y9Iswo9lyr2d5o7vqQ1tY+ITOIwpU5ZQ8+t6QtVrWLvV4bBe0k1Nh5jZ5yDbV
rbPolenBLsOTqOrsw4m0ALRY3B4sQ6QfPUK6PY+hV2TZu4e+CKgh8If46BJLrFmJ6lujGivsuMiP
IPqFIYkGxCVH2zkp+ZqHOjQ3xzSUhwhk52EoeMzw+7dedB9fY6MsiquZBNEuNRTl7PXa74OalE8W
mhz7e7wBeZmYQ7Mfs16HgTAMn8qUX1owzr9Eii2arSbfs5CMnl0BdoJ1GW+6ln2iimD20Z54YVVP
7aem0MVCR7jlm1Pom0i3xl+GLw4j2ZgvtZ5XS3X0vZNl4a2ixFW7UKFXv4VGFh2Q5kEgfW5WgW1v
waxQpZubeowiR5CipQw+rXqjcJuvHM1xd+Pca+skjGxzNtebe1kMwVtu+J9QSE68TbqG/lkRX+VM
BQ65dl73L8B0xpfRyGfE26yWrmc7HE7sSzsMXwF0tb+EuzfVpv5JMRhJ8FgrXm3oNOt6NLGD0Uju
W0GabUfyvFcVuORyDKz8a+xWOzh6za+0xLyERAve2BhhZmE1XWM9hNStpM0hK4LxbKpxjsBHq78a
c6nWhaz608bTfr6aW8CP1I7VtyZJsG/JvJxvHJz4BPLtdkC54dHyQADrCOBaNX9HYPzdQcleAI1q
4b50muqIWk1NTmt0IkokZlwd5UF23Zv2bC6iuuiW/euaLIFVoZWesuPxkT9U86EGc7LSqr5boVSZ
P5BfAsImu7Xajf/VE7KnY8XOGNkLq+XVYyfR4Mvh8iy+HazcZ3WEjHDZJ+BV546+FAAzslr/RDBL
7FvZrKLIRYUQwOo8RLUmE3lM0VF80cIjFXFEhOXp6Gvz6ZTV21x0D7eeshPhsetEGWzk6b/GB+5l
JMFy9cx6E5IdeZ9UIztTUwRSNjfDxq93hsHNQROd/6622OaQNJl2spcndTm7AvVn2UtRHeUuRX22
xrJ8nqccGk15k1OGLaYBsimn7Kl+rWTTZ3lzm1I2UYfYWmbp7PgNqoe6IVvlQ8dCpEzFf/RPTJ71
jpgOVl8NaF/PPfeDvO7elGf3GAuWXe01Zyo8JmICr02RQgg3Ovex9R330YXLldj5dLrHzWHQF2kC
ZkKOYH/rPiYzKrEhE0uF6p9LdRTPd7rd9Qs5bjiYBkVZ7s/xtg9a91zNZ5ob/T6TMbZKv3v/Gvff
egEluLf58sQ/C9Rc41h3Ds0AnxAlIhiyrmea+B7Op6Y5seqQp7cBcizFPH0RuIjyy6Y8VPJ6efqv
iyiXOIdCs1CKD5wUooBS7cIOoG6aVP7jlPo+nA2NZWUFTKfMPIqPfzrG2PEfoM8v5bB73IvRmOV+
AdyeVLW7kN2NqZ9BFffH+zgl0sNDHY4fg4VPT4Pw9Map1eGgx95w6CwTcwLZxuMPTz41F+b63m8W
Gf1yqAzext/auunr4AIBgaL6tIjUS+Zm01c/t6u1ipfVIQjD/lnXmg8ZF1WBK8Q41DrUfJZ50iEq
rTXlMXNRUOPLjkFYbSssOwIcSik9qqjVDYjOTmVjH0FZXuVoeWBx6V3i4kU2qP1xVW8pG48S1/k+
ykjAFgPh5a6iBmLRufWcPJ1Zsou+zkySPHiLbIZMOXR9DDXVH1+FkTbXQtXLa1LEb4jOjx9oJqBO
uCmDQn1tXivhdK+16AzO9bjrXiXW+fe5bSA8mfrTBZq2u4zsHJsZY7bO7RCKArL0szJa56SHyfAS
ViA0A5XdUxiJ4YWlrr9rWYGvZK9S58m5nrxvsjMpDY0l0hFcQtIuw6naaIZ/McYORKNZemd5SFuK
3Jhfjs22UzA+ubXv/fLMKdudaib6oW1jtd02SohBekZ21Yuw47Q6chULIZT2KNvOHJRnf8XcRIdK
T2aShZiBhAiOBxv0qcNT0zn+pXX73wfLQS54iKZy81cHhAF0rkpXXdw7yO/5l9TMojPfl+VfcTmn
CPLnEa2OvWwNtt5TVSORPHODJNtn0vp8b5k5XK1/aD8ybrFJg4p2JxIxZm8w7h66nbmwh+7TyZic
889YGfprdj3wj5pd1jtzmGIFNjNiHZZod16cRgVMhHakTNfn+R7t//mUtjzLUEpdGEl40oOCu48j
jAckvMwHU598NITGldYpxYM9CoSItRDrvEiJMkD3c6/J+qHvPOwr+KKAVebTVWP4Pup8jTKzw1J7
bmYCRzfEW8o9uOHo3dCin/oMbZKdsfXET8V5ZYx4pMD4WGpK+A6W0TvYHXKGcpA/lBW3q1IH3cCE
/KyTJXjIGqcXBg+BOFeUo6+ubVNP4zshw3VqVcjS2uHtTekmeznlyw36UGSfZWzHjxLSwBqlvhKB
wYOn8QyDkGEw6H9Fcu0zirv4EbBwfcNL/P/nub1ObX3c5+gHyGLQlQ9tNoIpINEcHHHEGO0lAHqg
YfMBZmOzyqaE+0RWtNAVlTY6pRBWT/KskcFpsmePyyZg5zYPkv1hrTe/x99GyQvilIo6UmdAc/+a
RHbfLoqcID7h5cyO6Bh7bb3tWu+FBK9yDMzBqs7yNOwzH4YVwZEfJDcNSA2g/bAGMhWIjnwPQkE2
JBIK3jLSzeFh8H40rohWcxqxWMiio6xE/veipOwCEFAe5UjFCDYNVnIH08M/t4SgWuozmhQrCP8m
w3Zr/+mu1V7pH/40hxBN6oXUZtPQP6pxBBuWfWnF+B1Fjb+9K7k1xnh7gciiyvLwp3mbAQWjAbmc
tIfUOfVX7dO2LOMqD5Wtt+fIxMs5Cbh7dUGt7EOnSvm/a41rVifmNS59GCOKwEP2T8zjHryqY4fC
6zyV7MidSixGnQrjPaaq9ocXT81RziTj3FdXNfhxaERcaWh59Kg4GGvNc8tQ5ZoZ5dn2SV4TORBu
uwbzZfZYkPeL4WQ03K864XWsUMsIc70obnnhPuKoVhbFrnkAdkorpYiGgz9fWMhB8lT4FB61yK3X
99VY9Z9rtb8WZ/dx9wXb/z6kjmvsjYG/bIZuts0G3+DjxXURwJlRG54Pdv/oj9ZwaHnMWwDTiJW5
80YG1tzLlhNX1SUztPLieDh8WiWo6j8hOWLUjQQkyVTsRgsp4rgrlDMqq+FCBN34nkzQKYdWNE+4
V+E2VyjijPWgtjO1Gs8pBJxPtTv5WyNvqkfFtPByTMPZKr5k09xZ7lvSDt1RaVXwURRIXGCaHPx0
SE9FecQMxDvpwqcTqeDfnXKEro/RycSRWGVjrCZW9JjPhcUojJwH1+7WsiUPCneBQ2I0P7rRj6Ol
04T9tvDKGsaCwDnJTsxD7UM298NA2Zrj5L50SsWmNdOPjQWmkJL2oxc+OJYVI//IIeZpfG2Q7k1d
p7nI1i3uewf2gsqJAsRsnZPVX4QdWgc5Qk2S5OoivrygdG3tcEZS/SUEDSAJdRVs77OrKUKgeHn2
63ssrxNlPRlJupLTyAnbsh23lNX5RPObsubDkMXNvgiCfHF7C55qsDawtReznvCrtlGmOAdNt72/
59Y2ssec9Ol/froehxu9TgHNz29bDkeH/fbp7qE/n/D+DiLTpSQS+fbu9pIZ2w2AKiwf7q8ZOQ4K
PBkVuPurdlh6rqHC/f6EcsIqzH5/wttfKwxcpH7nT3ebW7d81jt8Ojlazi8/YY1w2v1N9vMnTJvb
/9/tz9IXkMDj4fenk1erjnVQfBdU1PyHkFfnafYl0ivrcJ/eoey4GCocZoDhlc/gjma+q1qcC7t1
nyiVPde6431CvkFjLxMALDVRvudatixsJX3IdQ+f3QkrgcbJL9yYrOcMH7NVMAnuMmFM1TMxdWzC
ja+yUx5KwBgGrnG38VUHab4hAbqR9dA+wlDQLeIf9/GeRv6QZz4LTlddtYbCWq+cZdrTYVjVkas9
BX6uP6F8dXKHRjlHc2ssnf4QRPxpZaccZgsk61ltB+hgMkQ0AXIULpLH8xzyoDfFsE47p/hXTMT1
xrOd+nJ7lTGqyfkLHVdh5pBXNWaIK4hdpAfZHLSxfgDcfGvJq4YGOaPSLpEj/fN+A6wmw0lzH2Uo
QvBhh5hEvry/XzTDf+VqUh/liKSJgrOj17fXlCG03cmDDnFAte+fN2N8xj6OybeA6hVbNUqB8Rtf
Bu9siCx7qBUNAuvohxd5ZiUp1Km+Knay6VgJSu6lDgIhNJvZ7vc/RnuxOuwr2I73CeQIeeAVRDb+
foV72I6LCDL+P69w70jK9ver5JBQ0I9nPaR2aCSrQboGykxqm0XHRrcUA0q9H+9ZziNmPXkD5raj
S7m9Kh88D6uEQQ2aqwG6YEU9x35RAlzeOiMbPqy6x4B8MMZvUd6cK7cTv7yJWk0WDKwJO6rKLM38
2TIQ+JQafHdM7Wfj+MpHkHouCmFt9qrD61ml6KteoS6xNTUM9YG3q23toHOOjtK5ey9zq/2g8M01
ckfasLDy0sR3flzjCahW0S5qedRY8mMMmu5lz2B4M+Moo5a80Lt0PN2iDt5/Aw+CNYiKjP+Chv/l
DCfqhny/oiUbHKpCAITZXKzWrllcm08l+kPbsC72YaWF5Ew9/4Il4wg5oFEQoMQRNNbT5jzVtvoU
qfWrjLt+bOBDXDUH7u4anEpjlRWO8gmeVdt4urApJHP50J9zvUV0F6+pPT8NbS3D7BCPfTmoL9HV
mgIXGpidNIi/4gQZblgmkoSk4psc+8FMjnVdNHCU59NJR7XCtbRDr/k5+cVgFbpdsZ7GLMUqlPJZ
O2CO4Dp28loo2CrYOfgO2exaKFdRrv6SrUlp3Asu02d5JZov1hMq6Uu0kXkWzwcXkzTfaV5ko49x
XzT85iqvTaPp1fRD9UG2+CQoEYsgOsmhSQ8IsCVVvyd9oLyk7D/3/BQKdWEWdUiunoMxaOFSdTJc
4MLwd2xK4XOhcF0DFLZI+8mB0aD/0z0PtNupOIgxB2/8J15Yc6KhU2NupNNbjNsKsOoyee+UUUf+
nye/bBoFOU8jMv2DD0jrnTXAm2qV0SN09emtxVx+vkbLvORiFB3fY1quHsFnsjVWAvMliWtRzlcE
KIG5d9S4OfZYpp1l70T9GxyS/zqCrrpaRvNQ4Zn5bmpueJyasCIdz0V5N+UbG4zFRl5kFaoCyjdk
84DDyhH1frHxY2iY8hBJXx4vxIcnmS17ZNAAS0h2FCmYya+qZxw0F2Pc6tc2NirUlnHdzfkLb2Rn
P7riQtnx1pKhqu39ZZaM/ITmyz1K2ketwfvMGAoKkAihviqtH7FNYCYSwd4+glwAgvmXZtXfUHYA
9hPONHHTKR5js7S2tphmztyA7KHCI9tr7fq50bE8Rdq7+Fo70Ke0uYyutZhFAV36bouyWMRprr4W
AZZ5tqnrJLIxr+5RiNp7yjTjSYpwjZZs/lonbM34UvbY1rGBljOVWbwv+s78GpswFWyI4c9tQ9ar
ScL0bKg5lbt48Heh6ohL4Bj5ytXi9D3E1DB1HOtnMlxv82B6dVWwWvlsrb4BfNUpVw/Vh5WYJlya
huR1wtbqJcQP4qWrcYKKnexJhqLanBawNkBWz51lm5abnHT6WvZyb4xPndkDEZ17C/SUX7AT/zMX
9bg5qxU3J9nveGm6bh2+ZMpn5rXdy9ilqxIB53e8tDTgF6GxkE2jsJwNfsEl0t1N/c5ODCuneIA+
MQ82UoGnZN89ayKtnqBW3cKDnQbHLJ/R0fOoJOc3B31k2I5qax17pUkWJj7H51mfYqXWQb807Wk4
y5g8AEUYzsl8mKLGXmHpxJD5ih7p3hHsKj2yratItN67ZUz2IgcHeiqzjypukcu2n8RDbfvOucmd
YTkak/uVFNzBxwT1rZgwcMhFXW7hZIYfvjnhLZG4XxUIzatMn8xT2GnRY0b5Blqv7nzNovFdw3zC
p7KxCETWg2vsw8f7wWnEuWahc4TMWLqL2PXi/aTYwUIOSULn92A/RHXZVLNzjPG3WNik6hal1dT8
/mWb3cWmTPnzhFY2PtYImh2mHiiPZAd0Y/K9mlBWksyBhhaQngA1J1gFoxd+V+02fJDsgLmvmUf+
H66Ts5hYurpaFV7UCaqAUlOIF1bsPQVW7z25NfAR177KyKiS9EEmp1nJPhmz3WYzeM10ka3EiuNd
3aNcFmACly1tUT8i0zuco3myXOjuZsJFKtQt+ynAYwUJzZSNidHYT3o+udfEAeZCn4zUWBGvBXz2
VZLXqDZGcbQ2IICcNVDZblVFuMjG1ZuW4xUvz2QMmlX7PA7FEgxF+MXrfxl2Xn04hZ3tHQhuaxkW
fnj0nNak2MvdCusYpAzSPvwSTep3KPvdNYjb/GE0Rmchx9eZgVRE7vQPnqGmV6GbP2Xc8grBOqC0
ka3hd+a55UnGubc2aGem7T6yUv8jMinOz29H6fFlTJBg28om78768+763h3W+fwuUJg5lq3z+911
LKWWvS42NVIqUdnnP0tHu5CRzT+mKLdWdjyoZ9F45bHEe2jT92H8OmF5vyBPk/+EDb6Mm8G8tIae
rlrTEEhd+piAzGf3Q9oq49bu4pNnt/+Oy7Gmar75phu8dp151BJb/xBDiQ5ZFgfnUmuhx6siX+up
cN4HPbmI0NV+REb+BCoufTd8PlZf5coRR9j+jDoFzFEzqD/Byu991t4/NFF8wZrLfFUrJdu4Bcl3
I2zUh97HcBzRTPElVvy1HIryEU69XlG/5LC/N53Z+gcVKvsF9ahhqWsjP+LR7BAfHwWotsl09kbk
7dhgxFIs6H3KsMDtpzH5YhXhtyKtxTcyCQ85Ah0/S31aq9z2g4XXnRE9yaNFayN/A2NkAfVjY+Zp
9dML1EfM1NpvRhf+nLrA2im2129UnEeeBeC9vHhGLiJ/7qqSDegoNFxFiXWTWV0gju2yvM9vI5Ar
9JdeYpLGwGFuzMOnIIu8SxFaoJjnM5j49apN8nDdYH6crgMUxvgf8I6VTlGaxyv7RquMn269jYCX
FLlNuI4dxIsod7fM888ltxh/1dslcv5Ay7V1NITNJnE7ZREpiXIRbq8fkxGgXOzn1dcuegN/7HxL
qlYsERvXzvyH2WcToeVlNXe04/cUHvLXyO6jtV+xD7BHICqF2iOvFkfOt8ksYGS0wUfRx90mdCN1
rxSW+uRGAZZR84ihs18MOJivYWb6O/RBXcB7dvXaptqzHIAkEb7dUQnkrK6rra6EOn8C6kVAMYHX
1R8OmGzsd/GMrjCCcdo4eEPxX98nptev3UG1vthjuwqdbHwX1WDuXB3fEBmv1G/NECafLXZu2xb4
0VbzQvtLkqbWF8MlozAkqrMt2z75HJNvsi+G47xhW23ssGyZ3kejXsm4ZrFRxWFcJ+c1BG8klHfy
JcjvOKtQCbeGnSjLygqwOmMvcZRnxdy8x2SHGVT/z5De9Ez4FK25+uvaAaT9AR17HC2R+JOHKgKn
XIaF8a9Ylvb5hTcRbakU4EX0Z3Ayd+BP4KKzbf34K643UG4Dvzn/FRd+np1bEP9dbI/LGtbysu/7
98yqq2s5p+xdNHyOf0Kw3usr5jS3EFW2iiQSrFiFbW1gjtqqwFHv6ucWBs/mgOBJ53lYvpvF2WOn
t4MVOxzVhv9PyuJi79tecUzzoNvVqHyeLYGiThMXVDAUXPxitJAfg6hGE0BU/nOqdSjERixGI119
AAaQXyrbUDe21olFllmCjfXtb6GOOzQS2JnadnaRMXkmEs86wAx6kC3Di7BLBupUnmsKUmHSZ5db
LKpSLARTNVkF46g+Qwb3D81UAWAV5liy1wuWAKD7q+y1kqZcOSH2oLJpxG5/Ksb8W16l6nNtVu0D
YounxBeo9upRSEXXineyaZpav8iKSNx6w37aml4snqie+i+N3q7kKHdi/VKZrONV2IoAv9CaGa2J
OmEvolNQmc1baFbLeDSQY3bIFE5m165ls23iH3Djx0c37eJrxt7TahJAop5prAu7bNC95KIUtyr8
5oOdmuPv6thW/VS5ZIHNJDy3atI8xY0Vnjse/rJPHvy+qdatHlRr29amBCB0+2hatrr1QZDss1Ck
F3nQzDJeqaWNoZ2RZ7cYvtEpbCU/wAXUBs44D5YxeQaDs9qpLQXOe0wogVih9qItQB4W07pLBmoj
swZP6rXpIYLUtE1oP3IdcnZd23KD8l493RC/wuTAA8P9GZXil94O6ltaKROwpDq4NHnt7lCED9Fa
tM2HXoO/WxhF+aZFRUh9o+x+guW1DMP7ZVTRS/SSVarJE2q0b4cmdVCo69JrGedYmv5nvJs7/4qR
28BxpV0kVvCrtPxaf/DAM0PJUKe1CbDgnE+GBjYy+onA+Yiqyzge5dn94FhautXiFhY19m7efAhY
h8B6nE8jo3rpdCrEd6M3GdcVePoydhv8Z5zsvQ8eKq1cJ6opdgpstC1mqyNoIzt81zVFQTtQtfZR
7YfvQZx+DW2vvvDgDt/NuQqe1G++cAZSw+mzvGQqa/1AybBfykEJO1iQX7A9yMLyTBl5bEw9zCJr
cIxXOzK1VRqP9SXR9GSnqWUKfsGwT2WUJJugGrQnB5LYsodO8tlPzhNJ9hnIz/KLotVCwGQPBcuQ
wDSqJXTH5smseYKkpaaeNLRqD5mr+LupVKdLEWTjasTI9K3v2SUXH9xz0pNpFZQAorpfkOBS4xXw
1uTkz1Qqr4UKuZBteQCSF4FwaLF9R0vwd4+cQw6XY27XyLauoNjad59jbabXYJa+1oY+Pw1ZeZGh
aA6BQLDOUd9sZUgeelNvL+QKFvKae1ye6bMm9i3GiNvQP/MjDba9Taim5OnSuL64QZaf5Hh1CpWN
sKYaIJbhbS0SW8epjMpDk/ceKfg2OLu1YWzAt8WP6OK7KzYu43M+Wg0FY6Ocn7kF5kyGv3JbeGdm
bGpHFFsQMUhntRCtauKNDEZa5pa3U9dHoVmQTRuP6qgDQdPYT+d+Wz93fQIS3BQkq1M13aptjzDi
UJj7McX0PpszkxGKjJvJq5LHQpGpbN1/MdU8XdpqXX7gIxygE0pqsUOYFDZnxlJ53Ip5E7UAWLju
+hKpMZE7W8cdF9YM+OhKJTywAcfvbW46QSsW8CWUU5Sk3dufYa0DutAdYMzkgfF7mKhtgWkZwzxm
k3E5mz0PA9fy72GsQmxwAlNyipum2iqJS3E/HvXn0Lara8Ad3G4Cq1wKHVJAhyLBofIS/dmxM32X
+xZM/nmwi7nNcwa1Zx5qFmm+1MC67eRQTW2SQ6sA15ZN02kwvPRKfdc7lISQDVKf0wBlTcuz4rfC
Z9fTTrr90UQshvnv177GE1ISQaP9ULKONVeC0Da5ioVLmita+NWWbUaGRk+Yres4La+KUpvLuoVq
XkUdGk1tSuqQIsBXSOTnPGjJW0Tuzq9y9xf1uVcxROVnkVrF0lFK88kAJbdp0FE921Fs7NsxNXZY
MHQPckakfjJEuQSq2d0QfK1yVqc8u+bc8W3GMgW9M89odl6xHGeRQhNY1F7ucf7bLuivGBWx8hCk
pLYnaxdAUoxyc8hw2BnTdYr+ECrdilGk17Ap8teyLV/z3tAfRtFlr7zLHHCjRUZm7pyUHKk716gO
stdp6wj9TqvbyV6qHiXqTsLGn5NrScNam5pc91C3D2BoSvDvRvLphurJml1XbIftiS+8j8y0Z7nR
sH3wohpgZqcJtucNhLC47Ba14TQ/p43wleJnlSQDABEksdSi/4Ta4Z2EUv0+NG09rpM8MRZ/dfzV
tKua3RbkSBmfwhztEA8LwXQyvVPQkIZGfJ1Na2Sxwy/D4QcrMgSZh/4XyodvGIoHH16KTjC8ov4S
JYO1q+HlwHVxi0tKQXiFzLa9tc3RW/J4488+H1oIBkdbc9GRGwzsxWUwxxUVY+kxpjJtCZ5fU7gI
Td889XUtXoTfzz8UvcGYkWbaedW6ai0sL+bBuATY28kwkduYm0HroeOMGfJtKqfw2odAaV/lpRO7
4icEj5bOPNRu2n7J0ifcJOwn4EX6U7wqEjaeuaEMxnubcvupV+wbhmABJHnA+SFEdMBaFfHY/1QL
7TmjyvhVdHa90B3be8PBbFziuZs+q60arhGePnqpg05gMKLZGk35fgCJg/KJpuTLpuoOLDVc8Oz0
ao6ZbBXLTVZ5LLLndD6MVBaoNFxlRBX+yXOmvUrXOQhs76xruTXh2w19WrVFugIi1Ksr2V+NZITz
Dr3iuhXniLz8sjQHd5EF6kvswL6ykWTYjpSfNrbIqqVUFpLCQdFMgG3yYraOB9aqTjX+Kon+5ph8
PDfWL7KlkkIHef2Cp2r9qKE5fKjyrFr5mWN9jl3+w0mt9Fp4tfKAPDRFb6vnd4TPw5yNvFJNrr+l
QfvD4m/2ycOlxfsSWEBktOESxeZH3Ob7hxwS0zp0XZDEnoNlptbX+8qHbi3QmxxxC8JgSJ1O/Fq+
aBM3SHxAcLxrOn9jeyAs0XsLf3j8xxiVou1iLVJ2JAC/jRXC5qmJAHmJHvpvLgsKkZleOO/maIot
VifZ1i6L9hrYxTkRo44NmcHWv0q/qw3KLiSdg0cnKq+9EkT7YQjtIyLeKELOByu5+MXXvAwaf+H3
8EXzsPvV6xvVULdDWHofQS76dWOo1dFlA3HxeYvLqGWRZaDgsMF127xUU+sve3KRsIXKCKVoL4gX
TRs70D7Vi6G101dttlhFPCVbCKco+EaNm1x13wO0dr+5boiySg/hjAdKtLUrlFGEavXvng1cqzKD
7rtvjdvKLynctcZLl5keLD3l6tvZrjERWxgdREfGWF82DSbTfRq42/9h7bya3NaVLfyLWMUcXpXj
SJNtv7DsvW3mnPnr70fIHs6esk+oc19QQKMBajSSSHSvXiuCk/yY9VW/M23p4I5ZulYG5zjGVbuQ
CXoQiGn6TRto5iZzm0++ldYovNvBokqH4Bu8TFfbKKzvOV8eqJzRgIUGfeNIdX2A+vXgUN98h8Mk
Zk6Fwl06gEuPgIH0nh/eiwaCMuUoRbDST6ZIkqAVS2xjTW5HOXfWoJzlLv/U2/m1MFOi8Vn5RPl4
fIHYWX7OJAUCL8W6U8O8Og9Gee1CoDx5EobHwPkeyk16kiGdcMJ+2HsW7CrA+zP9JN25DZWKvpl8
7kBlbMGmQ800DaXBvEyRrQdTbbu7xqwpXJcAtelSGKxKufGPqtOclbqx4ayfEIcTMNF36PGI8HeU
+2CkBugLhF00FGOBpxcuYuz41Rce+lNYtIfnHjWlSxGHz7WSVXcEWvkmjR0Zvq5qX2Q7DRcUWSTb
Mmj/tsmE3CMTrJ373qK0UfeDJU8b2YnevZiENL67b3sLuPIYfSOsj0enGMPeCaJ8cRsHqtUvhkqN
AdWl7Trv7eKl0MJmjQxmvhVDUzO5/TgK/LLeSP2bkw/LrqYMlCiblh5vXYtT69HVqfRbTqCKY+Tp
D6SCpaXfIbvoO4e0Gq7FEBoXOwHV2tVr3dH+5lxXLOSw/tbpRnsd64S0UwbNZxl8Hku+h6GkLocm
rH50+mNnW7D8RL5zKkgzLWChald9RPFMEyJFHkiNu0Maj4ATX+drApPnNZ16pKGviRoXFHFiEpNt
RqFU1/FbKYayqid3klJ+i0D1ZCidPZWR3HIPghZKDK3AG8+DTbCM+9wTmM/uIWmyJWUQ5lOeycki
ACZA4rx/ryY3TsM40rjr+ubX34nJCQ8x4XB72GsDV3/TrLNgyh6C+Efh5vahL+B+tBv0bai6SXaB
ToUV9ZlUJpdwk3HkHjZarhWX0S4tii3lhhiOd3XqIttlPKofU5u8nM/Xf8c9hORcBpUChIfjBVLm
bO0GgfzQjJGFylAnP+XxfVnyADrJ9d63bRjuWh1F+NBz6ssQTMkXJy4/q256lgu+6VHco7YOnIko
l7Y0LSTXtcbQd407yjuw0iiZZ2q8Vgyr2CsmuwHunm4ZXUFmmudSCpbXqlya3+08eVQGZIKqTJaR
rZHWnRHmPzjl3fn8Fn72Wl5h50cZFE1BsyuH+s7mq7SNVLvb9oY9XGXL9lZwQKuvMglK1UzCH6l5
JpMFdJwv89Xsa+uz5cNzWrRK9UCCqdkUcZ2BdSnBRhPG4pmrumaV3izTyoq+FVm/9LMy/i77JSII
aRA/m0ADNy3UJ8dx1GBpMcDy+k6nkNMfzmqt20+24yj8ZG+IchVfA9+gvNOWi4OrdxZ4wu674kX8
UNoWUHyjMgHCN+ERKuJwTeRmuEscM1+0hvEtVHLviVLEYadAnLqF9NR55owOVWTq/QWNBQDCNBke
hkTvKPsp5U2Zts0rvKgH4RGY9UjVGvE5tauybdNXO9ny4j2cEOZeIf9w4n8ZkfqrzQvUE84qgMh/
3fQE3Qc1GE4pYd9FHzjuk6HrhIPK/jBhTzoNhuCiBy3Y1/E5AKhHRU1Zr0sDmWqP93Jlovi55+Yi
vTTh6C/s1ib9Pc1WjY3ijKE/yfLERepmPBTV3EhLIBWa3nb7piF6PdpK+tmJre8dSNNr4YT6NdP8
vxFrTymAdhY5OOoldXwwLDiyuUdEatj2bZQ+eOoUuc6a6i8T8qwkaJTvnHK+F3JgPRdQP60VJfps
D2W+Iu/pXJOpAbMMkyq5o51rSqoE50elrMYSzJLvls5VODqOCTQ/JIk923KpN4n+8sMy7SLcYuJK
V/u2922z2ERcp7n0bUewWfL8tZ3l6VnyKgQIxhjip1aLT6AuvlgAJs+BZqwzv3qEgjpYqqN6Givn
qCfEcS3HVs45ou7LcfCVlVHX/c6JK3WPDslwyacm2KUDIRdQBsEu95xgpZuN+moO8OmXff+DYrjR
7zixQ2v1XBJvX1S1k607CJL4uYy98UAGYenrkoFQVK7t5AEQW1yYCrEaz9q5kZQu+cjzfVXiT76j
QgNjIwKjyflwGilWXSYa6ejQ1PpVZ0RE6OXBoqSuadpFVDePkAUlO2GbG6rCfrlUttqtO6vTFjyN
nHVSBa921RFssfTgZWKjXLWJoV0jx3c2PsXZbmJsyUiNJwqM0p1noHjTqQWMP0F97koteYRRgedq
VPbAXun9XtiUBOgL7LLAQSX7ylHA+q6ohKHGSY7MfvA0npJRm/gqS9Jw8PVsPIDH5t1xyWAEFPWf
GrBHPAhGn6SKtENHEe66hYB5lxS9fS8jaCpbasuhB6V56l6JlQaccfygWcZeEpzADKf7YCRgYQPz
WBXWqK4033Ehd+kePKLhjmGSwh9DyTzXIBRd6tXupczL7nmWnqqdkY0YTZ6aPNC7zyZCAIgb+jzk
xXX5jMoXQfRIf+LzY4LRWcLwnl7tZlJSbp4tipGvRD6TW1OQl14VMISth8lLTIRF5d7V+V9igLSr
vCZhGq0sqxyvMEw5C02pe7Is2ni92WTD3KqxrYN/xUVMcFrQLwYQycmSd2G0lA0E3GupKU+9YxWn
pol/9mKoFmDohoYR0mtAysLn1uWXiM9VLLebmDvhuTTQM5ZkI98miuNSVUnDx8DZN7VF/D4dz0Zp
cgNIwvu6kCK+/vws8gRroYELQzfCJpSQlIZ1L2y1nRForKAtDW2VY1LlkqQjqgvqbzvKabrKiuGu
gQ7oKsNssNRc37v3edVbQnMx2cIO1nxvvNqAiU586apOWcErqHObdvWjk6vJtg71z63fRme//Zsg
eHkXN0O+cWwXtpgABaLKhXRT9OBUhiZHdOemtu76oh8InSI/0puyidCEBV+1FH924Tj5YiBvsTB0
qX7h915Z1qHrPRZ2iVJbWLoXU+ZDEUSQ9gTR0WxQI1Ybg1vLNBRNB6kHVZBO1mcLMaX2xK3TbiV1
sXrVqodAkDPJZow8D2/wjbtJJhy3pyqM9MVInQinXnUK9SHgJgiWRFP4Co8FvtlsFE/WbgROZd0g
v9qr8AtNFE7Cr0PXCr5o8xRl8AjkoRevGkvRD3VAvb4DmOtJ8c3qgeP0Qu6T7AnmxzUwSel+elB3
m0p51WKnOJVJ4N6GRp4ky3Dowg0ELmispG0vrZFrlbYxMN2HSs/+onQCjFjadQe+a8GiI1N1b2QR
eDknHreG4wK4KqUXH22rh25IlnpTVk/eMJRPWWJfc8iE73JPKp8crTOW7TA0/MIytG3F3ZKiCFdu
7d4ZWd6d23xw71Lk5eHnDF+9JCz3geznFG540asZEZskDhnsxGxEHTUYeVJlYtaVEK5KI+lRtnX5
gfvHTph7q01PsZ+BbOKgCUBy9CFvIINpaFW8oh7CfDbiCAJvFe5wKqrM56Qi9g3QTF7Z09AYZGWb
Z9zepcgynhOqlICEKvFarFWd1tvCtN2sb2sbkMPc7TUYfnHmCa/aZKPrwZPGVlHbB5C2U/8lhioi
lWuY+eWNcE47MOk6tKO3WdmLUkI3fr69re17dwXhj7wVzhrFFKvSt93bbGxWzcqizH4nnOWgA/TU
TmlYcd3Rl5Z6XUdbcKM7w3LaS+sN1iYJxvxkR8eMCN0Tal+tIndPUyXNU1L2L+TnnHMGs8AOhgfY
9bW+uzR1vKek3TlamgQbi7DVytdipDLrZmq1LrrTQSq4cq4GUJem+pHsyMHu7O4i/NMyiFecnwME
21E3sdKOR7yAPLEcxsjWkbtIlP6vNDfar3nuqwija8aFuvRwF8AbVZMOuzZG9NzISIWZTqoeiKm3
y9DpvdeS0PFGg+dgI2aVCtmPuohRF5lmMx1IX5W1Vy+wtZfma1Uk3k71M0jLO8J2YWKWq0oqyi1o
Zu5btjcOBweZCmMdGtavbjx1dSUp1OU7h3ddPVHyTTRVe3nGA+K23ovJn0fR8rCSoAF60fi03bsx
QkTTSDI6/RJ6w4MYhWOa3RWg88QIjJVx0lDoWQQTvfpYQvJk9z1859OuCHRqm4ldaxWaknYZXPln
o0t7S6LkcDbzwJ8fYhcw5eQ022MdzkV/CMzlh4nMC+VF4SbDdnYWLsQjOOuYcM2/Xc5tOTAapaI8
I0ywob57+GyPprsaa6c7DUoqn2WVcFejAhwMOSP7A2QTwaQoJJpikhUSvVgzJh4MhGFHC0UhYVPe
enE2JZlb5Gk/TAhnMQtrL6If085iGZq/HjwKEFmsR0DUt10rYsvAnkhKNQuQzKtoGNNDVgU/G2oD
0wOR7/QgevPE7DdPfPD7D1zm7YGbQXgv9p/XieHsM1/pP3D5sNW89o+v8o9Xm1/B7PJh+8qTfr38
P15p3mZ2+bDN7PLfvR9/3OZfX0ksE++H0g7oO/rBgzDNL2Me/vESf3SZJz685f/9VvOf8WGr373S
Dy6/u9oH2//jK/3jVv/6ldqeX/J0qGWI9g482gXT11A0/2L8biqqfFal5Ahvq27jRo+y9+PbgnfL
fnsFYRRb3Xb5d/7zVedXLXeo0Kznmfc7/bv9/t31Ocxw9O70kKfz+Yq3XT++D++t/+t1b1d8/5eI
q9fDeDWKrt3Mf+38qj7Y5uHHF/rHJWLi3UuftxAz8fQv/2ATE/+B7T9w+e+3sp0S6txS+zpIRnBs
pHZiSARsdozfGjETDUNxULWrMAuL6FViwexrumV4FNMlCaS9EyPLpnXeQ6Y1+tKrDGqrakO6z4IY
ArW6f+IUDJHtNIpzKglb8C3TvFgzBrp5IPv+Q8wLuwtP1GYsYcQSNtFUPWwZpg4IrIZs/wRd9AVS
j/hS2FK872wHweeOOl/bjG4NDJXxOU9hIJ28tChCSU7MBpYEnM2TTzebmFYj/XsLgIrIWQO1jNgq
93vqnHNVXt8cXVglV5UR2PAkG9SXZCMSO5zswWEiprrxI7RcbfhuDOrnu+KiEzQgbx9S3TMNh8Aq
LoUSFxdFabStpxdA18XqVquGnVuAbHi32uodgMlp8xlyQXYUCyszR5bIqO/nvcTWfqdVBDW9422/
ICmaU5jG0PL+uqRwS/uuP6s8WNzc9JEjmqXuHLnsKWJGL8ib1O1vYvXQI1Oi/k64vpGpvxqHbmvw
fzsCyvVOfjVp2bsGi4RRLJ+nC3AijuToh6RrQFXYeUHRaQrTR2bt88LybwNHCRzQMJM9B44LwRXB
q9sKYZyXSdYYLUl61Ot3a26e1VCuuzhJjx8Xjsrg75tQuv+wlxgamXkm0m3slcpAqz5GaG2UO+8u
aBLvTvQAe3notpbe1gUyS16b2XlC+HXOGJ1HKksn13nlbSOtfbDtKCZuGugH0YyEzg4oI+sH0UMw
bdgnUrIQk8mbmxi6uu6lFJywIqM4GrFZadE6MvAy1MZ8iMeaQr1rJUm5E9YWMbk1mFptKSZus5O7
6HWjTMhb9U7Cd/Yg42RupBxKD/AaP33n2UjxHxEZUgnY/mNSGzN9p6v219lugidU4dNKM7I8rrwV
M/PFHDQMQdV1UJhMr/rtdd2GKaV6lBraa/EiDMtTeUfKBIYt2z2IxsgyFOtv7WztIhNrRk0I0cLJ
NwHZgvD1gPLdGHfSuw30IidgEHexdNvwtujdhmUP16sEQ8NKhRn9qE9NGObNUQxFb24+2KjTgzaW
g9hynvivNpiX3a6h9s4mg9ou5eBT9qeEIyIKyGpy9WU/vYZGyukqRFBCTBBvi9CgRqQ2gyMdXlr7
QCnAmC7EGOzpT6Nl+E8ILcgbYQc95hzmFbNvKYQtxTZi7ezzYZh7PdUYTr0f5eiz1KRkMnIDJjc9
jB4DAGp72yJoIPMJey1abSc8KOByOHM7/tWaYOxpRnVdbsYlkCoLCv8JTtJOcJJmANSTj7lJ6nHq
CmM9zYje7COWVP3G6pFvml2F+XfDQEBU5p1iebxz23q4Hx3jqtdJ91Rw4D7kulquhzJOv3q6QUoJ
gBWhswGStykFJUfup8IAuBoV0K+Fde0upHrYC7CxQCGLpq5sd2kYTrKebQK2nFJVt07Aby3FxA2e
7DpuuNVsPvrvQM9e3UZ7mBe/3RwbqrirAMZcBK7cg1M4zoGTq54uRFc0cLEbQAgqNO1v1pIy7b5Q
jY02e0J26iLDOfmQN0ImdmrEcruoAwCWhAVys+phDE0hVJdHr0Y2J6juyhzeZ9ETTT4kVNumOqgO
t/o5Eb31Yg+QA0zO+lY4y5qGHHTkw4laW9WlT+OX0HUsyIdjIKdSjBrWmy0klXURE/7U+5M96dOX
+G2PqH0ibJmfaiePznD/R+emtFaVQ+gTUq+fJjE5Ft0InqRS8j0ktCd5tIduIXyqDgQ1eU+U4VMn
oj5w2itp6yrYim7cGN/tQM2272ziUuGPHF7wk+hLhEz7XksgutOdQzI1vanASDmPRQ+dYHRJzGr3
0S61zuF3tt7w3YOE6BOa7pPPbVdhFWOxRjTtQOnJUswUxSDvyCq3hqlcdd3PX2rizb4MkN2Mff2Z
qEdtNvmL56UyCuoduH45e1GQkL8YnfkoVoS5HZ/LnIfGXCdaazb80OiUXB/91HePopd0+ZfBs82N
GHVD4R69CkgyN/dfLuFbb7Z1wExRw3FRn5hm54nbYrGP2PHD5WqqdVZpnUyc+P9YNzv/XBvIqFBY
wUb2g2xbjLp3L8klLPSFE38ievfZ6HXlB+LajqGT+rW98DG2ovqz00akdMLWf/BDm99MI5SOZm3G
xw/7NJB+Hf2uhO+GD/FJkStr30k58SdoBxY14jmnAHmJ4dzACrhpQ6CXYBHM8jWMJGcdw9a1sAiU
kzBNojW8Y82pmRqSde+b2SZcFFlZR6Ut7We7WDAPhZuwpblm7sbIQavtH1sa+fj+CvN6LSQdUSfJ
1TUMCqFixB0sWMm3YhjLeXLnJPEdANsoXzYpahaej9qWr9XwfPUocCla0C8g1epInP+jydDrRe/V
gNt7IabCToHHWnRzL0EFtiCs9s7oFpm51roQlJtTNZtAiZSp5MB/FE2jQyCB1v29GHkFBDizRze5
dXgE1vjLg6cm8I8K8t5KkVYr0o7euRQkSUUd89juZv1aGKHO9M+DIESKJydh/LPPvGb2qSbaJTER
hpq3k8HqwSCUa89whUSukj+3FUp0vwa/ZgqpkDYp1VEUw0y/e5qXrUOoHJbiZ3D+VcwGmHH9aWK2
3X5Hpwl9cAmkTz+ropm3mifmZfNWs3OGYBPx2iTld70eH6n17xc2GffDGKEXoyaWR66VkqLYcpti
WcFV4jfqQz9NQoxhLxsFZLbw7SXTOAbVpHebaW1BWiU42qUaXMRskPMfSRNozMXQIjN/p3v9EeEg
+bEc1i31MRVIOiALk9y5nWkrtzH9fYrQxSmxYOHiTJRHK9GFWHyoFnYGspMy1HJTD2lfLQpN/ul6
m5+Xil4XTBwMA2cVMSTKTjVTDwgvkrIHm2rjO7fWlKeBpOdSiyx9D2pKefJLy4bt3nNRnM6hCpP1
bmlO2VcDyde9oRV/FaNsc1ydbGAaPUBgTbkfpzysaHRP0fdBXf8lRs2UsxW+AaU7v/Wd9pyXi57Y
V8mkcg9LV3zso66gfp3nKYX34aKXAGaErVWo1qwd19mORSbd5dTproe6RW2u9/JlXyXKYRRNXAFw
yiY5wYUwvJua5jO4Pg5e0v7sCZd33loUfEozudyB3ikPqgyx5JvaoJAcFMMsyI6kRfyjMNVClbBK
SJ2ZcjpR8P/SJxTOpUnlnNSrQI+RLHy3olfyo2Fa3vG2gZiZdxlT6K5Xby9jaCsS5aMXL40g/04q
NX8kA1U8SlL8hVx/e9KnkSIb/Q7IJFJWk0deqMVjFjQrqM/Hq/BXihEh4p4SKTEpGWZ1r9aE7qfl
YpHrxgqAI7S+bxew4+ScpAa1/VqeLztCJQszcrKjcAZFMO7VgUohcX0UIuT9YJOWhLjaarXXpiq1
syUBjxVDy4NUeaypyhHDwrGqhaxH1jn1JPn155q2VbSzlMAz7haO9jqv4SE2vKoqan8+nJaBFX9L
wOBcsqkhhalcfDUx1v2kXjrbxESiZ+gkRKj8iKFohIuvB4896MTDbBI9akZ7k+DMvA+5Q/vgplD+
vl3u5qlSa+72DljX6SWIprd0GNRTf9u5Un00OHvmsA2o9VHty53ZecPOVuoaelpMsWpqVK2IsegK
622NWG5WJBGB4hbV2h/BPzd19psFmUzNZxRIO6XhCCGauPVcUFfTuJIl9Wak3OXn9Oz4wTZOKxqz
cX4uFtO6FqtbBVz+x62N2LETtD3/sW1O6ctOG+BvhBckXkUoznxSGqfjTqsj0ml62SfFfoYU2XqB
6Kw8VyGSgVYfp59Sd8jXtkd5OUdsiJ5LeWFlsrJyJmQ+UtDp0ZiQm6InbCNAdGDF04xosreeGEKT
xrRjxNDydNONN+v2Ms/MJ3ipm6viJ+1VVQx31XUo3sw2Uy68c5W7W2HqKLqEZXaidNUGu98Lo2hC
iCG2JoCOiee6uc6N+RjWbnYFnWlxVDQo4syq0gFwzwWL0JTPiQGajRLTVQi95i4nW/3SVLxDVWgg
OTwpMVP/S3W129RHfRp2NQhWKoTdk5g1bf9rNzjDnVgKAvaSlGpxFXO2nm8b3YwfxFwg1QsQOPGT
4ijOc4f8MAwvjik9BTDlXQFsVsfMBZE6jRKoDW69xokRIVDaai8mesMrr05pNzuYtHgemZznicaX
9rKiNwhe4CZ8wbF5m8YDmDL7it0RkSsi37+tvs35JXAMSVPWkue5G6fz4SGIvewiGtlAGmqsEdAV
QwSNf05UeQU1jSx7m9k5nWaRnOhWfpRDPfe2S9Qr2cXzVWfdNTkCQW8TYoXREbULJQsyJl3amDBt
77mOuU8VVGMmckp5ktpDlgutYEFrOY/naYQLIbwU46Gui12lU7zsR+M2I/8Py5PXXl1N5fM29bTo
HKIBeCGn/NMSulk3RX34BwmHaaLN65IKBsCkRIvXrhRTpx868ARCQLvvnNq6DlNDVS4qwCXRsVgJ
rKufGNbVUFxrW/eRtZhtuiIpJyqcjsIklgpfaGwWdar6YBTZTUwqnhfcLjPb5ss4LRXHLdw0R8e3
2j2F2RSnx/n4avLIvUr0hnjkNLRho6JsX7/vW6l6jHRr68nqCNak9Y4xCNNlIIa6Fa3jxqt2YjYo
+q+hO6XqQec8F3x6hRfcKhDfcyBEtIKti0pJN9ByBFsxHMMCFKXiO2cxVEoQn1L6mmp+c8edKr4t
Qp8F5mGYGtbCK9cMaVGW4PnFMLUg7FQR3NYLPrZmnqG0AB3QvsqtdMuPrvZIsoFfcogE/g5M6Lch
xP8GR2C/tJD6vnzw1eEJQIsF3zRG5Z3HxxXFu86qlkft2E6N6IkmQIrqaBW+W8CBzowE3GrRalEN
4SbDqKweNKcOX7uodsKnPG3q11xuvitNsLGtorjPO1l9oiwdeGRZ8aQY+NpTD9pj5RmduxWzgc55
H9USDQAGzgPK38fIBSYVTc4lMcQrJeAHMSnWh8Vfsc1pSFj8PPzslRIM15O3lEPsP0IsLxuGvIr5
qj2IhuIr2fAfOqPNHyjmHIklyZBdjm4UL+2Y42qq6xCjvvnXbbbVfMO4Uy31u5sgSNZ3SnzpMn4p
eZyEHR804qWZGjHRp6m59/rkuTaLX6ZpQZra+bk0w+XNvzG9Q+iP50ZQlE7k86I3N/VvbENi/Du/
eVkY8vnPpLpf6bEXgZV2YdwZdCqGp5pTtfJVGINoRK/NyZMsxPjDNFjQYOcH7knYbzuIJR/8Zts7
nxyujg3fh++KXKg8ZHDhd1eal4jex1eT6sSGeh7rFn90FDvOews/zZeMdcGvCkzdaAQsOxtWaT61
Ub4xJm5pMYbaJAA8DKBxtnW9hobRu/G0sBFGsWZuStsKD3neSfcAB43Htkr/kjKjO4kRIVd1w9nM
WLV8bh4RDtkFUdaf0sZWUMmhUmMwQxV901S9CJto2tSA5NJWs7UY5tIIdrdoxz0xWz7/Tem/gIYO
qFBTGrQCs3SjO0NzjqLKoU4l8A7SxPzKpgSuAQj5Y+mBQff8i+gZKnebTGlgR/7nBCpjRI9d41XY
zTEJoaGYXJT4R9WRSBJ7JJntQw7Rq/zMSSYKstSG3jYWvuVAwsD9K0aY5JjUcXa0+vA+0I1kG76Z
hL0wSz9ffOz2VLRj5Y2+rRbz75zedhO2P2+Zu86v3evc2wJystdK56TnKg5aiBaoNMipMVkEZut/
T4F5UkT0g//MJw1urNdRyeqVq9jxJctgEoTcT90NZqFcTJ7RVmbb5EtK9x2SD/V48nXg2ZvSp5TI
qqx+9c4ouqLRPADqba25wLXAbIPtVsfTPD1Acd8sGpe3Cd3kr/NEAD0sGmtoXspJ9sDdlp9j6EjF
iEoJ/Vhl42cxEk2X69OHpivXajVkD8ImBxDBlKPNlxuTi2g2qdpgLeb0yQT9ibodJa1ZzrYkqe3F
0AJWnzfqo2+ugnb5bVfKwQ6UyYULsYewpQ7csm7chxth4+EoWBZqUO/gGblk+YDEBzJLD61j9md4
M8/hNKJMvngYYOHfQJo2rsRQNMTwvwOUD4lO4hZXhnNxyXiLRcJUU229hdmgXZYQQ1Mn3A8gyVyk
GftcvcSg4/V8DO7qaSTsqm/qR54dDmJky6MOSlEdiq2F5NZCGG9NJasXV0UqTGtgmhM2v5O1O30I
F1VShmvTkYq7IDfIzkLNu4stRbvj77YBPFvKc2uSQJFb3f97yJVlAhkKxdytfkj1IPvqFxSu2rBS
QXYkSetoLKyTDkPJwalkfWsRFLm21EOuoGCRX40s+EaGq/xhhVsUNbwNvzPl1qJ67to4qrnMCg+b
2TTOIuPZ/NTUzkHMmlIE43088BFHa9TcyWAh9zESNytNLc0TZfPfoVTwKaBQkPSeTHMz20w42neZ
3FBvjoewS/2Qt3BZ/1pG7eb/st3vrips0yvk3KWuPZDy5ZS+rKemmTKvoqHYaBUC+D3NJuHhqYOy
aVSZf+jkK2xivRhSCPoA3t3Yi9G8L1UyKVwg24xyqUMDrHySWU6eijamWNT6ApW9c6nIsA1VWuwy
VQ7u0q6m+tfQzHuiQShPOS7kSuiQLpDFML70RvPYRXyCpb5aGh05Tk75xxu/6juqVdEdnERdl4VO
qczErKpqBo3oTY1wGSd21maKWgdj8mNU8+HCLxo0173ffqNY5VBQVvnqQW60pb683RWBGyJjI38z
+IztUtuCfiezspeeAqStY4/DWgyrvm7XCDWlWzF0xy5cyYYW7sXQUSfyK4QujgM/lS8eTFaUG0G9
VciydEb/GVxzCv1aIdvqc6+kP4flFG8VQydyXKjI2p+zYphcc309ePL3dhwdmF9NGdWhWAfrW6cR
6OiOE4ypoFjCH7NKpFY+i5FoEj+ZiCzU72Gnpcm6t/aqSaCfsIFGOYys3XrTwzqFMUVHEohCMzGh
I+Vwm+WrplOiNHnHpaGuc7WDe/Zt2ikMLV+JHW/bUlm7GFJXWtdIxSzbuM0ORpSgE4hc7GoEf/5N
NiBhUJ0v0tgZ61Hxg0NT2umjFmnfEPFMtrnngdNpvOwsGtvt61NnX8RgqIqiWc2TmuQpS6NEYqlv
im4HoeGLmxYUEzqlunBUS7qrJ8EQsgHeJY1hWzIU7Z09L1JPX3Q25JNB3RA3wE2sgoG23Y8tSpek
L8LPjQpHpWnYX+vO40YX5fDEt9RlNF3dwhmROV+hCfqq5G35qGtDdOBRSVlD8dx9jXg8jjXnq06k
jkxtLoOFVZUHfbS/i3WcA7h9U3Zy31PxSD6i0bnvBsaNkkzuH3XFVL5QUYp2JxCRvTg6iibhKORb
Obep6TQpmqCg7FOuCwTCU8uGaTgfrXPumCtxCLXDSa4t9ZaKW8uXKgrlS1a5n8vAU/ZiJBoxGUbu
oqM27jzbNVXVT02ujQVSlXLlvJijNp5NNxgWrYyo4AjJ3NpRe3srholkPLdqtkSNFU2MibZGV0Kf
d031T6IXjX5SLUTX8+yoWsxTsl1zaCkVkOEseef4s4vs30KvTQc2x7E/hVPjEYVJV6XWfbIys9mK
CdS3XKRPguzV1FMqDvPSr/hfd6CHRNefaHfCSdRiuuGcbs3E5HMb35waUm4KWl8QYk2YaYGKruBz
Uzh++hYao/BSS4SK0XMd1V09afdUwOW5q4fark5U9Vlu3Z+zUN+Fh6FDGY7nBHtBLZ33bbSibRnq
+g8Y9vdV2BDkg6SB46O7Nysru4pAfqwW40L2Uv8ohp7i++tChprMjqznqh/RR4rGL6Zr55u47gk+
Olb5abJnhTp8oWQWWlY+wqR3lgUIqUMm98En3Y4gM3aqp2aABTIJ2u/CbCedv821fmEkO5Mz2gHm
bpiap57+z+Eg9d0kX8j0rXtz94FbIR0Oee7bmg/73LwV5AXSxbyn51j3FnUQ2zK1upPkZR2C90hZ
GZ1yadAy1xHzxSZmI7nvTqLJyvRJ6j1rG1Wh6Z6FDWoQMDRqXi7ECkAmAeHpadciHaOdQv4nR/wV
rW9qkvK420RvxVz8A61xIWaNIPycVXKzG2tFpaphWhH4NZmg3Ayo0ntzFFVgUPqYAMy+coyNIqgt
Wx5och5CypokxlYqI3OTw2cG27WqyCvPq3/kOaF8KS7QCaTuhcqKX2Lv/K3IvjfdzwkhAH+zTQwZ
Hybs1KL4dd5GeAuV+Jtw/D/3/902s+0mH/+2IjVgVuG7y6sJplcTTPLQwnt+rf9H2HlsN45kYfpV
+tR6cAbezJmeBUnRiaK8UsoNTioNvA0gYJ5+PgSzUlnVNT21QCEslTSBiHt/48TmQ2SX1srQRLMh
xlDd4TBW3nnLHfgCCEzurapRlznGRa4dXO+3rkHeTZyH9pchv2YYm6lgGQv7KzVSTW37ujxPxLJU
lV3IGMcLxyaMnMTpdk6dKFgZPFdvan+4MlRRjSvqvCKdqdtbPYI2Ds1P9qcEROjHX6ZeHb6vx4I/
y91HQ9D18loQdLz8Gba+mIBpG4ycvfuCsFMfECg1nca/z0Vg34B7Oao2famqBg+hDmtid7QUVUNX
98NVawTBxkzZh685wYUrQfviBu1d+vCh3rqI95zULKwK/T1uNh/tYP+6A6ouN56f7f2kd86dU+U8
XwtSoIbQgeigbHBOZ9s5qzs/aq1D1HWPl35qSDTk38qwnPcF/1kEvhnh8ZPYd8JKVu4yq+r3MdWC
C528ujpeXtJAKyOBlbUZlmzjIPsICl5d71URr3OMgB2oSKroF0h9tP0jhgH+Nf4S3uXyt6JqUHUy
SJNtPcUpyoNg/6x0yFf427T3eMy190lKzsuuTRhfw9TyNnOBZ/J7nerMU7Db5ANqHaqo+qmxXcre
wybAfBn7t/mEiLtdLeBiG7ieX9uV/HkJeu96YNMABR6lJchUfzYsluUNRgjIcTqpqNot2uVoTiAz
2BhNtFEz/HarplW9VUuIggg/NKyRZh3zKMw3scSsCzzhuzQ4QZkmyDY4uKXXQ6FvLmVYqP7p0msK
IhQs3Pj9txZHDaqW8aiec/yGJ8g2PGe/Yrehdj3DKmR/xcXJag0bZrJ+CPqYxjEb6+SUwHNFfd46
pkW+jYhx7lMPWtVcN86RnK27j+zhQbMGWNaoIq+sWXZbDlDT54woAvzT6dWM0ETgG9Jt21xe6ku3
nS/1Q2H+Vq/6z8BJLv3tvNducFVEkmVEPmlomnO7uOvmGcfjrp6S47x47w4e1gIGBnpbsZjtWhxc
9vyi4o1qjZBmPYVuxgNqGduUk3una8m+X/pifeAf/Sh8QcJ0vheutFaiRbUHLbgVit3WF8vosceI
ZIKcuQ3F1RTmKk+D7CyTOn/Ecem2QU38DZhVuXUjoSGwFtRvAUxm4kc1ZD882kn445pY3EDRbG+Q
rsZAqMEEaPDbS1XkxggUkclvb4xWI5ZWAM9WnVUf1aCK6lJ78NjDCEeeKF40Xz46qjttkXSuhq8f
06tqNclH3RAnn3vvLR+redtaIjK2zexCWtQ4rm0wIm3WrKOCbdTS5KRZcxp7i1W8CNJ8SwCpWP3H
KLBU6dEKrM1lEjXfpZOdyU+GZrX71EqT88fFrUBRD9P6owZ5pOSMjiVeCXPiPBGSjA6q7qOLuhO1
P69Dw9A2Hw3G5DOMqGm0c2QB73B5sUuluq1akB2oN22s3P79r7A8QnF93X/x22w4RuEkj4Hu/byo
OlVUDR/F37qkjZavfiv/mkabQ3sdYqu1Vq0fg/+fc3nLC2tdHe/xbD4g7THvktGLV+0iodWh7I8U
gF9vai2wrss4QHpLSW1liEbdZOR31pOTEOwN20nH5ZIxesWHMs3mteqC/ECCshIGTFFUO/sx9zx2
j632NgzGAeYcatx6PJL8WrTLl/pmbr5bGUodSRqb57qzjyLut4Mmj6lwqve48AVPSUt7TlK72YxC
G+5c3Ul2Htoa1z7WE+s+n2qs7UzE77vuSyG89NmqNe+ugkhcIvf2HJKPeaqio2pSF6QfgDTrAt9A
erOvuBfCXuG5+7XBK/gpw9wW5wptrUoOZkZP3siPzM/6zcRee+NZK1dLssco7uVjNhbpxi/CbpcX
rnzUqyq9YQV8UY3qMkbhZ5/d4kmVkOPwdsKGu5nqhIXWTOYvkwVe/HOyWeT9jkDwzdR3JPzmij3M
IuIjUcgGc7IUUT658jpz1+SoASWJNvAQ/tOJRxnjGLlA2NkBX/rR0Ij6CzYvHhLLRAG0IibLNGZ3
CmkFyvC26YrsToGwljaxlFRblKa3Qs/11dSx6/CcriZdmOkrsPr1g1fZ1QN7acgS5VzuVFE1WBU8
4TT1zqpKOLI9mZ33dOm/DIq0xS414tCTTzLN14PdvadB1F+rLmQy/NtudtcfAwy9W+sskidh2KvM
YxOc1Yl0kArOw0NQaLdpG2kclgB+nrEsk+diEOT/9RzSSoiU587y4CzgUdTuwtCweBNDsW6cmBTZ
8jDNzQxt4xTbn6WkLqqxWnp8dPvvdZPEhW8UkHsz7apyfdQJOVP7yI1cTWnhX49j3NziUdKscWkt
vv7/exTMMf51jt5o8CSxqmjfZHn3KCbtNeRvPFVLqS37eD8Po7HWNFs8WtXYPWb5q2nn2YOqcfAY
wcnQGbaqLZkC72yP6CRForvPUxNYc2OfOZvizF1I+T7wyI4dLX3tvMDaisBKDlWmu+eexcAd/PC6
5THXQtfldpwD7cqvAUDi+u4jhzljtjR35vOE9NKlaErXfO5l6P1W/GhVnf9pbEnsb4/mbTGb3Uld
Ah3lAx66FVKOf9apO71H8YJQcEgWpFwAnlOBra6OsuTmUtkvaNK09/aFa83HuUYdW4my9zgg8Uzy
nqQxa/tJ9kD1SzN50xtrjehn/A5wEjhY4j+bXopFYg0GJ5MIu1rJ2Rk085yhIAO5iZ/JqYjqq0uj
m3bewY30TzGUBlI94UslWCICd+53EgObTRXM1lMT2+Ka9IdcqaKJOPhdIjJMelqtX1vWJ8Os+0fV
1iKwkGlNfFYlo57qtX+eE5byOzRw/Osp07I1AADsRSZ3upHNbK2xW4rfPcvbslNyPsmuRlXERCHL
nbT4pV4MwZYOamS2GJO0I4pOaiRb6+R9bpxtOXnOp2EY6p3MruII6e8ZxHD7LWnwOZw6Q3tx5fDe
Om12q0q6+SL6Tn8GUtffk1y7yfMK5+8+JJNp5tFaFc1yKHZAgd0rcHqvBfz4Q9O65QzKXpv3Nahr
Myc0pC8XJx7RnPp1NxYoZXAYGLaqQV2MOncv/TwEP64RDVt/jM8FSRTsj3qBAkQYb70SF63R7zkZ
t1N2DnrdZMXMjQeUmod1VgufN32OVsJrbeS4rHFd+1F17fZN419ui7Curg3fIQTt1Sgyal97C3Vu
Am4VVkMjMPCJp1RlDdji9N3waIaLZ3hhp1/zMFwTeux/FKm8sxGjepsnfjC21dR3XZDVezm4xAiN
wjxbaaNvYoOEPZrdX9SgyT/UqBB995yhWMV62T6XEqP11gvlqo1wACc/KFEU5TcnJrvdd5nbPxGT
WLzGwLar1raKI5I89lfV6FVR8Mgbo5rUBbvzF/y7gxtVslzhry1/AHG2TI108T/OpRobbfb/OleC
4YltGcGNvQxWc6XmU5QX9kaF3aTT57gbJd3PeN1vZTlq/rroURwSy966M9H+mNGD2aMV4TzlRupt
G1lmV92y15Zpi/Stxgosl6I+WvOZqDV5X0qaUZuPY3avBqrJPKc+4OAx8MyjHYOgBrZWEVyruXRr
/OdXip7rKOHRY0Xh5RKZnQN0NM6SbS9Fv1ItgWx+NqvipY9eCOMAzuPwMTitOVlE6AetjMliGW3B
uF2bLt5mwFjJBeasr0tVuMie67ExJdgycXvpXSSAazUjPc5I5Om+8eboMTDjrg+3Q1RNn60Z7ak/
q/sGpV1VrXv/WP2X3mqSconp/aW3qo7T9FtQoW086r7cc3Jydhlq9E/2FH2Vbjt9RSTkQUOA6MU2
UwdylaPD3Gw5/vTzvFI9kFncDjKAzRnGNYD2/pOVGuPaIgN/w24S5VVd66obVe7BjQ+LLlQwfGVr
jW1XZf8oo/qMr4z/NpgtbkcNUW2PeOquRWfn6IleO0kZmFdzNYgnhM0HdOXE+LVqrWXhsX8QGNqh
Orzqy2B+kgBb0CfRwXgt75rTAvf4h3o81G46u9afIh8t2MFxfvZPMIr66P9Rv/SXS//Qo7+aX72h
f+3/8boR8/ytv/p7/tr/H+ZXf3+7/P3eVF2NJFCerMD5Hlv98LVHBXrOcvxh/BVMugTBf6fcEzIw
v+Kf/m1Mbe+IyK1kw+k4e9SD0m3oh9Nn9NqQYmu1T56J5nGz1GNePH1GkWdt/6ovIdpd6pf+s2/L
PdGTblVguHIt7KxtV3mhudfNYHkYeEhzo1rURTV8FNVdKyyG/K25SvtjH4/j/qN+MgaHSFmsP2Lr
jC5TkZlvtRTPPlnVH+jtFpqH3lg/D/sRj5r1iAzLNq+DFmk/LvhptSdVVHfqog2kyyO7Eyih8EjS
oGjVc3ejLlkddDfJclHF0BmdNRIv3eajrrV74tiqHGlzurXsaF6pcWqIaphqVGXhdLbI+3v6m5wt
rN7a6LnyneQkB8+41E8pEidj7mKnqeNIwtnAPssB+ZcsL46N1+OinoPm2gUlxt1ot2snAr3w5jyo
yLO16N+V8+OYcLwJKo5b3vSIO8j86ONdAKVUYr641EG7mTB2ZcORuND8XPMOctv02I0BErjAMlA+
DtpmHY0+jILcPKtWN1l4VqDErgwrnh97hLiW0zCbyW5t6VbwmsbTJwNdwh95duehZBitXBd8xLzw
BJHVv+pz9i1mBexA6v1nE4bbsMN5Lj4jAbUcMa0BK1+UuMa97sUgAwyE3fSmPqrSSGjkVt01t0I2
4+Ve4xm7ccyc92wECASHH9ZQEUE9b2Am3rRlPVa7Vk5smRHUW5OcHG8caFslWlAo/VjyPRTVeqwn
G73bWruK9CI5ZsYwPwgnRXIWYbn9qDvBld/FYuuPOMYaWjS+dNki+NiV8cFM+/Fl8lNjxQGwxIeB
1rnJeKJggGcXyYhLScMT49cFE8ifRc5H6VELGvTo0QI6Q4OSz8Lr1+xFyJqkBstGFuGJsxTh2SN6
J8tNOlr8kyxvUdeswBITgr9ya2G+1triIS6y4JaEW3ttgy7BG0qT8CXjeMvk3arpYEeUvm/eqwub
+1tLN5AyjNAuu9QjO2Br9Z0AuX1f5RBTEnNGdvvPIXbSDMQN49ePqhmRzr1uEdD+mIY8KcY2PBkv
QwXClOt87suNEWKE3ALGuclm0/qEFH8T6d2nyjGjs4+Y50pV65mJg4btvhqoWpLv97dYsIObyggo
bjRzgSvr5aHN2kDb9GnLGakq7e0sjeLWz6LycimwOsEYGglsFyjKuQJZudMtfNgc0U+3RSRd2DeG
9xmJ5m1tR9X3auheq9YYX2xPH640MxUnHN6GU9VVzWYw++5JNkW4IUWe7IWRzC/EF4DRRC3ki8GY
XmK//6yBNYEmSEmPHPY3xfBol539pIOd4uOdX0qcee7iOXhQnZrlKwPnwVh5CUrLZtnvNH3Mto2N
fh/cl/HZksFJ47n7xfXRwbRGwDlJgusklEx06cah+9JMUOgqL/fvR5TFrgcDHMAEUvtLQ/DNCrz6
E8r7+T7yomQnOqd7W1JGqgMuvWjgTqU8ttI0H82keemJu+4iYgH7dhF+7QLDeFoQR9us9ZIjNr6Q
IBGzWmP2Zb6P2o/G1KZvAEpZ/eCLP8SBl+ytOrH2vgj1+y5C2xvhsfkb+CEEtLSvbeTn4G6EeRd5
2FYL6WE5C9ShrER6HSwK0uoSTrN+AvtTbKcFWvFRd7nzEZn2O75QlxZn6RgbvMWeZVPp/ZqH98bF
CBV7taYux2M0e4QW/36ryupi2vZ41KGR/GcnvdN00s7RMB6dtGEWAIwxGCGkEnRAZlZiyHPUJs59
3Y7yLg2+pLaFrXpexOUpmsIH1eYFnXMf11LftyWY1AFKQbrOnNi+kpVrkMNayhEqs2uW5grZN7oH
NhqPtb8rGlT+pto09nNLShoyu8c+2CDjI2bw3xhYyv5OiATYvz6cVQnB2/6udn0izGVmXqk6dVn0
FPAqMM4YmTCVqutC87UwtO546eG8mkV0JEIxoyUq4W5VYC3wjlnwj43p3ZO9T29zPcBkJvbvC6vx
7svC6Y54aicrVYy80bzFTZEQnvTnL8IYjqMJ0kULsnnfaba9ZdOhvwFARP5UO4hRuyfyJO9Hr8mO
vmMGqyiMfth1tmz5Fg9r59Ft2Jt05M1WIwrKz2aW5hsRNoLXzzECACV44wk2LJ4HZV0vWv+6j3VB
xraSt+FiV4BE7PTY96AEJ1srXqMI22bPQ6jOdVEXgOd9X4cie8fFL1rJwsbYY0BSLfOFiRlECjTD
k8UTcrF4YfWpd98T+LuaRuCH0MaNbdcI2BgAD/ZuaVrXkk3vIZK8jb6+rBG62+3techuoH+zFLlj
dovVIo9FTgH302Jm0kT1/Ii9mU54BEO20fMdtFdG4xX/hAzGIT9qDyHbLvaab7Y+HepyEeEPHRjD
/YzFQRFPK1ca3vPsYo+b9C2H6qiFIW1mm0BE7SsIJJwhrArxYctrX+t8xVkoep10tzohJZKvVa/c
g/Nt5T62I8sgJF82fl4ii2oKeXZE2PKbdlusUBvtxY8DSJEB0YnKlI9OpK316RQ7Z5nXCZ41Y3k0
sVD6atXlN0d30jfdAL6YpD6+soZL3jXPZ4CyLlIXRdSelV2PiWi/5/pNba30Qchbf6GRKSatYtyC
xZTI4csHf6Hjqqohi1BnyaV5DPy8fpzhLh4xmZarps3kfgQTt8UeSb/NuiRBv8I4qxJIWYApywXl
wm6XoU/MEzKy06vGGsyVVhfuA3Is5moa3fCz7JtbXCD8aMWj1l0EbXnVm6TMYI40ZbItrYon5WBl
GuCoHE9XM/UgZnTeDWEqa95EEK7YJ/anS7GRobntHASZfNLSfAxpuvUzQ9ePeibw2UJmdJWbYXOj
LsWSvGl558dLZVbuUa+xT6pRL2zUR4iRXTUOZh65Dyqks6P0nFvF1tWQvp/AgfEzruy7VAbWXVzJ
5gzBEFXXP6vEctehMBmOk3f9UT9mmr12hay3RpJF6ERj2Lm/TMeKCHZnci5TqYmxHO1Poh1+GGJG
W3+Mq+/FWQx+913LnH5l+8306LdzwL/UHo6cbIPN0FXv7ABcXDRIIUu9jMmEQbFTxY+GS5HkVRaI
8uZv9aPd65sUXe2N6vZxqSpCGHZ5p2psv6j9zTgZ/dq0g/JqDI+6GckHdYl93trQlPpBFVEqN1D8
RYlnFPJB41v4gMxluYt8H3f5ZZSqQ00T9rqRBkfVb+ggvmRzuL0MWLpVZlxuxRxOGzVqaG350Lb6
C5ak1UlVjT5es1KkZzUI7F6F20i8r8lQnI2BQNxk4FxptQPBWGT5WT3NNy0qoq3tWtGRsLLxYMzI
u6oeoyfeiW7pj0L320PriGEbdngF61V6EFXtWJi8mOG56eD794FzQpUECVe8BDaOvYhUYU24QQa2
PRC39F9dHi5J7dkvcWKkpwEM2roOXf/VigVLod6mnLIr58UJsT8p/HjdVSDmDcPPDqKwjBP4tGSX
pulwW3VdfYXaqP5AtN5d20KkL02TGOjLFOjSu9NnDUOIr0KmhzqzLJ5t/rRLwjmEV8Klj1mcg3Iy
Od0QjXdDhPXz6S10cn/dzcF83WTSe05y9yquZ+rRX9kZM7qpTmmNb6VJVFoi6xoSicCF3CIFsgyf
KmBhcT3Wt309t/dhPHxRw2vfdDeFgyy7SfY6S4obgs3WIQiAmvf1KM+W55VXMW67T05jOFBYy+SL
cHGPVkeedjgkcnB/IHLw7LhZ9ZZUVbPWhWE+lOMUbdWMA0ePy4weuq1nrRgwnxrd6qkZRwdov5F8
cWJ5Y2YmhyhmLEFVfDPIeE1fF+8Zy4z9Nzex+DwG1zpZRWw/xgMwjCH33gYLKIuG+sDBRkX6UY9y
TpEIFMy1XmLoVV5QdFFp99esHP1aoehAtfbrqXwP/SbBgCr0163RmvsooDjIHLGkYcA1mXgNGOrO
3iUaFuGqdcw4ocVAsteq1WogtXtQC/H2c661wPQ3aBZH73l8xcPfeG96o8O0q9BPTiLy20mzy4Wq
Nj4tCLO6Mg+tcKdnzvr1MTLT+EoBy/5anyz1Coj21/qa/cI/1av+2li3ZCQLZ6/nabQtAiPGgt5K
n2Npabs+Q//AC9PseTC1+uiamF+q1srINc4dE0+kpTUITNzUx/xmNpYkTifeFdzD1mR+HAZkCj7Q
H6qOfCfp+F/oD22086OqUwAR1SAc8gICcKhnIXQc4NB2488WaWQtNd8an5VdmC6WJ/Vbh+P1S7sI
6BMEROFs6Zp/d7JtX4FqVJECe+rts7ozlzsE/W9Hbc6Pquqjvirdbjf8GqUaSIj/HBp2zm+jzHj+
1s7C3puGkd72ReZtKug+G6dGZV3VqUsEtWFv1gGuVpB4bkUreza4cP/gedlrOWeSf+GvIbiD7YKm
968v/dRcYQhpsluIK79VanrobrwZvEPviETbSLtq9y1Ct6s8EDGGm8srZLyCmlvNcxm9vIJdS29T
hAZxJ6sP7t3ZgGlnjO23wPpeV+n47tSlteZtKG5JLTvHGIOwrYnd7m1sZA4eacK70oqAk6UhyxdX
l7BzGrPfj0uxdFqklzO/PapWxBwkUKZ4OE16Ur44ffE5SAf3DKe7fLFTjvL8qo5dzNdGz3lVMev1
Gxg+5I1iOz2nWlA8why6VfWOX1UgNCANzzgqvXlDvZkCt3zB9t2+rofk5/CwQGIsQUX9bLn5Pw6P
ALW8uXN1GY4Iu30deYG59goLNIaVhOssINqTWRNnAb9PP4n+NUDU6LlrhXYX5STSCz/91FuxfyTE
0+FpU2efRk6tW90ToKX4TFaB5oqdOYU4zFltfB473NlH9KH3YsIiSYsmueni2nmZE/dHneNO0eT3
UJPZYi8kDPgaq9Stzr5ljyfltKv8eJcqvu/YcTh/WvT+qmobPAuHIg2BsLb9oc2bhxR1an0HJ6D7
rYh3TH/AKuqh6fXqHGctDMMwKDaWbaOAuFyKov+cI5dymGSDceDUpcWtgeL4OvW8fquKqp++NBST
SRKxtcrLBO3YbgIrB4UnrelpDIkipJZ4xYGwIUM+ORvQSEtAAcFtNLnzm5GH2ovT5avMybpX23L1
Yzj62lqNiiKzXxcONtGqVX+dkPd7JdCSnIocJzU43h2797TYTCKsjyLR3Q1hzXgrc57gaAxIFx4j
JzDPvtxWCHULALkn8ENESSTZ/ywWxcFaZHI27L39VTe0PN/RKFsTfUyf/S4DmYVX6vdCgNQL3W8p
MATCxt78aJXY0I6jHV3bDnw2pCKSK82Dc++0FX5FM+FmsunoIzrvA6swqcEIaUtsE3ZjWHsHuNvu
WSRBswmm3HxtTedWvZCdxPsMLiTWcDxIa30GalCF6a26c0XzTdNij0TgX+qbtgswsMddvCD0uR81
DpxSd+RJumI4qbu+TH/eeYOjXesJUHE6fFT/rSvu6MOltZeLropbE5jMSJtlfVzsA6ysLmmzgQ/o
pjHTV9VYL3CRKllNuZ8/qeSXp9lf2CqVN6oJ/4ByY+JvsVONbEHyy1xNEmjHYiSdHGdmdIeJnbPB
qAloUwKbXdWFyx1x9ytNN0kX41J4qW9CU+wl2duV6vExIE+Qlgq8sQGl+eckScGf4ieI/Cwvo+rV
qEz69ibIsCNXDb/Nzgvat0mq1/ccJfpnUfo3ySRBgiwl3yieNT0JzqrkiepbWCyaHFMhnz0c3fGa
rOeTsxRr8MyrxvYHoBOM1BGtWZtRII+9mOVzJuNpXeCTd1BjiXhjLZna816NHXUW7GmI7d3lbzBQ
GAklrglqrE+Sa9tber5VrUMWOkAfF3+9BgvOtnCxUJRD/RK66X7WTe+za2vuJgf8AHkorp/gD95d
6lHl2GSc50/6WHYPvm1+UfVqnmQSqHMG3XznlnCvZTf7n8feNlhtu/Y2TrLg7JqOSxjCQEOwK8aN
GLGVbPx4uIOFOdxpCz2/5TE56wGQs1/1junEGxKXDjs0eqiGyDEwqyhRYFmqolrXAoRdp9sSs5Jr
VVfYWbpixXQ2zaFLAX8b7OKvmsCcDhmJzaehmu+7dsAnqCMWOHlCPrkeZEQcAk7DUrpUxaiZtGjO
qlIKXw0v83y4VsUpTMurKI+nbZiBQfT73t2Wirmjx2G/qpdbzOO3divjZQtDXb+wewxwvfWmS2NA
OAsO15izXRHMx7L2tLeOJdUp2JFztN4jMsq3C0TkW1cEe0zUqmceEuIahdjFYZd6NIK+Trje6Maj
M5RVvJnu4qYxrhO22dcWPBm/J0JusmivnGFsH0qtDPbxlI67Mc2np8IcvxL6d7+mLusIegmfqtrO
tz7IiyPB9OQOCVzkZNzM/eqXD64+9u+dicWvF7r5OTAABQgB6lXzCvsabQSxCtn3sMxRVJcwG+zr
JTAD3H+p/O02ULVW3xRb8sNoPi7tnWNk62A5arK9X2NIEJ6IX9v+ZvD0ZJNomrfpi8474+Ddc+ZJ
+bXEdbOXluWBr6EhcgSAUemMkBRZrPeqkoyWf2l24hiySeDK1YhS16Y30DvRLXd+wDvX2S3GUlh4
TV3Bajx+x9ylxaYhnR+igAMnIitnVVIDyB7qm3E5qupa3RdsbPt1k4v2TnUJeYYd5spwVxZqwA/O
colMxDeiMgsOqmjJKD/H+h7G8x2Ue8L67YuD+kK0gjj/oPMnv8VRlmGXlFSPOtyVK73AYqBGleXg
hXN84LQUnfMgwQ+J2MtjHDXaih9+91k2+c8ZTXIgf84o0M3aBXOpX2EVau5tI0PTom3DV4SYv7eu
1d7FMAmwewxeVPVk6YRXijnY+Uuv2rN2jpkYT5y2Z0zfTYfPmnqJPu5mBMt9xJlKvJbFRv0/yU/D
6FoceaHTeVUNFzsffy/ibqmtSEK562KaMVoa7PaUahBOt9NyKxcrIHURRuPhHUKfGgGUbqUqP/pY
KPfunLrQ10lJ2FE5AxvmtC87ElUpv8mVA0bzefJykzzQDA84qqKroe38l85dvkHVJ4zFgnM0JD8u
JUCbe8FubxPbffVpaoqOpTUsD1GoJRs/DOVWa8BdmwFOXYXkSRUOcsdXtnotET3pl8CtDQVmk9UZ
9p8I0d47kZetsDabv/QgSXmCFfm9mWU56dMItuIvqUZ1pwQXL6qMlxYO2uxyw+1HP5kOxTpxC2td
4s039OVwNy2XvPGJo0f1975AA0SVVL0VJbBIm4m9KPrLl25B3ja3tfOqen1UdxMbHMesiv1HQ1MT
wEo9AIxqNvV6QpcGeFerzL7UQ3RlszScczHic9VPyUMJlmdtuqBQpxYAwxBXzWfD6F4wvUy+lxbZ
ULNn1Q2MXdkbNUdAOzqavsBUSnO+W1NsvQbNFBPBKcYnc8jGTVk39p1EAmZrilTc9CaMEnOwF0Ln
IDcfeHkZj/3arwMoeiTMyLAMsbhRzQI+KM4ww3fBAXHXEA5GiqfKsImr7ufexUfHAMZVajWx98zE
/A2jST7tpDv24PFeYeap7ilxlkMmRbxuxVDtWaWQXRSpvYmXBVddui6t40s5c9qyXVkCJvkf//qf
/+d/fx3/V/S9uiOUElXlv8q+uKuSshP//sP1//hXfak+fPv3H7ZnsNskPxxYemB6jmHrtH/98pAA
Ovz3H8b/8NkZDyGOtu+5we5mLFmf1MXxkVY0NXGIqna80RzLHjZGZYw3RpWeRVB2h4++ql6vzWe+
qMTu/ZDPxWl0iGej94QnSr4ngZxvVLE3HPO6xXyHt5xWkAnhrRWmJ1UaROg9QXsHb3RptdhZInl5
qxoqc4Ra1VTomvkIddkyv+o7q36N/MQ/+HPebVQRrcFy3fpFehrtun7tNyCqi9fMIhmUz0a+Vp30
TMpNQCj0YJfJc+mX57kb2zvDDut9EFVyZVgV9HFVWTY+dLU4PKkSIdX2rjW06aoUQbbxm6K9qzz5
5b9/Lup9//vn4iPz6fu2YfqeZ/71c5lq1FAIzXbvHco5YOqq+3pq5f2gVc/KFN4qwRSVs+NulcV8
KvUX1YvTRM5hmhNBZJTf64Uzoy6ONHo8fbLvQPPaez5y6tOsP/7q5SyRkl9VeuTaqPLq/bqO0vEl
R7diDkkXqBLYYMgoyUvc5f1DOfuQeekTaaE4p45NVOTuv78ZrvcfX1LP8E0zsHzDNHxLX77Ev31J
TUCPs+So+D63otsadl9sbfaGB8KY+XM6VLe+nepfSr8gwdI7CfHsOL2Ng1xbqYbat5/R1g0foRun
R1kE01U2Ntjstd0j5qNYVs55/CC7ND9civGSOlD5A52A7K7XUoxn4ryHg/mrReUYJvTcswGrso+M
g7ozNcu7+RirRn1M+ltnxqvXVT0+6sMROCvSgXzfgXJc1+X/5ew8duRGsjX8RATogmab3md5ow0h
tdT03vPp78dIzZRUPVADtxeBsMxWZpGMOOc3o3+0YZrnt3ZgYGPJt7WVo9Y85WMeAnnBbYUrV3wM
J1GaWUtM5/1/eYro+vyY+P3P1TVszRC6PR+eHcP6/ReqVa1Gzxxyd6eE5aZPVRf3IPR/HBdCJWEG
zqVYo10ir+pOReNC0u/y5s2u9fBoJF12H4oou9cS3D+T3jX3su9WdDA//KDAkHSeJ/sQt02JXXTt
Vjbb0cru+0J3CKImzWaUH+55BUndvOzWUEI8ZDCgKcemkTWLoVLQZTZiqiWIekKkTr2Mba04uUkB
D+aXaoPg8C6avDtPrUG7RxnfeJ+IHfemdZqGMt4OvRFe8yjR18BG+/uIO2KFEWP85HeEqDiley9K
0UMxGyblPQmCb4oK+FzRnRN609MTXKyHytSa3QQwijBnG9/pxDrvZA2uzHcugDLjf7vyBpHDqElf
THcanNuCovRhZqbgQj/WNx20Qo8wXKhwN+az4Ntk5WX8lbAKxGQbkSVfLe2lKXp8fnUB7XeuxfaE
VLus1lPo3jplE6C5eWj+FjG5X38JVjuew4HJ2m0CIMyy8OOd6YzKnuRmjIK1UhtLzQmwAIBEf0IC
3zslStMdiTdDgKcl+y2/Yg/9SxVQ8xo19unwMSd32bStZNvSrW+R6ddbL2/2oVoEz4HaFitB7P2U
T6ZzcckPL4052N2ms6FkIt54xeQbsofmHkNu8qNeS76yssYbTF8i8wfPx6LPgco5A/nHziXOWgM3
koOAb6NrX8H3F95ULM0qHRejGmF/NU82Gpc0axZ+AePdnCa3Vy+gJX8WWYYBDWdde8s5ddIXdZeq
l0gDlods+0bOs7Qf6tgEV7uJnfOYYc0+eFbwxe1hfcSj4LjR1eLOHtBxc3Mj/FJ1OcQjz0nAx5jK
I2mmi9l53jMxmW7hRgdyRONF8SrVX3d4R5LWBEbmlsXVUOANIEmLdXY6lUfZl4HlROtSK65EKp77
Au2IihOov+aIR2AHbOduRKTYXxeCTZuSgYuQ6+QSWXODCCJNwr/m41qTgyB8ws2yToKELzYCW7Y2
Jy9Y2WyX11qj8+ZGNf4CyyE/Cq+yrrWtW9cxAk335zeHaXx+LhmGrmqmq6mGqcHgNn9/Lg2VlzZ+
b4uvg+etjdlHQZsLIm8tx35qAnE7D2zafzpLZwhWFenxX/rk7BZ02DHOFRO1kXm1bMtaMCArr04p
yafJQFqwaTdEvxOOkFZ8qQIee7LohizCL0PWkVVQVYR4mCXbfuXCKvK7o1wj+29TgBA9o2flo6hT
a+oiFxl8NgOj6z9/T3I78dvz27Bsw3WE5biabjpym/jLG1aUEe7GilV8VcwoW9pEhbZ5WeAtCpDp
vRMo2KFr95I7Tnsknox+wdzvRCglqoWYrsmkeHe+ML/3hTXiU8v5he1EfRD6oL5GZbGQ/YFnhDui
ocVGNrUMi1AQHE9E7YyTGQzV7bKlVrAhb9T0Mokg3SS61mO8kIQb3fEdnr2x/dojbxTPoNhP/am/
NIs2/+KPsbPuMQbaJ+guvoZqfgMYR2iV3vpxM29fE+LJEuj7aX5GvwQMu6ESoeNwDCsnf5zzkqsi
C82NbCpjk19hpe5i4l0Fwss6DO+gy/dRmxePGGSTYWnqH+OoaOs//1rOP/ZDvGttEmGC30vopDF+
/6uuytpwyGIGX7ugxQlay18nq/buo7S0L31e9YtGtP370AbgB3zXgq3saM9o5GywxO7fRTckW6fV
w60w02ZdByBdDPAlR20uHDJrR9mUNdkXCJ1cjW0fIj3O7tjvIOmictuUeCHfIRaIXezAw6Uv1eLk
aWN/KjDLeG5GcQ2qaLoiSpQ/u7r4Qb6jOctWMAcpmyKoj7KZtmG/rFy731fzytLnqOZPhr2VoyG4
8bWRVvXGd/X0EMyQMzCQ7amb+UTWrB3fLpu6r0+g9oBayh459jGr7HVkxB1OC1mN0lQb9d956Ftz
fi/VLfJjxDYfeI8VuziqCaYkKiGMWGWqEXfz1Lrxd7YHObN2R/tsI+U2LYSZ2+e8Mi9VLsZ9OQ/I
UdmvNZb9Lz+8/GF/vU11YpRCU21DNTmsaZ83wj1S1F3v+saXUferVW4VIGqF0t+KmD941Ejcl7yK
rA1HiuhslY51n04I79oILMoWefDkKjoTOChH4NlUqlvnnhkushpczdgjZSYLtKKyi2Pz7PcbU2Ez
iue4g+oUoZbh0rEl3v/5j/ofj2pdGCp/zoYKE9YwDO3TFjI2RekYWqR9sTXvtYbUfG54yvxSDD3q
fPAdNTZyk71IEZc+gxrpV2bmuXdlquebmOM9RkpokIos9w6lE1oHFQjNrkum6ex1Q7UpsGa+g37W
L3pjbI5FqBGLN4t6B+galFAyrR0v9fYm+L2DrBVq1N1q2X9r/2v0o+9jHom1+F9eaf+4+XXhWrqj
mY4h3Pnw/umVxgZu4sw+Vl+iNP2RZVfC8955iCLrEs5YHonPEXoar1A8EquPPlmLW0c/aRhs3RaU
aNQsZDWaZhCxUY4beQE5WQ6gZDNHP7zjSNJ6/An17lAYKIMxQGvF6c83+LesqkM9SzWNybonBgru
AMKoDqAHbpheX22pYzL32WGrnW9TQH3dmsY8xUdzZYHW7IgMbJ3dVXX6pDvCPEizIZyIsztfFc1O
IKILAYumLOTcPI1vc1Pw/s5ClEG785Vh00d6Dd3XabVFO5RnkPLOl0BNsKd3AOMRIbE5xIo3s/Hd
L1ZvN0uYC6iLaL1zVyWIserzAGJDhIPzILuCrPGvxeQhujkPZCN7vMYbMQMXQX5uB3UODzEQTcWr
CSDyz7eJLe+D354BFnsaF2CrbTuAEI3PkQEkKxMNLdsv1gByvKxDgl+4C6wjpbdfStPrV6KurV0w
N5UeDLdqNNlZjvLqxr2XqPBYCPGUscWU3aMFdoqX2zfUQO2XVgP/4eSmupSDro4Ni8etQjGPOvl9
0PdPuBOVF1EK+yz8UF+2KCt/A+YOo8oY36a6APWHa8o+C/3iqVKqVzmhU7J6YbVjc4/cY3wM/ClZ
J96gfG3ChZyQ65m7KtxgPHpF5uIT7/Hqny+Nn94T5wDriV2MsRsMBTcySbx0Uouwn9/z+yJztFW1
qL4f5wL6z8++KjOre1kglfJrn5z8sVaJuvo276NPj1BKYk/x27U+X7+0QQVxnNTJnj/atnoJ4IS8
Jwb2QnE5ZPu8Vuy3PkI3vrbfuwYOXdKpFWpNnvVul9iBQ1lkA9+BK8FgBJEz+qFXQk2oM+uuywY0
rxOooa5b7ruCxB9CIQm3ieFjFw3dP4I+V439kY1HH7y4efPo6GBf9Lx+cSEInCezcR6Bsxnr3kXc
LcSN+HH0qw6bO3yPIqQrlmxcQJgP7VXOHSYcvJJK8WCtMtfXSIZV+ZQs5OityJul6UbTfcLB8SQG
zdjq/xVKkXonn+RPPkRWMNKetlgx3310yQWf1n9qfrpcC6NvVQrdWsi1Umbl43oplmMHtcDSKLeb
ddfnxp0otIYEBx9rzLVh7pOjauHqt9qf5+Vohm9clRybN2PcLQl3l1U/956N1jJvA8SmtZMrEfJy
1Jlny1ox+IBTmBeTI5oMSBATezFQ1Gp0L4vcaxAz8MJ0OaNpbn2NMKe9nc1w4XleOxdq08JvifXr
x9LIbpWLPrXLPhr1NepGz6bjjve2OtVLre/qrWzKYsi0dtF3TrrvmmK6l31aCjxYgfQkW7K/GN19
7hTj+aOrFRH6+W10lxmiuRPZD08jVVwnOBoRah3fsPX6Qb7Rv3MVzXwYtODSjPbwJkrLAE2DehMO
Kb/O6mOeNFArL2NagMuHMbiMRiMtl4l/8ZA2e3BVZXis/YhoAynDrd9Nw6NejsZp5h86bpeVxCfx
gALnAlKQuV2uOJBReDlp8aPOOwJd/vGe43LxqA5pu7a0Xl/L5ujG4X02lkvZus0YS21p+rqyhbFM
iNEnloCwl11tDM80jqHesfvrsx02kfZOmFZf7+WALJIe2OfGFcasZdVXCzlbjjS2eg6SonzQXMSz
y0b059h2tIvXAkgCRFp+SxAgS5F1fM3TNNtm6CnuhJoXz1h/3csJX0Ldtw+BXSshanTwOtzGPA+O
MxB7GocrFNj0AhlgcZuhsZM5KrF5+pghp/lFhoua1YBMNlWHzXLlEEUIsCYfxDB/Z0l11HxE5IOU
ZmI13j7LemONWkOJsiYBHXvw0m8GAjplbA3fMSoCWIyl5kM3+cjjpI218yJ15Nnr2LcpCfeca9l/
WSSVJbviLsvScc/7OEWx4rWF6YVJ34AAYJ3/LNy5+dFXpCY/40y03IBwcxcBudw3rPqWUjkgrWx0
91SAmFGZ29dA5bUsFQOmMXmw01I/FT3f8lT0KD6j2vhlcmbKkqYMl1QlpGdiJqKbHFJBfi+LRiu/
wBsCfRS4OVyatn2HmmslWfllAuS/9eqp2Mpmoh+KwQMeNozlbhrNeiMXIwm5zOG5vfaKgryTF49r
2R/U4a6JNPFcTGp3SHpTrORltMq+qAnhQi/rkQ5o0Z1MhGXCFvSGdxMb40VpS4OiabzHyP2L7Nd8
sNvgu6WxwfAWD8dgnq43irpzMexby1mFKq5mbZHyBQF9NqxCQbGzH95H0SABUC5i/NaWfeyIZ0tt
7cXQ1NNb49cxbk/h+FVEPrz1Sv9uRNmONIkPCFP5O4cbGRHQuZac2IMFae5Nn6fVj9hP75WhM+4n
P8xgTIvhLgM2v4Qw4W3iWJ+1fZXW2416k7PXG4J67UXJokI/8eoKJfMWhgZDsOIr3cSZj0p+9K4H
qssJq6yUs9drynmw0QGL9fIouz76ZU3tvZ5/FBvOTwNmYCjriQ/bVoOFQ9cUX50kRLbHVLznMTMS
EM2ucufmhX/PCcdZGFA4yMTSZ/l9dhF6cE+K8hSpRn80Bs28qo0vrviFxLMs21p2ySIFaINNy9Ae
SEUSwW7ZMriqFjz3MYBboC8xKJI2fEapw77GXcnzikHLi4dH3/iRl2H4XKh6tXLGFM8jd2jOw1wU
eoS8Q1btVC9rzqpjU8w1OSinlaZRLAUkvrXs+zSvTAZsL60nSDvaqdLV6di7aYmBTh09TQNpcB/w
xY8Q34zG9H50IggXHtJT5Fv9ae2DGLstgsBXbqJEWwig0kdbRzhWg5HWIVhpdDvFbO5uTVTlzdNY
ow6zsNcmfLvnJsPAoCq4TSKRVs8lRME1xmDB1vGt8jkzkLPkqW7jFkNTL02MRJ0c0cu5Gdq2vQvQ
kl7KptN25YENZnRroqjoHuElgj+aJ6eTpZ71wv+e6E9ePKlfgYL/FQHRfB/q0lv4lbCfkkqvV7lj
Bfew//JN1A/qeVDKgSD/qB6SkR8psQokVvDzWVqq3t7BsI13Kv/tLW1sLpDyxMqvRo1Ddvdd04L+
b24NpUqSvyN2dosYa4SXMhyDdVUAEf7byfR0FVsJd4AaWe6pL/UdNovcAIVpvWRlZhwKbxzv5lbZ
FHxTfpA9gwJOFopmTIiYqumz7ZtAon2lOshRV8vQXETXHkg8o3o39KjcudNGNskaR9uegN56GrP0
GT0qc5G2Snxy8zq46rr2Nw/D7jUM0nxXwLNZWwhTvvq5qxH2K1RUWRh1u+CkB03+0GQ8QYSPsM3c
bZdmdYTNLB+o3WuD3u26GGp1K0f5Y0HlPqkS8Flcsu9XFTClFxMZvavdm798LqTAdC3XGO2w0bFn
tNSufsBxLAeaXGLZFVvhxUdqceVUaf2KXPorzCT+PqN+Scbb/eZMHkCteZGAe7IdAoFV+LwocEBq
Gdgav05BcltkOf3SqQrnm9+nCFTYUf3gz5+U6sGvnwQIrn7NKv/VUnzlR1p2v3wSrN7dpFgLnqUC
lOicjJcpellUabP5l0PeHOvIZbL+lpUnjaabqkXgDADSP+M8beYVgaLCp7CjwED4s42PepXpL6ke
vU9+VF8R/tNfAiMGwVpXT0PJ1qcfvZWcBBcbW2Og1rclQTMeIhNUkWzOgMktKnQGPxyXcAalX6FN
YuzkFZGIBGVRxCTp5tExjK4xFjR3GqfyA9Gf8JLnXrYLEnwW2K0h/CGm8OS7Sb4IIo6UeTjALk0H
nLES60nO8IdXNN+6RzkeYDvCZzcX2Qo1XkXpqCaH0Q1enNq1EEwxOI2r1tarDGUGEjonuKXQg+Zm
rWTRLo6jCLwRTTcpB+Q1XXsnm2ZjwQwtGv0YOOMjD+IX3bGyBzvusoeYIwdITDIZXcG9sPQjbt4w
S49yFMRIe/7zL6gZnzMPcybUdVVBrMaCJSQ+hbMim6dJWTs9J7xh3BIgnAyytxMPRi9FHKvBTDs6
t0I1j1aV8UfFvxWinUei2RrFnZd901UneiiqPH4oMbHeO7FoSCNGEMtdtERVhIm3tRoq6zEvuje1
48XcpkZz9WsHtZVi2ieK3r1NXT/tJgGMM0Ac7q00UN6YCIFdLBOHHPDht+XQQ5q9U3Pr9PPVihaG
rOtY5bnHnuRlBJ4tl9fFlB8KsugYcDGtnOEUmZlWpxT06avz8zNdt46PjpuZSznLFwj6aTwdj/Ia
aCKR1BxXihMNy4FI4J2OwtxdgfmCz+Pt8tHlCjAxxoBom+yThYcVz8ZEXfe2FDln7WSW1quKie7J
x19xlxspem9z7aPvf9X+PM+O3J/Xc/9b+3SVOHTFFug0uVb1vu4UbxsFYbjkgDbNp7TpXkuDZCPa
Ll999PlaO626VjPWcpkc6Ey9XJqp3W0/+mzhIJg26uVG9NN3cODIY9aa4M7z1b0wCGNNokepug6d
B/Tf86WVBe273okn8GMBIBxlTQcEJtUpL0bZ1V/+/Pf9j4S/YXBGIK1mwUInbCvHf0kYZRaHnFBv
gneEasL4YNm72sieIHg1Pyyn3Yqx1r6oviOWgW4b1xJN/X0VTNYWsn9+ylG/X+QABxcgrPgjnwsF
Wf+VFYMElU29bi5//l82PmdNDNsVtkFw0zIc0zHFp8CZpal+GJCV+jKNwypypxqICIWZFHg+23az
45gcL3rV+9mnDjYW3/jZLfTU7N7trD5C7QNurkGxIo0AeSpN+3cfvP4iFal67tEMe1TG9Gqlav9e
VPxAOpYyuzRYQZsu/Ew/j01FaHMw8dfOE17yluto2CYyImuykBNBKvT4VoX5v0A1DOfTg4l/uGNb
iChbtklWlDzj78kjWPQgMbLZfsDigSmSMj+Rn/FnI2+q9lykup+fvALOOQHs/ad+2ZQzPubKvkTk
aLUmJl5/80U+zftofqzNXYg7sJoiNGHN/sFA3PwYCPcd4gAxkNocMWiwfbFxzJrReQpM0OUAc/5O
doHWGvY8SSe0aRmUF+lVbJxqJzR3yNEND2pR9ohp3Iko55JKx9+mX7WotswL5EUUrwwWwCf8o7wI
DLPxEmMdJwdF3cZrr+hNmSg5JsQI2XICY4jnQtaa2swXyCy3608DWYpW+0JOtLhVlrqGkGzVFjZy
evG0DIywe7ITa7zwhTy0aYe611yUwzuMqfjxNm4RGmWTXJ/kGCAWPcuaU57geWOVDVqufqDh2WCo
p0Qrf9ZknyziefTTZNknR+vGtPfCR52mn/ziqLotwYcxuRdaURAX/08hBycHwftNbo7FUbY/htUI
SWOSBgNJWhe/XWVSNsb85tXmQgW/EmltenHm9zAwmvg8Ndm1v72GAclvMGttwSnMo7ObDxKcGZlE
UBXyIl2Zqvei3cgxOStMp2qP6urIRmV+l/+vT9W6cR965s9PjdJBXTqDALKRThMKuhg0Jkjuvdcg
fmClFe4V4qZzlc1eH5V3vSeKbyDAcOoGPbumWfMVf2Hjgqq8eZE1yzM5AeKSYZWFyTFxAoQjByLO
+dhI1OVaNj8KuaJC1/WjSyX5sGi1GJmUplfOAIEQY9MzZxOolnKWfR9FYPnB0i/C5ED0OD6i4YUD
4FyTRa14Y76QVbJWyQZt1GvUBskp8jMUsJwiWzv8DKsqKqp1iswGqhLoQRPkGiC+tX/7ZY5+Rt9l
j3VD3LofdXV9a9Zte+9iG6QbppcvRVYReimLDj86Jgdu316yaDoR/EnOPjk8ZE+Fs/Aa03gdBt1a
t6KetrKZYw64MKcxvpZB7b9U7Fg0NzFfk2nsICz/tsrq7lJIMmw3m4i4gF5/424+jID7Xj0rr7Z5
z/Enz4MCRcvwQU5A6W1c2IFn3Q2h2x1FkSMhPLjFN9Cg8wWcQnFWGcCpI8JC+l07mtNCDgAVuydS
0jx3nl+gLoOgbJyBXg8d/SAniBJNaoWgS+fgp1os49Qzu6fe5dDqodHGybnazCScr8MK4URAVjEE
NrbMxs4LdfPFrIFmzcORE4PmtjivpH1lrZ1ADIcZXAzvC+k5JVCOpVScG9RVZiOeJYkZfhHvg7pI
4eW6zXHI/Z+EDX3ovpNPKO7xQBsvVVmSngKC+V6b01oLG+WK3sL4MLrElQowpLs404cHHZXF+9Y8
yTHZU2l2ATopsJaySezi3jRN64CnYrCvQ8PYxKqWv41ZvZHfhTW03TJopvqSJiUpvFGI29eLEPMq
y/LsXTO4qXHlUfdDMJSPAsMnuTLTYiTQCgEnoQaopJi+u3aHMfgCV+P2Q+geInu9g0angVfHVU3K
bGlVCCMoHZKXmYm2aV3Ck4PcWrq3yigrOAndKv8dGtX/z5x/fgTXyeq2mrcFHx+h+Lr4l9ey/s+3
Ms5UhgrI1bQNy/38VhbCb9zUaodn05yca5y0V+w7ynetxR+zQ6NlK5sZsh1WpRMwq8gMLvuWEOTY
r7zcV7qYr8culhmCeJAElQhI/H9qimm77DLGaCtrt9HS+pfUJDIlvx9b550VaUnLxiAXCJHx+czD
2aEuCzDUT2bVI7yJ6q5aGdrONhHjlLWPPvd/9Ml5bn7FNXQxKilZKTRjkn1IcPrQTSWRx8T1Dp1e
7MdsioytNnj2Zmx589zauNNs0DNGE2VI3ru2SVZGXdmH0kVQVNSPka0k7MqsbB8GYcrjmWY0dt9x
X9TuoDIZkP7C73IWEYB0bTg4mclm5T3ZQFpeC2CVm652KuuSDFmJ1lxYvOot+486aPB/nJthka98
w6ue/HQy77n/2PPNAJ3Rxnkpd3HcDDjpObGXbAOUnK49Wd6T7Q0b2Rrj1r3KWtU6Kipj+OnFNvLT
C9mpWOk7Clre/mOyXE+UaqPOS29z5dqk5W0sO7sB1/HQN2DJGpq39UO1ZK/SF6+EgG2QAEVykP+S
yHUfyFyaBG/D7rlrMiK8/Iss/AqWcMoHFLcyW7wXafg1iKb0r3CK3s0qN9n2Dx5/oA4IUMwhn+YJ
Ie+J51CUPOp6F8jcvF26VeUeSh9jflltbOulafA/8bGxqrS28JYfWykUSvFcgB23nVoz3TjhVO7Z
jztPpInvDSM0vhbCi1FM9I2LYQTFxS9rXkLzQBtMl4Ib69lVM39vh1W3KXseOHX0lxwn9RyspwRL
erNRZ28Gr18bbP8vScK+otfc4qvuRq+wvDpk/XRxIJGrrGQ/3/oywh74bdZS3fatXW/twlXeAsRr
5IQE/6i13hvVAX316CkLCdDMF1R9s1o64+ScYQ8b17roSMnMA61HwhclK+Ve92rvOKVpubJS4d5F
PQwXdElf6iqvkS8r/GfB2aDwtfG1s+3iNFYm+kljNr5C8wg3TWhkIPIZDQuEVRWsny5ytILzZJvZ
KypLw6XCNoEjCbPicJq2o68ghtSG02sTtfFSxf7mKBfZrr9ukW57UupeubMznGTlB8N72dtu0K3k
IkwXk1XjOdYeSbP6XEVos0zjBLCjnk9NYWQ8fzTxifrZLAuvOhJa+rUpR8OKkINc28zuSmHpE9JN
yT26Jol/EXiH0O/Ezyqvvm72py69gwaNW1n/Y0yuUDyxNmJLBROyjzPPE2/lUFdIdiA4B1CVkH1M
gqbTrX2Sz9J0XqHiK2VHx2L0xGM8OQ+3/sS1iLqBJHaawbtnN/1D9tdsSZZpjSAApKXkLm2KZhHM
UBNlxK4lDRzzak1lfwEnix9EhKxu1wKsQZx3bWeNfbhV8auxD7LtkYzZYruJRg4vWcRwzHM2ImNZ
l1j13PrK0jqH6qQcfgHXzH2+dj8Cafd4WLB9BeXWReG3qvcf7MgLf3R9ucWpOA8WRfotxSA8WhTt
lZOxCBZ5HKFo4U8/6tG7WpXTf8N95/tU5dq7PpkDqmAI3A2EvReoxCOz69k2koIJJwgIbC7vIdVD
T7NzCHLNVTlJ1mqjwSvKcdKl7FMqKDMLJeAaqbwGGYRwi37n33L4Y53TYz0WBFO+7rx0WLjInMM1
jf21YpXmhTOuCptV0/aZG7VncFvIxImgflQC9srOVHVfUIq7ej5oxYWy8rOuu7GbwpnUJJlNksXk
+6l2DCaQPzP/qRmxprCMNF901WADQKMg2AdNpMCzzvUjNiKQWXUuf4eCWnfwg/pNm/3ZZOHOTOLW
T88YxCtH2SWnWgGikB46p6uPuXaA86Amgl0SVWKl66N/1dNmwr3KGnGmS8xzE6ndWnfz7AlfLB3u
reF/MwYgMDV76EUXF6sYWZ+/8iGeFfg089kNET+UV6p87eeV8tmg1bAUfWsplTgT2spFGJyduZGw
DT2n/ZQg7NaX4aa2ldkXgRE7MSN4iPhzLkFCEjWJmh2V9DTMtUgr05NfVM0ux4HwVgv+2/dpNPfr
fq1C5QcdoB5cYqOwb+ZqYKnqQREUsikLYTiZtb5NQtlQ6BhtMNWJLW2Za0V41yG9mThG8grkRz84
ZluvdAuqM3oZKIMFRAegq6V3TmLgwzoPoIdWrHq3dQ6lH7gvVdIuE8sc8EiBIpH13biRTXBfe5zk
xBPePhHpYghgCerbLX6ufNXsvvOw9r5g2h4u03wWKFOMapMlYXZClhcsM7K723Lyu3vNncZlEMBe
VxOSD8YcYfLnWFPTh+beyarXjy5Zc8reXIWzm6GK4Y8Wp84JR3KHQz+8OZTmxFKfm7JPFlPBzmUB
5xCLSAdxPhSD7isCYEuNfBhCugVSCrI9ze2h9kExyTZv8f+0/bR6NdUMza9MfVPBD6eVmv3NARHR
zkxwXgJoEMSm9QBW2NoEThEeLTv1z60zJ5yUpnpu8wz1C5R9f7TfkiTO/850MKRVpTvPCo89gANJ
c/b7Sj/kdhpvk7ItHzh1IvGRlsm3DsNNuUrriqs/8rQCuOctebRu/xz508Xv9CSyhKZr6yphYVcI
Q+XP6feYFzHKoHPUwvtL5LP8wWT4x5RYHxyYv/Xar7+l8bR+Ey0y1xEG68s4PI861nhaDa1YEVp4
bfVhjxMSln+lZ7Ajyy9hVNX71l0ZdhFu0yIPHoLsIYmba2745kFVhHEgWoChS14ky7BrQcCYkDI4
NZmrXB1R/RoSlUcHl4NBi8bnpn3VTMVcNSP6bcTtmi30E8LJRgWlpgmwtdAO1gy+sVXYUwhKv+ka
4lqZ8Rb9ADlr3E35M2Z0LkgfFIx18ps4RznZSdU8bZtW7bPiThgV+SQw4dqLHdnUdAmxUjna0SNB
D1S99b6+ihEnLq+DjhSiIn1UVJuUOwqpiwyf1k0KMnXVe/hTOUGy9ISWb6C6qZveS4zNJP5qTT3b
d4Ra1jbx8aVAyHRDBHxY2lXB3lu0e28Kkx1cXLAyE7ihWOQLJHohdOKhpoT8L9c5OZ5YoOGclotB
DafHHtHoSMG9cQx450PvRVNEj+01OCZlDfCu2IyGoy/ioCd1HzflSkWQDecHtGSUXv8a50j2dVZW
rjPfyxaKUqar1NeLhwg0IJAC/YyItX5u4ILFWtjiyBAsUbgZDgCO3SMOhgif1xDJyBkGjzGkyWUy
6IQc8XUDhFhWe3T4VuhhksyPmv2Ejj1iDcXCGogYRFP7V6qWxgn4zDc/MLZ2wJ7JKvMoW3jdWB6I
hvuNn55Sw3wZIss4+I1qr2KBfC+7Fn8ZaW6Dd6RVk2N54lSXniDzp6eSh/QYIPrawsioIq94DMzi
SYgmPYiQVLVnHglfX5HFst549u4DB3N3fMedIDvnhhW9Vkqy1ey+x9QqrJc56ch7EzBdV5mLJLBB
PxQBBnA46MGUjRZd1zXn1jpMwCDWs5rnBlPfc5s40znIAagoNllxKGynwsNlVoW5trEHUxyKMnrJ
U68/eyNB2RjNDEervF076vcO59EFj2Rnj2wpotD68KhFVXuRhW6jnDiUGRZ8QQXoqlSNozHWQOUM
+1SQjb32IFFWoxUg329jQwvYdtl706JRz37piBdomgsnCI7/x9559datbHn+qzTuO8+wmAnMbWAY
dpRkJVu2XwhZlphz5qefHyn3ka1zr0/3PA8gEAyb3BR3sWrVWv9Qk8U+Sbk0HWd7+JLDH7/UlAls
tMrPqAJwdRUVY2Fm9IAbwU96Q4NAQrBYyn4ikvVyxXRjSX2Sx9pXYoXhZZ6mS7nIrzu4i7jTg6+F
JI88xqx2Xlr0GKHnkU/Cwt5noVl6iCh7xhQ+Goo6/E23Jn7NGdCrQQVQdaEDBoei8BfSJZk1u0zh
o33Pkdc6oQBonMGPeLiaJ1gEZagzYR0SOAUsVYfkYYAPd4bBtmLBF9Qt9/edrC1+mfxvd4NLOIKt
ti0ofb5nkk9AzpWB5v3dJiZGhaNvsJMunwcrWik0c+ctmp06RoJuiDVZL6qUPvVdN130o70cS83a
17JJBE0S60CkMp0CKQL+1MXmTkQ1KucL2ob9EH0GkSRftUt0lbamAGowxJd5r2T7Hl8I3d8m4xgn
PkhlHDhKldzHfX1Hn2r7YTXm+Gtl+r6R1Yc4w3Yw0dAQ04wUDbM13Z30ds/jQhKnrw3ZF+FwzPNW
cSNdHtw5FA3OUSaklnWzMYzMb0fzHEJEwoUgd/IJb0JkI1/sLo72etx9UYoFob+qvC0tzT4poTiN
sXSHUlXyKaUNOcKyv+Ul0nXq3MtnUCLaoQjpzkopS/Z6oDTnJPSbFWXb9y/6rH2gdcLJajJ/HlEz
bYK0v1DkrgPhaWMhIFfnru67yyzHHNgIy95FPTd1UtmKyVqIa6T8JaoJMb6Z7by8/P73F38ZY2mJ
a3sEna4ppmm9G2NLdDvNWg+L74UpT9dDY1eYPQXa6FJluGsjhSC9IserrK2zqsvoRreSv+HHiF8T
UFsb1E0dojh5NEyR3mPj0eYrTLuxi+8A8ZSHcgZhiJuSOUhQ1DpTIg0BjR9VNb8KeLLaoFcvOMmY
+4gYD+eg9ELIaXpKwZ308TDDo2e0+/1jUv7ymqzFUkAdvCsqNcj3hVMhme0ET3b5LsrsCRu07gK4
Q4YcWx4C60RaZavmKmlzCTJiz5QlPEazmHxywOCFx9LaxbryDSX//nLCXRYtlVk6Z5Dwk7mQvXEc
lItlxEfz97ct3uX2eLRIdcswKS1F2Gvx8B2eQaTMvwACmd/jhvdDTvVHux8VD6c+VDWCsD4WpgGm
ZOk+6ZFPtvuI2rj6tbSmI2MdLFiM+xi1q/FKGiqHdKV9as05cxILMX/U/11BsyJ2tMR9XAvZn6Py
gKCS7HVteBYWYg0Bnn9Gm3sYjhjHKVxaj1SjtR8tkmNjlyFMkmOwiZvRqoudPQTSVOzMEfniiOLu
uQZv6ddBgHRJGA8XpjFTAKHuCscXD8++TFqnTuZvhUYxMIJC6KbS3PtzOJm7UrciJm7l4LXJUEMf
nO1d2Ku7qNSbG3Xsckj5melPGF3tAk1LGMJtwjs9HEmHLR0EMbX2Gi3s3KAi0rOTR5h0UVt/kzRN
v6wzAjJJwu9WWDht1vDfHTOJZ5JHwT3cMvs4avFLT6AEzWcLNqf5iGZtdajaDvgtaYo9Q6w4ITob
o7L7JKv44KKooTYDRlRlFx2NtTilMT/FLjLGkjHSju0YTv6I5pdrG3pxZyNjfrCH/llHezAnClDE
QcAgu65aQrsPIHaYEMkATU/BfGErVXqI6lE486DFC+mFwtXrzJ3xCr9WTQkf1hrxx1G2o8Ih1S/d
xMXnQqPij3WDyM8YVBJMFcILxxfUufO7ttSMgza0i9uRs5V1cY0i/OoLBP2uXLr2b0aqdwya16as
oSdhkq+20al7x6Dq5cDmvTSD70YTR4QfQ+GkpmTvUiA7OyHHPVXaYbgyDH240kKBIWYSnssMzjx9
y27ShrthdeiD6nef86P8/k1TfsV+bXdHAh2Gj1Ao3pvaO3KnkJWsyesqeZ4wU8QFA5veUS5vaCcl
Nu/zeFBMjMcqSiduRbp1l4nWUUfAyZvyfrUgZJXM+HCo2U4VRrsDo0CmL+7ym1IubF9eImW3rNOT
Ih1jfv5M9bVcxzavjB46upy/+Xf+0t+ZFBd0G8CBMBTzLwIzqjIuSzqN6fMY9x+ADYs7YQN3b0AY
uwEjpTf3TXbdoYYGTmJwhTLDSBOWcDudDltScfVuW1F+naweBG1qqoAgk+HOHO/t0vo2h3N1H1Lz
/zuwiP0+muHBqwqVGFW1bI2O5NcZoyHiNm+xLHiWQoRvFiQVx9L82GUJoQLypTtjUiYnkoLyCGeH
8hCw2DvUhq/NzD4VwtCP22RqkNVLqZ3A6xVHZcQtq+yZ7wj8KZwQdKXZje2lKqpjQuJwL6xwFSyB
WINimn1qxkV21KDdYw30NIMU+6KmFsCVrrlM8qDZkxtO7/OhIW1GZ9r108Pvf7l3CLatIVoakzdL
1hWwrvY7vMyS9ygnTGnybOVK69upETKCB9C+W+tGjav0bEzC8OFKPc8SRlH9dJLmVj/nU+PDXkKA
eIwu1UluLvQ8qtC3Fp9NjOuvVUs64lg4SJ32CbIvbpCQNTzQi7FTt9ngklRB+yQJ66ulCL72ck8f
HTCpguf6MYDXc256tMh//7/Sfv7ye4P/IWhRLBqpIYx3fUIz5nprhUXxnOm67IGkHa9gA9sYbQ+h
eYwJMz/kceqBkyku7SW807roJagXxU1lRd9lmh1ebovSJrWLcg9iDzrISuhWSd+nN/S8wbGy2i9Y
ME8XEuleq8v9WGquMFSeEKogPQq78Urj3q41BIdi2tbB1kI87TNJu54o912lxZfYPDJOZ7hZ4uOA
qkFhq45eWdBdZfVjbfR+QI1eTTVxxpQcLH83yCjt4hLWg5spoMdXJkMjea9DECaR22Ma4rRhsRY/
mGItt3peOLNmSJia5EilQND5gOxDcdGtqkdhbtdY2CMIDpaGG9N76ZM0Z7VHieID+MXySpnuu26J
D0w5Q/L0BqTuvKhwGR4yFyC44i7qR0JCIJ7t+Nwb/dmuG7x8GHwQA3coKqYfMsJoZwHQ6ic4njj5
qsNv6A1WxXVxRcxuny2jjM8UsUqnSzX9IKJgOs3W/DLFvULVoRCnYHV0DZTiOeprpC7IYzqYBkwX
FS4dQY0vZYe230TPvtOJuqDIkfCQEfdZU6GavmbghsF0sJ45T0ODqFiSfTK0Bk/L1YFXsci5gRmC
GyPObTS3l9rwQoG++5ARDDnIiBzRehv3WtCknwD6n4KGHHE5f7MyKbygB693U4iqdwO0zklmtCPI
jctnfV3AkHZwaK0uwqD6hkbRcwMP/CBK/QphZ+1W6/vpYKKmOqJL+0GJgVROev5U9M2lZqBK31nh
9YjP1jViqW4r8lucI8oXM2RoN67I7ZsPhVgMZ6b0cC5k5WrShXI3i2g/W1V6PTLHRPNs7g50S+S3
x2jEQiiCSQte72DEpP6RJyW2qHLbT4hMziDe58uwJ1W1WHZ7HeJ/9jcRvfmXWYVpCF3VGQxNW4A3
fNcPDzhT0uq0/tnAPsZNo5koLoeXZdk9fSgR0AfLqmmQ7U7By71ykhDBE0OEXoQx496Il6d8ivV9
liI4n+gIj38l62E6yGTZxzRZM1TMnBjOL3CIhAyCFB5dXHgJN8NJjWLE/SUwHEWFJh2Os+WJcEa+
Px/nC7n9mmbFQQX0eYtEQImBYNFfokGi75JSvGyqObBG9niXqEd9ogaEfFn6JW+HzIM6xijSR0xD
+K4xj/UdnBhlD3kAbmgYl+cRUa109fss2qa/6xNFuMtwn1P5QndtSny5QEIpWornyQJpZExDtw8D
Ckrp2oSDJr4akmG+jA39uluq5nUO879+UY1rNxW5pxJZMcBg3bvN/7wvc/7+93rOn5/59Yz/vIyf
qEiWL91vP7V/Lq8e8+f2/Yd+uTLf/uPuvMfu8ZcNv+jibr7pn5v59rnts+6/1O/WT/53D/7H83aV
+7l6/uc/Hr/nceHFbdfET90/fhxacfmmadP8/pTXW7/gx9H1P/jnP6B2Fc9PXUze4q+nPT+23T//
IZniD0D9xEImwQV21oJRFa3A7ZD6h6nopiyrJqJvpm0QkxRl00Xo9Cl/yAg/qKahrnNrdK//8R8t
zqXrIfkP2yJIB26hm0jFkZf5ryfwQ//v9af713qAANN/GQh1zQJybTND1Zg3kSh/Pz9lOmnYdLDD
ocnkA6iG0O3D+kKLzXhtb7wwXfe5k14AZ91aoM6digjdL/oJnAJZSqewcNSMJcomg1U8VOVKmLLu
KV7gqEv0cB7ql6nPLlBBxkJPQrOgzEZHjo+ZDKXbxMnERTyfQl9oszngbkFSBFCiBfQAfVGnWD7G
dp84s1iuRCTdUHPHhFA1H9sp/Wjayk0mVBlS0nipSQ3mRteyrwdj5ykoraP/SQWTkNhp8vxiXFnt
4jERBYZEZerJ0xpdJK4Sazf2fDtk9n0zMjNbivtmiV4iMB+GnnwjW/WhNaLLsUHUqitOqcwQLpYB
kFW+OD0CkG41NJ8X5I6joLwdAOi0WbOf5clvoe16lDs/aWp03Zvpy9Bw84Zefc7K+IXIgjGp5DGj
/HJjVBja6+IColXrpCH3HJrNZ630cfbZqblCagXGPwS1zm58pu17S8er0E4+ZwMAD0iuyOO0MhXP
7ypMoKaxUMvisWG4lzgqpySBjrSyHfhhl6vgdWGyGTOeFxKjMOViR0sPlobXN9hyV665h2xVigB9
e5C1wguV0ZkijIMq2Tpqk/E1MLunoOE8/MYqJ0uACI75GYIF+G9kRlamDi1FaiGqL18pi3iIz1a7
NFpFriaKrbURo+ev3RBwL/ycymG9cKIFSE+sv3bQSt+16oEaUetUmdr59WQ9JL2Cd08yWdj7ZDfw
0056PQ1unqBoOq4WkIV+1MfaG4fJabU2d+J2vAISVQMWLvyeMrqnVgY//BJ+TFsivcDsLY9K60ur
ki1EwOpQAp3A8A2fqircd1arOwA9mJmU5gO6r8PZzsKnIMP5vGvs+8REcjwOL0N4Hi0mRGbUj04r
J4kb5QnizQQG5Krna2kQT0rzBBpOulXawBOZHTkhEaenRl5t47CiBycNH5VdY+LoZk8nYi/VUVvu
ddTNIw7ex4gp9/ayBLY9uTKAzaUWmrvIL5U5yJ6Y1Zt84J1pZBs8cfgQL9kVRS0lFTwgWb8Z4kYB
jxze1ORYdin5Ek9bB8i64N+sdpS4I3dewdVK9jQNgVtVBVWLQrm1u65xwlt57HGEt00cJXPIVXWG
A5T9jCEXwKrbSlF9VLb2IMFfjMCYnEVZX7w6PWZIZQGV16+mOX2Z7FR10DaynEYpH/QRbkPpgKrl
TZAfhFGeaKOTMwip8NDx1UaaiDmUCC3l/FZh0ZTOMoa4FLaW15XGQDNtUddqG5QWDNxtjjlmsc6Q
8YpJvHSuJe8RtEIUj+YQq/ekCSlrkMigSH5a0m9pHe5S4AlKzbPuuQtZYIDWCK8fd9oS32MFuxMY
E1FUQEICVV+c1QhZoxzbxDI/1tqEQVMenDvVTIGTcBzvt2+qMKkPTPBKxzr4XDTRfOj5CZky3ytQ
mFxq1z5HCngQUJuRWE69zKA/VYuAonsEaRlpO0rh7Wcz5XsNE5Qnfe0+aoGf0Humhpm4Y3WNYDA/
bGuJHZEnAsdp/k2iIwOiVB/zio6lMHPbLSM3U1odRZ9adhQZQyI5MnYNxts91XSXKRdcBYIolzQd
YLtmHlxbWd/ZvqqdOTavpoTOsmyaR6W0X5QpS12J+nQbwcMK6hn0CK4ZpSadrVaa9l2oXqfRcmoi
VfEB55BriD61Ld0R5VPFnUf1Ih4pgxV92Xo1muEOpPYd0KGCwSC9VHkQjp5blyH2yzEoeDtW74CJ
+FNHWdQCW4TyNHrlSfqikv9yI6nAtwP3M7TVgcJqeusWodFTni4oY8/WR7knRW6JyIWzU1/KOTJZ
ZY+ippxTorHNku4tH3XHDHs/xNp7PwJadifErQdBYhW3kdIdNfuaPOVOUz9IOT8FzkkXClVlQDvI
rYrUI/XyvS+yO3Xk10r1z2OHT/hipsuurBp7X8/Vt4rMP5hSqHMMvq6hRrx6mTU7khK6IOHarS8J
W+VmbtLEC+3u1syiO7npv0+gQxscYR2r6+gsjPDaTL9vrXyyIc6h+JGgDNIZ+1Gj2p+3M/5YZvkh
BhNGxEp3iw7KsVatydkGLGLJ2F0kbrSU2sAd2pqSpI2wWqLH31RK8tOM5V1fvERavqeO+QXUd+0I
kX2XJd5FuGa2Gyr5PtcU3Y8H7RhAlCYul3Qnk6m8JTbTpzbY65O+r+nt56A/SiFwnkAxrpbRvBxH
mTwlhmmIkituHQV+HwPRMqkPYCP1jGXfJwtCuRNl882iorq4FPWXuEf6qQoZjCSR0pVPqOKZBu/y
MjSQpLXsSmpt/q/CIr5I8kd5TB+aSj4JhC3jiXEy5WWT5WdgyaAwg+kr3ouYsGhZ6BrhI9DnwR2q
C338Avs185pGR4pe1CDFsdh0R8zYMW8wjnbP2WbXFTtEig5hTp66QbxCInZ3zRB5kb6i8xlN6b4d
0A1qLBKwQa/cDH3j1v004WpDB2lMq3ZNy0gsY6rgZsO5ngKnRiie2jD/xNiT2kuiMdzPmulkAvcr
ftdM7na5mTEhWYdDXh7VKYk4sjX6gu7sTJLYDzEdIiDW+wUblCld0tNU9pSx0T5odO1GllIvFpg5
kMJfnEi91Ltyjd8IGyS9upNG/pfIvlTBwtO7ZTIi1HJx0Qo/LKXoag1d4kq5NBG/c0xFXGEY+nlr
ObZalrQAAI4SxRP0BH1zkkqnZ4hDsBeTPMzgcFqX2g/IPj/ECeLgMAac8Mo2VawLNPyoEIXuEDcI
rpVljPA2MPn9SQMnqHv7JQD/Ji6erVHUqHEa1a6Wg8eu18k4D5Ef9UHiYMdYm59yJtF+KhFmGemO
xLkDvxFH4WpIdh3KJDzy4qAYRnfumJS9Luq57M44vbWOPjcFIZPPrMo+qaLdW10lDkTgX6KaWXaK
SMNqVrAGx+OpaWwBTDd7yOTJi6R2vdqtHpmPoakje19VyqozTHk2bFm8buMBnnnFkDCxREfqFJXZ
hyTRcBFQ5Ttk7dpTNavtSRR5C25mx6Q+8ZHLQvRHa/qTTkbsVMVJf9o2t0W/Hgh2c9j2J0P7Noq0
O5kUmk5QhKAGzuPiojQbncEVfdCgl+5S6A74NTY2qW0BxEVFekhprB12vLCllQPIDH9qtSsojGIv
M40ECIR+p6bVkFtAQNiQp4t9q3VqRj2Re6F8352mPPuoNzb2INsBnEE0t4sb3ATqsDstncAzD5YU
9ov8nmHImwQ5KCadZIGwP0fF1Zx2sl8oSJAYmEtRpOlI2US922RBTdDehhdBl11IpSLv1Ug1Thay
/ydbU/0INNfBQCm7KQpsKZ8N/NDu2kUlALOHpxKu/kVkIuOAXFFkXFW1mjp4bOonvuUjaqsVAgIn
FekQkKNoQCME7dcNDcZq5enUDYEk3G01NRVCHCN72bbiKkuJ+M3FEUtyl+TGiNVFM522tQyRlgJd
ZtDy1JWp1gGzMr/gvNN79epzg1T8ZxNpul2pCPU0Rql6MmQVtbG3bWUKsZcuou95NysnOYaO6Lyu
ahSsZzMldgz4HqmplJOQgHsC3bBBWbexR5iT0t9ZC7Uh5QJaiQRKRMPXTS8w8GNLQegP05rQKNzJ
GipvIDt13hYIUf1YW71c8KkKMGvrTJ+JCl7HeTeeO7sTlKeQJJJNA1i3PDA3hOYM/iEeL4wgMh1V
0cHwNyCPF1mnfmfr5xrx6de1QGtMT+uAsGz7to/0oHeLdgEzlWj+toe8vH42CrgOYIcmZITlSwSo
EQNJhueKm4Wh3nzBlbrwLF02rsYgoHAFUek81qNxOUvSRbIQhcPzu8NNTLrqcv1cjGTtcRjNzrXZ
CzDNyI0ppRHut02dBCx+fpVvjsRm1Sgr91mciAsMNQF+DJTVZnSWdxny1R4o6/FrtYR7czLTm1RX
UrdJpy95b+afqt7WfURjMBYpdMJzAweCnqcdmcb9T/mFH9P3n+X73xXd9XW2vtJZVcOgsVjUvX8t
U2S2pCxa2fToPrbFHmOada6KZ57lqYV13zdENSpmoxSzS0eLGb3+X75fE+TNDQvZRvld0d+eNWW2
u6o/4JLwUV9gKZsEk0z21Dj9TrCvYDfp9AZ1Q7H8TWVpzfy9aST8+NfJDhqKRsWImvSv/zrBv0T1
segP2cw8cZ0wtr19D3sTc3ltdkHbHWQwsq/Fwx/ZpV8yJn/mtf5/7gsrCFsjU/Tvc1//p4mXsnj8
Oe/1esqPvBfQyz/kFUAA+1gD/7BmsH7kvYTQ/gDCZKATu+avZING/CPvpZp/yNSfaFsWVhWGaQP4
+JH3UsUfpM8sJpm4AqCEaf1P0l7CUN/lvWhAKznctkBncEPaewX7HOAhOSRjxJpvpfLW3XLaFhPh
00nEKJIry1S6RRUyK5Lk5hTULQuMxn6srZvMsx+KjiBh7OC3oKaKrF5gz8NpWwNgn+MTfeqkujj1
MxJ129q2GNfNbZ+Zj+Cktp0SQ+jeVqKjjBTnLizne+yDw8W1RY68XSHC5rOsLKtSS7BLLLU4vS0E
wRn1n3Un1jusDlr+oCmL6WMSXpya9RYis7NAZIUSS702CpJjEj6vdlydtoWCms/iLlPD9tuqktlP
0BRaP8TZHNTcengYFmKMbRWPgXlxszSZvYRw1zGUpJZfn5hFreiAlpSfWMaQ4V3IU3w9PNb5uS1O
E0BS6kUnfQ7KU2cM1eltM4OjQbAhRQkgbqLSrjsVS6rL7rYajgsIvm11W0i26E7WVKNiGRS97C4l
Y265/udvC2Gs/z71AhOM1Pr49YUhjR4ebygxlaeI6uQJCatK9pHGiDNHDw2B+Mm6e/vA26eAOH8C
mo/UFEnb3VzXt/NMw1DXEG5b24K5bS3u1UZ23x1mcA+Er6pJvpMmcR+sQWDaIQ/ubB/ctpVhfZA/
HXq7+k/XLNT10SI9UjuA7IX37tur18PrzW23tF3j9Zu21bf73E7Mq30109ZSKVVOQ2aJ1zWm4QoM
0Yxqyba6Hd4W9ZJ9tTQ5IPjmjLdF/uemXkuYKpVkAdZdb/vfPqtTuTqV1T6XRHmaCosnjxU6y9f1
bffbwlzbyuvxbee/3P7pUttqXI8JiBrEaNbv2E7Z1l6v8/4SP33vX1YT+7uKa/zx/Tf8dCUo/gZl
ZHIEP5390/Hf3PxPJ/y0+nbTP536L49vn3x/a+8/GVO5dTTw2yZ8AogGvP5vzXtb+7f7Xt+L94dj
dNUP73ZKJW/N9urgoNUzH1nfsLdFBeVC9qUFcLijIdW2V+jS3s55++C7y24HjOUmiisdDyCaQhYq
5WlbEwVdydvmu30lGhzob6yn/GV1++h2aFvbFtuFtku+beqwbjNEfbhGvl1uW9VHJhDO7799++C2
2L6GbMS91I8Y5q3XUlLUyT5vq4j+DbKfMHfcy6Db1UzGIVm3qhOA1hz0HOTI07ZzW1iZoi3gsNZD
26e2vV086guBcN06ZN+Qy+5WFYvt0IIo2XK3rcp6mJcffrqMYoSyM1VktfKUDDsTJr6boB1t/nPT
4CO2UmW8ORP4uzSkmozpW9xoOIBDfMsFpZooV9yp6b+l1N/dppsmf8i+zyR9UH+L/HzlUGFzpLij
FZ+rDO0QOLUwHVcdo5Nqhk/qMgw7FM9RpAI25gYN/m0/3eXrvzFrcH7muIn8fh3ShrUfH9Z+ftv8
t/vabQj+c7GdsZ37esZ6gXebWB4jzvTu0v+Ny8Ai7insWoftyvY22G6Xfl3d9m6XIUfHuP/7O8nl
+BQlMyppP91NO5W7Splvq20ko46Yn+x8yk/bWrf+K2/73n/m7fDbZ972VbUBS/Rt+19dVhmQ4HS2
s98u8T/7mu2yb9/ydpltn51QNU+tApEw4oVpHbqUdVzd1rZ92yYj+LVAfHT3tn+IWoCw20deV7dD
yTaubue8u+K2mW8j5Hb49ZPbScv6tdva6/G37ddrRhp+2BLuQYtAQ9AsJSRBKOEJ+SuY6xxuYY7s
iIytWD6HztSP076VR+ZmRKS7VKyahKnsLYEKt0QzKjeJgH8M1MmsmTwg43PnG9FaRNFTe79WL1sb
gdKhE3u7IumaptZXVUMZoopPafvVkKyjgD5zHK0a29EAQ3XNvEXtcobxJIHNb+sn/HM1byDC8GP1
yjLC5Tqsg31bTbgAURFwsri+l/HU3Udl+zmLpacNojaL3vbLRcflUIYArSxuqD/gBmfvqV/Yvj6a
rp5Ge/wO3R4HBcovBc7c3ey3dfSUBqggzqNxUFupo8g1+pGW7nIEBH0cKcZdYWqHKq2vsUd8SYsx
cJhxoFBuGBdMESInQEgWDgnyGhnaWDqJ3DNFmdKzDPOUKfJDrkJrzuPqQp5bvyR2hx5i3qHpnBx1
ULfwSMh81LafYxjqa92cusMY3xpikcDKk8l5HIoy96J+9T6VZLHTyjihQrF8LrP40USv2hfjF7nF
RKy6rjXdDWuYj3LuV+baz+nw0xsVs1Yse500Jquto8PikJKkpLDmIW40IzuA0KL1KhTf1K4sXMTU
v5bjNJLRDyW6xWAl9ag3ivo9G2z1lAfR8DEzYbKAe7nNO+OiQBJC1wNShVaA3M5NmId4cpBgqqaX
KhfFSaqbAEBY3fNbVIBZO8wuMJYloYyd9RFTRhK6cwOTOD2NHZ1qjcvDTmtbFyJw6wP0612ztp8S
AT1YabGpQo7Zs4069HS7jI+RqXwZohsMO3O3imOcSrXG8qqq24tARttLN33VBWlN7K/H1a6P+beM
ZTxOyDUXkZJ8GPoKMsNn6w4552FvxvPo6K30LEWHoAYolkXyp9Jeyn1DuiRDChOvdgS7sw7oxS7U
K3Rq7cp2cTnXXDH0pOqjxdGKpnA7i2JZoYHKLrL2WCdZhE1PTEHVItcU1atxRGx6QRCCes7rg2p3
X8K0f8FZbfLUGiB1nn4YZDB5MxjGDzp04JKKtB1cVWpnnC3MTmY7g5NUfZeMEK9MspxZjv1NXeKR
1/XiZLfVS4G5pN4HYldVNAcf8luL8VFc7W3gwskw4IygZK7RgszTI+BMal7ZIALi2GvRB+TBMbOB
sCoQNB14eRZxWy1jS6HL4DoBSNhk/NIt043RGY3fIr/g9EoPf4Uz5irCK1KeLwtEAsDjV18sLK9j
sZw704S2Jz+0ad541FepmSc3PdG+U7WZdTbQMPUCK4cm0ufXtqKd6nIWZyXB4p3/B5ZEKJ4mHc5J
MGqZqwO4vZ4K4zhP9gxGxJa9ylLdacr6m4q3ikRzDjmmo9YIbzK/nuHZOCtdCKFH6+MyDozhmFO5
VY9pO15iYl/r2r2CMcNFnXR3jRpZh2VhzoooIAnEanZBvzEhI4Su07C9lK1THkX6flKz62lk+gds
YPbLUv8YST3yWst8GMa0PE6o+wz9WqwPG8RWrW63JMMjahUoLCEu47S8+BS+GvSnErKqSuPrKPj1
eogeaVpQOO6rjxIeT47eqdpFUA+Ja89fUSN0DBXlN82E1YleOr1bwwXiodFR4h8AGtQ7YZ1TWuNR
bwCEwOObdboEvalIkvbZA9xPVx370qm4M0/V2ssaxztA9F3tyBE89aUQhSOL6XPXQdDUk/FQ8eM6
yhA9L0PwjLzfJSiLg5FMd0FRA2gE3ml1NtpktbmrhFR7BGkSUJLuvkRUyAOGgi2uhIBGp6p3A8wU
D283nBmswqcrnK/HBHCEGkvAzeh0oyhLd+RKSamVq+ysWe0okfU7pLP2IXLedT1dBarxObcpBWgp
Huz5mrXGDsqbAQjUZvWJty9xiPywfUJ5w8vY6uxgV44a89E0Rgh8Cc+JUu+nBrtreS4Gd8rDjzGv
KSyuR4HNKAmUqXZB7ICrgwEKlTL1zCHC4g8+w5B0poOL2kUainvRE5Z19nAh61/tLED6QokOVJJ7
QJoZiAv4BWoANCds0tCVirR2IznbG3an32WVOwyWcu5xxqmlMwB1hzdN3WOGNTuWjVb7XIE+B3us
zAgWotZq+aFxg1yx8OKKd3IMWhBPtaQcJ/0aT+ErCviNV5u0vTHtLfCJ6THtHqCKISdiunJAd9d1
6VcmCOSSKTXZnW3vSmz/HKpZq7CT2kDvSmKfSPrYyPDQlLm9TtHGnBMtQWxCx+xmLXbOs3aOSyh9
vHheH5rUJmuY5lqMdhI5/4XabI9ii9ub2n4egk+LMZeuNtmf0PVafC1DPSkDEtzNwWPT6+cBVTkk
hXPyW6nxnDeZ5KFsTgUSacID9drQCSvlrphi4SCN16Cdc1aMCAezGhnebrLFrovqFMRujOCIoXyp
rV64dgO41rTY1ZCdPcymRHGyKL+QUcsRNyAi6o14J+nGxwkGvoHDfbFMGgDaAgwkv7CJpaSDRONF
bWkds/X2vqDQ5fQqqGtbhf9nlaM/zHrq1CIO3NYqrBUSAngi+dDcypT2riAX7cyE0hRFwR0Fk3FH
R9J53fA49OiNBhTdYiOAtIJPHRM8nQYtn+q0o/5HcmJM4/kQAwbZt0n8KchxVl0S6crstW/agGAP
tICTbEVry7AdTcHSY5nB2a7U2pUXg5DrRbA+6UoMVyXKOfCc6PlG6HpVN/rFqkSvWvH3SsRIv2oE
Cm2M1s3/Ze88suRGsjW9lV5AIw9g0FMHXIZmBOUEhyIJrTVW/z6zyKSTrKrOrvmb4MAMwh3KxL2/
GHSrDjvwAqgw+FogpuY4ZtWLR4BopD2+4Oh1SHpjvqsyKSZri3FvAQQbE93Zx2YDskKv4dtNb5EC
6cJhGB59swW0M0E0H0TzYDvinej0mzo6Lg6IacfMGbFmTR+O+q5s8+cxN27ZicdmPi02Eq9bGd9i
Z/ClmfkpPfMOlZ6vgWu7FyhG7a0hkjfWUsDpyQbMdpJv+fLOmVFrE8v3YtbWoHU1sati49wjQA/I
IXchXmLGUDp9FyzfzZUGRG9B/8DYeev5iRuYenIfTZ4WJB7oqtadVgyoMn83VsB5UtRbzi1DaL2r
cRoDzOXoFmpwU1C4HvrymnlG+G7c4ZHh8ouk2jowYUbRh1Zr6mdQgIettswTbdy+NCDwOFWGFOT0
dQR8Z+UGiTOPG5fgOJeNWsfIZ7xpE8chzuvctM2pKtYU1gfouv6M8JJBPmwjGapjW5EtuwYQXeDX
jYmiOkga6xMmpOZDb8imEzg2Sf8lhDD8tUJ2JiYzxB2Pwi32XpixNUzrjnXfIMdjAdP2yzeLVUEM
qBpQZfobMZdjSDrn2R7Hb3E/odPT6GA8EpL/aCzhXCgwTmj3eirGEx4OgMIWmuYkS25014ZpcFmx
IYViYnyA+OTvaAydfZY3t/SDDLccj9vdZMFYo68B+X/XWIBDLGQtjm2LsgQOwQQQZuSt9E/TsH7S
7OkQm0jI45X8pvS9FB25MgorOz6NaPqFuuga2jzwGmOabXt9Eg+Z0z0WMZ0xsvznMXezuyab7u30
W+eJ+24WznuzQgwqvTQa4+0lJ9a9ZX9CLKuDYeoYHKHusvfsjXcUxLXmWkRMwJsyRNN2sxclcP0M
EqxQ02oHA0stzRmZPBliroMsEvdawznqoSPSHdXOLtMckEJZtB/wlj1UM/DxET3FdBhJ63Xbfo5X
sNSJfqji4n0ykuyruo2UL/MfQbzi7YBdisDgi8+L0YEx2mExE+5YBtwP8+QzBuYveoyWfRXN38Vg
3Lr+ZKB5NX134reE4/PD3K/f53IxoUy2kHW1Rg4sF3M/GySVMyxI75wwM4R/ihEI1Eh/N8O07f1R
j4+edlf68xd/7fM7IkeQQk3rYiz9XZ+nbdBt8TkmKgwRo/ps1z1amcNm7yZU7JNoO7r++GcD0j8s
on2ip19RU+h2reUQtPFTlJ/n8ZwUw7eujPxDuyw3HgJEKSLsoeHQKTSu/9XRyrDORnLP/p2N+JUF
Z8fziwGTmvjJg/hQi+g0G95bq5/83cQkeWe660uHNTgCJG8NVCdJXsMEdfX8ftL7W1rpNACtAI0x
2xeifockweeknsn2u7u1hj+ygqhpEKu6hx0NJnYwktMkLHHs0MFMNeOpG3LtUc/s6LHZ2uIRUXlL
86GQqap5mc4dgDVgwbLOcOMGN4i5PF+PigUIh7JbECCWZ1IbAO98HjZ3CdthAp65PfftM3SS+XE2
5uPgItjCRJXc8IaUsVQk4I/Eb7UGDjsQpu2StaMLNAWBuiW9sVHpwo63uJ+MJX4a5GItoqcO/GRV
1jduPOPzKheEIzd8cAAcitr9q65y1hYBtIRP/kfdKJnUwkrFsfUg7Hh29IAWTPQw8jI2bvvIRyFo
8gecpkohHje5IDTbnLwV8VRVROvTfMw6N32Yx/616lrfO9b7lOHvRVV5WiseCwi+IQCDeq/q1MIU
kTj3Mc7vapefNqAjhGjD6w+rahu46C5d6+qsfljVRcmMCvJgonvSNaGqUhtTcHI3trM+vx5ZNum9
66K+FifZE7HC2s3Xx8Ew0qe5XaD+tNF5Nsw7fc2K22WxYUzJhbfxXdWDA7/iR12xThVOLgAec11D
GQEIjnlrauMlt3P7MZULtfOYOqRzohwqMhTUCiYMD7WIcRGxGw/LNVnGFKs9dHVhBY0qJ40tGBkt
j1nvPWw+bciE5hffzmg9+n6uPdgwl2TBZHrzumBq9XHMwEmuVsEZC0lsXipkNq77AUL0T8Wmt68n
cvXauQFz9lg25XjfoAT8+kZtTYp7cDLs/KJE0ZrR15OlefGTyBBti+LlRu2mFgiQiF3kVc1JFdW+
hlcNod3OOto+HKXqxCqKUKvzO0wfF+xMYv+xkEaQsQR2mub4KY46/1HVC7ecHjAc30WZp3Mdcrdo
XM+NKxK8TjiSWeCjnhoYKW28f/WaDict9h3IvrX7iMhRuzcSbwul4vuj2mAMWX/W8eTeqaLagACV
dd/iQGFm+aAx8E+GQ1+aZjClKyO3yUbLg3OqfZO2dXc+MhHHQrSAsdYsDjGqTZ6AhnvhYq2g3t2o
ikHytdHB9Im+9W2bPo1yYQ39cCamVO2SZdFf+Yb/iyL4JwaNI/Pq/xlFEKBF3X3+Vv8MI4DzwjE/
YAQwYSygPxhpOUBtJY/zbxiBRBg4OigUPHFtExzBDxiBZfyhG2BkOFL3dTL8KKn8DSNw/kCvRGBm
4Nq26QJT+G9wBPyNX1EpOpaMnuv7vushHGNBe/4VlaIDH9IjJLBvii4pwYKO7WXuSdLYP9Ze65qF
lEq2giHbzWpd7fUv25aIwUS3ri0MY85yPZ8qqkVtCLxPvHg+xLP/iGcUAsDEvZ+SyR1QJyNwnqtk
QQ++IQAuDJNGVqYyU6IWDdxUYpZqp67KkCZX1Wqv4tddfzrddZ/rmdQa8W4m7eP8cQIkS2v/98/8
9quzlYFKuG5Wa7/t8/rPcE9kYuIzYrjuUxn9e9xY/b1WDDQx3XTso6oDETB3Fx1BF+bDOVhBhiPU
qoXr9L+Uc9QbXrdgdkg0wYbdLI9WOxcTKWjjRa1fd7ye7Lrn6+7ywJ9+4N9t/q0urlDy6HPnToZ8
YA015+uZ1JrpozqotwivoSh7Wcy8RTJerqoFQN+/1lRR4EW2BRbOHK+bQZLST/k94kXy/l+f4m8P
VRUr9fy9WGwyYg4V2GmcLegsmWWULx0iOShDLkBCs0QmAtVLWJeoZHVGo7/uqOrUIa/HqVda2JpJ
CNq4V+/pqurU5tIwblozyY+qVMzMPMZ0cHY/HatWxWw9OqM7H1Tp+vKr4utJ5R/EigxHt3sFhWU4
hJrKFRqbzsZ0HovPCqWK6SUokVKCXxUCVqFWVdFyvSFYNeYZdFD9xa2LpCN6yuqwDgiFoAhpJGUV
EpwAPi9RNWox9suIKdDcMZgd05PrrXtVn/7YQ8+jo6g6/dgJEt6RxI5kfi7Nz36UTVB6+8KpPooF
KI1aqOStWlNZV6Mg9aqKzKuQEm48JkE8HpDBCEFU1mmx5ccUaQC7d16aTEecBk8qj6byibEC+vy0
aqbM7Fc+D+zXEX4owMEkWVQiUCxXPQkvYlg1ne0SGzTfPrS2fqcurFJYIrVKXjMudgXyEkGNOEtQ
CVeUKIHRnWaZc8os0mn769+HceuGotXJTMt3t5GXj99JfVFFtUBs+K9iXrZ3Xp94YLdBIwwEWzHh
2CyS7bq8R2VJQGhb+yd1F1QSXK2pX9NHACYLmsIKjEv+DETuRsQ3wewR2083LXfWuMyXOG1Zte2B
tBk4zV0hpVcZMLpkNqRZXtYPhOTlX7IMCUtIMt7QGt2hQP0p9UwgGaLQ14uTqlJP6PqsosPWTHx8
ZMSBJhXgQvsqPrwWCb61lzWrtaCLaguamNiVacSkTb5ykWu/8xcISTPWn/gaTseNUPRFbVNrliH2
wiqKE0+8u2gKgybX/EVChjSJRGvBou8Nc/zmDfi174bE5TvJNZhanVxVZUS0nw0pDGdPQIO1yUTN
Ua1GWUKPJSu9vkx5meLbK/whH2JQYVd0REywf8fAj2P9+AP5RSBPcqHWrkVv8xuSIcl3VTWO8Udv
Wpx9Uo+8Egqs7hUlo7B4u8MR4S/8ehIP4pg69WnJvfeNVdDe/7hYr7JGLvZHGalAybHWmvB6ha+X
aSY9b12P2l4zGOKMginjV3j5P65SFdX1NlbTXixwB4vXRce0MNZAt4A3X4EfrsJ8/IT8gBZDlBzQ
fCaRJ+OC6c4osnz/0/uq3o4akiGsnRXoORl7YCPqC5YLf9SOZWIakDjlRy0XFt4VLdT0gwCpd8lM
uvjrAttkaCZ2CsxO/mTttTNMiOkxA7/DaINJNIwiwICyCGE/AVIjy7ZhEf3Ypmz/ih5Q0AO10D2k
SrW2nQ6IAUJJnUxcmAV6iK585xEynC+lCzYoKycUHZpquai6qFo/SWLFQWAMe6MWTpEjwlfrCHok
pRWaWE9B/6B3XFDbvag1l+QWQL68W86d+2zAqt+5ledgKrHBfChL/Hbo9/qLLxfTAojYx7p1H+sG
/XcuMl54+YK/lsElkqbycTxKYiN0mo5PTT3+Tj5ItdgQNyh27Tp7O9H65G03l9SPcEEXmhIhNGg6
cBl4sf5Qp/R43D71cqu1a3HoHGNfQ3zERyPduetmgBtjEcfGe3tKJwkxBGmhkJly4aa0p9c6Vawh
UBNrlVvUjmrztajqzCxOjpCwb1QJXW0aZLXf66qq/ek8r6ueMQfOQLvnrJN26PoW4vDfEAnRL/ZZ
759q4Ui1btcKIc6Z4aTFcVDbPkYJFWbxouE9K+RQclBDJqOi1bBkZa9W1XYalQdyKUhBFVKjRUJL
Zgk36RSqRa2qSrVo5Ga1pjFqZoAp0TbXY1RxejKx9Hg9idqkatWJiNNz5bnAzLfpnYahiSyn8iTX
MyUR3tcitSu4fPLDU5trNZ5Rq2S+GeTKY4inAHiVi1zhbK7lf7u5lB/M657qoEKNjq/nVIdfi6+b
f/u17HqM7Wf1cRib13+gjvvpX77u+HoOVybw48gT0Ano9OtFdnr9TKenypGwpjCOBqBcsk4txh9r
qrh5dJlqZ7V2PVYVx61NLoW9UwUrdulY1apuO9sWqJ01S3a3avW19nqe60/RI+pBDCg3UFvV711/
Xq1dd/7pjNdz/fYXfzvkut+S0lJ46YkUVXMx5GerFtuPtd+KJoIhAR28TZSPnYXsxlo52rguUO3u
9pG9flNV+ijBvb4cml13+a2oNvzHOoxoINSNub5T+5lqvPDbuV5/5d9uH7E0xjKolVqm8h//uFD1
31VdrxoptXrdR20m/Uzz9VopL/W6j23E9nlqT34zm6eZqLA6sVqomzdrA4/cNWZAx7nzDMcbn+Vi
nMJaDfJKxNKTuHQPvRylAecAKKuGfKp8XbxWdhVcQbw7BR2THBdetyMVRR+lTqlOospq82ulKutr
sUAaJ2/qEZ4l64PBwaxrTGQ7tK0K2CsoKpNB6VJMFJFj21t2Z277tnFdMhRQTifV7ZH1n5+Jgofu
2vaniWQVUO4OQQg5gFaY9lGNJRVSXaArv+EMCnhxNfQaXVvfuvibbl3UWtKW9uualU7ukan+CQQL
E0Q5fvLVqCqrwGpByumCFeanHiD3Lmj6SzXiQ46ohQRZMORKZf8dy4WqdLReCybRW6gsGW9E4neH
Qo/xqEoT76Ivw3qcRshpi1yMqAGd0wHDl7gZLpmcuqi1curPWcaYodMr/TLIxexG26XvTEnTtL9Y
kic4SWLgdaHqHEYIoWkABpuB72I+1M57SKTaRSCqGhSaY5N3zz5sHdnuUnXHnuyJ1aLf7Olc17hl
y5GkuhO2HFepG6PW1EJtKCRTAvJcFaSSGve6EEVy6jfvEKm2UZEcsN4l/KD4D6+rqlav0ntyov5B
MSd8B6coMGlcb9ytp993NmRrfaVRqDXIFo3Jw0BghfTvj0X5Y+23OlQnySj5i42LUfsXawMuWiVT
zTPhX+quG9TaIm+Vv5AsQ13rr+er1q6LSb4D6pmrOlUcDBn0uZZf17bxKdlWZB5fZwvyhGqDOlgd
l8bu/eBYBjLbdLlXFse1qKkuMlGTvV72vq1ChF53TVIcjiJ99YOfdirM9Jim8Bonpqpgr6L+tKwj
dq9uMV184XoMjgykDnDXJTItheVnF2HjyWzGW7UYW9SMhtE7ofva0ylgc89chQXq9eAvwb6Gkz42
rw14O610Ltc2rDRQRmnIxpPb9dZLgVTmbNbzxZRTNEMursVxs5Jydy2rNbWP2lsVm0gvTioE+b/B
2n8I1grTkAK7/zlae//n/H8uf3b9n+vP8dq/Dvtb78j8w4cc6PpQqkzbN6Xe0N96R/YfNsKQKHFi
2OrJDX+rHUHtcpAX9QT+Db+qHZneH/hkubrOFt0y0FH6b8K1iIhBO/uFRejjBoCZqiJ+YYj5O4sQ
uY+qZAzanXoSHOhzaNgT9uSH/QWXgo7kXB+TEa06KTpTAtLvnAgoYVle+nIIxzxqX6REAxJJOsqM
WX6LsF0TpPMw7IDRgjXD1TjIijo79EDpITo7n6xyiW6iVL/v6sU+GCS3L5HtnA0dsBDyL80RQf+5
7G78viZLAq+AxZiGBmiwA5YUZWiKlclKaq7P7efIyL50Xp099ZbIcQF376tyw96DDKyosYWdNVQY
in6Kwr7HuQ5lHu2QzMB6x6J5JOEz3HtT8eI12x0otf7YLWAaYiQmNF1/59tCwzQZAHKyrN8xdAon
xKBaTPxEsyCXoFmXwUIepCUCcoyX8mFK/egFv5Cv2px9ak2/Pta6N4F8JMJCavc8FJOHbMNuG4Gf
unmF4gbev8FdR8C4FmZ2lyGIFPY6yjxeXyPhs9TlYcXb7NxZ1Uu2GcjjWnm5t80OoZh2C/FiKY9d
PL9dx648VfPRi2ZYsDNnbhzAQyTJqnBN0TGpa/3CjOdD3Gzlrketp3NQ3E3clxrV3105p7dl0kcX
WFMaQNkjE8lDORJDalPDD5TEVTZFL7aUc9HmtkHwyia+hLKR1uk0nasRYEpCNTcx7FDFZWaOYk7b
i09WWjFfMgH7rhnCenQoYwu1vB+GMfAKpPczMGHuUh7chpNjG3VTmM5HFISrI1mtekYmtNZT7lsJ
gKfvpgHFzXxnlTrWk/KI2UH/PoswJ/cyo9n5GXXlgqTKYPePw7CedMHtQI3bD3rkv4PJIgnWvdM1
zAoRMVwH/qdp1uTDfOu0jdu7KqF7srdi72WuCdLM7Z4HGw3aNLozNherhnxAPAvjB2sVM+DGKN6Z
BrpdeT7DXFn22uJWYM64vRPm9O7yxu8655CtSHakgIJACezMCYkMkK3cWl46wqy3xCbTvRmd8q31
whGnrWR7JxZetc4qjrzD5MILEQX4Xg+bdxnKbNjHW3uWXTMej94x9svtsLUB6o/0OK6RQuuG7eyi
t+HAy3vAo/hDtT0gM+/eFG0KHnso7k0bYLYNxnNeENrIfRzmWgTa6QnnL47zocmM6XnU3tvQ++VD
3S7WqPFQHe2YdZmH/Bc3Kd+SD2OfaRcTndtdt8bO2TJht5WiPiYZOIbWzQ9u3DvHJZ2r01JLya8W
aara6J7JCQ23eEgCkxm8gxFlHeZf8GM6Yzo65UAOdkTpS0QTjsHwqJHk3O5wTPF2iYPgSKehsI66
gm8ugZHm+bGOavPotw6KQLw8Jfrm0xJoAhegrmxuNclAlxDKwkSsbS27dD+MDv4k/slEjwLZ8k/G
YD91Jg1J2hXPqEbEt/wVpG0e11IbAyRN+mfPBNO3dsCBXLgDJHjrg8cjDfUeicZaOl54Oi+LzW6D
mFGa0Bz/GLkN5ND5pcDGDVWCCdhakfQBnAGaRalfYpCSJ/T2tLhzDUZw9oOpLL6kE7aU5Zp9w/Qy
C6y4fcn7qADyBh5803m8WTfrO57CGLp9biP+sGgHbBEnDdNl63vs1ekhmnnOnr+d1sW4bG5n7OzU
L1AA7VF6dJP84LnTc1EY4P/MhnR9Z5lhUXvvNGfmFfWM7Smv9vOs/Znr+duYWFJoaNPZLCfcvfoe
tQr3iHXqn15dnZoIH3fBpMVL0i/agpKqkxQI8zTi7KBgvBN1/qXrsSebiexOSInCr8AsY0CTy274
gDqRP9RDCwZNKvNMS1mH9uhBs1pIJrrlHvkSP1hir+QOITqzoTGF8pZ/zG0j9ACIhPaMdkJ2Alda
fRKm6FGQGtGUW5lYFnH54o3VdphNBLyxJ9xV9V47Vygw08ZZyMK47XiXG/69VwJCn+coC5l5RIex
QoGlRqgpKOq+D+c0/jPTmtM4ykY1/RYn013ctIjNaDoYe6Pe996KHqCGmTeKXaBn0dwZJkvb5zEo
V0urCNfV8X2umyCpK9s+OKn3PQUgeOvUgkB35XzsG925bY1egLAHprOYkX4PwONoIlG270jJ71an
MG6jlOnKaE4F6PahfRQgk/qq0E5x1zzlrtU8uOC/bqsiRi2rRBRQMO3BcuZpGfXpPLPx1ovbC0y1
/KnrYRZk9CparbXQGLToCYDbvW9myvsmPwCW/rZo5iXWRISfY7Ic21F830Rm30bomR0qAcZZpG1/
1/YkHLecpmng86wEfnV2mpp7ELE3fb18BAixHvLNlq8BgteICi0Z9uFTlQegOJEe8yoU4vt7a12G
PZZ12n5taevci6ahxJrUzn3ioIiHrrK+i5Iv9PYINsnTLeX0vHSfJwTVsQXbQONMwBYAjeSHsVsM
9EbTN/42IMM43o0kwo4MzbjgNHnbt11yKIdyDGKdebf6GIEa7aZmEMgaRfulThboLPG+ya3tBPQV
YrlMASzGx0LE/tEp/HscLNeD370TZGsDYN/9bo1LtMJoanROy1tMGDNdEODTpSlZ9BV5QbxVpbCj
CXJvVyE5uzMsVOi5n7sS+9iTibPvgGevY47PqGwcIdCIAAetIQAG+HkT3gvd0BRWAzIvqzenBDfh
GGJFuOyGfJrCvNXAAiL5AX3b+E7HbBnGep+NKxFSZ7wvM+O0AgPapQNqzUbZfTTNgReD1jaPGtSO
8vWAPQiB3dX4Ukb5+9ryxS0YQ9WVmUk1XAQZB61hgITOoBsu9OauURShq4sjPGzsCBOsweehCrEM
AJ+Zaoc0+9hL+80qW8BMj8mLb/X35oqo4+yvXBg3F+M+wh1brQHPa6z3jYaaxqzVIPA82z4v3kO3
IQFeG/ZhTZCFSZKgp5FjbILSEg3DPvFBBBfN2RChY3VamKxgfTFEDzInRjqLMNettjo8UFhoaJO0
yL97/nymUwQDWqf1A6B8SEMw3N6s3vAVpbVnp4kwt0PPqOsz701ZPaPEhKWMSPsbHJPmmxl+Anq8
tzV9c0nf+KbaTMht+eCfOr0wj/FwSHXguyUqoo+N1Y4XTFNoUWME8AB9CSeaXzrP9G/z1vyWRdX2
nNe3K5PJZ0TFsz6eXtRibrK3K+Zz97PbTy8WLJSADndCyrotwACL7RBv0JCaDnQ9foah7XCmwWqq
J02jowdRGNaObdAGptyItjLPUTPYoAt1Om07eqFLrO+tKNIP8QQaKbEXFwCncM+55RaBl+VlUG2D
ezYjYd8N7fbRwWxCSh0Spxpn4w1j5Z1flvaLbq82hpX5AY2G/um1ygcMUc1g2ta1gf0zWC95zMfR
k9471QkKc/3ciiOyNStJUzTPx2RY3sLmyA9GEWUIVXMJyWJ9tVdijdiMYtIG/qlpv/aNj+EfJm53
FQ5nAPWd9N4vsa62d9nkbrd5jywF3pSO9G+dIaaNMW6ZE7j0Sj97br3tNZ7bDpR94r0xjG2GggTt
DEuLXW12kFUaA+0i6wnBoQd3nKMAdMulmYG8AumOTz0YvWCbhxeT3Irf9v07Z0ldotdnp/IxEh9h
CGxYuoZRlb4r4rU7WWLOd2g4Jye6uPSAWYmxS2vj/ax3OyvBnbIQzACisf7g4JK710y6kmQSJ1KB
0HvwQO8WiM/tsfZvqhISCb3W2fCrt/MO1UFU6rkFyckenWNJSmRnMFw4VZ0YkU83n6p4PJSGS6fn
o5M50tntyCrpljfts2Z0AVt41gEtLjKmk/uCFHlxmNPODTbEwI+IhR+61AdnJowvuLhPIXloY1ea
+FdhIHgz8t0MFfp6cbU1hwptBI87YtgwsrfsQyqtibp6RNOyGdo98UJIOiAf1mUcwmwmL6hj6Z19
6p2tfGIs4u4mXmYvRz/ffHFsv79xkRQLBzlCmbTmthPuS4U29kML+txO7C8MzgcyrL7OowbNCDq4
zxvziebmpmtBmufY0QaOh62vj3LILbMp9Pt1xj3CPE2aGIIS7rWPuFuZoP+GNh3C0tAB8Co9Chvn
LsYmYHxxYItN70/b4dvQmU2W/SJCbJ9PnoZ+WDk/LalenhbBp4uQe5oQZ7Q+xLZ1Z8Zpf5wcpw6H
vjsjpA2wiVFciLvis50YH7yGJ1LmOZYCJQJSXkyoClsBOCEMF6fiOaqnW62LPiH/7oXp0j9PVdSF
/Tp8w/H3DkFBLxgQDwkmV3zwED0N8saJ99vSoBKbJPmJIO6ntZmYxS5iPAM92Pa2FT+iGjaGICaB
4Q65g3YsswhcG/VbwUCCq4sxhhHZeJtuJF5mzT333qGIY/NNy9iEblBAafUYy8bp9yauDwRRp2Ob
RjADizpskm+uO9vHoUAYr/DEcsoctNRd/jFYarruCNM66GeVvgsWJP06Alx7G7+a/ezPeLOM0ds8
9lxIbt152WyXGdTs33QLCN8xaRhRauvLhPdPhOlLCGPJOEVTGc6N39z4cYMOOqr0c219BKwG7CIR
91Zdu6e8jh+Iwmnnvh/uIh1Dd+xGUeSyRBMMvls+zJvz0C5M+nyj/szw4CvCZzlUKtg4zsld6u3k
bs2N7vYvcZ6SeZR8idmC3lPk6MLGtsEnb2nv7MrWjnhzeLtFIuRRoKPHL0u6uQ55wqw1IB8YNJJ9
IUINrlRQNWl+xP1y3MNKLIPMHdy7DWu+fkvzW7v74rjjcGMl453ZevgqjwwboCHdV2LEuNkq27Of
0j6M7eadx3lcQsSzCE1GDKm9VjvVglFePtw5WnuX0B+deSMhGWNkF2muGaI/dB4NpKQqY552+CHy
jY7+W8MiJMkA688qa75s2pKfaYCdQPDFojHPKGweUhGMOByAUdNf7Par1+E3EG1jdVI+XJtdMkjg
z+lVBbnD6Yjuj4HDRMba0LyONx2fMMO/LH5dI/eKvGie0JXHI6NGK7LMGySgH2MBoartio91iiKL
UwcwF+uDE4fCe7OOPfY5ulvvi86DgZwgS6sn8BQkn3ja+mE3WIyzt5gs/LRvWmvFAeCmgOwXMAoz
dMKEGLaJDpUwlLKhGKEH3fvHjaw64xRpV9wbdzn+M0/34IWOTFzf0XN9n1ANBl3rP7UmiKtMh53a
83FH8UiIaiZOtUDk6mvf3COCSm5Et57LDjlxSBvxEUtxIxDLewi/+hEH96NhEEHrhooBw/YnJpIa
X2L6ifTuTaVBL2c48nka6j6wTTr2p6yOPsGqHHa4CMJdLJhM2L1Hq7FZXyfm4WM2dnvTaXq0kb9Y
BvxYXBu0cIQ5EHj1UuzNPj1sA0NDpn77uozLwzQ+2O74PHQ1RmxLhulCWiNT3Q9whOzHbRn42tEu
ChIsDdOeuQwsDEHQOo8udl7mpHI+ba5UpHuoLN0OIF0maPmiBrRpX5OBsFQffzIg6Qc+4/xjpdVY
xTXx3sczya0mQuT4/GwTs1dHONLCGslor0W6Fh8Z2Girv8fZyjowo+wDY2PQZBJqnxdN28dF9mVL
mDILnVDMWmc3lQP9rxyhnxNfk0rY0ctqb0gGpuV7NYuDlwCryLyP6MyOWyzNSIewsLjPairh9eiC
F4wYk/bt0OnLAVlyHzbMgiHa0ywI22j1qAWwh2n74H8iZ7mL0Y5GF7nujhaQkUaO+5ts4y2Ch8H0
zD5EA58vknimjKHpcOURCeGTccGg13qRotmWYEvXQt1xSmc694P1JdMmpvezfrES5siVgDzglWe3
eNYM+0OHQ1igu0yJq7YgFibCWIYq16lLgkWP49NWOs8+TI4wnyFvxkVrQKNpX1YPVcYxKx+jtaXb
Tshj1X3ZQOiMHgomTndTvVaYKcRf52JEt64vnq1xLSQh+mlw5lssCMVt18ewvpl4Y8TH61YtBF18
RdI30/djO3GVTDWKvsH7fPFuamdET7sGpjMaCHVGcIeTEocJq1me083bz7wjfeZXt/Fa7Trkzm7+
N4Px/2PYYBi6VET8zxkMLE+79NuvqnWvx/yVvvD0P3TT8JDetA04j9fkhef+gX0Dwy7A44b+mtf4
W7QOtLlOTMlzBHh025I+Dn+hzYX1hy0wlUK3znH5kIGP/xdmDcqo7GcJRB8ZO8u0DJDrrOrSS6L5
+vlNWsU9in3/N54XffOaejzZeUHLzfzlQctoAPqmfRiWCUBUkSTHFJGt2zTSjWAUpATqNg+z5tFq
tgTM1nivDXm/8xpSHa7dVbf2gBYz0gtM6Kr+THDqrrdbj2a5ao9+QkP10/3+NwqWv/ps4aUkyP94
IPnBAHGDxW94+baNNx9C9XDUeVRBP6JGr5XkHyKwfZUQzL5bWlnf/YamSvEPv/27eubrjyP8B2mA
NBQyg7/eP6ATk2GUNga7bXLwpvrYyp6ElgUGmjEj3hE/NA5Y0Jy2LcKJ7J+M6H41t3m9eB6bbzou
79i/aA5uxpI3q2UNx9LrHxmr5PQJILn6yqFhRDqDSVSbzqGeEvjybMSR/t/33vgt+aWuH28d3eL1
hq7g/Xb9yzSMeWFz8217kOmu6U3cYeBtrrbBnIh4ExGROITC/bWbvCKYYZ3vSjS0CXsy6dmZTaf9
wy359/8InXP5cRm+Lc3xfnqjB5SfI7MZ8L6uLUTTsiXZV4bV3v7Dhf/G0uDCbcHnAlfDwnjX+93M
so89s5/aaDwum4H9JAm0PaJj2bsmmoPcGaB1x1V0v/WoWYvJOI2zNj+6XbfAMG7FbWNaybFYHOcm
I3T638maqr9m0D6QRhW8klIn8+c7YLeTMBNjGI99+82NYsbtWvIV6hRKgNFLaunM7qKs+Yc34V9v
uy2wTEWUFyFOg1br1x+Nkv+h7EyW20a2LfpFiAASmWimJNiJnajW9gQhyxb6vsfXv0V6ULdUDjve
4PJSlEskQTCR55y914b97ZhFt4kRjS/pCqfLUneL1Z8P+++OOrNel8xFHZzoDcH5Px+u7jQiNhKQ
lk1AagfuxZJ6GGp5ahrVX86j65n7Pyvj7Sj+71N9Oo8sqSPZV2m3cSaCFbqU2q2Lf5SYnfGhEmcy
kbUREV715zf4KST1+oVWwrEdS5mOxZz684J8rQycYeALLWz2w6HGftbN9D0hxhlicCEBFJ/hd3XH
shyeWlvGdHf7LUuDuyg1O/H6VOH+jbWNNlhim9Bj4HWLdW+x7jodTJhpTA6VorHbdzRXrqSkOgD4
oPmCiG3ST/I6+GioLLdTcs9ceFoGiYoXxiSig8MQoL0YnfZNVira/uWdXw/opwNu6tJmIA/glTTq
T6et0wSWKIAN0LxpaVmN0cVsaWeHAe9KC/tLS3OnGnptxY7tCQstFYMEPZITFIrbsodz/Zg2VwQK
5E5SVoxFCd3BM1Hhe0FEfgUYThAo7AebmgI9VcXJsedtCZi5onAwZmEelJDxcWzeo4zqIXAGfet/
AZFPY57yXRPx65/fsmH899qlTJ1r13WxUvzv03uO3dSik5+2G+gS2arrZtDTxHYSO4x68nmOiwT2
ABAD9KzjNoe/tdDUx+Q2J72N1iUoiUNQ/MgT/l+nBkTm7tWl8RWDtgGUqyAvg16lRWAksCgLp31q
P9EQ2Lo6G2MnfM7GFtOxfdXAM4xYClYzJALTUvoUpXqb7TOX0q/T+J2Ms8vYOxewBM9tdzASAn5w
Q2DPtY+i1Ulmhnwx7uM5cJdmaItFNGBb6/oLkdnP5NwkI0z/mwqhkI9oM55hCz3WsVJb19JQv+fd
qu0dH0jTXZrk+IKkZq9nuzS9QgxcR2X0QhaNw3jaaYEvOMGzGUf3nd2fa4umQUSH25mG96mkAaGB
ZFoZQZVx7BapnWBtu7dR/2bati+7J2qrFlVDew6GaJ80MluP5XMV4ZfHP3tNQkjvpF61i5hRx2JS
tSC5SHswKGAWhfse1uq9sOt7JZ+sgjifrFLfhGE9yVl+sTNU5AjAdplhWYQBmRYoEv5I3XfPVkAC
cazqCJw6c2zWK3K0axL/wukvZ9V/Fy66+OxaWYqlaxGx+++VeMRI3QGQbDcdFpcyGzdOD0/CiMYn
fwS1RTLJ0k/hE/35XP7tsyquugoI8/VC8O9ndWvODndOuOzqL405XLoi/ehIvAIX8VzL5DVxrS9/
fsbf7L0ALnMlINTPdS3oKP9+yiZw+1xLO/ZekllqnmSsbfFjrbXM+N6UfeUc6Hu91dJFqeb7Pz/5
f7+4mCjEdXvuurppfg77DKAyxWSb8nbt4ktZC9QJQtvJOdHWzLzu9HZraz+0Ad7+n5/XwGf6aZXk
iSWjdOGYyKE+f7oEGmsA9DnOsrNPYBb6lZmBy6ItPu6A579l1AxL1aMeSsP51LB4LjDlvFn9S6w6
42+v5r9XfV6NYxjorGyD6LlPnzoBVLNhwRzZjCO7IP26bARlsnIDZKGZw5giHRrj1NhwCwNZnBPf
h+VEeDr94afCIgBCEQ3y5yMkfvfRsB82kGQpimT56bSoqgJgWg9RggE2UoVUW5VXzSMGi5cymJji
DUAAK0CChiUCrnvpa2YWD5Pt64cmNb4mI5P8LcEUd2iIJ1SWhiQepiR8jFlmqwdPRiyObaSTXIW6
YzMOC7/1s2N1TXiT/rjCMuP/5TB/JouzKXCUi4yNitB0qdU+7UUCqWmYzkmjhAvlbvAQBt3JsP1s
lSPzJdYFY00fI8/uaWEu4nRMtjMYsUWqrl988DAooqw3MbN1IWm7WSZM4cuy9Sy3ccEw0Lgc0nSt
K0ZISeDDvpHOky4K+0qXmW8ud9Q/B3e0260qeMOB3AUml9UR/1jAMSoiWq1//hTlv9N0r/sg3rJr
GKZJi5Xl7Pr7/9np+Ubtgnsb6PcnzZIc3W1o4+oJMajMlXEAdUaTmBRylGjpsssZ2BbhRxxpngrZ
8Ped1LZsz8lE8kfLowCEhWfC1Jr7CVpsXHzJxopu47WYbQmwatPvmjM812Hq3KUM3FaE2rD/sUwv
K2kziRt+TZR01vrkDp80c2y/IfYmmt7mJrsa/2S9TCFCeEJvHofC+vHno3Hb9f17b/Tvo/Hpeza0
6SCBtyOSw9mGVHyql2Kmm07G7oD30MlWrAvlckAGbRlX0JxokNHb6hnQ2fnPr0X9bqVnA85FmlXI
sD8vfc7Uy2FSXbNxM7vfDNKZYNgkr0zpGPYY0yFS/dUASWu9DuD/6qlxRk3G5M8tdy4Z3TMv/OAX
OsSyEu1Ik09720WJUs/avMiue5w4r5a4Vr4DpqK7XhVvrdH1OzeQ5QKAkgMjRz7xZxn4drE32z69
sL7IFxgR81XmRB9p3k5L3xbnNlU+c0/rS1YqYFgu6T/m7DPiw9A2mfouFCxRjulkntIdctndDriI
/mpK/82wi2dkElzbS3cF3eG1A+FhVmF0iCqT8UPwwzGgef3l2P53cbd03ZDgGJUFb+DTx3ytDBI/
Zjl1ZPKGR6cgPBJuKbhU8y+F1G8WScbZ4AUolPmrn0Nxm5Ro2rogmagM8o+4rJaZXW5ZOu8dXHeL
kGl8nsHuk7l8+vNb/M2Wl16YcIinlxIZ7ufCuaK7X9q+YnnO1arrYwKonFECuWvehQmgdnZ8zxYw
oSxAcgDz9WiVkSeN6FxDIXidiNnOD6m6aDOXo7WcQmg/V5UW856/LLu/OdHhPaAVNolMpQt3/f3/
LEEt9l7hx3qzycPAXQwVGogYdQzUSE0tsyj6aGzmiH8+PLdNy6dvOh0/aBKGoDVHuve/n9TtCXsH
i9psjL47EerlsfZ7th15s2UfAsdvl8JqyrXmmlu6DA/Cd3aiQYAJ+dlfmAXUGrNuvTBs+3Xts9Gc
o+kpMkjc0f62BfpvvcYHqbh0kkN7DeT4dJ2NurZXYc+aNDDX9fTStlgH7XBh6agEVBh//PnI/PaM
pUQinpZ2G52+fx8YC4hzkHVjszHz49CKo5Q8q8itE4uziYkcgaA7gzLU/nbCIlj/vOOCE8JmWl4/
EOnIfz9x3BhBYciy2WRz+zpM8mLYVId+aCeoKeoz5coSm1S/SsYQVG2A0SZWDYM9jTrcR8HkgAcA
R9evdRJs5xm/z58PjPHfpoiD1p3iUefL7KjPq8YwdcQONQnfKE2+saowepRYapOyOVI3/gwjdse9
dNZXIJ9jT48l+l1fzoQU1YLkqTiFn8ch/POrkr/7vNgh80lR3Try84ncBr0vzFwnuLYL4rWeTeFO
Q7SaNkhhcYfYpwZy5TKOgqtWRg88No47HMMMX2MH6GuG8k1Fj+Y4/oRtNDx2RI2GftOcgnzvaua8
R2xymllpDpVbdZ7lq3wTsdE85VwXAIseWwcIauQSQjeXXCbyni1cpE/4xS23f22qY15SIURQZzeM
itq3dFRf5i4tdpoZ2y+iCn7MVbRKerLNB5Lfj6nBZc2sZ1h3JWoF9gB/PmC/OV6EMFsWi7HNXhpb
wr9Wm1BzoknlVrXpEdeYwGtXYFhQv+QMfopOPUVhd7G0+iMe/trE/s1eizxpabs69BrH+dzEJqCK
dj/yTciCqb1lDiu3keZDnfDNhGGnZeyGur7r+2wARUB/0zQrhQ/V/P/XVNRSSurWdRrxnytDSQRp
Wzqy2gDNPNcy6+H16joqx7wgCtd4YxpMUmCRH2Ipmr+crr8rJnlyurkUMTa9/E/fcjH7QUzAYQWT
DVRdd3VQO8X3uAxQMAeVWEWae6XOQlPog3UZVuFfvsW/WWXgClmutAzLkMr99PGzU8ohUSmkS90M
GdtFIraMnaaBQZ2hodT/+o4phX5TS7LD1kENARtiavrpWuMksuiC2eA5+8z9XohbEmxr3Y80bdZR
Wz/CXk89Y6zcJ005Oqeh/4MAyXBvA4vBr+G797H2lsc60QlXKv0QRWiEBjO470SL/BHVcHAd87Z2
GHmpbWrPjt8siYtXZMc2yUFLRps8V5B/ul8+ijB9baYeLGhTx28gYdeg39JLg7CGKQJBEXzbKXtB
yD7nbTmsojILtpkYzddEyu+9FarVIMacb3pH5Ktx/UPS8N8SG7F9vzSErj/QzdGeJMoaH0nNSwRF
BbVm5x/9CHprQe7svdL7+jILdAndYF4YbDC/Jh0WUQSic+vVMV+62Yh/9vT1gU0u6i56sqkgLsWg
tCOJ3qR4Zzk1txP67kNsu/Dyg2kfdtH9jAj0pcmNiLAJ0/3iNzEKexuGZCukPOdu+sJOptvhTJ1P
o9D3quyMu7Z1v1EEJcfSGOODM5N2zRUyf0HC+KTXAWHgw+yuXaOdvobs27KpHd9koVLWDpF47axF
i0RPB8KCuuIxjux3EZbzu54YF1LWv7YZelIExtFxsrvo2I3tj3JqBiDTQzozKC8ArJaM/wOJjy+C
P4umLZ1ReST1RP5iBnwjQm1KkmgDp6BkV9+lr0SDdBvj+tPtITucneXsSxQduh2duLJHp7Yo2rvp
GgB0/clwSnXXOmKTXrP/4utNATHj173bY34yek1/pWmMzjpOTHWg9Wgdbvf+uRmyAG3KQE/OUSWu
n8jmsieKiLy/KToGEhEYOE4kOX5S7MNRRyHjagA4K7v+NloF1cvst3dRMJCAeb03Z1mKuEMQMI7S
66wV9XxGtCEKvzrfHmHyN52jNJZbZ062RW0d2txX9//cVHl3NXKJk501oaeaZCSHnuK8mXKURaKU
z2NihtvWzjZD20G9GHy8Wgkl1Z3bVy8Tn8A6tO1glRrKf5ROgdcrN161sCj2TUgto7FN1stSe2ih
dj+MRXXpU7s9FnGu3aNKX85u1G58ZOeeClCnBmGC0bYh0e72Y8YW/zhh3OgaQBq9lqEmtJPh/srt
HaYUNF4cdfcN2GwdNgd22wteARDD2pju+rLyMflaxTrWrfgiiz6+0GDqVzCfZw+IMe13qw/3ph71
ewyp8bI1bfclBa64KYvSXrW58F+sGBtzLlsigJGgNdY4v0xobRZx0M/HXPNx8CTZnUZ63yXT6/ol
+5ZeH5RNmO5GdODMD21Y22X1HJCR9mghTKxto3quproCoBrk9MjNeGUVHSM6SuKz1UTm+XaPretA
rQFdGh2PMbTskeLJrA92NcN5rpJv5jXd03ZaC1p8anF+Exfd+sUJVwUSHqNF/m5A++S9PF97lAuR
oB4KVdCv49w0HvUsTxZaf98VZbNyZ9622/vucx/mlqePDkE8CU+MLTf1RmQ8R20S834sm3Uj9kY9
JDBLOv/S9j2ExFF+6bthTwBxDh9RmKeiuXr6ECR5Wp21xwbLi7RQCoZWNi0EIQr0IPRqXQQqW/Uk
zVJRtxkYzO4yOaP1NYsBtzeEj++0UWu+qPFFKUInzUiuzFKjcZzH/cbPKucr8pUKksg35r9oeJCN
bxstSL4oi0H79XHLZJeblmCO+pFl1XSK5tmSAJsJqCCoPCTUp57jl3yKvrGQpN9y0+efJ4/Ymup7
x0islzAG2BNlLySadBdY1sdwekHfbTw5tVucnWx8DrrafwZVk5ziVnu//ZTKKDrmTZovMr8Q3pBr
fBr0Xi9cZICLWf4jsaT+49SCIMYHJvcpI1CvjEW9NXO0sjPNpW0pjOnZ9S3pRRGsZWEX03MqFdnr
tv59HEaiLYqYsI4ReZ8ro4e66ZvH9npjjPQPxgLCRhAkBEv0irZz7mI0zgUzquuPcdfGj1Feetag
f3Mz6HKVM9rbwXK/jGaeUK9ZfBcF3GwNx4KBCPJ785MPekBHOwCeHhx571s29bjycIGqE2O5DJVQ
4mycqmVMMdTVigXPOijNKVeqJahijILpHDjVdL7d60M2MkVC4MKsxesJ/tt9PTbJ/Qh37WylL24V
BOusV8B1zUDsdbj++1LQsbEre/YsIOx3qD8HkAx4n9wps/cQ/r2kDE/2ZBf7gHyYvSwzfdUgPNoM
E9jnROVrRrTNRVzjS0wQWvtKOOU+syRnqT2H59vFrpD8NowHCn1fnzF+cKOYGxiJq2/0BlaUdKuV
E0BaQkv/Nkft3goJ1oirn4XWv1s+XpSUPhtvYO9CMehAra2pqF2vsMdVJNuA2BzSgVVuoJgvsjsx
YWCjjFgoGa203sUXWf7A7/aQJAgcu3RC9h/91KZ6U2NTV9ogV3kjeRXs+3rCZQqbSAloTOip40MT
Nq8tRj9f1D/i/iC5jlPALMdWfiU0+0HXppQUne7Cdt7LRyQpdiK45vcq8Cr2kFomD4D+X8XU3hNm
wXS2PKdQe7nqMlnyJUoSIiPs5NWBfyxn9S4EcThNtBnFHZneLGvaR96DNhDOj7kdx0UOck4LiB7u
bPj9JO8gXoMbzig0Woig6Fd2N9dLDcYCxVB8ZxTzCwj7+8rqZ8/A5ZHU886c0kufQzWjZEpL0lbA
FiBNNtZmPm8aDI24MTdJYHkqZeRoTz+pOC8lLnsPcyfBHKWkA5lNJoeNLavibZU5e2VQ2H3bE+hb
PicJFi8rVg+x1Mlua7DuGL3PrkDRr/UzzAuR8+4Y0OujKAsXc9pectd/sKa58oiYMDZNzM4Ehsm1
yYg/iG5cVTjnNO6c1Yx5AIRTtsN3fZeRvsRsUjtH4/gWzdZaFbPh6TW6uNg0vuWlfqJVQsw8BF5d
ePZM7ek2848Q3ybDP4Gum/OLa1K/rDRkiXVNqvWE4FcksEBQhBTLqjTv9Zrw4Ual8bI3cLaJL6Jz
TlOD8KdXnKpJlpYrkcTNqgor3CZavtZHo14zqkKLDgDMCwrBSU8dkZPrASFFuPvJYkmQ9k+tJU65
cMwPLTf1paOI4E1mF/r6fNEblwrZULB3LWslhVYsk7wNtqAqowWNf+AJIe67PtK61WQztLDmox32
3d0YhmTam+QUD8VBGNEz5JaWgGl1RyfwI6eVHJDn0nTZTyeOP/AjANSY82rRsbNY2H29TjI+Y9lj
zujNb5VRIjAA+a4e5DnSGEYHbs9aN4zeCE5tEQmNA1zqCBgUOchxu3edNfiy0gN/lR57P1jPwnpD
xYHJs1IJdiroz1XXc9k1LM+IQW1VU3swY5l6sT5+wZukbexhONdlb3oRk8+FUQ37ruC6VPb2LhNR
vfGhz5mBPu+aqnvPuQDG5RRdoEKf+2uaTxeFtpdX5bhPhmnc3+5hpfLqwO122IePtHPkBs9quS9H
s9hHNmUufUZllOU+daSGFCTcuzmiz0q36xXm09wjvAdNaZx7fRbUe6dD8o9PEG5JoWjB3x7sYrPa
k9VyMAkx2jC7qfYG1HOorXrl6W5S7QX1TbnIhlJsYK4c7esTIrIuf2V/Zwb4rYSoh2KsaYzjQEaw
yrsIMZesTTt+ZzQQ7WOA6HuL2p049abz+hrJKsdZ91I9afaqiiXyvqvsox4xqUbOqUiSLQ4FnEd+
9r0PynxlB0mFkbAr9pDqy30SM1yADamYomjdPlT2tC0mtQkZtmejGHYZ9EiGQNd/QBF459QEwJpW
o+Ej6LZTiWwEF6i+NG3R7G83zAXXdgONvtbUagQMCDxdSSRqWZov05D5f1U7hHIp7bXWiNporj/d
HqIEP0S5Ha/mOiO2pMr3cxbme2ecvzmKzZLZISyjEVWuOsuqFoWP3QY6P0cZPxFCaTIe9ry8fDf7
fOfbzNzFDhd+glz2hOik++R6zxjIXMJYtU1yAqZ6v1jzk393uylmWLgyN16wg2YsJzgpbo/HqctS
ebs7qHhFm87eVvkU7KckCfe3e244b7XIogoa5LqRxrCNSpKr6gprX19Xr2HZjOtfP2qhm+45pTqQ
RMQ5mSFVHmCaVIti0nm4ISEu2o8FIuwg+/Ww0+KOyK0Y/wSUyHzdShNHTOMjAOw67a6uku/Q8/wV
wwwHJkqfso73JzNx0WLbuE2jjZPXDjM0fWDiyXUNdXXnpa2pbQ0+8UWZRcnWoIJbiQGcwUywS0TY
8hHUODdjiZPT1ct1pZWCLzlYuKKx63VA1JBj+HuafGS9JHW9rPNdbFX6WuGmWnSmA+LRnWHsOg5u
+3KrVdSqaaK/Dx0OUkB9BJro7o9JtIAUw3FFaAxnU5sva9cIwYxdiWy/8g5vd+dIFs3+xie1smsK
4q9sxFtM4u3RG6VQVUYMI4BWhTYZq1nXw+3tcayYBl+KK/BGtzoHN+jt4dvN7c/f7hG3J5egV51f
v/31PL9ub/9poRk5onmAnr8evP1H5e3l/vPnytq2PHFlXf7z2sbbi7/9m1+vBLDqqxIkLd/+7j//
MPRDazWO8hWjM+zG228TTeGgG7lMB+Cdbjza271UEFrzz4+3e7fHPv07pBzpuuvy59vjt5shuEJu
//lvgQ8AcB3D8+0huG0zJurie9PmlMqOX2BbgQl4+/GfmzmmkAZuz6d9u8uaTtDYlY7kpOYdyOl6
G1YNhr+h8r26qA69rskjGkqAArNq1kkLmWPMDN8rR9vBh8AscIwnuUQc9zHGRouRHWMcUKh3LkTl
Qmdx3iR1iLM+nz1Iv+Z9OxkNtNR8PFoOlThMunUGhXJRN66xkSW2vQGBlUiGn6k+6ps5xIRhOeRm
KE/rmPZG+neH0uUc0uqgzn7M7K/s2EKvZiFfVNlsL7GFg+aQrD1Wkv5sxvZUK3FBsILsc4xSzw/9
14KOPZFGs7bWZ/uba98rQ18XY/XdH4P0Dg9Bt7IhLCxav30m/oWnrgd8l1a0wdu4C+vZ2uiuesxb
xEX5XG0pre7nyVxHLpk2TeD7ULjExjTaQ1qDNXA64sFc1H6mdfUhy3FhDgyBo8KFQJHXmNuyepml
1ffoceirSyR9sSjhhORucG8W4z2s/w/cPoC7tGDB9fNn3xv+JmwpPByz9fpGAsOtqCpA4fsjCgsK
O5pF9FjoiNXskFqKUq1fGUXhHDKz/Dp2507PH/ykGiCtOI5HM9K9t/vie5/HIbTj6kcZdE9aW02r
Tr+yb/JxH8ThWxbjBqxtPtmrLLGTnqjDepVV3cYucncf1GgTIvZGRj5o2078tHLf2Ib9c4h86yEg
h3pRRv5BQ5+yN6bd1ON8H0394LptuUrcmBigrog8vQLKDL/P4PJ8issfhQxGzLh5vDZUQEy4Kogv
igxr0etXhltQA0dJ8DxOQbE0YNeIpk5oaxnJSdNqzKz+/BONY3KCHwBFtXb2WT+Ch1P9cDERnkVZ
+aqlJVZMEMLMOuBnGLIqjmlUblUv9R3xZhhPshey6GISPzDCYZ1mDOg7pPHIVK4LO/a3jSjfqG57
jxlOsQls0Z8ja6F3bPlyjbF82bXBMh9tvIqMNxGkV0wUM5uCsKB2pwWWrWq6A/wieqKgmTYRY6JF
zFx27/cXdEwuOxP2BkgN9lZtPffCgW+C7UuDsqcgFXWZtsNhni6jMZe7zMpLoiVLrkRZyT44oWXr
m+SB0ElEFRV+tWOLK/xsRp4Z1/WhpT/UOCizZObUy1KRcugMzpfRKNM753tSdPWZLNHYx/M3K3Hq
AjoMV/bMNtGLk26g/ugVKUu4MkfM9GCNLIXfDO2r64WJ/DakRJo2EsdqGLHf7xjgUlYsZyN6NUfE
pRHwHS8uKJzCgk1qHeTpEsreWsPdRfcjAltbDANtrHzaFGV3r0Rar0L+iEufa9d1BCrqzcBZkzqr
KS+oIB1xSgVjYbIl2NpbYN38goU51d+uGrBSq9mMcHSo6+jop/NHzihZK6KvWlF+4KKXgG1nbcFO
/uo5Rq6VYf8NlJvxNeK/d8dWrDQjfA8JTR5zVa3YchdeGEF4D4cwRP9MRlqVI+dUNTNp+n7wcAZy
NRFsc+mU/lrWI2GLhOwRKhUlni+GH1FUTBdWQIQw+AkXdYXnN0riCmAewVA17qedRjVnoPjeZ9Tu
AZkfe6NnA2bq4kVqsJYzfC1waDosvbPmbsmJ21cdAdGBG4eP7Wj+8NWxKE9NzBxHu1rT2EfE93Nh
uMewMJfZrNib1WB+b9+iwaygCIzG2Q6wdy7cPmNGaW8sc0KWyUb5WF1v4PWEktZc3tpwvV25IbGU
NNsyOf66EayNrel++NWVncAQYqW7BKhQb9JL3dhVeChyZCoKbpTNONBmBEhzsIKyQeLevkE4v6eg
HPFFMr/IiCcpUNDB+SZBmGPcNGKj6mDn1nRWRARhpdRIjWsD4thsG3puDhsiqnat39XAFN6kQchh
aZYRY/JQeC9Nn1vrFBEWrS1/2YVOuIZrHCBzZbXWppjGkDvgxezepnwOd1jE+VvZUvMJV+W6IlY8
unLgi6/KTkA/aHCs6aCI9pGZFCRmR+BQguZ9yPp3oY8knbHZyXXopPWYG+wTp59wsnaTZW6mZLLo
hWKtBQN0QOW86dnB3hsiWMTUMosO6eZCdKTccA36EokAW3uUv85tfAx9hhrBkMUbZjkapxtGj6wr
tgFdrzXKq3oi+IBVNg1btWLc/JVmo1qyuUW7I3JM9rNgmuPWe9LM3BrURStYozq+mS5/02R5PFcc
vik8s00d1iVGyQVuqHiZJXjOm/iZljfmIxe2jHl2ZwdmkLKhZogoXdrlcBoCQjp1RBYrfKPUWE46
3bmptrS1brwPm30Lv7AQrXNO2AEGqVbDLCrfo8TlpJN9chyT5ktChuNmovmyLrp+reiardgnB16E
/3lVA9BfV4lxDCVVSBGARSiGZG8zTF+lLNpeEEhIOXV/14ejWE106pcKBtu5cbm4mP0DwX/o5+IK
xOTVEtOXEUbAr1g6soeeAZIXJ7lc2nmewx3T+nUhEbARenYY0YjvwHf9GIygXJqGJRd8JxjwpOb3
NHXFRg41ayy9rq1Rz+SS2QNmXNzy9GWmnerqZN8AI+jb0t9p2Tyjihq/a1D39iDF3AMoSvjyaCpR
YwmGbTiKF4BT2hOtAP2QEJpDWGZ8X0lqWH8SZ8MtRsBiXRHfX4Cn4xRlvLoNVAzjcTZ0PLXWKLY4
t+p703/oazN7LNPASwGd36NRyB/RxgNQgiLnGd3XuvPLJxXH3XEMo6983aqn1unY1qsQ4oD/Ifo4
A4LQV3u9hGWhX39EGZd5rSWSO7MvRkLH6DFUNnikcTA+tCjdOyRf1+7o9ZWyv2RTQzwqo8EgtKlV
p2I8O3jysDe01AS0kpQfx1shqgEz9zCfTQ7zQsUy26U5W0ioVePG1dL1VIXf1Njv0tjpL6UVBidm
pqd2LLOnKO22tKAM5GjpR6vafml2dbAGt/aRtOcYEf+hGr7TkGiOCfRXJmpIK8PcvYvBxS1VZ4pV
HI073Wg6vl069g2t6/cY2RcDCphNhqiH2RbbzumahOD2A0MSipc88KOtWVos7WxTFCfunS7eI6db
qakHk5cGxkpGPgWu334TZnGyRFacyGY0ln7WjjvVzLshztdjhFmJJPS1VobWfR+rjZxMa8fQdtu3
w4OSqj1Nca1zBTH6NdFRGGMJ6Yx8Ze/Q7oUbU9fdQ1qxhx3yL7XASi5oXqKqdLdZKb7brW7u3Ng8
jiZtBJOoOmvo6o1+5YWmzJtA24cU8Y48ZGPwE2sdDVEACKsknq1VCqAvJbtq18IhXZMl2yHxtwic
DkjT9v0ppZ8wyq1JZGfvh+AGBvKiWXWNyFCXKFJqofuQIbIylmuR0xHRGIEhNJlWViTNpT403Xau
U3+HlGc3h0AFUidFVsVKMUCgM2lVeaogaaVOFIZhf3oJgXPsiXgKF5lAyhyOmbsmljNdjk1UPhpp
tmosWsoF6pZNaWUxYG4XpzJ6x7NLexyefDN5NoM34I07ViTCLWerp/HRhwRKhgsdWXWj3J+G9Ptd
b9IZbky1aKeITR9pg56gyl6WxF6soXpJT8/gZAnZHY1Em+APVjoAhnDez5TLyF2Jp4PJ8E3QYt1J
x/0WDH5/JHfYIODxPhgxi6Qdpm0G7cSYRzYdlZLqjoq23sIA3JhjlR+G6Q7hNIVf3ACiD1W9MaNo
gwgTxbk17vyEaPKqsaf1AKneG5L7OK7sU429GfHJ+Kw3SyB12qsxMpWx60s8EZylmeP7xF7xkBcU
njTXDk7szyvwtcWGD8bf1vLVL5S/0iJf+2YNP3w7t16N+L2cMn/lqnE6wF9xdjX4Z4GEmYt6Eh7D
HAeMIfPnLCfV0G8T46EfnspEYIBAlnAMYyc5ZS0rCa38TYLg5JKFHe2hNLKOfXpSDrVcQLoFo3AY
HuDw24vPDuZjAqZ20kj4NXqFeNUyUY06GudvSXsBEncNZ2/GTXS9aSTootqe7QXbRvfk6hfGXods
0qGMFcm2nuenMmzjAyOK6aGW85WNQ62BvXxZKfmlAnV8ud3QttvGifg/9s5jR3Jl3c6vImjOA3oz
0CS9N1VZZteEqHb0ZATJYJB8+vtl6wi4V4AgaK5J4pxtendX0sS//rW+9Vs0Dss7s4RaTevekrM7
YaBkesxxPp55Hwwv7mCCU06/NDIxqvXAhibFlRYYEZATMv3MBXSS4gbix+rU98YprKUBlwdpWLFj
n0ugkSXe51DocM+JQaDKxe2Nch/lbSK8i2u3dqZ14Js1jKEqPzlpt+6LcD7WCMXrzDZBxplonqYx
sM7xWDdLyu2tKdb3At+IZkkp8zE8kR0dD1GCeTsT+ncmtWRnNLtr+eyH8BhYmwxgMCAlYrUV5Qwq
tRO6sZEVrWNRJuK19mh8xC1FaOk0leQ/nDrdtB4MI4j+nN/jlKZ3I6Z7NqxvRepku5QFAwrotPQd
8cnynaeIW2ebMc+rlZ/109VpgGixH6GSoowVlM68XaYTyyDL+4EX1dh7Kd19o0XlwFPw/fthtLAT
xMgPRjRZda+mZu1jvHkM3PGHfOgUKQKT6tSMCvs4+W0Q3ryVDp1DTE17zFTNYoodzZGxFuu5qKrV
pB21alqbzbH0k31FX8qyhaq3DWYld54AmRD7KHfTNKK9ps8df8bu2dv0OSBVAGdiLbPwc+6APSow
qLOj2yP1S4KlSP1JMLbnkoiydWpYPybX5Pw7lfrQMxNvcyuUq9yv7vas2ks1ZOM1jhuQU8DApsoB
VMdTaFvrwlwNwH5wD6UfUweS1enLbu0YGPhiOFfHINcQslAkrl7yHdl/ZDA4H1Gj8fX5MEgM8qGj
O+b/oKuLZcwlpl1/z2Dt8/Qm8KdTR2IZcNpNWulHZeXwyjhSeHTJKLrrFyHP0T0RGNSBbdEP2Y6M
/aNOIXvEke3Al9acPfrQ32RFr/Y57BGK/kx5UUezCn6Hysa8KWOoV970cP3K3ateLUKzw6wAcHRR
1TXfaN8zd4T4BBSGN6w2PQQ1w09Y186/fBcXbsNynOlRQGaEYb5tjJ5ukwHjO2GQPmnEJs7LlsBC
gGWdqajoC0w5mPDQtaD+oFfIhdOqelVk1reM1x3sdzCIrP16AbCEgqNFHDU74U4NRoMUfiY+0y31
P7uhFgKSNqb3Qqx0mLD9FFvfbdw/2tyTHwF8ay68OHNuhmWBIn+ya0xQoyXCFR1DcJpiBTTX+Ges
xp+JjRZSKXgU9TxRPzy71h4s0HUegugsDPBRVtNDQsWZwUKTJaq0rE3t2Nma9/3z1q2XxVi1G2f8
zCmF1HlwkH3F896Vq9aXklc9xRpulIudw3Eqm6DF63rc9Q4JeT+2sVwiyXCWwF8n9LJv2OZWTR4u
ijz9lMpAqUXjZ0jFzyPoP8cFdCnheB2EWWxB3QXHBAqy1eEdN7p69ZeFAheabsgos6mSqR0gp6BM
Bt5Rh8brf6GHg8VyZLcgKK3XmiVbWTTfrMl8epMdZC2DaA2noHVipzBnffNYedQ4jo6KXyTi0jSy
r1WkF47G0FMdVvcvsqDFWxUJdghluK99/R3YbnnABjss+mqyVpJmz516zvUGwtrQZ85uIt67pGG4
XntI4WRuc2R0ycmxCj5SIwqRF8GwShN2ohTUBlfxCF+MIZwvayTXAHQRm4dzHWoLLg+UdbaqmrMs
JvGWeM2CIJS7TNPOObm4cvaVrm5R0DcnirBRfrq2pQ+VM6ffjycewvNijIvoWmboIBnaWpZLbzF2
/YMTVMvF6mCWSbu9E9qAPcnys/xM1knfQmgxK+wUIyzRJlgZlWwvKpgfANXkU5EKDpZdVitXUTNq
h/zgtJgY/30D1FlsPWQx9weecAd38gtCN/pbadta5jnNVp2DvJfCMIrStS05viWN9YNe4ZItR/2r
Y2jfjgIeqNH8rosuPWGxCzeBl//S3lPqspNylxO590Iqp21ShBs3jH/Ydn2N87+6LUL2ZLMn61LC
v4qrOjJMONp16i3HiP0LZWYgUHthHDsv5yBLtHA5J7XLc7b6zZ6XIavi+BLPOe/tAbEoNHKEBTGe
nf4LDQP+VFZ8BBpGchscCqu3lpaX8+0Ak1qKtJJrAvwURjjfLbhKCIdpcRiF32Pkt9Z2Nqi9rKlI
Huly33COvNfxHytom7vpehNuiLBd1yLPt37CnRlE4wLNMXp2bW1ERGwkcZ4v1iraF6X+py9bimP7
ieZScLytFKeSZAFEx4YNIaRGlARsWFB3+RlzHshKxKCpcH/GFhKNC4dxO2tv1wSArXwPuB2Fss7B
C40fJUFik0wrUzpQamar8Dg6/PHcMfTJj8h+VcVuu0pYOV6jKd05AZYuFNpk5crY2QYsW4rUPyQV
xet6spp9aPjlkyJEaN39x5yM8ChHaERWprN94F6gj+E64oljGPfE8mBK2BFXgN1xI5ftB3Ws+kCw
r9mK2aQSivXT6Pos9B0pcJEInvtuHx3/fpTa+yXQ1tD+MrlBvMj21Pvc4lC4p7R1fnCmNH+WrXv3
Ytrk00lCWE6zczDonPfrYK2RhGj9jpl/SJzxBcMWZtb0d+gt2UceNZdZA+srEcFy8VyP9cmjx87K
ganMKWmp9rLoSnqoknYPm+lOc/m4tSUPLfCvrPeWvDLSZICk2Y8/e45rqg0/4rLlcK6dAmwhzeFV
BLJwmpy3PIAWprpvu+mKh0AS2rIuw+ExOPJSqfbBoWraj2aFlaAu32vOSFPaO/shavsFQfB1HBSM
aQKospFpF14cgukUErCX8bRIezs9tCZvUTXGzIYSblHWFYwCMykMK8kPEqDBCcvc5mlkhzSVhPcu
baD6jsLcTFP0FWBcAxaaEBwfyR4Q3VIAgfudtBvnOE6Jt4iYxfoc+a0Ai4DQoK1N6zDTzI15jmaL
92AgtoC2xsVUGLCsGXTPflRsIYQx6pAv5zuOXy5lXAILj5S9diV3eSdsFJq0js+VOe7M0Y0OJWfp
/UDxENnxDr+TXV7SAe7vmGz4fTCXG/nL1AQ1fpspvUREBtOc/ISdWOW2Yk/JCmrs9rNwGZWNc071
ydIz3XxFa4/Y93WvN6BpISqbsDR75jY5+p8l98qtsqaWo0K6r3FQXSthXKqppVzSL7pLlCSgD0Ra
njX3ZeoAm/YqmH9yjAEh4IVLi0vauxQMl152gi/7JFU9gZZ1ydOqNvPl3wd/ODBNBgYA9qa37T3v
jks2cVQ0pbg1SX51bETfmQqo0siHI19mwCXU8yAXwtyJQp1R5Wl/l63/GvssJ9LWfm1qziixxnw0
FGyGhsz6AcquvmVBtx4aCRwQoWVJFIjfEvmOdS0r590cdv3wuxe9+5CO2d/CvH/UHf4p5mF7WThJ
+e6V6e/G94ffTYO+59HwDtQL8KbBKJzN02kwfGff2WNxpgACmtwo/uE1CBIOFMO68Jv0oBxYxZGa
gkta4CmJk6ZajoNaJZYs9war9DizH10WvaTVzEVkMp1PjSOWBKSnJx/bufQt7484773rIKAppoAI
GqS8q3x+TPS6kZZtx5s7aht9wHTfZlzji1S/k5OLnjMuWA1d3mDTjxRAiD+VKCSg10DS9Aies4HC
fNPQMi+taVasG17qmMkX6SY4euicq5AwA/J9mi9ts07XRqKCFaO1t5ddmxECINs2C879LV7anEMt
PrhmxQGeoc7WlJmLpPiyPOtKOtnYEttMN3aLyY3H/RcldR4n8qbfZ41OVn3WFuvZLnwSVGm3c8k6
vRbV/EdwfWfhUD/cSDk7yRy9KLiXZ3Mwr3rk8ZMHBZ5VYPtLJyuac9U+jS1uqJ5FlPGxagVbljk7
EWgsLrZ1SlqW203vVBhIontfJs1V+017KAauOhJD3TH0Y/M8uHV3sbtyb8rm1fEM5GeSOfuwbTnQ
9N7Spt5hYUWJ8zZO0Qtif38YwnTlEhEAUZfEr3iE310d6oVZyOIowSHe7Y4bvnGiDG5jhkKGmnem
Nw3xzyagO6Z2dWJHy4wlhl0VWdNG5b19b8a/oWBvJVXpn0Y/6S7KNM8Wz4xVpxoIf8+3iFEi3fpJ
hvMOb5NmgeWVc4MuqPqXxGjMe5QeOn9L2Kr8WSBPgVA1u1s33Jq+LE8l4QIGz8L6xJhIgNtqMZiz
ZvhgXhz0ORZu+I+T9w3bH16KFvIPp8OA7RIVe2iW6rsec6yLvnDhjXdfTATm0W55J9DisTaJgwd6
ao49fnK+FR5ORTmkNz06jybkrOdaKQrJ8yNkQQVyQ91z3t83YhB3C2qgDyPk4OYdLqLcyo7DREVp
L8kbdZ5eMLJqrlo+Eloc0Ce03pVKbYehsPbUIeYvMcY4HyR1wHNxWTnDfPQRMHaTn2gkmeoA8xSd
O3KS9zZDdk2qLj7xrdckGCUCtFvUX2XMQQRYR3avamVvO7aj7+y2sendUfZ8t7jaFYa7qj+IMBDv
lXpOz9AF2mFnEBs6u4n5FrPQ/NM4kldg4N18hdI3dCa/ahw6F7ZC90JzGAr7eFpPUKJWjaoulFnS
1ZEwojeFMM8mWv8iKdRrj0GZn2udfaQSeUeG5MX01G5ca3KYaK2lxyF0qAZxFkXZripcmeyhIh7C
uRff2sr/DhOf/gZ/eLWN5NqmGG5VUY/b2Kcbpoj5z9BLcfemMDyyp2/YBAPI92QZ7+oS8M/gTsNd
ky7R5A4+/Rbhsyiyu0XakEWJ7S+4J0l5xHvSfxu/s/1fipyCH6+LBm3q70dO18jFTVzzDI1plawM
9kGfpSvbo19ywVtFbX727aAwqaXh0dHY+xS1W9vSGKqzyHK8256n3lIubsTe4h0zVb5FPmSkmpNg
L7rEWkQ6Ej8mVkRTZpmnFKgm1J3IO9jODN2w8fF3dqzqncr5GWIVeuuQcDgNeHIZBGGLp0KPLxMw
0qPRx79H5KCXLAZbKWqMCtFfvarGY1qL1GF3g3zlt111Cqc/QWCMI6UjODuBylhLCHdqK/tn6iDL
nTdv1imw2MGhi3tw3qRl/vv/+kCRMUfM06YtB7UzG2zhZT1W+0lPhAWq5GtSTvZWihfaTpr3wY6T
F+1oPBd5fo805ZWAD7YijR+oOtOpc6L0WFlRQMVDnL5bf3cRahSHZ2dZRO7zkZbzqY+8ADmlmB5F
g9JGyOzYlpgwGHOcow6IRCVRKz/nmBUW4QJq5mj93bYtmkOEmw2wgIo2BU0mlA4Gx/ppL5+9dtx2
lQ7Jl5T1xZvIQdYOm1xKOYb1AFhww3YXR6XXNReol3+QGsKttE0cDDCc95zIuSU4bCzGigV/PBk8
ZjjpLs1+nDcqYpblbD2dfQ78lNfogfOdYe0iy+2vw8zIK4rEfodc+d6rUL3wG/sztW20mrGHrBVE
4l2NDW3R9kV8wvbdr9lqsmCNW/9a4CgOC2rdVHwcEg68Vaf+8HUiECZdx4WknA11os9XseXcmHTd
G2OlIvLjHSvDG9f92NBT9DF5VfGQidE+OL8lC9Mo060nOB/pJzpbzz2e8hGhrJ+CD+WY6g2LLSNu
UE13VjvWZY4b2peC/EyEw2MDOX21fm+d/34Yg8Wyhwwk+gV/jTXZrpXRsA2z+ch3VR5w61kvsXfI
lCruooudY1yNPNMsxho/cB6z9dpHhv1h/Sw7dQnHKHlPDTu5QhT5GP1IrEovaMi3pfqq2k5fq3A+
kYCNowPIm9xdzOgGm3p6dmMSfGVNXJubTrbdX6LB0SyoNM2drqf1I7Nvyi2/8wjv5ZgL5wOfVIrJ
7pXKjOCQ+1ayaZyhPaddfQ3cwbgyMGACSgc0njlvj1ZiHDrBNw805cOfn7UnQwBCMRj+YbKw9gTH
4Af7ZbIbR6vaRCOZmbac63WEDxThpHD9kVE1DdZ2EkuKH+nYmab2PUUVX7Ls/i5dO32b1c3vAVMT
/NfrmaKXQfQvk7DC1eg2+gyp4jA0jgc8LnlLImkeVdW7C28y5hXviXCrbXf4n4HL/9/J9n/pZHOA
FkEy+D8TTT9+d/1/e8/aJAMX9J9r2f79b/6vWrbgXwB/IJv+ja2yEiax+u9attD+F/w6rEkucVYC
+8+/9W+yqWsCPTUtMwiDyAdx98ycdo3q0//x353gX3Sowb8I/MiE8Qf09P+FbMrb7L8G993wLxTT
9YhTW4Au/vdEdTK5PBvpQt5rg+KJ0G5+V4PslrZmDR/0aPeOw7ZecO6QSn3zIOM1YJwKbanLQDMG
ejR4JfxUyTZTM10FgJpXnktKrqN+R/jBd5bHVzWa9bqhzBorHuyzQop4W+aE83QSnzP/KKbZX00m
b0Q0FpzmxlLZnMNjPX/ob9/1UPwV+rCad6ESbJ0TsdPmQHdvU8iN6UfroXcA2Mh9G47N3sV1sxom
o1/Ytf4OkrRi8aU3mKuSpRWPPFB53+h5WswBDi6iANdqwMVhRQDvLMpfinShAZPuo7RLt3Vcn43G
kisXt+Hasl9Z5uAdKLA7kL88lxTs3AhGGvA3fJYy3QCUrs+fy/LiKY7DRRkdpm4P0PqWcCKu68Qw
12XGawjp+rVQXrjxslU7oBlPNQh1W323U0mO7rlowTVMKNgOEnJZi0mNes2m6dzqUVFvHRgrigOC
hWWMrEzLXq4SusX5nrKNpgVhg9Cfr2yRbGi8HB/OQKUIBP2uIb4/Er9A1u/OIUFC67lzfohnBsVM
jQdLgvXUE2FI9d1jIhi0v5EcGnzyrDWRwSb7mO0MasC0lqZBKUl09Rt4zip6MwPx7dbxU4FmncNe
oi+mdmX04f75dx3K2hZUxdPb0H1plJ+lV3Ny7yscJablXpi9mFP8vtuIsjkCNUBhw7bI7sbaFUQM
dYIZdXKGA72rWBbM4WwP5meGlIOmaYeUc9CWlsKTw4YxPNMVcLQa0S+iwrVIN8/AvENPrWLL77e5
222aAXp71dnDuuECX/ReBcdcBt4RyxonDWcJJ/3YB9gDgyRpVjI0+5WguGMp2UCw00+2FCfBvEd2
qhJYUMh7ltuqlU6KMy5Mwk+m8yIsGx3Cu9tldG0QqtjhfLlJiTvGyj+lSNtrS155zGa9Mxyo+IVi
fY14v1aMkGujizZZi69yNIr01HnDoiqfJTa1tS1M3tRJTXE4M/nC1eS1JjWtZOGn68Qx9Fax4sXd
/mGXZbVPYtirKm1XPAm4zUaq0AwA4aKNT3Sb3Qfbk6tAttfUYc7q2q3VDZoJmjV6UwG8r5iyCGW/
QgI0qdmIaJztrIUUVKXSB3AOsmEDTU2/pQ/KDV6y9iWsmLQbt8ZMIOZfOY0RZMzsX14oL1gQNlFN
KY3ldhUFifgAgkFwKptbdh5hn35q74Y81e+ikSwdZH1n3ccBptUlt81nnr9gl6bHVAtsm+xXHMu7
BC2OvCxBrJo+amv8PRn4O9LBu0i27coCPUfilbRJOG3mArdAOg63aUpJ9TZevRxCu2dgMKgHUTur
jGA8xMm97dNNZMb3brjG1E2gWcKY8MpLUBOzdwrfWdrCFsjJAUbL2RsJK/E2jzwVwbwyd2b3HU0z
Jb/d9zjC6odosZoS89ucn19QQqmWZbubAJxkwO5g2VK9szPCmpKypP2pbPaNVeW6W3Y4e4n9/FRq
nMwmBiFIA/FbWpUHWb5WLDrWfVZ/Typ1V42TJgeoxvxhmvQ3WhVmOO1cM42fp3SCq8OsSMZJvweR
Ux1S9z326XWHZ7EYWGLjBgjvA3I4g/9TIIKwECKT0/7YPE1qT3KA6E9V6P328z+s+N5RXAHYTVG/
8li5a2JxGMlgp/oTSDHPfAQVPGXd/QQsqikBxEXelEyaA4FtB6grFmec435C9RySBSVgG6TWpZNT
chEKnkwSG+bYDAnGUTe5+1srUO25NybADxmJ5rTNqm3sTSu/x208GJGxcJ/2q4BhvEAsFco7sr6l
bNR9q4SJjSYV5J1z1OsyO9CSswib0n4uYwU1ugalSTjO2Z3zMw7UmVX6mzR3XSivetAsUES4NChp
WDFYbFiU2XdaKDjXiZq7AORH51FZaHlrz/NWnRGRKrLHdaJxmHvFyKK5qEygY/4qnOrXtqTup6RU
c4uD+MuPAnSWP1HZf5K2KQhtyns3ETu2duMc14uwmK6leXFLPP9sJdWqF2qVunTgtL1DQ4vZUqyT
YDDxRbWMIwlwt0yOEjX+VqponXsO1072zrtAUoPCMjAwEusypKjaLa81XckbKevwBr5nWVGU4btB
/UkRUcoiwJC8IzPWvmR0y5alWOaLc7ejdMu4EiBd5IzueLgVb8jBPLpm9Jp11Lc1g1HcDGXywbC3
N3J/l4pu5+XBGuPo6xzIN6BbD7aSkB+Kj5TDKw2u+iOyuCwhaWy0UNO+CeRIXbuDms0JVzsRkG7B
Vrfb81zFf2s8C5fkFRbXcC/CIz6MpSODFt7jZEMDC3GkBPxzLeyHaYjus2NM91jJlh3a/Es9WzWy
kWUFt9oXVPYXRdfWvnuugyJCmJXgwuTMQQwpprKHKAFuEbAGil7Qqrl62ls1iCErVUfpqtFCLFzx
u/FcRQSk+S3xRix9+WwxxBPbDm67wWphbRodHlgI1IehS/+pEJ5aFRZscNyXhAMIlIQBBnuk1inb
hEg14dKszH1MxK9rq2rp8DrKWvrKBhPnseUP52DAcprt4hnOcwXIzwf2gQmzuhKIWqe4Ub9kEHSb
zDKKnTngo2zm9G1oYqqSKvuL+kOCfHRAIqpEUTd++G1BHlNWD6sIPjw1srMbl/6h0WaMa85K1xIg
wc6PerUh+tbtGtbmeOG+PeSuz9ZMfjapVW/bsNg6tnP0pe64gfiJmYaD9cEm2F9TIZmF/smGVLqJ
Eg06P4h4jXn2e1Vy7vKxdee9iUuqr4hYJ4o9euOz7h9ewHa8l4o4biNTnMA9uehZ7idqgU8JjEUu
1OFNIp8RpOHJ1WmjAPGAKhUEszg3FHsu8C7Y4ocZS+fi1AY2c78nGzHmh3nq91WW3jNLeMdCeN9i
yNo11tB7RtlOhjeHVpfPSUQ8EeWXDx6lyHt35QBRX7iJ3SzYhXe7KUjPnYt1HTnjXmaeWrBZ8e5x
aP2pnsxbF7c2xwcMWByfiIEEOfIQCPyQOEsTf5AwjjatnW8Cvuc9p5XyFFqsZWuedZmO2fZ3Mln3
9B4T+gZWnBXDtJHTyPXVnhNkEUjAPwBv68WoS7GlEbws7B+GQSxksHEMoGz96BL7y7WxBnZGdi15
ix6tKnJX7Nsp5L3WJo/omoDc2piIokh5JeVGV47KX/L5Ipv0Hj9rgXu805u0hDOIro93jLDhQjTV
42mihblwn2gBW5k0wuK9dDZtZ74041BfSOYAKOKIHoW8x55Vdp79fLjn4ITm59SgXjxTk8tu2nsA
vSSE2RAXxMmbYVS70mB01zHJOxe7PW/Z2QFoPRg7nkiKYXlu/6lc+cGRl7Ndh16H0dWi6Ki7qXqi
zNyCi+c26V6w/noUfU8GY8BCa5U4DzrHCLm7+XkHTwmWfyeJxnHrAiQeAwshvW5JfIdjTJUNQtBg
5NnKJS9SjE6y7ylcXcU5Xr/S+MMzBpFXqurLG/aBtA6xo95bs9sYrAdOs2tfhiQEjMifmeAwNhBL
tGRunGE1RhhqOq+NQTfjRbYizmbGHG66KXQWvREU1xwAAAdrJb+ItXoE2gU2TJbqAE6SdO1XknVk
rN/dLNjOQQ2sJkfl7yv9GYv854AfLM6L8dqlw2/lsIvLXVqNZOXdTIaNk6d4omTkVKuENoIYmFXy
/Ftcf4Ttu72vIS84w9EMuUYLboAVtk88Biej8vhPkdGg7VqiNk2/bVm8kGSgT9RAhVWjferOroF2
JCnOs2hsarrOXXl5SzDFwCxBcRBSMiWlufyqsGCH/sR779bm2aFT4psp6u4P07s22o1pkFmz7SO5
rK/e0P02qS2S8HP0Ug3J1otpVEqpizWxrM5JSaXFiy+iF29MvkMs6bC11y2AS1g1AMCTb9K65BPQ
qMHeJow3gavxAdLJHVsUlQ3NoYFzygZqT9IeRsDgbz03Xfmdv/MpBI2st3Ge1zPT2/DcuHWI2n70
5gZ4zDCkjdGDLsqfnD7/CQaeIcDCIW7/Yz8hGQV6GVh2Xi2hWTIb1Le55/EXxLcZwgS10O8ZyTBh
PMkr3c2NWC71ZfDi5fMKWjGWfYum6xS3FlIWZWrMm8lweP5SeVndhUv6zHcOVlVMeArsCj/GePX8
9CR0e8tn+xOi5S7X+rndO9QxT2gD2ojXHM06uRDHxhA8wrbhuUC9FYbI0JebMWH/Y1rvjmx3pUud
ELT7H8Sq4qY5z0Zogh8taNh0WOC31ykwbqChsPT+owTlt1RMQmSEV2WsUNDWsxDZ6bOlrXtjOeYD
zW6naPwCjg6kxOfh7V7H1v2SjXiYnX1OZHxRxdqG7xgCxEnG4suLPM570vuhqujE+Zc9aYq/3nLV
z1H6m+mv3yldCqukmhRAScdBwB8XkqOdn9cXsJlrSEM/McTe2QKhCOSMfTaJw9BfOWJ4ZBne3ArR
4PnV1OyoSBhtqnYXpQzvoD4MW77mVCWvLPoV8f1HCxukhDCqw9jYhx7mZMryFFvsR4hbd4nc/6F5
Iz1/5oYOH23jEpBLH7E4D1p8B+Y2w1tN9R409MYLyFNFN2Xr92QQS9EN6+hZQzGxKXO9N44V76gX
JccopmcjjW8FPuiExMnCHVzv9QWXPXkRw1JrElxioarihgeEFanmPIXicjaAxQGf7bZmM1M7M/DQ
ECkngJk5qqEQJuRrKrH3JEO0yGFoMigbcumEoFmeQdbE6c/ACK+jQgHgxfV0DlRnXxuvWWNvjDRr
d0bs3mqqB1dMgGLRlD2x5Ck+1sl4mgsyqiAo1iRZ2WnzG4gnnP/cQ/MYlNdOBh9RNdDTyRSR+uxx
R9X1XBKRwrQ2X0oafAuMf7YSjK9m+t1yrKNMjZbrBrKGFZ4cDOQoVxzjEucCXVNtgosfnlvJsSBP
bYb59MzZ8Qc2yx+G3nctx7hc87bwsXUuuXoumESwEjGiLcaSiKFofogMz3TlCsAcEaUxVqU3adTd
RAKVojeaD9/PcY0SW4s780dr6OlhZlcZ0hEWxTD54t57uEkIX0LeBienztUMtsFkPHxkZuVomnyR
YJoOtcoUEaYy+xrgGaNVbv6yCon30UmxUoUTd5vacV2yujYlALUIlFxdnDNYhZcswesbk8IJRbpu
5yw9GAWbt7gQ1BBp5CauO++ZlUiF/eU0DYdo8RMefLwcW5+MX+ntHTNY5zZadYPJr6E6a0FJXTkH
pyKySRMmGcaErNjHUU7Gr+2PJYrnyjPTQzJvTU20KRv8mRANRb9+QXjFEcfaiqPtmCBKl5b+VeWd
oNfFAJzLpqATPDaoggjXVYHVR+MTGgP7aHuMHM34mqfAUaIqXlZ1/wVYPV8As0OV+9t/SETHevog
vf44pQhsvYo/E9dfyPbpOinMTR1RoY1LwiLeoy9NZmXMo4iTGbA1Joo/1cANqgK6D4Q3fPp9wbyg
X4GgV5i+Wih2DXu9LmIq0bCSjhHp4o0tjLsil7Xiny7Wqc3gV3nBdnT6gihMzHQ3ezveqcGCmCOC
APC7K0fxRZTzstVkz/aF59GO7h/atIR/VAVr143B/nXIG1hehpdR/WocInW6I2vT9LRyhM5Zghmn
xNOEMeGC2LFJVQqWKKDMQJqL7qLz9kZTJL7x1F3ocRjXkhJoS/70YqTA3M9/zaMfYASzXSzH1k92
C7+rwKo3uoyNhQqD/DgI87WNup1p4LRwVXLrzeQOxegSP10OcRRUS5cSCxZcFOqqUS0t+nQWRZLf
ROn+zLoox58xnNiknWcr3hR2+7xFnWrVBjJfNgKLYlLQgW4/YjYi+GX5hXEMjlN5gboRLOq8v5eN
81D4A8j7G1+1YcMUD8xDP0CqwtxNF61pnIEQOfC7MQD6ki5Mzm0m/i6vAisUbNu4f2+6BD028dci
yqGwsB1zbadb1hXKaJ3YB9WtU91GvwzTfqP8lVE3T/CGecO8RVB9VnruYqgXlHVTdBcQBTwkPTWQ
SU68Cwsj0UUOv6MKlylteLO9l/GptLpF38qfreHaAHoK/RyZ7hGr40Pw/EgwVh3SvKQX0upuxGqt
HSDRpVGAmSCiExx02v37f7VEtdda0wMZxYZx4EZhImTWWXkh2uffj7+Mtcm1fVhNONUWf/9iH2WQ
xBxu9Y5n5kElmdrQnNztc8eWtJBDA/UnDxd21R1EbaYrpBls1dkzeP38cJKEDWc/JM1h+g/2zmM5
cqTNsu/Se/wG4XAAi96EFgwyqMUGRpXQ0h3y6fsg5++pmcXY2OzHqoqWlcw0khEA/BP3notweYHD
YL5hCkOzkVoHRLHTnnFyc0L5cxiKYkIZU9Ynpxd8WH41aIoafzrmNQdYLuNjV90XJHekW5W155CE
VZQuy1ePraA91SLcyLIKcuSxdOx/v+7fb+bvrxiJV7ztfC///B5VKCbA2gbgwJvYFzgBhoDEnqEF
mmjHzH0YQ9unktSz//EhJst2zWbl1bGK8jS6LrOuogqm9d9fErMF3aBZMBZ+EhanRHP+gNG9aYgr
oCgV7rmvknTPnVefIIYBA1zU6laCCBi7vDr9/dBx12wH2/z857ds1z9R5dZskDtGav98op5AP/7z
v+lUWJtJ82j/5xMDUqCN01DMVTWPN/zze1rJ6vTPh6BFDMZ3x28mid42ONrBbHAXYG5Fm2h3kH8g
mZQq0iQfwLX0i+bRywldqCLq4R5s/DgwwG4K1EheSSS1ACViQve10PRuzJ6Eg1YD6O8KH3s4fuWU
8qFThM3QrKSBQQh2gX6DkwD1CQc/mgrzIQ/b26SmRko5S1ejjWWVOie58QB0rlCT0TnbWbiNe/k7
Iww+1GV/pCdwb7op2bcaJH/NVMoYH+2oIRiZ6pYppISlSeg8t+HGwuC/mpLieUrVsBfo2j0uynMq
nO9k2Xbixup3GZxPK8zrG6POGNB7MT4b+zRF43IIRAl9JgGkVdhdRR6os4k12KpQqaCfICOngRE4
OukBKzKnqhedZjIA1zzmqvXcdzZjGAzCWC4OpTmB6gj798Yons1R4UBkHiSrUzeQ+uNZzjp2a++I
DoF2CfcoD0mHfdAe0icfKoo4O/qi982vtWFhQA7zgKUNSBkxbNqy/kHieafM20jYh8ahVXGmPcSz
e1m4L2iigVS0zm9hyMeWpjpHppvnOPkwZzL6FOFa5OnFceznrIGmigYc0e1RCuzB1GQowvvxSU1s
urOn3sb+FTnDXdiJh6Ctj0OQ3prJtKmb6oVhPP0++E1ayfJ5Ejxx5wqECsgphHzX5cvWvsWqpFBL
3AdWviT9wUC26pngs4ib3sLG3BYhuiMgZI+u8F6FwQanZyhLBO1bCUWOGVT7M7TOm+YndFMGI5ps
Jaez1Xs8McOu7MdW31QdpAYGld5KTOp1+emQSQf+JZNy3gez/vT66BoYFOeQQ5bR7mmgntD9bRr5
dG540k33qcYyU83cHjnMn31Ym88NEbgoHOgSk+5HDZryij6XCThnpX2sTYGIXT/Z6RjCbyg0zzP/
iNZ4n9gopGMWNZL0x9WQFL+ZALrlNX21KcG8JhDsYuzgIV0FPqV2XjnW9FTbwbeM3PmsamZQaHXx
gExK3xmThBg4NNR9uGW0EbdMHPZux5jeNzysWiimD6QoyGvJFLNyZxJm2WXkVUl0Q4ufE2wcWT5s
9paXjkWR89ngw+gd4+O2qOhSCakKVl7nvhkSzICWj1aHKklW4mKzgkt7DZrdZuYdWgx8wwY9B/q2
5f1oKyyjAESClVGpizX5r31rfvKsdDZl5bz3FYAtgSakbFoU1/30DeS2Xhk5HpA2wlOVD3y6fUKK
xgABbkBhOXcRNpzdMDTtjnlNtkpS98ZiWHcA3Giecp1+TaXPLkTdJ1L98TIGoTM2jqmoEJlBGVwn
wYy+lEWEybuI9w2rfux8zLXP24P9oxHBzRw0D2Hn/GDob1cqZOZaISCrNagzwS+WTyWAylZZpn5s
xMyVL15kwk0aJj23Y/XSeha6+37YuVk/bFsoZnnzQpNFThe7+3WUC2T6gFuOAcnKKqOlLAr3iY26
4CJl+BsMHp2bg6jYa7ZOivg1UT2lc5JsmnezA8/nFrCZ0oS3xG/P6FpeTcO9FUmRbxgjpPH8ShLL
0RbDnUaMkmjJV7Z9sc6S7mgMrnXoZfyUxm6z82W7lKks73xD7AEnUxsbuHSSdKnd6bbwt08KvFey
wID8A9PsNyN20P36HObnzLNu2lZ+NJRgyiVHBA7UJqz9hyaQX4DvMXi7b6XT/drVfF83V8+utpNg
DDii+Gfq1P2mLoiTsgnflgu+jedtlwRbQ0RHRxinUVUMJzpxn2W4XKb0U/URUsoKrh06+04yiwsG
8zqFTGIoFuyNO43P8EXadZoZD0WW39T9F6BGFI+9Ps4uqBegbGtJ/B4CTZaHrk+oNI5mt4u2du1j
hPWCTQiHK5PTLXOqexAIV2cBI3agQuDIVrlz9/frTuCykMFmMd1ejtu0eoiViSkNVQIC/XYlzISr
U3rhigKJiihD+SryZy8eA7auET6ocvrFhLWHaUr2MTOV1YgPn+Ol2abdgwJfCP4G8qHflpegBMto
gfechnZfiM+AOS7qbfe75rk1gJlUbfOcNuleoVl2S+PWCaBHxzwVx+DqM01y9MJI0TFPMOF8KtgM
xuR9aN//4+dfZkWGDbuzpxLtg0rTjVkC180qtu6teeDhOjAUZsI6mod5aD8Y49Is+iltpMbIrd6N
svlMo+IBMcVdG7jrvBYzQvQw3/SFN2+pQW5ik3TOQDyh2X+tcRXKgh+A2vKYTCjwAr4X2D7Ninx7
vHAA0FjDrBYFKzX5lu3rKXXlwpX4NDtGxl1eP6f9eOqTB9PV32ZEjYO5UJNclHOfcNDuc93fmRwG
VszKRkzHumJMbM3MJf3awuZrsW1v8YSlEzsxILV7AswZMVf2xU+S7WTiAp7NZXsVomfXmxJ1QudN
OV0iuxSCwr2mfk87Mg0ybYIkSe6cuK0XePM9vLQf32eClAmAdnmzVVp9NZP4KJoSkB1lQZc8N7J/
Fx4k2r4c76k1MPV6KFK8JiGsdMg+Y+3sArYTK8alpJW3Xy7vJzQim5vBA4NrbX0SqA7+9BilhiZY
3bypoaeYTbNm1+fc5aEFKaVJsBA0/bx2uZUqEI4e72jdjeO2HBKuBLcFPZjUbwz0NwiToAY2mr2k
lX3qBkVAyEHBWszZIRm+mAX7YsELg5wAqCvYEupVICOG3JkTce+aygeHmlghITkzeb26BnYoLz6m
o/iEbSN4qZ/8yfpkaJavraHfGwGaBsBh38v9HVZRs1ZaYr0o6nVhwx4ahSQ30Duim+PpI9nCDQ4I
GVzvK6iHxUraHkwJyA+Rh5OAbHcaUNv4rpCkrl3jhYTGlQmUciVx4qxc3OxIAw6ilGiMJWyqmJHx
33Lf0z+2ZD6lI4hBgWEtR/Nd2YcUKg2PzLk8WZn+NgTfhcK7Cyp3PRsYnQMsSGm5lQh5QC9DQfIi
65jx9w7GqQH2mdllB2cmc2msrmaWJueOTYkDaLUC09oDt8brFj4FiXwzY/YCUThepix80WZ/lsrP
tlYDGKqLFV+l/p2akkeGPd+X6bzH4QY3tMjOFe0QUwVWIRpQjkeKxqbzPh215Md77saD2cYgCRp3
RpRlAY2CDf/aqiIJTdtHb+o7Aw5a97WZEyhAqmBKZ7Gf9JLXxoa8ThG5D31o7IGdQQOHJWRP3hvC
Gzz0bbCm3GrXoTnxEznsuDsSIMmbxox5OzFc7btm5JEhP2CZ5Nu54rnCmyt2pRE/NE3UbK0Q6fKQ
7mQV3VWxerPn1Nqin583BsIkFRACRur73nKg17A9wbWu8SMwMfDYuLIMOteKrqJS7q218DccH241
GjMOk6vtDsMR2c+94aXPgwm0GvlOBOWMg6wJ9TYdF3eiMzUbijUStkt+ch5RxxLtEMLcZK1Uzq3C
vQLyA4Q8Bh8EUzLodvA6mkMdHfERwJSgIcQMynp+YF1qaTEwJ5DXAA/XrnKTS87cas/O2dz3Vvbg
1s4X1pH0xnSPQXbb0mTfg6A6j3HkHFmZaRODcqRx9Y4cWEXak9YV+fORzO9hVZvuCqQ7WimmeXVX
UEfGEGOC8VkzFhrs8kFXw03Tk0TIDv9Fq2rh/L4F9bfUntoYKgmh8yQPRTI/lA5jupadJS6HAUjc
vV9F55mZCB6mgQKxOssuH3b5bPyBlcBKKRkkj+VxAfj0WJ27P3ZQyE0eTnuRms/C+CDa6tcEpDCU
GL+cEuWM0yc3M6Ztcglt/PKms2SK3Npz/iJcLusyWDJD0RPMalP4IDQNSSZcV0eHQenb3hqhr004
jmKtd2FsJVvm0T6ciWYx1ps8E6dyEzucIbxr1DbpEWn4sg+MkVTDi6iCvRyFfyA/Ye+PL4xnmBFK
4k193X+VNmuZog4fh9F7s+zxhXHEc1cCjEYL0+6NAmYdDIKVmn6slols3lHStGxtolwupm0c5AGo
ktrs9pnfYf4dInfDGcplmqtrKkGIxFWLKTrrd5r4nSZgVh/56eec07V1xdsAwswKuw94ALtSt+zl
67ChoBouLMQvEyZOCHmRvGc36zkljL3eX2chW4+uG4FV0X5Gc3FQs3fnJz6as7m31hNH9kHONkYJ
QaHFqNN1djEUmH6ws1U9Wl+o7TVhXtamiNIDZ1+0r6znLhAFxmWKvSwvINsa8crPi2vqAjgrnf4+
KO3H3vtRoBoWoxMxtYywdfcGFyqs2+KSuxiPNP/NSJZWgZfn+zCcb9B+0+bakMxKWxDtACw5kVsd
gAmOFJ433yIkEVIUjVg7khVQPCcJycsFOe41MvlNYM7jZsEadOWfpsyqbdDBovAT+YW3q15lRSoX
S9wD2EF9HAdMz2qSb92XX9nxIWvYJjFi7ICfoGdG4J9qWq6y3sUhLW02PPtuc4ltaI++DwxoLqeN
2zwnoWr2QTE/StvITgn3LwVfnm61XYtNN8YK/wIGR1Qye1trNmvlwXL0sGa/9ThHoc3Neue2TNat
MPmUvp0cewiBCnjsuh07zH9jkeLaGqfNLNx9QIbyg+ECxZDmTWo4wzZmvIKcslx3VQs5cxTIFfMD
yxz8aNPQY9E72HXf3WcR35mdLkT1nh1uVG8dc/z5qz7+/0Lt/4tQe0mkIYXo/yzU3v8ChvvfJdr/
/jv/lmj75r98YSLD9kzbEr5w0H3/t0Tb/ZekxsXwAZ5GehBH/qdE2yFf7L8l2ea/iJgVMnBd3yNQ
1f5/UmR79pKYVy0kzPL485//gfCJ0ST/uBQ1QhB4vSSZ/S+JeqxbSnCxfn4AbPBbpUwJ5m5lzs2f
wJWn0UCq2AXZc1I0Nyak8mlBlvtQGU75bF2mv7ihvN9GPiV/MYI6zxfoOSUBD2ojpVILvW3YIlCz
Fki6Gqx7vzNuic9ZPO2sf2qI6u1kopWFsT7DWjelEZxTToddHgMsq1IBwxM0u1og7daCax8XcHsb
N/CSQbnnC9R9WPDu8wJ6dyC+F/bbAP9dLyB4uhU4sJVL2w2WnTAEBBOOuhiIAHftgpLnb6KBTFMi
SElZJXTJQJFt/2D9jjYpqg+VHWIzgeGf2bdlJT6sFmg9AmSLz7L9Tc1PkcfoRyEFqoV0D/F+WtD3
2QLBp6vAN6kQz7AUYQ2yJQ97wGblWiCUIHGkcfyIYe2+CSueqwENTpv432TLb2wXBL+5wPg1Gthl
/0yVnkLqX5D9bv3cLfLpmQJvQfoL2P6F4mE6L7h/uqtiC9BDrIOoGzaQPu8NEIOClICUtIDEdfZZ
Ee0YzJHdY1GwwMqOl4ABh+En/9rkDmQSZAl6p6aw5g2v1ZX97Yu/RBXAxj3Jjl6IBL5+2y6BBsx5
2XMtZVIL+tPjoF6R3rsm94j6jkQEgDW3LQkJdh9uNI2GCU6Q/ASXHIWAPAVyr1/LyOd6kESput+Z
F7G61vUdD7VNOLNwIpkhJKGhDsp1okPcPEt4A0FcLd0AHXfS3c8Gj/G08B8GLd6RAq5FW+0dcWPr
7qeGvwpwhjDU9IZAF1jsJEdI5UDGIUuiUGRKLOESyFwo7Tjewetq0id8jxVXTB6FTS4FIQ97gYW3
ZyO6ckiuqKripEv0JeMIO2+y7eg80AOSyxxs9BJ94SMc7JcwDEkqhrukF5jTt+P+Th2w8zE2gy15
cisLKyAsUF71PAPY71n6ompRHydiLlbhkF9qv4J61IXWriihLyhXBghJp4c0TotdosL40pnpUWRT
95hjXNZZc+DBUtyTjKntUZ81EeMjO/yDkU5rh7XvGjd9eHSD8G3W0Bf9ybUBijDipRn2U0OcfXu8
9L0DxRlbg4tMmDRXCIpOBLUY9pNBjJYNRapj48yb2ZC5uFcdyk+zW/rzUD2hwYuPcdxMm7IbPqg8
wqjcZrrx1ykFvxfL6qIyk7VbFBxBGD2no2OtEk/uWgdkwTDPHHfJTVVx7Y7wV/ZWP7+zAisY67c3
pRbTTqGjkKy+15qUriqDVksKAXjxZasWJsY25ClFw6zuex9ltPVjoKU7as7FDdWcJHOAXWUVAymb
MklnuvzQ9Xj1y3QgzKnvacCbQwRE5GBInzTsONgPlmVszE4tG6AhWgssJWuscPMT1Aguo/grWWRi
9dg8jpOf3UnThM8Q5KfWc2usbT2z/hEEfAqECWKRsUKl0eyk95YZgXXrorDNgVvhkXZvWjf6Vjoj
66eyX+BGykM18MLGHQscBIpixV1BQStAP/nQZHcFTCaGl/DP+2agR/WrzWjX73nnuTthiO6cAyVq
Ua3M47eYi+TJHbPNbBHQKoe+gHGHX1mMstkS3b2ws72bwWgd1ssGP8+SpGNkZ8M798iOd8UM5K1t
t40lUQz1wSVlZcrfZl/+F6o0mEwQe3ydbSZftHA8NOXRrl+ATMrOdqOO24eKJjiCILplvKoYzskc
KLZ3Vg1dP3jD5k621kFF5TPMwXCH6XnvyLE6V5M6ijj54ABl1zqHD8mA1sjyxnsTmknMFgX4wNje
DEIRAjAv0/y5LF50CfPHHC8MGYY7y+dA8YPwu0gNvn7L0qpsYzzlX0itFeR2pIjSbd21b1nPtkpf
CvJEdqqkMefi36qEajkwh3xbmDU64GjNWKAkhpGQU4eRqZv00ybuS3urXD/Y2VNHFEIExz0M9c5o
0Kgl8bvh2/Z1Yh0bMyrZkSjWraibi32kxvfY6yoixKOXftKnIUhwrrTweeqUutq1/GSjbePBnVUK
3soE89k8xGxK14FUw5vAMnArWu+hx2FwGjXfqhWHyGC9Id5Y/hInQ9P/XBnm1Sdy4kxoEfO+sSn2
dYDGNZ1jWAT9+BbX1oUDTeGudZLTVF/Las63QGesg9GEisaPV2QBSGYzVDMIBeouro52WGY8STNy
0EnjylP3s7O7hCwK7NCObt9dZtmLd9RkQMn7V07DTRep+A5k7a0d1fNWuwAilFt9cdbI19kTz5P9
xIxuPIPIKbelHTz2lPk0/O1rNuffvYMtE/Cyt+FaOsz+vGPzEABejCGWuAzraElosRDByjeUOAHK
x/R2IBPhBIhGz/0+dlhcTcLIbiIlUA1M8xlhpzOg/EWpCVYI/4zPJnbjBGO6DyzQLz6HcV502S14
iAucoODEo9qmEpluzQU5AZLReDK5ofFa6vfU87IdDgEEysyiN6Y/ObywBCARH4SHmDwrmrQY/C2+
JQJdWF64dRlsCtlC0EgZ6mT6OKXAAsd22GP42odcVWh5OQN7I09uJTnvTd8em3kh3HGcMAuR5zGh
yyRMbAGTZVX9bgYMW+zlw2Q2nz42biQTY01aam8jvnYhodW4sVB7tTFDKsNam4yDYMzUABKrglcm
sMf1XBf5PrfSj8zABTfLajmXyKIb/U6u68DLtk4Wtxhb5ZYoOJ6Wpmnu+Rni16h96eI/Sn9g26g2
ZqDwUHvNU+TZJDESQBOzehxbsvaqaklGiq1o22azWhN1x/ZWRtmdKPaT9GAelhGF3OiQE0kpYprw
IHoiJItpNE5QUy+kAc/rdrEQZpX3GUeQbKx4eY+zvD435H61+TmMgMSjZxiPdsSl6Zm1tZV1/ks5
FEAFa+DaZD6ir5YXg1kTh+Zsv7Z22dPUuXrjGEa305pbRZD+2Wp7rWuXyXFyYqrV/7FFubG8Q6/K
+E0Uo7WXRSJWBNpSY1USOmDYE9PhopmhrgwPiaDOtsOhxhJQt5usVN+p70QHp3ZrBC3uDiTjIRk8
DHbucMmHW9+S0xlWqn+/XDIgDtz7sX8Y2A9vmznD9yYBkkvSCLZYnk6kunNOsdY8BTZj3KnPHzpH
atRUGddsFF1GBEnLNmI/1JK9sEUk55SxW419b1dPZXlty3ST+eoebJG6FnZb3WmGCbiR3QMQzSff
6Z4ytNkrVnIQuCxGyyL2RgxNCxE1SGcWLjrYWl7rIFzDAycldHHVSdQzXv0Fii87jxKW8ZDwx7CN
mFsRZ9u6tO27QH4UsfZYFNn5wWMwvo7V+IYx6AYjwbu7ULX1ECMD6DM21aC4fTNiMD1xSPfdbK39
sBRblNWMwk0sHv54VxUlcETWCD2WTwtpwX6e07tIs4KwgI25beesg/I4UroYRbotwdNkZf8pK3VE
90iM2hRejLr8NQtxaJqXxgq+vBZMUdntO5A+2eB/hUP1G2uiypL3wO/uELIc5p5244WVB9FDn33i
Hg14QiPTvMQNLtSmd4YpjmEo2X/ru3EcDm1sbiJvcQdmxsWhiOiYePj4vNpJYX8d9jphBWmw4Z9x
Oxp6r+X84o6K/WmKCh52JujpYGPN80E47oOjmEUhM/9yu3njR/pmVDU5fxsiAvp4V9v1vV/IJ05a
DYr/t6fwJkNBvYbM9Nsu1sSfheclIsLW5CjqJQCx7KxLvand5mX5Qzb4CN8NDuOEjCYdHhoRIqTH
X1oK67Gy2rPC2LNKrABIY8NJ6wTnfCKYdfJPXNl/OjfAmpZA6IdUtoAPAPete7PDkJmsmlns/LZ+
1FX0OrT3UQBxB6+Ijq4uWDaD6dA8YzxyxK8UV+U4pAryBRtHHayeviNgbsrn3R66E4FVL40gDpSv
S0O9yixSuD3OeGPC2iEe28mo1/2iUjNie0sao7c4BvByOOHK8LE1DuQz4PJcbhDoVsWCstzIKTl7
SXKsKjhtcVSyWEkOBKhuaD2O+Ho0OiE8AbNg1a5RGtvJpRBKf5NZmfg+ivoseOnhkOvSeh+Vehta
BUl8N1rNJ6ThZzzJKnvwQsu+rVGhTe74bQTTcfY/hOe9hnEM1aN4KrvkAcrehxLjrUF1nRQzlLR6
L8b4UKvqy5nMa2/bMDooWFhz+JKdCnuRx3L0n+DiO3sjst/ImLrIyTmkVncs+sdCs8yixKGg3/qL
3oG9Cvpmb+uW+ZPb54f4rm45XOcQbmLhTGSLsPk2yiMdGRswg1F4WpFBRPQEd0PKgLa9GnZxVSFX
Ss0yszVrmgfPZSo3BnfFyaWm9CpgKXR6ZxFZwRpInDsYK+MBuTA3pH1tOvskGdcRl7rtqoxEynmL
5HrFHPQB5gYvhh4fC58V0lzceCo5yazbpdreuZ17O5R64XfcmcQwtjYCw7wyDixEbhuW9BZtmGRx
Lg33htHAa+96JMOwSBtctAvCORUqee8y8z4tV960QP2kZt0oHqTRvakMDDjBDOgvf01HnJGfXAKG
wOk83vKT3ghO6dFdkNHFx+Q5t8bk37qi+c3Gp9Yqrg3oN6XQ7c3P2lT7FkIK9R17Mp/4FcC7jnUN
ZPRseOqYeOkmKIJT1XGl9daK2m2XFuy6TM7UvCiu7egfItBsUZn561BM732c/n1kluSTqFyxijMf
pB9/osqSYXFI3e4bSD7LLuexIKdpGqovE5bsZHSbtldPvr2Ps/wuAGRqsqSG8YR1ulh0XPdVmS0N
I0gX9YcU3HvZhR8mQ29//PB084Ia+jhncltp+dTm8kczg+f695/7QjyblvoJtPEV6elUemCzQnNT
BcFNik1WDnBPi72ZahoGLhaY9e8omT61T/EWC7jQGKyK+I3Y3FIRNeKY7R6323FsoouoEAv1g7Ee
B7LuZpfbfirUfeX4LHmnP/bALec15ms5Mp/K3KUCJibCs94w5zwXmbtVRnA7UkyUtfs2OM2GZ9o6
qnvsAM62zt87I/0seU/CIHvsqniLVf5mEohGwqDcd8bICoMe3e0eeWBEq8iwNkaNOKIuT4YcrzKD
71rEe+U0B1NPewa6O4fdG5jExzRlCYplPLKnS+dyaQPvcLvrCJwFA0rtIXNGGKlsY3ksHry+2RIZ
zAzBUGdDfHi3DBrvcBTba4ZjZI0kbMan5CVp0IjXOWHEWRf/tECam55YQHJHaNtxxOSju4KAeW7y
/mCx21+JLntoeLriooVhEtjryRh/ijx9wTSe7iM/YOOfgoUGGI1DiadbZjyhXnZWYVFfptY+Lfar
yvJeWHywF66BCifmrp1itH3yVgf3OELvMxcCjarLdyiiOy9tadrm64yshaReJH7mwxAwdMJGmcj2
NRire7RpDYOvks5UEK6cs0RHIpqujGE4RMaBidxMR8yDg+mEmTIiHGucOjBBP6xK3lvELZNPXyb5
XaGLozTMvaUHlrcgV9xiTRTV1spojUYEM9mzGKrnUtbnyetvOifdTFBeUlW+4at+SgvrUdRs7Zvp
Us+oygf45CuHPAoWcbRElQu/iujvpdBrwnlf0QYKedA8TGQabmy4U4xziKBAZ+PdNIV+i539OMLg
HMWD6wzXFhtsXNwZSYnckBOX7s8kDm4a4JEDdOicNyvvKJMF2NOM0gBIghueWLC+mX36xJ6rRZ3D
M6IfvQujx1sSwbjtK/WiKc/bRH34MrpQAFNpDRlSnE3Zy3sMYJrtgNyhNrxhjb4uJzmudWLc2xJJ
dPVDnPk2df5e+PjtDhROvCuLLN4VvyYdbRR2f5TtoQN1Ntlcbe1ges2s4R6/L1b7A/7M8wjwwDeb
3yiTajXZFjri+bXFnsUid5vPISVOf5XS43UzajylWGhQ6a29cbxZ3q+mq9572b8Etsawld+C+98T
GrbvKqIT6ge7BqUG1NHmPG4v5fSDeftPkmYsS/PP0EOKP7coWwKnY49JKyxm3HShsoelRgQM5mzi
kj8NY2CLfpGK3gnvIsN7LIfwnk33yU9Tj9BV1opGVT3q9nEOwYxN1ipHoWp7MBjtUR0yUeYHVJaK
STb+KBjcbjfMu7JmPNlCN+c3ImLXdgxUFjh6dwktbBJBiR+EBv0xFR9A3e7oXCmY8oqKbbrP56MX
lI/QJnhc9fNb2zvowqsaRWy0dWV5ZxryHSJathp1v5mc4idT02nsfiMSznmAv+Q9KcpObthcsvke
PzP3hsXctOlIFzdSeFchc4XOJ4GmpatHnRBsIMfcdsSaoGysrpXqLxXX8il3adCzET4Y3pSTAD9n
FIl5YepMVVdN26GRB29muo1F+VCl1EcOuqFco1SMNTrqYO63nRGaNzPPT2lRGbml2gknDq6a1GEG
IDzq1IyMrqGF32V1FK4Cl4UZS9yIp9p0pANY+ZteBx6dM2ZKS6lH3E/tFsx2vHVBGXS45EAGR090
BF9zLLJdo9L22PWMzCPg+V6Ln9rxIcXa8ZStrEY8pTK4hlZj7wfhXOUg7lRbEd7hGC9NkBOpHkVP
swFlMixfQteDT6kzhR4QbkOsG3FIa/b+OZmPWPws6uYyQBO3JDXCRZYWS9tsUODlckK7Ju+VhHrS
4Uoy3Tm3WiHfXMOh/KHVI/8jXoVtZGxF84AopgNXnuqN3aEtjNj1F5GZr1tFP+XbxFoVdQvZ1g/2
TaN4hZJpx5hd367CGmEanrFju9DVqvybJcMndhTRkewrvOe27thXJv6h9HgLSWgwMbmtAQLTIZMW
4cqbwGNvKJcdDrQn/iwwA4YGEAJikIFRlX7GNTrcqejwwyBp0F4tQBpa7jotmqOTNz6pKCbojGq6
SSdUSCruqlWggEGGafjhDpSnEeLttaFa8ko9es6RS8nJYG1WcnGG9ejhsU8u5sfiDL/hMe/yX0Aq
hxoh9S6QfHugvzjU5DVuxz+F73PcvcJjpQNANpw7z0YqXqqYLInENR7VciW3LWsR7SeciRbJUzli
OoJM9GqMJMONkv1o6+3glNrw4Qd3FXI8FR0We+TVY7HAi4nKcJ4gvbzEkMfFtZ3rs1eXd3Xpb7PF
be/2hCmqcHgHc/0zi730i4PMF++eEU5U/wSy5b+dyYQX72y3GG0nN6ow85Yv9UC+LiveY2cLsmib
L464i0kM7toy6XBFO6hVpIDsW4u06dsCEyeugAa+WJxvOt9oNgyWuSwgO2SheqC/hqeuYRrC6mHt
S3wh4dJgV52fJQSD1weJQk02PBL1hBg0IsrLwtvA4NkL5I6LOa/gBi4C+ziydBCE+yKAeIIQ+h4q
bFRJhcAkOwrpHoFbP4eJZB5nWCi6YZJzxdwOfmdhV9QHG2NBOIw/tFWsrjqi0zJ4+hWCmCG3EBdn
5bsV9Ed/HjaDaT0MafJjDqhMpwa5mvNlt9MlJZpwQ0rktzm6h8wfXpxkUdh5W6ZDz+bA6RO039jh
8IXEx5CTV2mp1oI7mZG0sdIM7HZcjTExzPywK4sERiqW9ORyKqahI9FfG19eZJ5UWj+4bblmCLKK
+/9i70y22wayLfsr9QPIFegDU/YEG1FUa02wZNlG3wR64OtrQ86sfC8H1cxrQkuUZFEkGHHj3nP2
Ga8Mud4cuoWr2Rl/Yz17jOn6DfLODGWjRIAruCY5cK6foAA8G3n3oOPKF0n0WHbZyW6D6jy04kiH
ueeUSAAc/eoCDFuLY9PxyTZiFOLUR5rTv5w2OKRjCDxzhFIAQtIbkBg7xkX12WdIfY+Ywn4cUnAg
PSRsMfCf6cfRIRnTSX/YQfsuhP3QajUAhzx7Ag2U4r+ait9hQkOjoG60WtrpAIbcXL9onrM1UAzD
ZwxX49Rda93z+EOmA+TlT1Bi+MEnF1F73G0qkWRrp5dPTYyiA8gS4GNWRoEdmnY985hxuTgv8Eam
Ndigk4dnZp9X1W8Y9f7ETLGejSv298e4dX94vfcSQA+f7QwpShmTCjpQjEAbguh/Q1SMlKluX0PF
SDHB9/kCTPohcZG0eHWEYgXFZwfjIivUUR+LG0T3bazjgovwX7sthii6iiZTijim29tEm0C4SCGX
G69Oh78ffX+qLZ/+x33/8el//Nj3T/z9/+Jmn04mo6d8SQBwnuKk1MkO5SmsVY+we7H+EERY+AWz
AkbMiKiSAMhrJgvfWG6+P/r3zf/FfYA1sOAEtEXcASvkt01piiCXIQtY/D54oSTAxL833596rtse
3fmlFl3fEj5tlD7JTPwHcgTpZUe5QdZSlc2ghU3OJcvDtUYwh9vvDys84SllDvfOrf4QWBIix7d7
ycvH3P++IevnXx81OFmcgGiQDI2yqNQR2BWP9/th/v0wXX7L9+fV1C4NO/JuqhodrrJrfyRhz+9I
ffh7833f96ffX3Bl2PO6/68vN8tHbka8H/vFgEZZloKeJXdWxas1ot22vRiD2HLTWgSdW2JAYZBi
p2Kcii9t+ejfN9/35ZrSjh6aoKq/BdrwK8sIkXJqaE2BTM8ypB0HsfjnzPjmCiB/ogAAmhkPoIKt
Q+ohLc9pvn0jhmRDr8oYfqetHDilckPw7TFrSjLG9WnaeB6pnTPLpGnDL85HopfTVA+OoSwe+ria
/NqaMI8KFtepv6Y1CB/Xdsc1hOUfo10Bc2cT5LSMd8h+E/2U+T2HgGS2yyvsTDDVTT+hoIS7HpIP
maV/hKt8c5SW73XDBOtyvstkSH3DCtpTVCK1ntTPOonUoS+ClLP1Cr9TcW1U1UHYUh4rqnNiyoAM
v3a35Tddose92+j8GgMAOngwXv6cNFg0bwk1qctWJbXmWk5k9uQAYS3AB1gJxKM56M21t+uLXqIa
maGBVAaMZurw1QuupOwiIA6ERWtee8M0r4S+8e43Rz/QnIfZrP64eRpv+ZHuSt7HJi+sSx3HzhI5
dovbUR6xQgXnFD5RUJESoo0fQKgY81XG78Zo80tRUr/D07l0ESUL/yaQNegWTDyrKbbAPqpZqb3m
cxhrXGZmWTxozVw8zPGfssPZ1NczhGy6iwkYHGAkvCoEeVPiipYwrDQvrpHr5lehPTNdGi/2HNab
qMoYqdBuK2Z93PW4glecz90LDlr3Qo/0CObxjgXNpZWlprNz8KT4Y9IimBmx4flB2VoYcwjnvWo3
00JvoOk4gxfgKEEfgADSiuNmlE9XErsw63vTGcFvcWX2pDGdo7zRBUznwJUdNhzQ2WVHoIJX5TU7
kZdd0954Z78TB9p0zxQgW7G8iEyUUJowUMmZyfFdUcGVlaJOhTXIfX+//P0VkLeElnUlT8xpjg9F
hQubIJM305O/Omc+lzkIaXysTwSc0kKrr0Rk+4kWvIwjIeHjp6PM36JLnqc8vKQ58mByqYZRf47b
MF+1lv5K/BWEGK/6cA0oL/pMV1bN9wHhPjQOc2Np4my3VIq6M5xx/MYHzV0rlfmVGZ+bgjovUbsu
ymg9mzXBX+QbxDia1qXbv1mlcejTtgE7YCDID6BnRJCMHdSVSxrXXYUZFJI4staF7Jmg6P2zx16l
jfJxiEPmScN0UzqOnBmnLYdZcyTLSbb26xAMFzmlPwbNokzl4Cmc5qbnSGf02s8OjLYpS0ZvG9iA
kYakQShvVg+5e2kZo/bmpvcgRtRp/ERA8obIN6p8V5E6UqTtiub314D8euXm4qOrSFxwc287AJHd
aPpJStAnwWz+sTnbrZRu5Ts7HO9BzMo/jeA3iPJdO9QOunMLwPuCs4l3mlGOpyHF0zrm/XvnmHdr
vs9LAmNUh7dOg0+TeGg2MhJRjUUh2gOEjuORCvKKVW1kIYQeNivCEHrtDUdPxPiuYLablofanj8D
coI5uILm063tkNxt+8qK/+y10ESIxXiZSMzQJvOslI5hw3YepQ4up02+LP029LA6iUlkMC3bjwLF
R1o6025CxE4t8LuoSu8Ixli7aWPkbqqOkZoA1AKO0XRgdSK2TDc25zw0IMnDPAuQQwNPQzaByjbO
IqGibIxjxyBsLPQOgKZH6HhRrfVR8oJyyDFjnYuyhFZciRlN5oCr9eRSxW3iRpCZnKeA1UciE8xc
/Sbo8KeL0X3VMasUnUlPMvGeCF4YD5ENEaUubP2kws8+0o23zqbhYjd+7rrhMe5Gc0NuxpuuXfFD
McdFgWLV6lemdJbp3i+r6I+us+67oqRAzG4exRmqUU7GIVoxLYYjAwugLjlAa1G6zmp24KiZ/aWU
bExxmmxGdoYbE35Wg+SuRzoR8dR8JrKlU48ldRUgyw09JuThL9k4xYl8U6RqHH5WoWOWDyPthJUx
yYPrEHPOabe4102FpJu4TCv5nXS/TIuMsx4V6maR8bLuWrecJ4uQSBxMBnI9TvzMA8YXAnKnTYaV
h94Zqu1PYeN/ULSXW8ci80eBGGnb8UGPxm6rHIaPKkAXmKbAmezPSDPnnc2Jkpf7oYKD/SOw9d8q
mh+cODdIxINAloy475nQ4xLzxHYeBO/tll6hA1x1pOkRTVXIRBOjVt4GFvLwykMGZHU8nmaESsXV
5YTqETpNutUMMoqIhTC2tTttPa35MvpiH2rZ/KzNCTmUBigKHcp3iWc/FPpThNB5bWBVXggs/dol
Ey5qLeq3rPgNm2hYNQnmWY+VjZauc0lsJDplcBbSggdfoXzzMCHYTW0xO0P7ZUdy6xr1RzcJpOpV
/Uhb1juYUn+IGUrVdnTPUhx+JpOKrSfCOzPrA50heQ3h7XFFV+KYRIA6EYblB480w620ifYGxgqh
Zhx80+z+OGp+zYei5//G8e8Y5y6YEqBnD5HV/ArH/lmhPaBQI68cJNu2DsS+S4IbXRZydkNF95nA
DlYba99TG6+CUP9Za+OwyvXltKCc3yUdYDTfJIWORrsbhfdLYIrD34vNMk3FFxFo/AluhevGgujR
LulOGe2JgCN17CixU8Ux5S9b1y00pUnqwUkLfxeNi7xOpuaGwZhxitl3d0APUyKLNHmJpJCXKdPA
5VjuWpBtvS3zGB6djdkwbXHuCbchjETC9moLMfguCcIgHmmeNgCZaLkmYX+l+5LhkF2wCUMdbJVK
fxKvoPlWEzi44pFyLcS0Ypc7CbjWlkefanGC9CAkWaF8GxF1n/7es9w918spIHo2Tf7CQnTdmhDE
7OTUiq0qrJpx19Xq7e+naE72taUPB5IZrR2HbIaLS/E3hUws0uj0/ZFDE/kAGnI72VHgx5mHhPP7
w7mm4Yx7EG9Hob8Ws9syOeRbvm/IXy13SdG981l7gKKCRkNkpyZEGhEtH8WSo0ubm8eJfipvweII
TbXARtOUm5ioAWInZo72rYNLxsCQvTU6cpJdm7mwO84fU07uclSq4sTifooKN9nyAp0r/vpTvdwo
LYBmY2tv33fB/wwAy2TFWrU2Dt6hyeOj0mysPYZ3kGGzM1yjOX3f9ANEq7GySRjyugN5JdrGrUG0
BUUi/CGzbDAoYYKE3qBVtfChJ3sf8oqjB9SQYRV8A2mSw4aUBKzsfYeDJaTE6FgCua7zn3pYa2xd
6aGL5bUjimgL9gStCGbQDRDL5oTcUWy6GqlAHnP52AIlXhyO8ckMy5jHmHxxbOV6QEV6GjiekOfJ
4CLBv5zpIw0Tx2U8ZU3Vid5CdWpFh6KjMvAumSWlhJeqhYtCKvbyLBMtok7GOMh92YbnNqE66pZc
y8Im5EUHv8XqEjII+b7TTYoNlxRN8NgrOLm79VYWMCvcKTqlEmex9f0LYzpuyvZhD5SnfnkSwpGB
QdfEFxV63bGOBURHHntC++n0/REsCsxiCUVUM9UPBGrFjzWu+1Svv4xQzEePmW9mxPW+7N1jW4px
J9RAhpflgSilntHm7qHNeQAxERcGI3iIxvW5Khq5mkXvLNv2h3LogDXKTlGkUM5NhvPJE72bhy67
MNauNlLuSnRCoWajlJJ0k5wxxD8RNit7gF0TMoePaxHvrEfrHgzUehM03ThyPsy+eU1yhNAaOLy8
QnLZE5e9Mhoa5qDq/vx/O0TRQvz+P9ghDNPR9f+dHeJagi3+H+tPOudQgf8ruP6fP/ovcL39D8s2
HNeSju0ahmP/F3C99Q/T0B1LCN1y/mmY+Ce43nT+YaOoNqUthWnwY/zUv1wSJjaLBYRvmFgbEJiY
/y82CVM3YOD/d5uEbnH8pAeOAV+HyWv+d5uEy/wjr7MmOcTCpss7Vi/QnQNm1T15f0b3mJhu9Bgm
g4+NMtuLFjuSWQnzXnT54keaO9/GuJoOhXOvCKXZzo1R7OJZW8KbsU4Ps2Xf4L5IRs43pwt3JBIl
T6W2LCBIXc/ACas3s754jDTTWMwfaMZ540N1uBrgck8EyKUcuZpp1ca6+6g8QKtELeVPbtpt0hC6
7KQH5l0iedm1hm7QX4+9k9PDVtWJadoYkbJ3FQ6kFUpbCOMeUcyYsHjkTnbCFJsd5jHI970+De+i
rhmhxeOPGIu+xuK9reoMDmbulG/TRECqityeiUDpw3cEajk5kBLRYF+6dm5f6KAR7FO19qaSIHw4
l0QvBc3V3EZjmM/5qRnL6zQ/TkFkHXupPjGwFJskTfe6GrNdHtvynDhztK87bTcMFM2tfjXN+I0q
ZyQAOdqoOe/PXn7uYRmfGraygCfrVbT1BmaQeUy8+ZkUHHOr2X29cRzrtzZIZlf8OtFgN0xn5a6+
U1lVv4GPGB2Kebh3ae9RkT0NLslcIUesAiXDTrOaEtrKOWk671WckkeB8/4WduN7MEBuy0e8MVOe
DKTUd+XB26cDGSLNACTC0wvSO3r9RvfqXtS9fs07dKdOTmSKx59gOGdNMoaqOGq0JeSRthY5+iJp
+I0bexw26uQ16OTGiufiBuUhYrfSl2DaX7yP1CFl9Tu4kyMeYg+jfQDxijykAKENjVcZNUgGcmPt
2kF19JByU1Ia474yWjJMeXF2rRftcSz0O3Ih6mM2KqhaIBMI3MZowfSwO7QpnhWtsqOTPmh/ykb8
rDQxHTiYmI9C88MeO41uFB6wT69iolAR6Uj47bYVTuibyIPZsRT9F9BfOy1IPKRsclH0EYFlMl1Z
eT18/MDMPmpTpOdquXHn9hSkBAtHRVeRuIKyE7zC0v/18wBSkevd58w1sOiPBngaO980GcPf2Eqe
UtLYY64sVLxgkodk8qUVJLeY1EpHSedxNIFDky7Gpw2pCHUOl42HkVFcx8E2VA0O2yU2DoxBvsk1
AlS1HhWalXcEncYuCnRkM205vRaTgQiRp5xp6az2SbC8pkO3SshQ2hv4YrCPAFF0u4ouTtKtnge8
pKexjn6aAdS2Ws0gcZyW7kOSbUpBbSqVBmKV+n6iBRK3J6Uq9+aKvFjn+vLnTwx1C7OsD6Om5g21
KKrA5WKtcGJtyoIpcKNXUBJ6qNXxkL6JyKpvHtwbSiA/DkwTSot8jTQSpTMm5E0DDqV3wvI9L/W9
WzfFumAFpnnlvNktgqG50d2dDnR4Ho3pKADITDVFbhFUEf5QM9qS8Z5t7C5w9h1USEwPZDB0oJ9W
sF/lJshS3mgWy0RdVs5moGa7klavLolJQVoXHxijSH2QZYJ1mrPKC7HU29aKu0tpoJgh0kjStaW0
FGbrR5IzJUG9r8VYVGTplLis6Aw3oOl8uvPvkgMguF83XyV2/oNRzaYE2cCpUyt/EEq1moS765RZ
XcK8La4OHN57FcN/yNwqOmMjh/In0UFaizfCKWyoLBojn9atjUcrFQ8GlEqEde4jCBltXZeMVmQI
oxxk/iqXyv1JJ2OrSvsYVslrOOB2lnklt8Wm7BPI8M3SNNBTjKAuFmy8F94WuTv4H0x28FS0hCGz
9tNOoAUmgfEAN3FnRWZ3ccggWZNizakeLffZqc3HYurexMTKr/8WbmQ8VFz9W4xr4tqQBrcqJEMx
jnQd58zZWIcd9uO4twK/pqS0lPsZxoH3agZTgIlA9+vUxHxTBQOwVEiRQ5Ijxsg1YsKE7e2WTGR4
eeNtjmT5kdiMzl1Te5lw3OdICV5Kd9sYATQn3SUlg6HOTrTdnyTGHa8Jg6SOpozOdqHYPATtwzyF
E6Nk+p7FOlOsUTvJICLVMkuf6wmACXkuEeKxRNPec7c7Vfi5NsjLIj81GJAaEaoNw+apzXOXnXYm
6diIcj+cUAbPw/Qxi+JjcvjOHgHWctDyjqFNkjgoG2hjcRsfPK74TRt49SO2bdMyf4Vl5L1ywrUP
IMVusczAN6YyekqmFJvgFN9Hkao94SR7Upu1Sx7BDxzNYKNXXn+ysEccYlW8BxGRakOal36VEibR
o0zcj/OSqRhU5MPVQEWcCHkEXfznLkN/XDT5uHf0EueB2R+E7ro7F0U76FxbnD1FtAhh5nIvZ2eg
+5TPx5Dz60ZGFgoOlBLXQfOsC52yDwOjhd47xsugl6MPAfCGuCJcIzuw7xbXUDgMO6ckg5ysZ0zj
tmHvl4yzjZFp3mZQxh9jmj5xOuivk34SfeG9EkV/pzD6nHE1r9XUeHAMmpew9yJ6qPiizrPStlUq
PyOgaX6pDe9V42vofcFTw85svIqMEks//d1I3Ck5RhKK7ZS4MCcUEBnG9JgPO7JTs7zVN2mtqi1t
iPzmZeArZ+PTUMImLJAuZgZR4WykZrxLFDt1ZClg500hD6Cq6IXpUfkMUA+wAMC/bYePhanjBEnY
bMpTbZjJscxJyesIyhVBJg+83TnXDl9OBl6O7EyyXZN9q0tcNirV7yn2PrftvZOpSrzyNa4P3Cy+
C2iqs8S9ba9oqsOTpcd+PZXlsaLHAE1VO/VLKK8eIXqym6p5bLzg5LEAnRGCdOsoRYHe1I1z7ovI
p9XRrhPmbyv88b/VrKgKtAJxzvBIMARnUdxB91B0Ty1u8edaX3j1jsCARosEfvdec0uSMpKPzBSI
cNvpVy3sclt4iLsi4q2jWCaXccZADye34vGkYbGfREmiocyCPa/zqk/D/GOwHLkzaHhWA2p6TJbi
Gmdc+2VVF4doGsWOV9rcyvCH9MKGpbEEcWm2WngccEusZ0kWbYnyvXc6isdkOOMV1Q/BgB4SyYe1
saQip6xHFuvY5W9O2cGuZFjsROTsNJZVHPGz1TdcFm9DCVfYUk+tq5VPyf67jEgBWGIzuCd5weSV
jsxmSLviHTkkEI5w1OabbqdfLsP9I2aojbIq9yKpCzdVWNX7aKbr7no/CvuuRdbwYAXWp21F3T6f
D0IqkMx60qD4Ivqmbd2TzLKd4vBzRrlKF6+gZzD9MW0zOuM/hSEazmwKboxngJkF/BVQK61OPENM
jmWhgzhu66S9kUcyYjwjyDfp4D6gTGaSItbMkJjNk8pziMw0JRmHbndvhvouc51XtB2o+dNZHHJI
bEviKoHvvWhPKbHaaMBi2HtleIAg8mI1XYyTNnh20SQcWiViAHfDQ0TttipwfBVVB+qi5T3f8oig
FjwnnW8Esn53VcX/QCs5UQ+VVWDuHB49I1bHtPL1LikPIoWbSRir8G3DL5cKWyVEqFDIzDhfYIEG
Tj/ec6t6jTjvkypVHWWfs3dW8z1lKiLiaLqUcY3OZhzJOAZaQE/92IyWedQYgniOxFqFeHxbDyWB
xRhCYfwXv4qCLTfQGOOkJO3RqsYKgRHEuray79jtsINy6qLZsainVASwo5EzZMplR0GL/ZbXiXX8
LoZ4vDBkCTbq2wodQ1ctpwDjgdbHmpwv7+ymw0DUC42/2qie3HGhv+hxslMR7ufcSi583c8cSWRE
WmJNTAlhiu2ZnIahZzwHonb9XZQN7jCeESyieHEAmTPB8E6IWT6SErRrrRXZWXWJOvaFAPihxenZ
HvCzcSbaeu5EtoKjaC8bULxBd9Cq7lMy5EN+1ZjZT7UpEcyVE+ZadsutDemBBlA53DGv6dfa5fS0
fBFVHozJgT5SXk048LTt6Nn5nVwz3rssx5Ej2mMZ0l+feoKPFMX2rrPhMsaGyqgqvaNGQAWuV2pq
vJ9rGeflYcy5KpVm0TgyjQOTl0vh1cAsoKFvdIGkc5II/rqP3qDCsjkHrBxbbBNr/EOfRm4Q/aWb
rE2/wB3whjSrntk/qv+EJu26QKixDhtAPsNc46n0JP6nDIAuXiY/QxlkgJlbx01rXEuUSziJVEQk
iAZKnR1TbbIweU9SGW6DRhLIviwDvHTbJntN6Gk/NLNh0+mT9bFFvjbjBeMEhV4YZ6kF0D8ksqUo
nvUKZW+9gDx6lOYUjCg5WeuDaYxO1oiZQDg9DTgh91lg9hyu2OlGDiwiq1xC3ePnmWgVnP11uSPa
g16iRyqK+1Q54OKMamYVTbucDdypqaaDmhwcDaF+Mr15idKvQYsALkM3tvGWyxK86kofyBrL0/RS
TdVbHHkOl19BiEhhxkvX90dDbNy6J2X4xITB2clmoaLOAS8oMVWdJ61Vj/VgQ7pBs+ulc7ENrfDt
xTwMXsDdMeINkXukJ4gr6qgr+xe20H47BmRtA3xCbB5/x63Tok0Uct6pJ54jhL6zHLhjJpuwxfOn
CT/deuj1PyX1y7bHhr6Nwv5rsmGhZiBGbWXJc8vhE8cWpFEvVxJtZuydxcBbLc6J0R0INt3VyhWb
KmUYmKakFpWgXXaEqjXrqJaHBoX4wdKJuold4R5SjEp4dpwLgrvyomHJcIjk4+AbiB0Y/pAOpf0V
myOoKeKpmBhDJAza+uDg22xCXAxs9y3r9i6w1KdjT1/NjJrGjA8z9pNL1aPJBXXpXVSgHasxbQ71
iC64Q4RwX/zivIbTcMLkxrEcpgSU/GwZzweXMeg/OLnyDVkf+LNs36TbL/IGu73VJSz/Yc8u3qKk
MZq9RStno8hMAqzl7dHbmnMGSXJAPNRi2lvZS3ixqFPYuOHoMWecf2PX1DejAukzVhzCkkmeMwR3
zw6TOV6ROdvHLjzblLMpu0dxj4L6aNpG+5BlEk5rG0aoEdE+y7wh8vmKYBYgwuBmx5ggBtS8BQMh
WH2SBu+MEN5j8yvpwe/zIIn3mpVh8sVaw2ABCT2Ih53mwdzJo+A10ps9BqGUKAAGkrpJtVMWjb32
ZtCY+T5Oq/TKiaDddx4kpSoLxZaU1mrdTlj1mV2INcZtAMG1Ic4Q3l+cuh3Plc4+N6WHeapvExYk
Jv0DLsygeXYmYvNMqGORZ184d+yTtpC3dhT3KtOWfs5rOlJ0CUc6R1LoSmqinEU1IpHBg5fxtgQg
QwDDexjPexXYpMk3ZBDFtdEfXI6ZeRENKPLko543+q2UH33TcWAdyltFuqrOeHhbzrmNa84Bjm4S
1Nfh9JkL7TDhZAZj5IyIlmlSuZaG05hAgEm/dByHL3E6vGet1rwqOdMwKH62mhY/WVn8HiR9fgqD
6ON7xyJKAwxbQV6VropdOWsvPY2YWXfqpyhlfTFr85IaswAD0PZ7FjkDodKKkv3RxML4GgHt30zu
ElrF31ZPLcL8fJ/HvfGAJR+5VBMAc+Iib3eDQAiFq/GAn0N/npFCcxAhsVzjomavJvydv3bUIJLN
hRUfvQQ3hcnoAA7j3iUfgZAxfTowwLVXVkg5pxKDXpMe/nFmd7plmXMQptbcR0pAY7rjhwGDSFa1
bBN6R2Ya7uSY0ZuySiiUyR+0IeJiE/Vmw53DmYuTMtELC5KDQROjEdHV2VpeJ49qxBEEUwo/4z6P
BpKzYuAn8WgWwN69doda0kXqg61Lye6phPm5n+tUHHu4XrZhFvs+8gKaiEkJNgwReDbYBjaClGyR
aZzW3mhZPzvigZR1rOyheYdWs7J0uppgzWY8yNjpiIOgxG/cjSw1j1DyX3LEyzmqCXF2C8NaeD+i
JSVG0p9ZU+xhAmJ3uzW5fhczIn6z4zRDZTPc1Ie05nI3YG3Z1EjkrCAoz3mu2fcoijZJI96ivjU/
Qu39e3oVm7bv6U5wBGgYnhKJ+CvyhgensY40cmsQa1Ic0GoBFy7ILdHw352KXDxqQLpWVez210Hv
j0mGny41ZfpUdGCsZqTkqM/HbR9wzZZLs9Ycmrsd1zQzJdq7pCA+eE6MArFdwWIhitcmfRydaaaV
4nwZZjT4veYWD5ZV0o0cnuMwdR8sxm/00M8e+7KhD8HBbpZIFIehv7sMKWcH60yfj8kW9XZAvxE3
W164/JIk6/wRGd46HNJxDX2MrCWN2rpA6rAjr4kZLUNAdFRNuLOrxQC3dCz6GXRKPmAg12KMlXCP
CEwLtXyn6jrdVTGcN5e3+lzSK3fz6FZq0700l2hHx7pC3e5fJ+IWjuzP18GSX71dek9pontPlUWH
YKQ3Ia3b4GjMuXXNW1rOCRJQNHYdrHGcXoq5f4v1URQXYjjfGhRePsslFDj6DI/0R9blkow9zGN+
BNuGjDcktarEa1mkAw4xYfqTPqECX7CPMTQGORg/DLrmq6Rz4Ji28RuTw4NM61dlf/U9oD86HFgh
hPjjpB52g6X9IUMqZ7ixR9dJFaIRdXVA0+5p3WWPyVg+OXPr7qm+xmM2WVdKnfAYijQiYgY3aNSX
zTnAzoIr0qDjqgzn2GuGB0xO95Gq4zP2aovAmISwlX5VS7egPmKvSAxmEU3R/OwrptQDXGPiFPTb
mJv5TmrFp8R6Es0pSb3oUNlxJsphluRv5Ws7MpvNarJ0MvYjx6GpwCxvn4SLnU01fl+vx06YiCZo
G6fZXZuhbi/DeTR7oy9+jTGtQTKHDgYkcLD59pOghbJrg+ADGyxWipJlsgMdTnE/g/Ol46rxTdoy
LgZPc5hyKda1GoD49eKBCsTcDVbd+W5jqTUKkRrAo1Ye7E5tnZbtC8kAZAm6V6sYVRQIhO6hC6mq
x4g43QRfrgkciNnqEogQoplYGFg8bfRuoYjiPblxrNjU5LXvzdwi3sSzdyJxrrjhUzLx1KMVGBx4
M/wnWh6SYrQ8zrR3Zv5emzN2hlpHmDz/XvkCJOSSYJJdjwrEYi/HAyU1i2tpEP4Z2+UmFGa0/mpZ
tH2ngdaUwKPa51N6VGpu/O+bkHIdTMJCO6Y5CDun2ebhtq/aYGf36VtZZ7+qsoxZi8Jz3uB3LWKO
jqad/XHLDgJz2GGqsKRLn6aAvgJ1CKGJux9G9YWtkF1Uo1WVnpPa+zEDbkYJ7RtAPQ6lBe0YN6vv
LjdhiiImjCYDsQJiZqFJvIE5Wv5/y6Rp+RKoy/xlg/m59y2kOfugA3VtJIvS3CDBNRp+tpFX7wgh
eHKpg9aUe5gsGH+jACGdWcDTLhj9Z2HPiVDXeaWL9F5MZJ85cUF8JhoVp3N8uoPlrud69+c8P09y
BJOF3Bg5so/kPOWQBcwqHbYxmuudVng/Q5X9wn64byv3eU6y34HQdoIAUYY3DDLYJR2uFdKro8bX
zZAgnUi8fovJDRziABmmDzuiSVl5G6rAbN+M2q0ZJenuMDZnaeg0bnLNnwThywHhArTdeCFU8SLM
Gd4gBAw0MlbnSyxKdccWWNqXTlOF71igoRCqAH/tSH1NqnlPf4KLJ4QsY/XGSzm3OmQr92CzCBxd
5YKhrUri5qrpxctMc/M9I5kBqIDqXH7X9azHk7hqskt/yLLdJBrVh+02ml/p9nOkjQa2CNf0RTG9
GsPobEXcLnQQexFRhvtUI5sbcbj1PjkGNBqBcgr9FcwQdkV+Bgoc4xPOMo4EIQE/HxJduNWJs0Ef
izNF0adfEkGA3Sh/aqp6x1Hz/ve6hHHFCmoCkLecFyvuL/XkPufeL7t9rePork3olOdOfbqEKdG5
8LoF0v0gYdWugT3/GcW0sbyWVFcN2ZRGavrKsOSRtjCJ4k2L9DaF7tzCxEaC4xq+xg9HBqEpVsNr
7KDPXjbjtRmXFEVclADg6SHunI5z+xdliod6lnQgHfmMdUancqfjSOZFpnzN8j6lUX2IuOfNW5z6
lALYeRobYtnGD8tDQqW5FQecoX/Xiuqt+ZLRNdedDsTKWTQJ8tBuOVQbqP2bJ8t1fG2gLUOwTyXx
oRojxkZobAG9IKfrNkJHjqxy7yWto22gyRcyP3vfjQDqwo8/fKvnx6AaDsOsrfPxGiplHpludH4e
YYOcnAItW9MxESJjLJ/pkCm1R++JovJ/sndeS3IjaZN9lX0BjCECAQRwm1pWZglWsXgDo4TWGk+/
BzVtMy1me/7/fm/SyG5WNzMTCET4534cM7TTRvDhSb5wHKwEaE17Kh7dhEZtySQJjJjMPHBVOGqy
hHpwKDhDgl2xiDCuyQo1AhvmGn7QgyJUOfMIn6LnAPmJ7UsAxo7HDhUSM469ntHx7JmLpGGeNAF9
wDnZtunGH7HNADDHZttu3JpCBEamvHuqO2k9yeDmqENY2x45ZorUnHY4WMC6uzBQh4/kRLpkJWjy
O3WYYFDRpHHQhrUOZLpzYi8/9APP7ZLI3ZZr7UcWGg1O6pk9cyYHDvlIX+gDa8OJOVR6Hh3z+jMb
4mAz+tXtI6TRlW7EDhtMVAC8aR8JOlrg474zmeCIEVNsaU8B94ZvxmdmKMG2KUjU99mAhb8kyzRP
5qUnuz2yn0TD68x9YBWnefF2ZRXb6lETh3HG8S0jWbWz3Om1XH4MpwwPvIpvpzEe2SHQ45761LVC
XVkedx8v5bK2qwhUdWy7IAlCIrsh788vmlWtCE9QsvVc2TZLrG+xIS5CselVsGWtqzir0MPmpVhV
mVAvf9uK0NY6DIAqWHl2w7VQwYBk01d0wYNp8p/wSDwpPJztnOwdsp5bOPJfXVC2QcQcrc0h8H08
pZe/+cevhhR0CgE93WC4HQsDGjZzPhO61/hoQQ1z+GBhvSwVvfG5ZDuDPIuzTObQ3gkVlYqyjUw/
8bwaFl7hk1fEiih9MJ9wcTEEEEtIGB+2N9I/CVPoTersaxcQhAaiOK8Nkkec8aTihGx985bdib31
LJZnK2eo5ipvY7A9PSWFcE++hghWD5R/SkECWgyvts0zg+Wc8JyfoMd7CS0GqSI8UlaKNlY3XsOp
pMHMgxGYpBTUhUbvnVIhf1XKPiobHXOcLeKePLwRsLqj0Xy1TONFReMtXK4U1/LPQeAcMH4/Nfhw
9rrRGOvaZEYtY4qg++nWNem49+MduG2Gk9hNlVW9Tn0ccHnXD0k7ni0UISqVw+1k1erJqjPca6XP
UuyMF77JFiPA8BL0w42d7SOnNXfjLtiOzHMI20T5L1uwQHBWBs2rwN/P6RtMPdLbRLr9froOqjy0
b4nZyeNMzmydDxbfXNDnW2X+bIaK3VMRNWtWOn8f9Yh5g+8/1xwBVyCI6huKaO0TR2ka9+DLnFaH
tBxPQ7ckcIH56UWYs3QR7JKXKjZoLAnDR9YJH1kRGQNgNWnHkyip2sxE0By7evCpi4I532p3hXib
3YvMpDPTMfa1Vfl7O2nSQyAivUaxU2uisrsuox3CdJtdHjTIBZn7HqVucjQFmxg93XpGImfonagJ
OG66aLi1ASYANiZp3X314/ybyVe8ctyJIJHoqD6rmT8PffUld+QXY4lntvbZLInomfG3XGBhKSbM
lpZrDMfRxuHPgR1/MydrTM7hGlBZgdmRE4/gKbkCR9HvVGQBn2Nas/GoYeRhoMkHzNarNyzxou6H
KYxDI6R/tABOpVW6zj1hE3Dlw4MSUO9FBiozqOIXzcD20EzdAVy9OA32T0jscFEp3bA5S64pFCVO
UvyqCz/9TPXEqmzgjTdh8oVYsgd3KmYHeRhw9e5mkJde2TjbuIHGBNcD9d4/RyHpH4ca6TXpp6PV
iGLLGwA04iCQKZs8vptLYFqasJhHJEGNxBN9BUrJZ/4xIwiFNJ1xPsIYgO3TXibzvpdRPQ96XrZP
Zo91ByrNekoiNngq4KZa52bwlZBNvoxTvjteQjCb3wzk+2eCHTRCuCy4fofUaNbOzgBCynV/9Gxn
YEIkyBdNQ4DS9FzXMdZ9c6ZUPVFgyOL+jnd4VyZ4Qz3xA/nevrudph29urazoCA1KInSRsh1XYPo
nqY3wQHbzmhYJ2S+Z4GKD25R2sRXMV10cOnNH349oE1YsOciurLxoJL8921ahRCGWK3YpZjYXecr
qYmlM6/f6nk6w5NgA7KUqtQ1jXcK15alsI1JBWel9vON7TrzGiYFEV1L/+yv83aM0P/qDHrtpJRY
F07MsHzeEKhggLbzIRPI+sXSFlH6AY8C9dW0o+gR5w/uj63ZONlKIHIVFjaXJH/EXOHudJLWDJSx
MGQuaASDx1GyRXzkBGXP3ZqpDMd4osJ9Ow3MG8EJJLk6j5Sj1EsfWxHtY02nvGMWnzUAhczpqB1w
oLdg7GVPHXLqkBaaBYuGoRg2NUn2zRtqejeWv5hdeoAEpukic18dogYuWRTKHy56cGWeDZsELhCh
l7QkYzEVtB9V5IR1T5F2ZbBJ5jGnscxgB8NMShVgHNcddX7VE6c8HtJmCsozosVMkWWIuumoUnxA
dSO2dAcBKKdzKZqzxwyhYGNF/Tdd289zS8QMmX9TlvHRvznwvBBNGRuhO65T3LdmTZWmGutTQc2X
Q6Psoe1gAfqpJKs8MD20y1WqrGYHs4ZZpxiejDrwSKjH+zKxl2a/dF35H+WpYu+L/GiPZrnGZwni
UQPfDBrxndEvKadSQzSO6SKc5Xg3sURvxqePwKUdzWs8Jjhp3flLFQFSgVDaInqNn+G1Bl5DjKpU
39KFjOMO2tx1Efd5VvTvmH8Ih7cgguLUOzMIpsyozrYuP7JL3fGpzmlkKKIRG9LyXxkcuJfU7SK1
4XJqi1QjBVEeaJSPTpbfY5hxJ+Y3zkb506/CDMeDlTtXyyXhwhGiYeMIhEGGPHiTQu1kEN4SgtFk
NNWhw56Xpf0lyF3Al0sfR87VWlblgK+auK7D3GITzDx/EVJW5ZBtAyN4r+Vj3ubzJ4A1M1eUGtha
D1KKHRFfSg41zyI7M9F69WCCk/Mu+MasDTPxcZvRx9Dnzuc8nbq123QYXcbnIIs53BM/Ii4ZMd3N
lquh0UzhCQXaPk67geSgacYvnSPeXMZHmWrRV7CJ0nUWcs99SvEh7rBocEzn+sBEZjWPVuiGZ8ZU
1wHj4aqiaWDnSbJfjv8WeoW/6Vq9ixdDuqPqU5LZ4WFR8dvGwRjTBRRws/+fjXpDZ2ZHyG8oWB8W
lpbZ36syvfkaCLAQXDauolCTE72xq7LolMGkeqjL6T1+GDv13Uq5Xacy/1S25ILM3vsSkVbZhR5F
MWEK/nQWiwyZndOZo0Xet9wTuMGolObwRp1vTAHfuWUUH0meyx6jMPbzEXwNhyyDJYN1GqBzUtpz
GvLlTlxyy6x9BNmiZYdemR3B5tL5BNOuPZqLaqCXCPTHyz9/u2SjnUk5GzuibdKgnQORg3bZjzC1
tSSxP17Ev371P/1n2ZLnbjl4zl5KeMhFuPWXrHQfm+RMRs6Zk9MJkHXus8mRMCl88md1u/eX2Hkc
t0TRl1+F//rVx2//0z/7+CP//on/9EeUGjksRDbcA7XUPkWVJMJbhzcQ3e42EDRSmpS9QSL1aUtp
kGfCGaphWH9Sg/oREB+4RXE0bH0n0StVuefchdpdOma+I6SAWYA/pXpspi1NbeyV8BCVJ1f2CIIT
Y9eORrd06OMLV96eJZYg3cSepPPC8TZQqduGGTkmezJXOEqZVCJz2IxqV6qL8PJDowzxHeNjWXfz
AbHN/0L3sPDgo/5izSR+abLMdc1EFKRq97aiw0aKr6Ahug2A6WBDxZ9tCEoUO1CT9ClT8uEJyhLl
u8vScfSdTT5aX0rp36fAp/6YI/wyxDa64ZssHXH2o3YjWoagDvmBlEQnH8+t9mILzZCkbw+3eyUd
6kSWHaXjG69d9stsvOx5EO+tmH4iroab2fQ/0SJJNS1FdlbTlqcioVIIVgH10TX9t7W7T8qODM/A
yX4Yix/zFF/Zu/AYNJtX/NDo0jNLweSmD2wXti4nolUowDVFonuijNjt4d+NvrXhTX0aamfPKR0+
pzBrEpnR9waBYhVP0bgbPbpkZe2+UJ0DyGMY6JjoIvCNVn+z5uzd7YbnkcwmxVRwJobMS/H0kFFR
4MndsLP20TzbRMIIiPSda59U4b6ktHqz5+VEN2YQe5CLoFQAt96Ndf3wkYWqPE2QqXMGBsM/Kpsb
t11450VjwXinWOg4PQYosJWGMlaMN8msesWi2dXblAfNJsoSoCwkF7fhmD3OAMxDz20Yr8t+U/fQ
Kwwx6pOz9K+6E3W4tMepY8y4JYmQUwcv3ZOHpqEgQ0vPqIn1wHFCEpJHCB7pefKKbZtkw0EtZ7we
HCHzAwqogxqvhFfwWYggk2el5zcOiqu59cQ2IDh+KP36VJYJnu9RHD7ev6hvlqORUEbzgWk5Subk
cPLO3ujnutujdY8HfG/hq6KQ9+yaFLX6jBfx4dtPXcx+RyI/ffyHPPsCyxrn8IDkHDrGrkUzIH/u
HPBtTKt0Rov1tFiIqq5/ag25z0ZvoJmRjvKeQJNlmxNDK8lUvTgnUE2s9CHO41OREXEyezR9eoQD
7awNyGC6Mrhw2A/jceX0n3g7NnnvdchZUBHWz9yhh1jJ9i1NiGdGV9cWb+1o52vL8782pbhYsbNv
U/0+5+nnse7xNBIl1oP/bvmhzxQ77p57ijfNmVLujiw6zDhMTZbC8rzE1CnJFlVn7rQFvK2Kpvek
LGFZJ+hRfWwkW5hAfLFmaD4XdvXTzKDChkn8BEneXZmVQ3890KpEgbckUbaCWfWqXe1djZT9OseH
rWYixWjajW9ZElMm7Yc7gy5KkOSOdxwJHlLVcurKQV2K0TPIddVMHOmk8gk64PEOb6ITHGe+OjJN
Lvn8NcdfNFX6aUTKCZg4lpg6djRKPKbLKWrQBbCbGd+Cy+SBuWO8YaD24qboHGkXA05fpg5F6X2L
SR/g5uryrXBp0ZPL5dfaSPVew8ce5MCNGS+fQ0nleZCgbpnsSNc++4y9nzcPYeAwt6LHKS5Lyqhp
k9qQpqhOJPl4imVTMLP6SdY/4cBJC/ABdw5Th2ncpoRX1vMEkWSI7YDln6ds2A/vvReNJ6tbMp/L
i1fCIRokukEZAUwTfb8XTCJcC1NQWh1zMEUnv5VgaM3ysRf2sV0GGh8vXYlBxTYNmD6u/zomoPTJ
HZQEACPQ2T20QLOgiNbD6kwQ/cyWqUiWJwj4ayWDlzxjo0hygn7WRXtyOhPZaXmZix6JsGWySB6N
NjUZvc4lfzZriNvFjuzOEu4gFU0/ZJTkiKv8DA4ADlbLmuaY8pfnuu16iNTrAhyIuDSoobSYefY1
kfzZey9LJnglRjMSvW/1MsEu3CTZmEPyA7tUeOyJlt36Bvc7IMFTGkTGK37FbPajOybjdj0aoKSo
a1a7oXEanpojcwAzLtalC2wNOS4804UFkcHgJKFoZ4ucm9cy0gYAUf9cQEvr1F5oAoPgqWJ9HjoG
xfDzOmJsbnRLVHVBP0/3ODJy9mXdNeNvX3t58eRr+9vYWM+BCud3EHRnTw/jz8yKrt59sOfwvc6Y
ac/kTZngAPIe3LjZMLV7leEEhdQedn2Mgj8RGZjhmqw9WUafZee9W4Nd/5iaNx0W6zQ370ELrjBq
BnujcuuXrzGjxkVAU0Htxlu/l5wNcwxbFlmUjQiXAq/I/5nMCh81XXxU6ZIgL+b8OmksorWYvWe9
WMA9Kly/iOHYlg1F7/aTU8EXsusgOTZk+9ys+oRGxeAqXdICGci8cfpqx3c1RuFLXgtk9MjeRAz1
uTNY2ah4/ypJuZ9tygcvbWsBzG2QEKjqpqEKQl+BR670zQZ/cWNynK2eYG+vlWf1390WxIPLvPel
DMtTzM4WStKTM3XtxRfztppEfooj4eMVwNg1VWVAAkYQiuJ7dEJdQmtBg5XTT89KLznQrSIZ1C9q
1o5ujeWbw7uziwY+KK+z7FtHicCRpbDbKxwWz2S+OOeSafppBwcxG1AK2OEC3Zu7cxDaJGY6ca9t
rNpjzVhRO85FdsV+KobqCkxxvndOF+7pPUECRm67uo752GKXxr7c5NeAPt5VHSOm9rXpsqZ34r2R
c7SLEuCMehlTfLxknAlPydsQtiX5yri8ZnXkbN0SdfWfv0XI3zdUbKwt9iqTmoe724afw4mMV+Yy
4elK+RS7PthCr8dPVUXlNjXogtS1Z6yTsKVc29asdyOcyZF678R32mOrm89az6D27eUzL1FuVCLU
pUqMT3YnvS06QL5tQR1oZ3lETq+Mg3rOqDN+SIVb2mYc3PmMm9iywlcsE0yu6XxqQtt/6PEDWOlA
memU3N3nwSHEO9t5vnaLDoOENwLPy8W2GbBjEt5gSywVWhJw3hXdOc3ByCC5uT5E7N/lHO//LFD6
P4T37lQUtw1FSuZfA4M2eUZJbFBqwoNL79LvepW60E+jEvzAwZHUhrhzI699a54iCQqVj2vXoU2d
EmXlwOjGGvrk1PAUZ/I/54RS2EphZk+nCMq/G7/2jcsGN0vlKUoi44B9JQN67mTJaiit36JQVhrK
dVFTl0qk/OCMUXya2MLjGEidlxaEHtmPTpwtuhzOIOVgKQtz3qInhQdZ+u9pbg3Xxqvio+ysW+nP
wfXfL26WN4c06F4CUTHXUuyTehxwkA0dCve6ptyWgNw67fn/5WNUS/3UH+qphHItwbxLadfio6R9
6/cf4xASiJglGLd20D9osxXvXQ33P7FicsSJ4aBw9NHn+XM5NXh+NHQYZHzrCbejjR0kLY6dSq0n
5q/NTat5h2eBAIvKiL8gdj9z4xLG6fSLOTXGMYEcjL8kuI9J7Gz47Jtt4TjfU1E3J8zB4aMkhojl
IvxCVSieonHOXkU0woMqaAJiidZg5Br/QcPRdsepOmMJvbeSnJ5qqmPL3Jn9WSNeXcX8/O8vN4vY
7Z8/J89y2QJKh5is1kt+9XeXG03JdEjhCzh00t+MedZvHQo6yqHg7cZyYitp0/JbV+25N7Gyhv0u
5hrYDxY9HcjDD37umZeQCYWeKIX4CLDFdlsd7ABIe8a8cf3DLrPg5m6rcZ4+ZWP0AFt/3PgJXkbD
z96NOO6fjUGd8fD8/Xvj//sf35zDG3SwCwOj+9Obm0ix5sTWD8CQUpp8mLPSj1BY0ZewbIhABkXF
rcQXwfRK7ayqWTA1kfHNrQTProJNcJ1CmYjtdJu7DFuZn/YwAjrzE2z+YaPrDKmbywoKaYF5hYnt
LbB0+rtfJXb4oKXVPkwdHHBD0vjas0Q65pS/AfIDSLHH/DOeSOWKh5k68E0QmPrdL7NjppjG5aP5
arbxeyT76BO7GxqIScAclO7kU4oRfIUXCSPmMAG9Cow3VB/nmahEsuriSG1rzhxrQPNiXTE3OUyp
c3SsDXeOOMvwXrsS7E8g3Gceeies5d16qNKQviwnfOAwy4Lgk6Ws49Ffenbe+sbpf/YMu3zVfim6
acLjjhVU2k9tj4+BYlio6Harnku0/D0ghPzkcqAGNUSQNKuw8+mudz5XY3ET9Wz/ZGk9oH76Z4cG
Hh7YABHbzg1eYl/R/yJsh/IRrGFMAQ+ELsEUEjKMwx3P7Xo3G0RUhh3VO807sTeM482Re5f87uC1
l6V3MldQBq2hLj/n2vFWHiYFvFgK9LGdHVqrnsDrY8XsY6lxVrX0n7HNCP1CvP/9VWj9dSWytRa2
phXMNLX48x3GgCcyLDK5Bw+TyMHEumwhbV5hSqW9vEcLPE8FNS2W+SzPtC8XSH5JcMBCz4nfHdpt
vcwcI1N+ywA5QIfugj1cn0fXnMCMZWDiZo94B4Xx+aZbXPULkEa3TUbJCRpkA+HGKjz0ez98x9iG
aQN1dK2y+Wq2/MnUHSjmYFb5X972X/oBBW4KUm+OpbQlTPGnhcWwK0gOUoeHWRfwwyd5k1MUrJ3U
iB4CuztnucwOeZC/FBLEsOrNjoopIGpDxwGzbrp7o8hY9hpiLOTTq+GnziJWWthkyCyXPe7vIOtx
Di5GyBkUJem/lWWQAAzi+BM3UbnxmIkldfPgWOFJFvYBORoA/QgrrdaVvUllZu/AQjfMvzYz46z/
8hHwhv+y/kAkULbnkPdAfRRwBn6/uOrepMu0rsJDL8v+NqWBe+1qi3mZ/Ozotn2cAyc8VUH0XSu8
Gyoq3wYgXrUOxp2jTQS5zKOSK7m1vXhOpwQXcyatlwxy1IreK3TfaDzbVd2/edG7j03h3g/9t2o0
zYOsJnJuhjJfLbqbcaRwpzUxeZWJOhbLx77PGDss0tecwRvQuvqNipFoHfmwThuj7p49ffL9vHzp
UIQ2ND+Vh64r7mlpUsXOCPkyBtMXlw6Bc4Rtrykn3OG289pQPXRrJfVqrJefUwUexJGCyxRoxBP+
IesCa+BBVp3N0TAjHjIYVxrKy/UcKBs0GGULDaOaTTvJ64e3hDX72KQc+XsT5LA9gXMrbfHkdmVx
7qr6ybJa90JTAp5hDoN0UuE4xi9JL9ZwNoqSzEmbR3u3s0lTzO6+mz0gKhWjgsGMWPLcR1t0yZ6a
GXMdtgHEMQNDKjHFoAQvXOrSvUi7MTAtYX8Z8Zft0D9+6AlOFGnqZEUELF9DHfHvaSZotKrSfdyn
9bZ0cRI3eVBvI47vW1NkFAPA31yPwkh2kUzyuxl1Byyn2PcizuX+jNhti4CinHCIz3i6AfoZiOYA
nfytqITcqxYge/rK5or9X4qiZ4QEn5tvtqBuqp4nrFxz/25qq9lTEEVlTpOz9+sIOJY5JIU+5txQ
z+GvKpX0ThpXCnes25AhjtLvRmPtUhTHsetepx1Qc21b23FCcIkmkTBaz/ECatwWU2S+kDMvHtNw
jNaDw0+GvsNefXZfcYqtLM25D4epc8m6iQFP6Ruf/n5lEdL7622lpVaOcJVQjqf+tEUOhYEwBK4X
RAyC9RIivKXa99c4uiVoWvWj5xD9lJcA9EH1p9tSq/w0hOJLn+sAegLCHbWG5ZX+iPHeGDI8dh6P
tSz0XmzPjQ41yIJdrwdxsCznDdoTCKEpu9qF3dzaycC6V/XA3sK0ffB8AyyeW3DAu49hEt6Xcd8j
G1KyFULqbZTj+vUZzrumjAH2tS0QsZ6fC5BTRp1Di0LouDoF5ofeHrrNQFT6aquMsXkhBJPh4itj
c5RqtwBFGZa4+7keI1voB5m21dpyomYX0pMGqJrodja1b9kg9X2AfmmRNltyerssPGVG13zXtOFF
Hu5bYdyl/IZ80R+Mgmk53OaZTcSDZofLk2QYDsBD8J84Sy1012+Hnv9LIB2buRRF9ODy7gD5sNxw
BGM0NwH0Hu3NRw7e1mfLQdZL/XI+ZCg2q9QZvFditNdkqqBTqMd8xnPFxts6hbZHHLDVVJ8v6Dz6
tKytIoa9mqvcuiU5W3OMSRd8mGthlGw2CHrVKc6YgWjS2ckDc4eNfTG1LU4IzNX4XeyXmOQNypeb
bXofL2acFDOozKR6iPCDzGArtiogjIdLMg7i7LuXYAzwgB+L2pcwmcgqflyx/7/1+L9gfoT1AeT5
f7ceH74OX6Po93if337kN7yPsNU/XNMRRC2UpXm6/tZ4zMP0H5LjilAsAbZma/+vxmMp/yEtNlnQ
e7RSZMtZPH5j+wj3Hx4cFe40i30Y/0b8b9g+wlqOkP8+YirPBV+h8HFIx3Rdpdzl6f+7o5PpeIie
KEjPZhlztp7S7mCkxUQEQlyTCDxjms84DYf8LNpOfXJRvClu4dJMstLb92J+xSwuqLvPBzopTBJc
sxpPrUl3L2PUs0kzKmBBUe97rwGi2wK8LNv2OHQWyXMGJ08DdvmLlTQvNCbtTIgEWlGtOsHYPRFR
x/vsCHwwRrnVkkg3urVx8HvohsHQHCYxOl9cnPyAxjR2Ja8cV0TrrUPU0kUx5YNmgO7nW496y/s8
4ngxHSy8RTgmO1iIj1XQM4cyaUrqBgDdbRO71xZ1eG6cT1UebqTXPFfFeFCOX25nA49SQFnO2AWH
Oba4HbG+UKi7ot60OAsVpyA47XoNNIUxYa2TDY44YktMHW9NP3wnf44KVioQmSXZ63Lo9oPhfGvt
6Q1IGyGMQD9ijy5vfbuQj6ZiO1RJ9jgRjqNdSnOkjz1iHstsZSjjDeSK9q1x/V+Ai3sMKF62Gy2H
3aKiFDrqnDX9xZsEy8BBeh2YW7SywxizoeqHjh6m4JqR4TvGGpI+gRCCzuOvohiS29AZn43IvDeF
nAkxkRDqkiZ4ziPCEBpjYFip8trX5AqR8ZlK5eYv+okGfE3m97j1HLK5KSTyMS6R0dv2UM3zS8Us
G1demO/LQlcwMokd/v0D1fkjo+rjQmaHqrk5TNNzhbtoBL+7kLNZKSi7jfOcV5B7Tb872FZnM19L
J7CzPbW/omyxsmMsT+Mv8Dc3HOmZwqQKMH4oG0xsNENildBUMRWMX3rxqGnC3jRzb90reN9e8CKK
EsfU5AYnXfaPUWL2bFPiaZtSXka7S7QfOvHA8ac8ljwLPaPN2J+NxHoqvaeHlJxrpSOy3+V86b1B
cJdtTcpzH4qs2Yd0Dm2dtItwFNNgUSZfdT83bw2HIW/Wr33acbSjtJEczBdYm8GGUUqw9QKHsjRg
pbGYnhr4N2urozeVNjtJ/xTTo9zCS+u0mff89x+4NJeN/x+WDsU+jEXIdU1TKfvPO5jSddwASmn+
rCtcf+ikiJ8URQxItleLh5Tn23Rbh8EtvYxJSVfYZNzHsv/SmiS1YBKNm2qycBZ39Xe7y/HYpH1+
sERWX3C8U1Qnrx+h9NilYjddXgJOGVRv037WlIM4xeNg44wEQtTF1l3EyF1h456i8VuQq+SUlv0b
1CcX9m1EBIX2SzMC3Ty72Wtt+KsBv8gnWRZwOaA2XgxpscMO9Ckl6G0F1Xi3mfMEhH329PVQqVYK
uJ05g0PQRmI16/IdxuoFRES+z7oZ1KB7acoZZHVRt9uK4lSgJ+V7ZDbu0q9yIvSfHczZ+pE73WWo
pThoFrfJoqs260W1rvK4eJ2CAYeNtcFzo7etMlpa0IpV547lLoxLvbZi+oURfLzzNGUQMkz4TmFh
rdIsRBOA9Mpz6CGFK7MSk+0xr6BrBJ9khpVT9Cj0NUAZYkXeZ730n82ABkL44aX6lDVF9Gyr/pjg
OiWajeIVWMk+LMKn1jVc0BN0nxpDTBif6A81Gd2e5nSOZDmt1GZTMxA0Hvqwoa6HuQsmFfGJXC/T
1qHamU0ybqYRk0baRMPOC93kEOGboKCDwX+Pdc/EMrCWETyvsqwOFc7Chw7wyJI8NkI2QG3PLT33
JaQc8ipWiRlGO/ARh6A7KprtfRSGdZ9CYay04Z6IWkbouwyYZlvZz67bIdgyiZymgHJvO9tzo/9o
QXxguSN/gAgfraHef8/DpjlkBLPQKYjvt+aV62rtAl6XEgG/soGbx2Z57lhMSFaRehumfDcJwSwg
oGIMks5tnDArZerudxGpZR+2DNyEbUdEfO94urx+vOi8xE+/5Dl4Z4xFk5IpPn5+z26xgfhoIYP7
xZIRntCOJJ8onQM3AXzOPNt4k93sDSo+V4xCx0NsWh6+bWBWFhnkQQbWXs2q2Uyz5vGUBJdw4Oko
3fLeOs13OuqHw98vA7Tb/GEZsE3TlZ4DFdDC/Q+I0LP+uPBKYGd+wEHmCSiTveKEQoyEAznT/Bgm
ij0fZ0/Vj0nlMqgdXISBziN+soZfQVa4AC9u0idAee9so/5ze2V5/xrUDURqHu/HPhh/zIFpP0fZ
CW2k7Lrx0tj+KrUrhDnD2Rs1PHj6N9qT0ZKjCJEpK7f8PHrAz6p57I4Dlal7I8DAOHAiv3hBGnEy
3Ic3s6VSRQY15GgpLkXUwf/DVrLNpCBEZ+U/HWg155CB+CqUcGeK0u/Ps5TOupb5RLDqUoUUEWL3
pRIkRNsbGDtsEak3UAU86X/DnhEcMlNl57phDlmQ/oUSfzIXTBt+zpyDeo+t0rKnCxx35qHYHrYT
N9bFKumBbE0gx3EHIAaPo9q3hs42sOyzHYetRX8z7HM1ma99Fn4hhfjNMQJvLxm0EuQJzpmgJpeJ
AXjxyT43ekAacBgxehVsZWVL4C35QKQX52MZQ8/gBj47npQrDhX9LvIxr9E0onDc0TqMB8XE7T6x
L4Ofc44Cvt52jOkBHdOYBWDB+fCNymg4fNCO2tGhJLhgnluQaKVOIvlRaOHsq+kpMrxwp7RtrM0l
K43I2V3SynkhzOyrIruIHPIrqIBLR4Tk/vFyGPvu199ftc5yUf772bVctJxcXeQnx5G2jWPujxft
UHEAxQ3pPzU+wAHmed7Zd0osnK1sDgDaXtG8DgY+36fe/h7P3nSFHSXgxjP6nauvpm+R1EhBZWNs
3/fUoG0IeuIFTOR4yQao9cZM/qqJSUNiq09q99Gw0+ndzekXdD0zfAJ4hFsWwB6SyFIl1mRbG4/Z
urTxacAE6RlFZ+O1Kpb0tK7n3QwV5SID7MCZM/i0Vs3fnGgQ59Ym6zA2tJQ11rUfH3OaDy6jD2QE
gIZeGbSMPdl+WrOJ5ktzavPVC/3NrGdxGCxIPuwEHbgsjCCt9g7rLKOVMsU3ZoMRiqBM/v0H/+eR
1vLBMxQUfNsMM7S0/7RacGpuakbomiEVWSecUuMDw+Zg95muLv+eU127NxXJpcJlyIHQ4Bkhrqqo
u6CYqfWkjPgpKx7y0Da2VZvCxY8SJNWkfDV90z5jXgNFp3rvwYADwHMFq7Qr7Ie8NtEbwvRMwD45
+kWQUpJBulYWjT4UaBAbej6AI09W8iIoFkoT973GfHOa+zBc51S8XxxKGl0e589EGxoMcGlAqpaW
D8KGp7//jIT3p5HPx4eklRZCSk2v1Z8/pIHJNKGtwX5ij/h/2Tuv3di1LMt+ERP05pUuvI9QSHoh
ZOmD3sXX96AyE4VOoLpR74ULCHF0z5HCkHuvvdacY7JjJql8iKVT80T7UUe9uOB3vurM4xy9H7u1
2D1HjisMBqteUgmxZakTLPTyadO11L4jrLGAsCsdWJhLO7AC9mxJbptIGx0i3k60IK0oQV6zbj/0
Faj6fp228Q69wb3oRJyrzTbCkkE3uqBLGpF6JZMVYIad3+q5tUDc84n8Q1uyKj6vBilf9ahYK6iV
m6fZxNuepqZUmgzpRTLYSypGVzaZnklmMu0zhiI2BlPU6XRngGhywrEKrFSIXLZoauI5X6xbzbAJ
VM/7JIyjV0HStOUjvvdCV29jVIZTl0Y7Q1dCxB6ResWWUpKV89Q3eYOQiEKChWRN2HLvJHHO+Uom
ORt5EEmTI1Ff8McqmkmOVTJWbSvtVaevuhg463gjOgVc3wgP1IKgvSGHA5U8UFEW4AdEREw4gJYC
RdNRUgcU+RZ0WKHN8h2KfEeGZOg2hb4tsGef4yfIzDYg0rytdKZkgeEmsRhtyaN47ZSGZaMZHaVI
P2Ui7T5MYHtxazLa0gJzmVMTDpTiJFgo333jEEnyYKLAROqRqwR8deCs/3YgNXocoY1UWwx0+7gU
Dhmim0ONuN83o4zUSNlF0tbsyTFcVSKhXPNYrTAKCd0PqcMQ6eXEwNka6QiM6/BFQUyNojieTkRY
r+s5QBkz7D1vTek24LnH7NCgNxWwH6iChLwghmfVE3DYCiDPE9M4tuUtl/PkgH1wX8gtTmC6ZdD+
WHlCaClyr8C8BWNQEW8yqDHa4Wz4YYZMNluhh1AMUDZOcp5elXgdxUK0JTSh8MHQIAad/wgqfWHk
yZdS5MVqGqniuKU49uLm702U2SZwLXAu8pZqCQ/i0F4UZcr9aIKnYLQhKWBjKO54c037/30Xs5j9
5x5jKSrHUcnUtL+GzX+cSAmXRPue9tVZ0ykOxtxK3FLrjHVDR2XPpnR+6iz95K+pByMVLnIEEVOu
kBNkeMmh+FSzgRltuDZHUSgahuRE7bw4OCLbOKly8rjOmYVy+zzRlkWiqEwWzYZIviElVYm50hXb
7MXHopDLa5uY2kJs2Lf/1lmlRhHCiH9YYYXlkwi74WCmwXdv9mcRMd0VArNf8DHv+zQgNFtKap/5
VO2wZ5qeVmIOkHHfw9vSRJfuTEd0lpTNcN/UNQQ9WAYzB26MEEhYQgCybzD8mvznDaQZcx9UQNy6
vMoRXVcwREHyHbRO2QgTuNnKsgACPcLuzSifqyRJn1ddqnoPkA440RGj/6M89Q9EOU+hiG7Ks4LB
EvN7M2FMrnlw0a35b4tPAUaRma0stclWXUysBO5MLmsjRNmXi7vAItItF5VtEhBbC3yPzoem3Btd
ylB0yelWr6jz+0jN3XASE8/qjK98jgBBm6I7TRSHG0OhmVsWy4elDBtpLmfChKDebCKqs+xHnMCU
TOdWYmxJD2HRWGiJY42dK350KyXlQDdKT6r5WKj8LOsXD4o9OzfygOESXBFBpFUdiQlYlahGft8K
j30z4ldWBuEl7gvg20EpLmos4Lahz2gCio4CFAKUq6sI6wbOdU+sY0AKZlAkmtfBh44VFF1PQt3t
vrNQMZGKSZ6vDnk/qiqCMsouXWZWSBJOmNwjiL82oziFTB6gMA/G7OhKLM6wTbDtE3068T64WpN+
DVomXQq9TRdaoYTrGNT9AbmCDZwxcdqhyr8k9cCOG3wIRTO5QcsdiZcnW6VFrNBQDDaBmqf72IzX
BRbxG9Ga80xI2lXzn9rK2jBsOBNzpJDIqsvX7MEgKZRU1dfjl5zxx6ERG+UYRAoylDpFvcAk2Q5E
7DV41FPY3wZEp4Ljt5r+4i/71GfwcfIiK0K4jhryasclYQPFKRa+4xZ0SVvX5ibKQPSHxkNZTL1m
upJYmDf1meULuoiVJyRZsSDoVCMzVH8RcItCg2CvTENFJ75RdBWIRZRm+YR6No+v2SSDgRofycxg
vZVh0S068SGuS/HaKzUlD5qON0iCy6rGOxcWRMZqpt8W7beE4Gcz5QTKGC1pchB1/FCK4r0Ix/40
hATACb3uh3AzWV7L6SUNuOwojqKofSJVYIQFFPnh5pqEK5BVfEvwRErwyBvQc8NRdcNYyom27dWy
OBpzppPQj9mxVOtL15JRgyBD8AvNynbQBHrbCmhP9vFITSY00zrskvsjljXPpIZyOtOCvvTALvQI
ewxpshS95pIBDHbojSNmLnoO9Td9ChlRI/iHMY5T9HfR07eMDGturzZkMGNAClvzunxQG52pVlYC
YtKtqUa3JGiBrYaYs4CcVdNA6HOj5RsdLzyTdagrnaAGyxychi/VpLcQNN6fpdIHelB4YktGYvaI
4qed18Fx1Gicqv0jW+Vh37qdqgRrNc1r3qiYVA+JzM5HE8usOkPvttVwCRFV7WRzGhdKPwHNQOv9
VzZP2keblTV+uICMZGhx02QlCFoneR/Hc+zPouySrwxZty9mCCnhueJHYvg/GEGEtgUgoD4FW2Go
nvsBHClCD7gPvapSzIqSuXxKypvxMJZS07wZ0lNeirA0V+DwYci0iY4rwBj2UlK9P2kWe6KSzyrl
4cwMweJNs47cLPU6Ebthj0wHmAYi16yCrQqkYLqr0+MQ1iQEq2XFmqam9TnFA2pZLwS2Pl5Neudu
m2n4v6IOaR21+z93yv+dLP3/JktU+Bx//vvJ0ur7Iyr+r8HSP//FvwdLkvQPEVOBwghJEWH1U2D8
e7YkGUyQFEZP9GbMeej0r9QI1fqHSH9cNEySA3CnSf81WVKlf1gWMg+uirlgYSD1P5ksMYv6z/pn
/hEiz4sZEzMuxfwP4RoZj0gkjEDfS1PSL9NH4QzsmqtOfspsm3FGcB6qzXb996WMW3j7YXTWZzpO
JsWzG3R++PclaTA7NQla0o42HKAKvjxnuMw4f/n7I64bXMO4w/1skOOlUgukQM5fOhRLa8zh//rj
P78nQO8IA2JlUu5pGK5ASeL5y98jGVY+fq3aBJdqBBXRaHW5LvHlYvKfH4KJyh2WM5bO4v6s4MFE
Aq7Pas4SMjRzqRfRMVCtkQSuao+LhQZ+lFtMpghlagwC3G3VIquTgcLgt2a+i5A5PcYRdaVFqKTS
dqTtPHT8Y5axaqb002K/ZdmqetAfareehqgHqEffsZKbo6DxrXqGlaiCQXZUWJXnKaSHI6Dswz5r
3roJOBbMqrgSi5Ui071OG41tWwMLMD6tHD3h/LCpGx7KBIGuFWmkQY8j+O95CqVerP8exXFhrILW
r2Yx198XCbTwQhziw9g3xTKup2U4A4/gPFRzvG8VBvFylKnHSihUEofL9iOJ003EAYzF2KCPOjig
1tGXh5zvVGNcqaF6yfO4clOGJ+3M9PmnMWJQVIeALRPjz799jH+Pwpl98l/fm6bnY41NJDmBE+r8
dHZO/n35c0j+PfozTP49kk1ZX3ICBS9AhO3fM//7Ysx//Pue8KSbOeYqxC8GMPbf82kRe/phuoCT
kl0gws0EaccAghsmTnVSthKCHeCAN1kjgMQZv2vRRXU9WU7REpzhU/P3gg9GhLLYDxbQDBzCUczp
Y56VCZdKnlngZx7RZLcUJ3+Z1eCy2+gA6BFRIVVo/ECnpbdJ5/LIfrymv5JLlve92EUxHBMPSmOT
Uve4BdCQ5nlQxotafheaT+e9xoleM67Bc1XioiRFoLcHp9rQJIA30WGud6Tl1K+en+INvjmlo5ra
8ZmkeoOdH0MrGBtEC+KKSZrILiGDGoBIvzVUrMcuIacQlfWf5EizKSByCDmOyh5pU/k+Lo+Lkvj6
i45rBNsVRl4KfRi1qtONKJLXGQy02Z09g0KW1Yg5y0HaNxCpYjh1uMdfVH4zMODtO/TX+ETJRZM5
9Npte+npfVBsuiFuNkwHlYOwnvnRZNJUtONNccIC14Cpccq30Ta8j3SV2OVG2OdoCFW7fOsK5IXY
zJ1HT16wi208wZxE3rZDpqC6bsCQ9IspPpZAKDDu/XS6PdRfgF4NnB+InNJVARjtC9xW2p7RQvLu
ouLhn+WWI34wiQDsVGVesx+JblGdkTarDLnN7s7KuHkc5Ztyz4mA1lhDbM7YIFEwPSNSZ2h6ga66
6msoyJ5C0hqeTO7Nc4kgqrBJ6ob/wqx9EL3som+JNGzvj0/j9nghTeGQDPZMy+82Vv1mxbaBJwl0
hm11zjNYUOVxyDZZkfovYl2s9GYuYENOjnicKjdvXUz45lXZCq+AAHgxXLbqh/ozXvHewSdYl6uW
EHMYFp4gu73swgNDXcPtECySr7yyAdihgct3ssJKsVRf0g1WdThT3SktLv22ehmP8jszsfqVTHGg
MVxs/dYsyXG1u189W6tPh+xHq/G4oLTMl59Ol3ElbOjrmboTvtcbL16JuldcOb7FfBIOCGKCVRAY
SF57Upn0/YKSwXBmy5wGPMNJ1/qv9RVd6Tj8qN/KWvuIv60T687UePoFT1hJuWrnz1uQ0XK2ZZzz
xaY8NspibB3pTjBp5VhrEmMHoE8cpA+PJQfEw/TwAHdwoMLD1XzIH3nhFdnS5HrIaV940XfV+APN
ePe73yEX73eAJ/W7uo1iJvR+vyMmwJNJa/FIRzTITHyNoQl42W4ogU3YOMbd+jrDNAj7Y83Aabg0
fx9Pf3rBwPAgULN9bZQ31o5gYphtj/o3J9bMOGuRx4OaxM+V/DE9nYLBqM3WA4rvOoJge3r1m8Q0
bZl8Q9HXwefZ6bI4SxFmPa/5eF4TX/osfiyWUJxuiM/9YeT3czhxktfppm3RybEsDovQU1cDSZdQ
3RztFr89qfX9YsFqObz3SLJW5TFplxL0xGDBZxk1wMihIa3Ka7DGcPQAtHAUviBV8PkOAhPwNffe
44rHm18oxzQn7HHbvQTPFQJrXJ4TZGXBN3kdhS3WNhwqAQEpVlN8q2x0rDt0s64JF2XthoIX0kuz
I9C0tRdBlMF6lizTwNNP3N6nfJd8RoljfYXnNlhruCRYQJQfhm0cpOwIrsP4WvS3pAK/vLAuAgJI
wefHBFBOO2cStobw3kwPygKfg1/9JV3a14CcKqA4R1xJ8PDCF0SUefGi6cTI1suitjHSFTkhCy80
KUXx1IwHQ/yNOl6+i7OMxSPOvQAfXebl2U+OvRNYPFqL0/haAlaMSFqxjcvzAn9Zbn5gwtrcvdXk
yobPpKYHlsFJPWHCqOdHfoZKi0scvbTzWSwMBmiM0Qk1AUZO1p7FJ4N05z3q72rv5pgfR7v4zVb8
19sEoI8eL4z1X1xQm62jrxAUqH1lOHYKs9dU3cl7XB14rZ+7YeUErzW8NKJruWZFGhpgEBGchF+9
viUdNM1X0BLjDpypj2aaZqhceFJ0hLMnxJ7U7vphwdMDW0N7IM5XUrFLkVoceLIYSlp3ziu06XIT
puTjPRRctTkZuHclYpDerLWyTs76Zlqqe+XwPAQ3c80VDZ5lI7wajONZYlKJDB6nfOUpkCVcNwch
diPJfyh7molulnhSsOzj/UO+yJaramuOysE584YrCGJX8S22h5VEahl+xvglbvfpuB3UHaj2afPw
Uv8FXBGfIGDx6EsFZCGTSGQrjB+A7oLCrCm/6DiGnPugVNDXt+NmE4hO9dkS0EzClYAtRViOGka+
ZZIs8G4QgixXiyG5gsvttJ2ED1p1zWynB5CiHBlmWHZ60AQhU4ZjIlfXmYXoNv8oUkgPEFwAG6Q2
ffifAtTuTTiq1ULSHYaVnBj5lCA6JD9xiq/H4WE04glZ0FQhVZTe6VB58BVSxqtkQFZkgHqJsrHS
F2NYyhitHszX7fhLvZc76y037ceJ7071ItgAUBP2KIxTx7xXpctTOsuELtrTdlyYn+q9cMVtdp6Y
UM/LafsrGG69D60V4oRF27n9Aof3QvEe7+1JWPSnpxceBWndrZrDsFHequUJFfDjp34f99ADzEPJ
z3h6QOuXD5oybtS5ybDL3fRVXMbBtQaVJjnmhvcIYgdEBphl8aUnk4XQN8pVXL/DCgtcn74g8Wnt
OnQ6memIC02wXoif1pt475p7Dzvt1qduf8r9LHWbC8lq9Dd+AP2kyLkXnb5AFZets90D7/ZJ3WSn
6T7c6xvvP78s7jblSdBtFF65Q1yzU6ya63CFOs8VW7rP0m9H55ntH2vjRbo9f0hyg8+eP3bPW73m
GDCUaOlsUfbCr+5YfqgQd9ha6fxyDblQWVM62ekyOner8CJcjW8uHHBWN7FFUe9oL7DYJOgHrcMh
Qhfv5vPSUpTwTD4kzjMvGT8MIE27rPszqahasZixQPQ2fUbQaepDR9rS900AnrDCEzr6npxAtlSB
33RetsTlXnSM8M94Kbt+oWMjyn2wfq3uKx94j1CnSB9eUx2Kb/Zpi1Du3FdeGDVFC6AQnrBo9127
6i1HDm6cqqpDexM/c9wgr6Yfiz6WZ4nSk+j0ZkeCAqky+UB1e+zP9bmWd8CG+7NSLKx0lb7FZFpE
XPXVcZLBcfjVJf3ixVeKNyDuckidYOxnxevqyJyVEG/AXAL/Hg2y6ArxmjF/c3gSlUShThy1tHyc
1XaVgWvLPBNLOGqtd1KTgn16CO48o46J1DN2HuGhLxZ015LW59hk/WqU58Ka11KqZPYs6vhilEgB
lt33jDcfXhnFEt/LSIuW11qTDsOK9xwADozMJ9m6j1ah5oxMBFH1DDvlWGautY40XmUAaFt2q2SG
7f19MaKHtQZ5zdGyficurp+BnHjKu+5fj/6+9/clhNW0Bk9HhWHWoZ3RqNyUiASVNkhcgrAGe1TS
imqf4zKDFvAxf48GCSjV36McSChk7Pn/ZGqTwIftNyPza9H7+9+jprTkFvx3/1otS6zP+kAdqS2N
xHTwv75Wddh78oNKUWv+tHecM7v5F8omx2OynvepFTeLXJrWjz5rl+pzcpvgUa+tR8W2//dQwVy8
njK01fKRgQfqzra4hz/FTyyTSOyIO45o2L9Scgvp6S60ekEYVNETroDh3h5R/HEnP+ZTyvBjrsjq
hRpGJNnaLO3Hpy4B9uTEA4dX2IucJFRbfNPYKYim2TLubxJESDYHzF0v2gXk7sS39AU/VNX33Q40
nyNf9IuymySSXDcCuGQDihJoFS//edyno+C11KIWSlhqfa+8m/DMtpET7ro3+Y0D0nPDq98ncOxs
wWmXum2dpsjtfPWt21XvnDrDwSO2OHq6NFFzE1uVTTxNf68SV38L1+JRetcv7acwueEPs3TeaPWt
AAruA8fis4dVmmkePjv5p/+efed2mZ21T9PVTuBn+ydw5bO2JwR3/Hz4oB2RL5IAsW23DDme3IW/
guy0r+ly+ol86R3r0fBmnEhR5q0z7WmffFMUc9Ib4NO9NT/FewU2vHES2CzGQtrw5lU/FJcR/wzL
CGg9ajf5pb70eDhn04VLXC2W6E+Z/e/ULPhEWurhXe7BrCHQ3OfjJhZsOk5EvC21U7sOUWTZyn6S
aBV56HIV1LlMJr8BkqDtsbCoHdpkOSLitYmCr8A1Fh4KLv4RP4rpgtu8Bn4ZAOZyWwx1LQkyCO8n
e/DDLVclzJrHZwJSdvD6e8TbCczhLnhfozOyjsVbsogcDH4rffWE3LgL/HryGj9eK0v8Awqn+kX7
KfMRfPNTKwVchfNYthurcSyQh7ZwaSMv598v+cZZOFdkeu/UEvEH+/uZ87OyoY8ibQjoKy/JAfdU
Lzna0y0Gj7G1+tYwBDqLg8O1QuKf+l0us3tNLBu72sPmb6QyiAuvukGKl1x1TWqXFyIWcZGIDosK
+j4tOSzzNGFInOE1OspCgVhGytNOXCG+HJfdLTmA2Dbu1Rr2FvTJQ/EeXcBfK4U7faNOPAW9ZyRO
eJtZM3PAmW15PQQH9JR2dCctQjzqsSd/4xdGe8HEnRM+r4PZFkLc4CKv6uV459MA0e+Xh4CG0Jus
2ukN0Wu+4/TSzUXgMn4HzmdxEACV30GjJmnzTHF+KmHhgkdCjl24GU1uzQkYDNLbYrywVCX6XQi8
YTXZunqm7z9vnDn4UVA7pw6Wz6WIvOTD2HEcyM3fUXUUYafVwO5t64vij+OpvihXc7NMAsZmY6XS
OKFUfx0DegSxw4Hs1yQldss5EkD+8P7cBv0HaKyIYSz7RMOTWOiVU1CWspU2fvehfWIfw81B04Pu
ZOIbshegtM6u2t0XX8ZViecQjQJFzHIEaCK6Q+g8FJt5OX5Z5f54g0ETPgkxc0vRfVbe+EkOF2Q/
OAn0WxqneZ+vonfzhy4CgsELFwYebm7DWa8bcRSnKyC8cvjWPrlIotcndnzBqd5hXWifzXTKs32U
+BkNidfuhyUueiuBUqRukVGrbfpjs2fgYhD5eS/lZVKzSPK8aE6s9NOgu3S5kuPwjsKAVgYhvPSx
Ju2ekqVCiFjliT94zJr3qfQ73rRhh7X4yfaNuzJ2zN+G/lfmG7Gdv6OYQ/VKygFtnzBeDzuLwzR+
wE9wiyKX+k4B6vbydNGkHgyoUOg+7/m7dZ60fU78ACEtkpNlJyIVA1ame4g3NXX6ehFi+YeiK3LJ
uzqIt4C9l+ZQuA0EHz+E5lSJzTzVng8ONB3oE1T0ULfPe38s1v0yuEwMhZje2M8TbS28DRC7nPo7
Pc0ceuViaGycu6eyVEwfRBP2JQvCoG4DIbxBKj0ZdNKWFbT2W37CNlTtyuGFrhc7UaAdI4tSwWPL
qT8Nz9jTQYs3yp17t0UOsSsP+nE6MiLWcdeyKm1hC7I662vFxwTKcZQfd4rLM59jNaym27xSJE50
4ZPnlhPuBLCbp5jILVZYk5vxk12jmRYJQkAFFUfHyrspbuluOBrvCBctyHSu+DNCGeSWSzfCZ6e5
qeKL0XLClFWSeEAGBxhmu6CMsI7oo7gNWbvoIxbCz9/7zQejeuKpZxEw31xws1G7AIysbThnk4Vx
aEpfk4ALOSw+FoEZFCEFKXBOLXsSh08krRW44gkoiGP+sNWi+CWVRche9WTDDsUqyoUVDzvsiSnj
zutwln9aPuYLt5uuO/jAaInTu0sE1Lw+EA/w+fxCVYW0aqM4ELhRAO5MdrQvVkhRIx2ME7e1/fjA
yVUyCXhF3Zy/Tu/DjjuNBVuk1zWjf9BJ7rLkhvosUxxCbFcK2G3Gh1xOxYoTKu+VoNyoFgYyRZbc
tYJDyKIK3mxe6BXOtzx33m/10gxL7gu92M7RKxvlXSPS+eFmOGaeq6pzUnNRjWBjDh1X43fscTz2
SY+XoEjnni4RFeQZ9RI/tdJ4yDGJx2QFucyvmZWl8uh1cjkyzmfS72Fa/8yoU9T5Aw/6XVQuQ+MI
lGNqZ6aoF7JtM5fF7R84cQG7x8lkj6SL+UJRaaf4bXZqWWDm4MqBqB+7rjxgNUqA6tC39iy/9uDp
L0yAI2ooLOEWjH5n+JGai2X6Tc/pci/e2BRpCnackr6LUxOuikXix9qRD0W5q7fwFN7Ub4C4xr7f
9C2tzdFuMDvY4dI6SHPv15W+kmOIgMjpixWhktyjYHe48IoFfZFAt8UbAJwR8TiXxH34ofbCINoy
HHKQJVjArpz6IH1OvUdj8vk58lZQzp3aq4Yx5GXCy+s+SUU7NSwkczs65bRYrDC2+MO5uRGb8JGe
RU9/rwpXj7Ck26hkaOh3w0q6I1/8tepl+HQkH5KqrzwI//tCLQKKZDkz0+ieOfmNTfKp+uKFNxZI
Kvdu80Mtji2J+Je6ZDKwEz7Y0tN146hrc1e+4qcMf3WD07b/NG8tOt0Ekbq4oGOT8hk6wRoIzINv
qXNjVaRlCTb+N99z5n83DCZuVHty59alW2HUvEFYfcm5AyjwYNuzUj2WkubkSEhs/TdiBbbIYIed
Z9MjpVKr+Zu2vB638i+rLgo40KnCIdxwlbWXx7eKJIX4RXfkSrDL7XRqDS/4IeqAFVwvnZI+ULJ+
MvwYfhR3WifH6hwuuVq/eJJB5TftlmZpWYLstqt1sFIp3cBR72SO7e/mS7VXvXETLzIfwSI0YUXm
8qSp0/2yLcP1y67yjdJL26QcStbZVjpozyPIaf6v6CguxfmZNapWlgBOMwZkhTtqc5kRSJvQ3MJF
imKfyFCx2HK06z+tT27OObLnzsUif8uty/tnN7vhJVg/IGY5zW28TwSU2ZHL2/f9nl2f2/rS3FgU
E/on9G+uMWWCJ6/Ut+endUfrM91SyLHv7EuaesgAO01fbDSU/8FWeQ8qN9I35hfViYDq9IFRbBUR
NOnEV+1U0tC5pDJP2c643Lby1eCavPfL7ifj3LPODuluPImvmMSLVYbAYUtUjYFHntmJjYwSGXlL
cAXF/qr0rF14hC0YLUdPPUCvHzjVIIbxFY97Z4vpdmn5j6O1GZfjeXiVFua2ZknisLSfwEnyWR9o
ic/5OT6fRm0HwF0zj+oiMm3pEydDf2GNbOZ1w84+pZrsxSXlO0Qtce45myDyOI2x8lFNlh5Rwlzh
KnLorbawFrMa6yrGLodpEfmM6Srg1p++OcMEnWLcTCjJMGcvkPYU6HwuHbEWG1OxydHhF6QKzHck
Fy5xlw7xe8Z6Um4lC2tKL4puw5oIB0FeZpJHgVh6wxeBz+v2fbj2jQ8NRX4dHd3lQ6di7mQf1cPj
wKmPwvRcKI70DpVzVdw48W0YCKw4WBi32eqwy/ZlRDgvdHD4l/NRo3kT6bSy6IdLhFpcO8JHsBxe
x1+Rl1fYwq56FVq/+2pf4E9ZwzI7VRBBH8A4be3F3IifNK40PL53AfD9IjqPL0Ptaa1P66L4TqiQ
eFZ084EflyIkkDXafrIi5ZgBAM1NPnCv1GmHwACAGWXzg8vRkbcQAlRiEMZ3jez0LX2f6TI9t4qH
O+1SvYZ0lBhBUYwbkwdjqaJNclbT955XBCjnNR7wCPkWfDAuHXrzWzrpX8tGoOfVnvnYqsDGhkPj
ze4CuA4uYOCJZQSzpC18E2H3q7ww9MAcmYcLjRGbtIyPyhMPv9twWRDM7VTmrekWZeM/ufI5Bmco
IJfAAg2w3qmLyYqgEdIP7OzhorKho/hV2pITvmLeFFUHnooqz+9/TKRmYY9nCSgvuEaq2oBjJ0e8
6ZDtW5L+uGGO5tdQL/nLnAsy2JGZl+5YtTNOO5z3vicfiKvPbPFY7VHFYFPzZL9c59w8lMpsJOFO
80q/+OhetM92m/R2jlDwQ6SVXM/Lb/pbkNz3276Z47xRMevTF8262UQ7Zqzhr3JNFta1WeNb4sA/
vau/I9rb2HnG82yULSRaov3iTsOSdQ4E+HVuh0ksI0hhXYvH53PPT4xIDXsNHkRW2AwkwY2yWCcd
7qC1ma6LJ9L+LbkEDOng2Ga9I0GAmux43rNu0idRx1AVJGvB0FIJF8iRh9wVzMWzeUUiXz0ZujmM
iUix7RaPcCHPdQQzUZNsKgfdaXVWKcrRHjOjewWNyNQ0D4k0dhvBY1toRtf8oDgO9tjSa1Suq2FN
QcC8kIMfScm28PV4Q3v2EFxWy4d10rRFnL1oy/oiWf5kUsDYyVf0sOcty02X+UdL97y2M9FNmQZn
BwYcg0VTmunnkoNLBVOTOiHB4maLu/BdZh2juvdkEAdLPj0q4BS/JgTo+Rk8TTs/QaGh/0lMF77Z
LTz9XXRItF3TrwyvZkM0oJM64YIle8/LpTJOXqmW83L7GJkRFUtqNOvDuOVEl7+k36Hucann29Sx
PPONToBhTyxG77SZ8tO4DfeMT9srEn1yoywcI1fO8AwUrbcakRkNk+ReoX6kCVXwCjzhZ/gy39jk
5ixXNqR+SSBq/g5Dlu2bHQ6lIYtrfxn26k9+Ahg6royvglBqL41IEl2RtN1yOFhor4rLNfFgh+VO
In2Gqc7kx/Dmavcx4QRGaMuQasHoMLq6Ve0zTWZeZjgGoaFfbKCgs7+nW2F6iLsp04pdDjjyZfBG
EDe1B6xWeVLbQPcDeZAINmCbgnMYdxrXNfCHW+w3F3wTouSlAN4I0n4nUrs6lrcCnCrKeZXOtieB
Sil8km+l5DgNLxbIxYLamYWCYoOn4nefKX2ehU57x2UsyLWues1u2sF6t4UlrSOuBSq70u1v9GUn
Uq8pmC7GkQhA7SCv2R7VF8Wv/eauIB0X8DM4/U2WgELRt8VAECGIcZLea6nFLuHL84KgtlPeY8SX
PEHGEIyyluRzMZgjkT7RnJi4NyZVhr4i2opYZPA9SvSuE9jYrFPeqcSpX0Gllsmtmp9r/AGIL3CA
ewTKclIX/XRkYM7AaOhA5Li0LCk3yOPwVKLknecLnQuPMdZrx5jyJh2FVX6oriS0I6aumRkIbrJQ
vhkYARCPa5uE4U0WO6zFF1E9JGvSEVtEvw6hXHfxPnH2pfBeVW+PRbJG/u/R1VE+aHa37/T/ATcT
fkxU0aZ+f3iBJ6zaW3zh5ahuADiQ+fAqWsUIDFiuESPvwsO4eyxkVME0leYJXRw5XDTUdtm1vnJr
jlcuMhY8ufK1i/KK60M4EOIlrSycyfK2L96gWikvOs2YdjHgsHgAM2Im6xity7i7/Hkomzr1ECUj
YnyyRfPeU+7kJHIsI85XxE6mPpxLjeUFeFnqF+k6MVdYK6XQjYxVVy7IbuzUxXNkluGjIsuJpEq5
+m2MJswfMPSaHdRPz0rvWUkpY2x6YS/t2FigGjD64t3DmjW/vRpxtHZqMI+2lbf6J77kn+BqHz8M
hE/8eK6Y+W+BYrSx1xUclO6koPzUIpcIW7ptbJNbqdrmmbg9Xp2CXpvJEq2tymYESJ4DQY7ClU+H
19hw/qAMu8ubzjV2+gGZkCNuzDOzQ/iIxreWeG5AH6J2DAaFqq0lG33Tf0xfZOYqHER/mXOs2n09
2m1lE40wDC/h/6HrvJYbB64t+kO3q5DDKwlmikFUfkEpzCA2cv56L3Bsj8vl+8JiEsUAdJ+wz9rt
SdVXOkFassquAWbxi5zKrv1gbxR6IwqxLbb05mZqPfA5hBuSnh0CdXUxfkWvJBW+3FShhxKipnmy
avcm5ymSni/nUOApci2eMW6N1mLH6qCs9XiDe6abr6cZ2rxQV5wGpYeKVXsyLsEv9ZHhBGy80mWz
RBbxnP4SVG9zyhKe9sr/69Z8dmpWD/WrstWfaSkKL7+Jd+txeA/irbrTzA3jWt81IcpP67FTUIh7
FsEOL5YNvcVnG/Nv+nq3ah8yjfka3FgULHwE2d+NVcGM+Dk4OQ/9lj5DYS3deaZhWa6ji7rpv5NL
Q/NNXFplwRFfPOvvBk2e6Abqvnh2vlBcmxR/Du0TzZOpnL/PauNEi/GJ12iu1VX5Mg7J2eWzYp1I
g/OuRxlepo9qo+OsTl+JQgN10RtNZnNh+ivUb9qb5slb+MFhF9wUis1L50zLB0y0PH5+klYnVBi2
wwZj8OaX3S+a55Ki0DLkH/Eeo5vBgneLn6cb2oCMqJYVHO8nDJIAj3F2foHKXbjH3ylfqHtMN8xz
s3CiXaA3epO+R1uZxi26qVX6a7xZ6/BaH+YIeWDjRQiwQELyTMHy0Jzk2ToJOMx0vwpOrEO0rh6L
q7szL8zXXoaN8aXTMOwXyEIO2ta8OCBN36JXTt1wH3nZNT31WEdvx+GgMHf7alCWJ+y8euoug8i0
xEELSYe9RYdHmYXCPLhKD508H6J9bT66k8WnpX37M5dsA35qupSYoeFlgi8ePfVFHi6yZ2ObPlrB
6mj+LsMD55e1NXJqdTt+5x9qMWGwErg2Y9tLywfBISnYuqPqQBPR3k+QjnbWmRAzKZ/cvXKQLJ9s
PeWR47LYp894Qdqf1hf3tVhr/GKJ4EBR32PkNET2r9UDbj1EbBERkVdqF2B3MZ2aEf4xejpMkBZ8
QiPYYGFSlEvKzpCWOUSUp+qK7lPQciOjllTLP4neC/1pNjrHY0Xb6OTu5kL5LkF0o3pcOPpSaZfV
S3+zUL5wImRzJ9g5GAc/9MzP9kk+xQeOT5rXYPjFnTOU3JoHsU+e2h0qKuve5SdrfNSO4ej1OyL1
gqWPt8iOSYIYbp1XWtgYx2cP6jt13V8DUdUxeMmOs0Qs8Jzhwx937rn8DHecWhP11Dc0IfRtgLkD
SToKtnvkc6vCPfsoYtHDvVRvNSl4j7ElBgar4a2ku0t1ah+8oOgQR+tKVYDJbf+Dne4pSfbOFWHZ
FZnrtXkvXxWvIo5O18UnKzYGeWAVcES86md2EHYaa49qyCiRoVEIXxJoqiVA4OV4Jcq2L+rIDNIy
JzyuruNTfTMv/aHapMkuMpY2ke1LtWGBOTNBKA7uUxrsrJOCgISdmfLH9C2iTeAhijnEw5KVT6zR
PFJmIeodQUA7m3HjeqwEb5XtDS8zZ/MlfnGfSUobh4r/wn0OSIMIv1bMJe7fUv8BpIxNXEvFmHvx
i6d6T0P8N1Nv7lv8RMLQ8EMGm5SkaVVeqlNMzEFaU4JIx0OISHklf5pPMtUIh9eT+4FLGKG2xraw
ayQuzNuS5DJa+P0hK06xsrW+re8EJBRfFV/i0bY9M9nSRo/eyKnaN2OkHbKyaFwpZ5tgVy6TS/+j
NNv8Fm+zk86J2S7tT3Fhp5P6WQbvJRoWnYPLIJ/CGWo8YiboZo9RegW6A4W+pNVKYPqrpP/3SgwB
/ZEwI6eMxTDxunkOvoEjw2gN0UmQ5nAGOSuZb0GylWDlkk1bvWL2xTbJ1lRSTlNRy245yjCKGWz6
rhSv6DUFC4pg2kN+aDbL9IPXwlJ45H6WFsiv1t5+l+qq2PRfUbara6oA1sG0lvAiSaiZMzfkvCBP
4L2Z3IE2xmYdzhtwcBu3za9hox0wisjxs5EL86l+TZCoBtswPzr+0qT6gT+Svs3TB1AUyKhY+Zi6
yRHx2SRtS/V73AMfnY2Q5hCW7Ia6ZQAhfxWyV0FjuTKpR5A7NGcbs4Y1qh5dR4aK48CCtvQ6YMFh
znR8hHWvD/sSEYS119o1EQlvWKZvqo9kFI6QIBDtdm3uqWwqNCOIrbX56y+1VXIuYH6IA8PgTf4Y
JWdNPshiq+cI2RmL9SbxIvpd312yce/Q7aIHmdOY2A/dg55+jdbecBCLvYwO5ZpsS1hCXEYsNDP2
+HkphhCyE3ZrKydas1byc0wQ1oajKzY+ojoGX0cQTR4OX8ju0jfj0b0gT2rxMsbziIZ1zmD9gsAo
K9Zq/hkYO4ZfzQENxwsLc2Ttumfrq7vcG/vt3O3/2+e/3wRDgfhFquKPFuD+vNAJ5upIhR6OPxis
IFGWTPj0GxMu3v2+0bcMpqfsS+dLdwfSBmcgCmNxzZlQCIpy1uQ3+yjogfPP1+wCRX0Pjm5XVkdH
GOSK97vuD2oTJI66obR9v0/FLp4C5PwX99tYRq8hEbqbxkBXL2MNxsUQ/aj9rLW/31fND5QJUvv7
xVgzenC/9veB+/P+/AnIZECZIuqg/hu0t+5Pkqmjs+LNL3R/aoMH7jKKtWTfmSmmgd1ugLBTgzNv
x9bf6rxZ1YqcTdXXOdaYzWZEA6TFDYB/2Heela2i56QdH6pgvEIXbbyAkchFLsG5W1l0TtPw09Xl
o26IT03pmrWRGriT0t6IknEXiXhVcb62/nmAlgs4Ro2p9r7hr14v7Dgd1il6uiToBsCuQMvh9pPk
UUHA3tgzU2SxI2wbRkdVUhrHJk1u0YmmenwSUfImu7zfdXim4MSOTFux2DetNqJxVbfDVlp0tqP+
E+Mc7WD4yKKY1B4dY8WvAp2K78jEHrBmTJdjkNJof5GNph5ck+4DExPMotGLxwO7wGtvxGDLqcYP
pkJqPEkIOID9SkzmNswJEhilES3LCH2nidqihjawGltkjXXPRpjAGBt7ZdilefgGkXefo06dB0kY
d6WHVhRbxQQiEsXtmi8kW5oMkyL5xqxPuiXwjwiR1wQIcJF13UNgab9qBTmzFaLwr9X1NNEvL8Je
WWqT/RNL8zNzqWekkekzuJ14po0yYXDQvlSUbxh6W8IUJ8XQVdUDZ8KCJ5TCAcfZZ2SsZxkitkMQ
OGY/zpDhOFnTe4se4ac1NWqxqiMNiEc8XMHgeybj8UsxO8tE4UtUddmjnycInkLtqipsHHeCCV4K
GV7L2PgodSr3tfk1jFszE8zpsAaOeRx5fOWrekDirkbptIpk++YrYbErMBiKUT74FYJ1e0h7BhzN
PQTksmPoIVKpOVSw5E9xgydyM681afYZlUxbqKe4KBEp5A6iBexTl3Zif4S23Ww03/pyw+lhxMQ2
ZxIE5bFirpkvps3HJwoMaptaaA0nacJ7TnN/C6OUoJdTbWfr7SrvBgZCxwk1d4jHqaSnqFv5S8mR
uFJ7lTokDkqahjgyYTGLnfR31YfVAcrBeZqoiTgRY9Vxxvnh96GCToNJVSUldrU/WAKL34YMfmKr
orSWsrclKiUqjUO2oYamlaI7Ts6IsZfOWRITDRhx/S6wjIgKKmhlQ4OoMiyx0vBFWFRa+mnCtl1p
VfxmR9CwGx+ts13cMLgGOSsy6sodXVWFumEQs7XFuntrjYCyHwZ6XsVSFhfSPKtk/1p/8TmQPAzv
KaUGjgebA3Vuivo7+92LpD3CNgOGoOmeO4+CKpGMZrCRuQdKi/Q/wGh1ypNliegW00N0hsyfD00K
AnPJqDgN3y7N16NpHSy+gK6keghhFZTZRBU8ACO3ZVD30ExVfGwjAhVZE/VlRcKQ62dUD3uVYW6E
iA6FEGjvhulABKENESX9D+Z3tEij4C1kAnqR26m6yLVkA2GrXUZVMm20Foho7YycJihVA9xX++9q
MkBNt8lrNU0vRnIZClpTDT3EIcFVRm05gsOZxScoYuU0PiNXeDIZlSuM0eaca6QwyfCt2Mr7MPBb
MyM7rsSYrJBlf9U5uT3MIo2fdtTPjkHJURgv0CPYq+8SoJGGS6wgtpUZGlyzehykMN4Tyo2aTq8S
UhwWf906NcS+J4jQBosNp3aafdJFH2kLo5YhuoNehzaqSDhLZkeDdAgYS/BRiURjeXXVZuG0cXrI
ddrEcUnk0Ki64nVlXq2ZTz1rzbjSrNlozmFM36/0G/PW8xQxNUMmgeGGAWZat1PF+I0dnjM10E6K
1r5VWvucV5wn7YTX1IAfp2ZTnwiDGqPuggTUpGk/mcrCUBKK7WRzdl8UvC7rmyb8R+EH9ClKkezR
IpaAFUNofR42PL3tHn2WyNx5UxLKlL6MaeAzoaDGY7Ot8Z4RVvrsDvO4gtV+NIB7meknHO6tr9SS
v8bGcjcgT7qlpVCDl6vQsjUv8ZGWaJoMPcbf1HObIzV31TzxHIN8qe0paWmBtZmC9hoVNSZZofti
5Ar2GSl1Ck4zlHJw9R0MIuHJB7PSb1kHzPfQce6z2NoBVe4C9IbA0LC7ifoXpX0c+/qlzgGogbL0
7ZCDCt+rjT76CzXWTY6T9CVy9XCNBwy21hE9mgrKCW0cNB6qS2XEaTgVgXE2a1xVaEfQ+Ogs0SKB
VqDfjmI5hYG/Bml2TnyiUds08pVbTbtWDYuVVadXiTcYoBTKow6UDEObPCWcEDZMPXZKcvQR2qfU
GO3RXMsEmwfaGqy/HWo5DwzfGbNfg9277rxxLlPDqUcQwW/qKkDvsZmFQIy7m1VRXC6mzlmKkdqX
5is0IRrzNVUoGkjnODViWhkl6om8rxuUS9O2KDqcuwYmKc0gXeUZIaQrGe2LA6r8hem3eNEyd+6T
hSUiiuigkcIgPOmRLAQOVUN9hItmV1ddLWDomwpNwoHEPjaoetQWuV/HDruwaTyFtjsygZjSwxRo
sVGOlGPXLUqrLjZBhoQP25XTOFAzzvcuU/7LrKW/H9n4HrP0r8OKQZkEZgFWG2a8jWi0q0MKHwuB
PDPTr/hc6bAvRrlqKKjlONKRJIpnN60dz3ckTU5MhcrGkDcti19Eif/NwIIctHVPHZ5kRMHrF7/t
dJ/VMXNLbCaysuEWmtqLNE74UeOMaxfY91HAxByVia0m/+EbJ2V33FfLMfu3sXW+/VTeBlAgJ9l2
9aEPdvpAP0Czov5gatAcgGIghpFUoSrXObqZ/DR9Rs87hS5+HkN9duy9PrXPM2eHg5Wwhuiu6KFS
MgVaj3QaY1+xl5LYCx3XxOwN/SdpGW9S0siCTLaMbZ/EN6KGpStpihpN/dET8yWvStUb8IUb+vEY
+Yg+O/IXz+ya1CtUY5MlSBfC+nGy7V1kwSKNEDVoarlxyoBSYcDMjx5YH3rdl2RfzSrF8g+rqexU
mNhfVRMDYzQPCqmtXaGKc8v79xozqE75WJ2wt3ofByfcWj3VGG+MpXE1GmUbjFSTpAZrqsQ9uKvQ
/yg1nW1DSTfDUGNUG017o+4vZYohb6aHmzCieqWGqPjzuGQMKWoZVpxTIFGlq5BYoO7YpiP3FPTq
uLNbqi8V3lQJduZrpaBJn4axlxkPlpAx1t+0V02LQUZF/W32zbejNDwtuCCDHg/Ed3xhxbMvJ2dX
HoGGGLdJA8DdqIsCItIByzDC6BdspI01E+BwaNU9PvYUJnyOWnUyj31o0kwpxUK10QrZWgXXnir9
UGslec6lCCQDtyOjpLArbKcZ0dbKEENGG91V/zC47BI9vZ+6tDB0GlFD9u2LruvxLk3lBSHCoFUM
XCKoL1V+6qgZdDCm1Spj2nfR2aW9G+3yYAxG8FjE2PBq4RIDXrR9umGtjbL5sN2iP0oXjKVLuuKa
BXYyH5n5gD/XsWZUeCVshxbQCEMxsl9D1bw16QDwkvfK1xSjJpQ+UHeoQGPgfEVmZ271UXfXddY8
qk0XHCWm2Wh/k3czEb+Shi/UpE7qmt0uNIv3CrILMV39JrWIvoaSnyK/hHNEwt1z5mK6jP1x0/At
RKYgKUkZadJvilQ80FhnqBXjQt2UOGKtnRxz44bIqcymY2+GP3YvfaYcv/yEyo6f4OJJMLbOmmI8
6bZ6kqEwQLKhUlgbaoHkuKCo1pL1svi75VVx6ag0UV5vilnZG5ftzsXLcBno6L8Y2DQnDELNgNiz
ZkKkNMcXY5AMKzpRw/AxPsyuWR5KRa7y2nkH+wPZJYU+p1I7yrMEpVBN8W0Ew1oxWvCk0DTro/pd
DnGNXWaPbrJP7I2JMD85WJ1GCq11B0tn/2hCjSGTTHJtRDunBHrl2RH6NFPHHSBCqlFFBgvMtzJN
8VI0GZ/02pTMQPeMlIUqvqmWyXAoCHZkimMQr32fVG/Sk5sfWiAyWnq1/Br5sjWTFSjPeqVKOkZk
0dTzHTCnpB07XVgXUCLUu+p1oox7gW5ikLSHHJoUOlkqEmYJHBaBGon8jjPZfayLY5WCe2rnihta
QU4eNE4FIM2w3+m5tgn9irYypqxXagrPIlWZ25Biq/v8gEKtqIEM7QcOPMDWDGdFNC+WdaMc/ZFu
rWJKVJCUG0fE0qZ1tciG9qp57RUaYvH4Egft1p0Ne+wQOpIMAPyanOyas4r7VxMjl2Xoq8hq3Xle
tn5huHs4AFWOFmcjy1zwPRM0VKNFEWuGG+wzr12nknljgLDw9ZhSaOmcdIvaayCCh8mfg2WVg5O4
FEFO/cBxLj0HKqQ/ul9O1VZUo+KDKrpLHGgPfPBp4QAtXYi+Zoa9K0+2En8kegLOETay10oWvzxD
JWgnj9CzylWnN0hLRr5fZf7dwZ4uddU/aL6bvioW+KpQNIe4mecUZUcHckxnshee2IBo+0Gh7zK4
1Kb5KQ2ANEszqdKHYa7z1YU4VeFXO5j7amySAwQrjg7HoK1TBUz5IGl1SCuCUadpPTFt2+v2Lowf
czhPdDaa71BBU1FRHCgbkh6XvvpgNJ5iM9uf9Xy7BcWZNZSr2ZqUhjeuGsHCwjCJSe0BjgwVBzep
dHS66BGt0uofwtxeF/gjzaUMZrzx/1hGeB2uLEhcjCFp2a6t0Ne1xpSRbRvLXkdNrviFs2nRuGAZ
ujBzTAWrrvqNlxYkqHDETCIFtwmABxEj6qPeNX2cvv3+VCe4q3TTw6RoCW7E6P6GqTi4bVN7ReWj
HfSjlRn7V7gslEZx2MHuElcNrDwWhqxfLHzEhYJLSf864by0Bwjy0hk6Yq6uthe8KQvjORluDQGB
Groc/UCQOXrWMijVzIbYELJ7Kda6yVzD+KKnFqOoCq4UcYGyCqLnIuCo76dcWQ8Z8Eiy4FekGYVS
ad9TeYP7qa7mVd/mB2XAdFlHJy2KmA3Wo2uOsKPQUBgWY7mtk9QrVeHflIoJEeCs9GRXqZq+ppa+
7qadXjNbIfToQFh4pWIyIbboNxkmlyyUPyGor6Wdkd1lba9yBkjPrw2xqBqd9pqWLs3MyVdW5JLQ
Ou5TBnR3GVscqDbNwp4c/qyx2DCcZX9PUYQmBOF7CyZqrVn9OxNUuGjqFfBpkw8boqgui2xYizKe
vcOb8DpaX07wyIgD7loJ5D8MRuxe+1Aamin93D0a3+yezCW16g9MlOplsa59483PmS1lBGuvNOg8
0jb8bBSKQjHMgDiPwYb2hFUxTcq6LN845Sgw+SrzIorxXultv1B1hKeKlWnI3JUv3epvWAeBkrBO
SYUdJUwU5HwqAjL8PEM7yi4TUn0tp1WWz3msSQqnEsMVfYBrBVLtnhLIkKpHHFicm1nREOlpXo0U
vwI9Uk+wAL3cZIyq7pBqJsWQ3SZd+XIKNfwit/kxfU5p1XrKXJOqpl7/sL+9S4vai9kERFnnvGyr
LeVMc8AAKCijdwM0ICPibc+GGhkM84It37QsDUeJwmXE89NpNLhkstyYAUGMDauh0vs1WxetCQPW
c586S8xav3wthjuHUjz3iU5Gv/KZuu62oZGq68FhectG9TP13edsiplfSe+LFc0nfzgBT3131Lrf
TJasj+VgOPS7BN5fkZIjyCk/u97YzGkGJoIAm0fLmA6uC84qJm7Jpypbd6r/wEIXH8AhG4ugyChu
OOpT4ZbkhnLAcidkKM5s39i8omsyNJgCO+7NsQN35U8AHOuyfsZ/zbPG0vCGHN/xINdvRsP6l6lG
5aVBsbGFIjZoVDVcOskfUsk+R41nYO3DRK2COgLnS1bGvsoza2ujPNBTu93g4LgKHSY5dT9jFZIK
8whESUqUMydPqteFrChOY0ArBS8vggKSeexudWKLfZAb35EULp7oxWVSGOrsNX1Yu5Jsb3KYeJEZ
gbxhrazYBHStrLsRz1PDzZqT/tUjPJEs/EsywhJtb+JJu6br4L/qWbZyJh2Rfkc/I4w/K8j/F4dy
NFnDuLA6+8VFfCcZ9WPmxRiBCorfmYElguVYZG7ibLfVT0DhbZVXaCX6Qp82LkqMqaBYX/qE3XPV
Pldkvg5sjMt7wFTb3h9PzjDoC9+mR2r6I4FcSXBgCxTFvkCDMGqsGCr1K0iGGlLWQSzttn0PAvES
5zZ+WhZZclhkb9o4ya1mJgffB4k+9owf6u0ssmwaT8KtZtdkIc1Vis16famEA4ohkNQ5gtBc1x+t
aKE+QwrTpp6hDquCV1C3gL5CUXudyiyPggOnZ0JhXjQT5YiBHW4Zq266jTXo76XGtyoG5dsC+6/X
0nx3BRorJy4+Ymv4VBpx0irryF576fllXwrf3APqg12Y1ShWas5BmRrrOHsbyIq3fgVHRqBmyI5J
zyA/Zon0ZFn88b5BJ8hQOPkI+7NVfqdBRkCqOsiLAe9mmD/+r6vhWF3h8zJQZZqYHLhmHp/vTw9K
2xlpVM9JRIcZO4l/tv/zpPmZf2/K0oKJcL/95+r9z//n43//fOoq3tff27ZDh7HfqKL/zb8MmZHQ
ecfzxf3a/ULkXbavOuZa/968X7vfd3/075P/677/unl/ng9tpui+MdpZjQmjwi7Q5L2fFHyacf6I
f67e773fnvSBhwS8y7Xm5jfyk3x/v+DoYuL2720x+f+6jY0atUOo0m+2nMxtMoGnFUqtLQ1Kmfs0
aTDTc0Szw3d9kRajs/UHHVqOQ/dUdljZh0po7mfTYw82PpKV+WZTTv98IJmfYlu4PHNQbf/+wf1p
95uCotDG6sPD/a7INIz9oMHBRfqQGMwvw+25P+/+yP0ilxX/nKTzMY50BretjIEu/ArM/f3hBgz3
Lte+R0MzEQy7HdOtIJW9CIrYgcABytZMK7JLmvnQqkHyFnR/jbi5NTENmq4aq6UFYHJ/v9CGBkFE
mFcT+sYJhQjUGVCTP4NAa5E5JtXPWI0OCRu4UdExC+uadqHAphfY2BbeJm7HMygKvB+Hy3zzfiFl
j3S7tatqWwUwodWO8Yb7I12QYZPsF9mvtKcq//fv0jpkQx1ba+8DIN8k91e4v3YRiJk8IroDHyfa
/P1/f/7L/WX/POf+0NDQSVF7wPJ/Xzz59zu7P/v+wH+89v/78N9XKJy43rhtvfv73P/4n3nkbKOk
wrCRABhmFsufIwEpmKBqw8C99QbCRU1lzs4em2NC6RmcFPSMbnb+liKidPmJo265tUt/RiSHOzsZ
sx2Y4OooWgyu6oQ+Pv61XditYmxsRIBupcxBeYFY8XxXfHaV8tsyQrnvShrxVUqoXxG5kHGaZNmQ
CoRlUROjZ6n5ZJ5upg8QYGAQ4Se08el9QJul3t5UFN7cJwKw/JT0LGluCZhWVZRV0CS+VwRdybAS
zfoOY+1lBX9yaQxADWoYHpn81WFvuaoKNFDEAuDEAUZTovMYl0ddZOVPuEVQKwohg6goKTqqZB5B
N/1u8JjoH41gVw7qTbOzM+FtvRxSBSEC9scpW/C2s1SsdWFjL1XyMqD+yKkc5rny9pKqOZtZ5Len
QaWx1NLBVHXadO2sBk8Dd9/lA7TUhKGtWKAlNqdi4tQCimOjVYb7MSKUdApRXXJ6i358DvHgW8rJ
RUKjNj9mkDirKS5tT3NhVod9i/zUR4wOszxwGABRbPcVDxAYGkaEaWvEBFGLogeAszWJz7YFpFpl
9ReezEmaNjQaTTr6SXLBSRVNtDmbWYfM6/qoQTHG9A+G+WGb+qeWtAzP1hTTjFHdmhba8TBHGJCf
uwS5oZ2Wr0wZSJxB4ZxUTRAsSoc6qZpEJlsgLPsO9x3kifmwK2cz9oAeLETy6mD34kSfoOqap1Ih
LlbJTJsMhslYR0uawac+UY89llfox9p41eA3Jxq9XPemfxaa8ZWVc92WtwN8k9mzVBOY6LUgAzMG
YxI/+22n0SH1ewbHg1I8hBk1NLYzmEKR4DtJtVMAZURX8OSuMNtZlUhgxiLQllmivimN/stKBH6g
DFfwpw+UAzhhwukihXXrrGq4UHvUAoK1xEQBZpm2u7Xh0ZQUQ/bYXI5MTSXJTnXIgjJXHGz/lhid
eQWW+9vUmOKP0ueAAIWJ+gzdrvHe1ZhNuM30Gm5FoJImTFq8xV4cSYPVfNMMnBO/XqwweGwvTc4Q
n97iJBizqulSnWiuELPqGS1tJLDYNSoebSxtlSf2d9BV4UtOecv33cIL+2hd9oDbfOq6a1/izZVE
O4qZz1pp+LuSb0i4uqDUmZvPat4cU+migXNYRA3ZM1ZnmNtOD51tU/gPMIOrvWFkrCO53FMSeFAY
whrq7r1Mqw+l4B3IAhGs9K9Frl7qcCD14/vuxKozCQX1dvxRE0s8VBFzAlpNCU8ApQeSbEMtRAYe
m/5bGCGqxk0cpk6IkZ9kBrgJ/Yd8AkmtcH5AjxDfpGsoKpQd9s/kuO3BQGHXM9hTVyCVWM7Xeg+N
rxAyQFMryy9pUTaoISR6ugV8z0DfplLaQ/yS1GsbYv9NNhUqwxihDN8tAuYmFCdiegB+KqLbMTs0
dhRc7JY9OaAthF1qgGuX+uHEroIaJkN/qSXPo4FHcp2QhquhbWKs4383lNBaFc/3REPeNbS8r7KN
L1FTgA+cdKZn/Zaze+g6ZDHjwu2oTJkBoqmu99fmNGgYSDb9U5v3tC37p7LGMTzpwl+a3urLkmLB
ujHR/A6qphLD86J0idG4tPMkYu+6y4qZ6bSWDbyTWFsJPGujVvO0Gk+2qqX0YQx1uclgVNLGRwmL
ReshC/oGdB5qUoQcm0kIc9XHDFVAA5IJSmMLcO9O0wELmSI8496BR8kwkxDo3q392Gl2TaCc8XBJ
NjSrntsJ4xZct/oa0xLNofYxFirjhUpg7Hun/Y4hpVJoy36GGCRhX4UZUZryIpSy5lvHW1KYkDLL
ZjwopsNgW2uvu7ilhJ/rFHhwvF5Q5WPYohxuQ6OhBzciqsXCm/D6OTSIa4BBy4dZZMaRa+cd7knF
JFeVlEfqpGeh3AXoGFbnsVWSdtjVpgX1D8BwSvZjxQ/tTpD3gwg4DT5MlBGGdxv0OUSm4ZxQt9/3
BY0VCfRfG2IcpzE83ilD8t4jeLWH4T21aKYrVvyA3RT66JFRC0tjhEmp9GVgIoUfu/GIQXy6L9dj
L69pobKmZu4nMG6K+Q0jvlb1kjhKhGamuFk0tbIJ1HJpsTNLYf9Y86lqabRwEnmsek4ganZEe9Pw
5eMn0CtjATSHTx8z8a4qjGQ7khHkMnyCFGyqSHXdcocuR5YIEaCA8nJy31vA7WgzMwY133d/YHJg
45W28ZTXTXBwQ/MtSiEbxhUGF+1MsOnnC7VPGKYIsucQk9h9KCt3PxrDWygAVdSZPu5Voj3kJVxU
wgxWpkROEKODOiRlpu5Kd/K0uXro19pmmHMAxSYvKMkjnTpXN/jZctd8of372v3mn7c4/0EdRTTm
Vvc7ukYjnBvmd+706pNIUiA/dq94DrPl6CJf5dAcimzMNoSPEwWnMWn2juZwlUZ6vsitDNdyVwAg
qdxNBhNRVu96gPZfddF53kP6+wXG5hMEHC7uN0PhUEEnYfOMpmr3if8RGO0w/XlTeg26fNWM9TWc
j/DEYD9oQOYvwMEDI5uTiFIDXZLPF/dr/3UfHgnsmxYDRpUWU5ycMychCkLaQG9RXybmKWhbErps
/i3/XtRz4NxGZrBU6DgvjZJm51adyax3RCrOU+QsOJ8OdQMrYb6IbRMp0/12NENZp5JqjJvqW0t0
Cbp6uytQvPj5XlaPHf4SO8uGWOTMF1OKkFc0ZbrslX4mVQGL3bcFU2dVbj6Eds4CYWnafmxzfX+/
VilC2xe9hYWiRik2mBmxJV5qxGImKQe37u/hfs0iv8UbBQlXGOEyU6r7pnbUPTr2LrSwDSyhmWgJ
ot+gCBmCT1Vj3IX6I22RfJ+pTrkJYwcoW/0+9cR55HpySdug5CfMFc8PBCM7Ni6xhabq+1qPK69l
D8WJB/WBjZvWYkYnw7p07QxaAMSb1IemABndKujWjbWhLfWOXIY+5qXw/WijSpvDySXlXTWR+N3P
ecz9op2vqb2PmH7SKQz9C5Nrw/j3qpSCCEz77JB1KuNLmCVIqF6FixA3jlA4c0F9dZc3k7oZ6I/u
p/ni/v3fb+qUFFNJMYevOwCgN/8GRG7/vHAHGCoOWgGsabEVsVMSIi3UEZX2m7xF8VIS8LozSPjv
AXi/OcbMlOfj5Htt7eDN0b8XBTN13TRrJeMpxhdYGb50xuNZ9+1dPxSH/5NGV4dGI4aTBoxwcncU
d4BvBuy81KyBTyabPFklK9yPtsrH9BOSQMSUCfE48uA5rtyn8ks85QdaUwoiVZTacywIczkmIF4y
0WQfw+fpHbzYz3CmY+E/h08SrcfGHiGcLuU/2DuP5dixLMv+SlnOEQYtzLp64HAArhU1JzBKaK3x
9bXAF5kRGZbVWT3oWZtlvngkH10A1684Z++1v4EoLh/K0aPsSQexxJdEK2BaKSpxO2zcaZZTY3Xb
53wBjoEgcZnU5zt40vUA6NXtRA+qY9hvxNt8bj8KvpyQDa5UxBAgjugBvsh8fCViHNftM0+l04tD
/lWvxBtmNJqEGW5whDf6IXqXOMVgTyXciRFI+WlTCHu8U23ssHOuRw9HiKy6ofaBGAa8bQlo9F56
uQKwcqLLks66wmaM0OJeoFIquNjO4wU0ZR6mj+AiH1CnAS5w8MdCJEhpvX6WLGeprd/pn9pJvhNe
lZ1/Rz2evR7J9LikZa5YeGDPwLQiv8RP09n/HPGGPw0wsFsvOEjRVsXA39kDk7bOQdJVq7VAFws5
+QH47Fxy6F4Vz4wDHPAz3Qm6Rod0H7/juCyJ1XMk1YXtr8JRStFbYOwF8NAJqyqihWUjjwMUNVzY
iTFvIIm3rgfUFt74HhDJcfuyWredkMofJnzeZsViuFGrjWXcCan3J1z75Vee2H/kXXYporxt/vNv
svnXnDFTJGtMMzWDrDFw7NqSofmnVNKS6IA4VSSMmuQ8CEhWnORb2Beb5L3bBTcopym6BVf0L5Gx
njKPsqJxMI/zByOEfS0avXRhu5BtILm1z7ZpK6QLJzUOvNDc+vkFZudQwlBdK4InWDI9dvYNnozk
7xmiCcrAx/kbup+budkLFI4jHtBN+dhfSdG6Lx9bKg42SW1f8Q5i7XP6pmJw8fpTumPtR4cpMmAx
1m8Ub6Ij4RlXJjO0BhtkM9ipkU/j21cwNk2ePNjqmk+HDeYNZems4o5qH40jGOaRavZB7wlQcb/q
/lO/zw7geMNvjAkYGoxvHFDabOt7TmlrgGkv8TtiSPGTujXy1+GOxsJ9xU3HagOrmJ/wqYbXICDr
R0q2xTDrH7QrQ7al/XhDbFY9IbEwT4V7wiiBV5facMr12yGJejEiNtmb9B2tvitclUcomK7lBF9k
qWHsVrzoPl04jfKzqTjRoduKm9BTT/hC1VcCCbFPOVjv2ysYQATP2VMBWQTXC8omB7kz5kg+pwZu
gPfYsaMt0VFUJ/mETecFAXCviPYXYLLIcNgdrFs7Wm+AWQL7pIMdYiDcd4vxYo9PAZy6I91oVkoh
O50DJXLo4gu9gWGLjO80rdllrAUCx9fClrcYuMpF+syybbUZ3ziC81JZwD1tV71Me+uFc6XHzs1l
b74RcAytF9DC6UV7RUmIQtTZEeru/JuR/9cIs5+Br8si2faGblnykjv9p4EPyL5B0SUPJ9nsT3iW
wvUyxzC8HgzrWV4UpqsIWtcrthmUTRiNHnAkNQvxe9Eq/5sXsyQt/Tntb3kxkqqieBZJZDL++inU
YgIJa6sfTpFMrZD/t+I2zJ2JSwSiDYcN68can10MHYM+2LlszwENXGyWD/hHovPPy/n/eRf/Ju9C
JgWCjIj/Pu/iGOX5V1O0b3/OvPj9t37PvDCt31RTUQyN0HJF0tUllPj3zAtribwgO5H+kKhoEilA
f069UExV0QxVkxVLZjb+2380RdeG//k3VflNtSxFs5C9mprFI//fpF7wNH8ZapbEIJOZ7tm6SSKn
+n8e90pIDneL2HxP6aEI2fSURl8r0J1oyDsTFVSfrBoKRf4YomQv2V+ZCmTsLjTuq1jOgm9DUgbt
Uwz1QnjAzVCZj0NZt813MKlp8TYbSi989rHp1+yOGlIwlBkSzlj29KQr0yQqa1WMhhCvi1JPscNq
xiSvRa1pHiM57xMHw0vYbcaqrUDGBrWE8d5Me/9DC7sROpguB/K+DHtoMoKp0IMcBNTFfUGSNVLe
bgwPHRXSYk/9D4eAaIZTeQ66ijhMPTU1GZF1T/WBdxJEaxEl8atommgaWyMgprEmuqmgx6TRQK3y
QI2Q/gmt9CWT2wZNpxGIyh5DxGkQqsjNtHtfpWOmR12jHwimp1yBvk+VR8EZ2tRqGp4tnsQGUojG
oTSLUy2S3oywTijH6gV4M5wILBcV58h4O4TZAKA4VG8q5TNE8DP1z4JYUnzpBDMJbl34ybvcDB2C
TtVKw2Mb9FlEe8XwOWWLOIAINprDcVwh9bH8lzzjEMTSvchiG01hszJFkEqtYVQQOVrZIn6mi2Jd
ujk0hgdlMBGR8Q+t8lMPx/AhsIYUvdQ4N5R6KgLM4rrmZNuSWcxDaUr7qocJCADFGvwTYqjClmVf
uc8l2C2RREKaU8UGANouFwvT5mnlXaLK6jXXU5x7klgRSVBSUiL5oPKNh84gZ8PN+7Idr1aHIJYE
3jhGty1PIgycmreKwRXxD7y8RlZLR50RLFzmkawQyF8TE2NdNaWOU0dGDo2SsyBgqgtn9imR0EML
SivB/NaMAeymYCElK1dITdhaZwW9sJUR1Qbnhj6i1L7PAl3B6SzrgBJVdB4mpGhawmxbrGYwVr1s
qKYX07nSQJKmFI58scmCU1B2E6DBqEHuqct6I55QEkt3sVrKWN4TbaiONP2D4CggPjAec40t0Waq
LNNEaawRpGMjte1mpINiyV2BF5w0w0kfOtwTUxU7utxHu2QOhGc0YNNdbyjKTaob3MM+lWmaGcNF
NKbgwCeA9b7VtLNUijDPcThEn6kqs4euOdUOOXRjTR6i96rXA28UiGTLRLMEPKH6jrW0WOQSXKCB
IMOZTb2g007cohOmrbJXa6k6RkElgoXMlbNA629tRcJ4n9a67A2RWewzxDaHMSR210K3A5nYoPtU
qdm2Rht4pxO6gmFGo+gZQ88JOkXein6gPYpThYEytCLt1AC5pzA7vXVNWp9UoVevRTf416GfqWVL
Un4t8x7NntzA/Ar75moWQffep1K57cRIuQsTRA7Uy4zwaKYj/5AIXw9xvvSc0XvaKFUMBnXio4Le
JXEViy5IYsZZgx489zdNFCQbsjInpxb04BAUPh75CsvYLWWGPNdznL/moxo7VWcFF12vDYyhsY+O
x2hRTVP1nRfVFlXaZqN2ZX61FGaXyGjro8JQhNfRzK6KiejSqz52tQgvB/pJ9r1R2V7wQ3R0NYTJ
TY24P89xkG5RS6TMDTrxClqkXjBqsZXWQjU7JaaQE/sdi9+oKvK7usuak4SkGLyKxOq06sQMvFcz
C09iOTfHtjdgjw7ThLpXDJPyEiLQuFqYDl2UZjjbFYJYA8XCUNuX8GswycAe7CH20VRosTfzMe+k
diQbsgIO4isU5BA1sGOZSlyVgWzacjpY9BnZoZqNRvUoq/CORh1pRIM25x+dJMeMEA62VNNCYOe1
DhZCI32zCrETcX82clRqWz9LRuJ3Wg5fSSy4Zagouwol54YATo2iljweBURVS7Ja7plt0PG75BqS
+Gh81AOSnmTmCCUq8YQgBRW+IStYbs1CXyuRVVEL0OsTmip5PUxl+OA36XQMKSQ5sow6haIuh+eY
TbSFw3CnmRSWsYBpaCx1okT4KCGjU41jmk3mo9l0sTeasbZvyds+ohwUf1QVVz8T6xPXwGBKztlH
J0MBClyEHRaXko6LdpYdyzdlb6orTpAypHUxw4eWE4Lj0jDJt5VcTGtJ99uTMZV48NKp24UJEl6S
/8hmYt50RtQlBIH00mbWe//YSUHvTgp2eBYEk/qW6rtqQJ5KVYKz8LG7HNuplj/TYKhPWox0pDSg
R6BMyzxTRBpYJpTyhGzGl4yTYSskVIzjGWQMUqPKUQxgLPoEODMUBkJusy53UV5LBwGT0ZaelvVk
GJn+QKK0fBZ8owOIExjeYMXoS9tW3flCAqF+hhrcI9V1UF6GdqmFk0uN3/wOVTHYS5GYuMIs1DfT
nGAkap2EHrWBhNlL1Tqgm7BOZvqa2aQTYENsKeauuV7HfUdIqJCCJ+qy/iQxc3izHydOahBJMI/I
KmNVSYlHMHInE+fOpawfw55TonETBUpvR/QOKAaWoNytNFpnEq28kBLrerTQRynFvKRs9rhO53SY
UUfp6bLgik5lWNCl9L5wNEnH3hIPmFZmzMxGm8YIAOLaoW9h2pm6QI0yImlH5GlrM6prl7AmDMw5
h8ySADwvHLJlARmK/cR6t5YC6HuYvhilGaE76ehD7iLum4OnRgEl7hH3lrWYHqKp626Q1gVby2ZM
0VKhb9spal1BG7nt1QzxuGaaaRRL2BCBrDmaRXxGlOudNyd6T1wM3tK3ogagG4s9vodiVCC4jR3y
P6Eqw2uvpyU2IsxCK99s6qcSwTf9JwwOahoTHJioqkxkcDAMstskTeMfx0htJawIQdq5oYQVZDNK
4zAfTC5Sao/VrLf3+DfLkNJBV9OJq8vhyKIOcUaRQjZxCLEgn2WV3EVurFoSyuq87ifNx3AfdMIk
HjrDVN+Ducc6lK//n5yCvK/i9JZ9Nf9rOV59FOXSKAnb//3PXza/vgbrvn5r3/7pC4cIzHa6dl/1
dPtqupRf5YF+/5f/0x/+x9fPo/yb842kmub/8XyzzT+jt/yfTje//87fTzfqb6TycU6RLYujqm5y
Tvn9dGOav4kcXVVVXPKEf/3o75l+0m+GZhmiaBgax23V5Kz9++lGMX4z+IFl6Ypl/jr4/P39/16+
4tL9uh7/opylWOpybP/TSZregyKZPBxWXVk3ZZkX+OdjfceGIGIPLGyZW2bUegh3qceQqn32pxB6
iyXaadgZpyYeob3EY824N6lbSLSj0Ohi0yKpOs0HYBUocDEK6AAZ+Zh3OrLh+q1tMnqlifyuG7RV
1Vy6sulRd30SvVVGGLoDCYJ2oZrtvig6Pq9ZhzCCVF570EPx0JAkMxckoFR502zb8bnFTXAQkW6U
ndLvp4FgWlOGDZhBKsyMJfU8g1lEICgGgf7Q40ZxxYJ6NBmdR5ISyTaT2T5XVfyOULqyBZqcdjMi
Kfcb5oWWGYGiXE3CMLvbnsxXAlaR0lKJVRSSx2QqwiFy6UkzXgthhMyWSeugrNN9hQuEf1J5RTB4
QgC6rusJvJEap64XzryKzlbXXuKUWKtMLFlqy+/+yRIlV8MAu++KmBqOmlhrOdQcK84Mb2Ivb+sC
ZmjElFziEVgratbNUEtOag0KdWmge0WZbUWY5J31xWFqVckGSbAJEDTpLAap7FXYi+liV49ala/L
MsG21IZHXxrbE9yBQ91hsY2i8IICNXXkgqlBDdtzqMJiMRK92hSBeCfcZaEUuFED0FPhKPcTTWiG
Eny83DoxKYrXqvuO27OF5fJpwLK+zjigrVlSPzrVMGgYdgSQLJlxVjSf1KxjETBuU1SSMEMQ37lK
rwmALaOHG6ezWXGa2QguTdoa26wVboJCE7cqkk+9Qvbdz10NRYcNSSwMgRcZ2a3oC4hAkjRvwihW
UKwhs5MM5dqY2E9SdoLrvkw//MIiiMooPT2n6C0x664bQ2hwAAoPERVoK6+VaxiSctX1GUy9Kcj3
vc6LzkEnNo8F9rutnE63luYNS9vQbH2DYEBZLw8SRC+r8WnhKvj+OV+tZW0a9pM4BKccA4fT+VOH
n1C/G5KifAJkNHE6NFMABGVaqK4vUt3rAwLS8jZt1zPi3tkgewhxLTb4bti0QvSYlMUdJ9N87Y9Y
YeSmcYXUaGxZ1PSNbhGQIiU5/KuQ5R8eSq4IbHwyNXXjcD7plBCRft13Pb5MH7D4HMjTNsbTZnaC
uJ5kwWsChDRZUZ1ZIHp7zBfNUkY0mGwYB3y1LuIfRMFZOhBNl4WHSGzeoll/6ppJJJ8I2pvVvcrs
vuMJULC5oMiTtrwJZqAd0uqKjMs8JXEIKycG7an1+It7g7CIiHN81qNC6WVPUtmYCW3wLpD5mTRT
6Flz9sH25xQqAjQwTggy9xuXfMhMgy5Q0egIALCMiOVJkpKkP5TxLIWx7oyTSjN9QLSgdaDVc8jm
hVogMkNn7w6RPbQGfoWqfY6nah93OArThrwnc/7IQQYQa6Uf6aVB/Ma4B/K1vXZa95WIAfI1uVXp
Dk1rQxNG4kTxpraqQUXaUG/VUeFyqcilkaV12AwUFGntQZabUyCJ6zyYTm1FhlieaGxcieMw0HOG
BedXo2QCUrXAdCTstH0bHwUFl52il6GDD36H8I1YQwm2n5DR0uqGg8To2MLm2MQB9hwh0Id1nFfX
MDcmu0doviRkjJ2mHNWUqR1fMkUb3Me9pNzE0nhBXQJ/M8v2g/CULvuFrEueBMoNcCtCkGMDOv45
Ua+CBd6hVabgOYGzao1lQ/JQzhyBiC4UredwGDUHLT+xR3LP9rmu3oJKPvVRSKhGUjyaU2lsmh7Z
RZjkm3qIvqSiGK6WlUMbnc37rBfYbwuteVfA/gqibPBoTF78ubuNeL9QionEitXtQB2GXkWXkyOK
AJocS3Cd5ncgRT7N8O6hbLGCatGX2Y6th+5hVQ4aGVfCqLGJ7Z5nhNzNrD9bZXzEBn5DiH1rxepT
NSnnR33WusZgHvyUJY+dYbubxjN6CNeUILoEJYU0WSh7xzTZG4adF8xsuGM056V4GpoIvLVERGMo
zUdTonrCDg1bOIBGUaURKwkHJaEnlBTz21jFpTdL4ZcyF+MhNr6lOcBrbm05vVZrU1e2SGCcPJa6
q6GwravI+vTj+UbdcMnD850OoRBXIZ429QxwCnF14UWDdo4tMPGUBmmApgtvo6Yj02grBWmBPY7G
XTBMWxlLEShJgE+jBjUu7Wg2dAK1OXGuDo05v/lqvjhEkkfdEIeTxZkyKDMCN8qxvGVjtEkSM/VU
ldlAJ+nMjAINR1p+HeBu2FlDDwmNOKStGj1cI5ZfpZWLhzoB8qzgtMK73L3ptV7vJqILOI7Gx8on
tYXjXOdpHT2wFJl63PrI8jQFBplvFXtFHN5nRTuJyJAfFb12OtV6741gdNrK1DwjltFJYYJe5UV+
ETR9JwWst5E1fyZ99x5jevYaWBuYyPJpz6S0iwMwiGADMGVpd1PMMUTwUX/houCYPksDhrrqXkzY
4gicT3BDzk4pIU4dQ6Nay/lM5yoRgJYQpp6xFgoTQBO5EH1qNvchQjfctUxnbTnGxxpCbKwL+nas
AZ6EcThxVFx6EzFor1H6lse6xKerH43FwNwZFOLAlIYzrpoE6cmJDuYsTZtEIXklL8lZ0RXR8HDi
I38IkxByJoBBYtRtaXpu6iBbo2klzilIEGqGnK5CcT8ZEEImYMEyO36ItSlO5l5+8yvabrrRGceg
xzGnNoLkITfC/6K2n1KgjYcqG8gTTqmEabwTSGaVVaLnrj9Hg4SWQioedLV6bVFsbJKGZSRQFd1p
kfMUbXoXtTWUWvVmSoO5Rmv3FEYVqKYekO+UljBrc+JM0EGtMCPBPBHm96gJYVnF+Qn5B54FDUSu
FKmPcivJLhZi9m9ub9WP5UX0Ba8wad1HLTghCb+5a7YIP8nydbpg4WkW80c4xDJMCuqbadHtASgF
69LALZeW6CrKpPJKfPfEggLEw5DHJq5mYkvwOmGtoYUpB7T4J6ihBEX7xK/MEpqvgm520fXiOR1J
QiwUkwKN3m17LRo4jMrMtCIUaIE9CIfeR1OpxHNMDrRg3UVJK2wVwrDXujSBTYDUMDf7LDbnHefN
fj3P8IJGyHHW9Dgz0Y9EFYxWMWD0AUEhSQTEULahmE1Nh2IMWoYRMGhdydvWx9SYlSdEQq8/AV8T
u3xARrjgYlWPJiiCWkWxEmimkd/JBqzcMTfxLio18h1jQppjySJOfryUjTNm4WcmSMVOB2ADE9q/
j9TwPvIx20x9DYEdCRDddbVGpVDAsTb9CLLW8oe2qPhdQUTM9PP1zx/ssSWIgjflh5H1JwpWEcYO
6AUUu0UE70pDke5QN0ExnDDX5lErulonnqtOLXesImC0lr/9qy//1fdGKs04P1FW//xuClfBLhHH
2f/to/z8O7+SyKPVR/jk7Iiwwv/jObUkA9X1x9cte/g11qwl6fgfP/nTX/94UVTECecw8Qn98duC
gEA5CApU4yabqV+P+z99l1IAjR/5r27zEXidKh3k/T+u0q938PNQSQnZOVME69cT/3yvqHMdD1Vi
2o2KWMrSOFO1YO+0n6FQLwl1Pz8olhHw8zcIZlSifZazP35Q10w3dIcBrONTQSoLbEyXZoZU+OOK
rhdV2s8ffpzvCzbznrTEjy9T3Z/++PmepUB+DnJEA8ByZq/t0o28KJy6xSKRpCOYPSS/7NFlPLZi
XqHpztIHebmhKAcLu10Eaz+eHFHDo/Pzt798T1XNjUiVy5sM9i17udJyD5/bjioJO0CtnH5ZdfRF
+PXLuoPy0iASW4Z1SlRNHwEqxXmJlzjDEfTHHz8uoGIR0P3xvUInfNKYNc9fxIc/JiTqLILrD8nh
x7/0x/f7fgSJXmAzXaLV6eNw4s54zp9fskL9Fko5bTw6pjT9gwrt3s9PKCWuFbmvNz8vuFyu9c/f
/vKlPE2dO6t7RvRBswCeLq8gbXCsCBX9xUSO693P30w+sr++DEtgF2ZIJVVviCSsWex2tVpWu58v
f32PcbeG4+Il28vkzjsUNKtLTGkva1G6u0+itfLSgU1WeAOf7SYHaC3Hp3FH931LrXKNMw5MttNg
6evAKbuXefc0uB78D/RKQCuh9k3xwUIJNG/9O69PdtkBl6gHEdPRrkhH3AO6Jht5t91OK2/ekX25
qp2X5ckOTM70/i5JvX6KTfswktn2lBvrJ1Nw9fP0wTe6NU8IwOEOWO9cfJIpLSTkcq287PDkA6Og
fAB8trND08aItWUXfOW1SR5bgKvHY0P/+EZdu4JnspttxB6rHgougez1urTugKTZdClXk2Lz7shV
qI5qfuayzJkHRK7QPrg8UyI687y1tGfQguPrOJ1za3DmqAX0uKsap/UdGnCi4KKj6jPHmlBKX3Rj
S7zCOG9FWWeTc+K5fVpigZOyUx8ug8stgVYxIPmOD2my6etV/51D0bIIQEBsTtIYiYZPvI7k0Jke
LwOhVj0tSRODq7MobOOBt4VxE0UxSAUzoOJp86WluoQUEWkHbxX0KaQ29RyiVh72xEUQKMFNYEug
W0eTA/MHFnoZpdnAcXgjvaKF5ruYtcsBveS6Tu6Gltx4TN0giUigyU9s/pcnG09ERXAXimcic6Aq
JJ3NsxeNI9D92eoBgRPIHtfieWZdO3aBQ2oFwwJlv53DOaW2DeMqaBzzzjxXMCDPKborqrT8h2Ba
R/aY7+QrYlStWvsgbFoveZwmO3pUzuQMEAFFDXml3vKjTIrAMdyBJloBy1wN95wwJeIPzXfxQ+w2
CEcG08MvfSEkgAvWf1XEubxydbLp0b8xK64smVzFt86Z3fCeMMrEnt43zb3oOiMz66HYRvWxFXAW
fhFmJwOAt5Ub+vv3nMDqAQdw8ghVpA5GkMVH8UZE3Zp2+8r6xieQrTXu12yfymMo7wFbP6TlQdh+
q3xwquGl344kN8kbwy2yrcaMQd4h1HZGdE+kR4WcP1OUNVscLd0p3+O3witHfBe/LXosDamasVVx
jsROd9efss8S1sGjFG/R9dEALyeH+xQ/6uXVAtSWlPdS5gXVtclf+HUETCSMcD3UMxHV6Pe463Cd
GLzj+CqAA5rOjEduWWc/zTvxw+OHkMYc65U2Zm/3HN7JD2ocBlI6b/Jvi8YB0p2bRExSfua544kB
uU6/uf0l/qQFyUkz86qWRwYX/OsQehIDjTtr3uXzMXzkzfGQfCBCbqzR3IChVRjx6QHQgUcRwNls
PuYqmGHYKGAHarcZ9qrgMhlM8rfQc5bv3hjJTb3FNmEJhzA4MihTY62UNlEpfLObQCIsFIVd+nOV
8gQX6kNV3lvlR6d8hpXtWYCS621Rb0WiWShs1S4PGcUHoX7Hp6XyABrK2NrNwOezue/xeeeSJw3T
RureFP/Sg73gI59V12QCGT2+VvmLSN5vWlzk8mjezRKuB2wV3JEBkSmfb4lYzDje9pzFQ8njIcLi
8wkCTfHYNE5QsxED9crExXuu+UwmLhEOoPWR5drqhwkg3k3qbTdfrFfzzB2W6w3XtbffiKU5t6tT
RGyoN33wCdaJ4lxKhhyIyI7atFRdN5l1HlTnTbkiSlshJGUqTw4YKSSPv3E7DK/fAWViDmaOfWEo
8RyetOs+mFdHDkWTwy/Nu/ybDnfp8FIO+SN1psmFAAEPg3caYHkIiV4VvrDoMnq4bdFq+hDdkngj
nNFqwp78RMLLHdjvI4Y+xgmGG4WCQeYoOwYhr2TcTc8taXBcA+puVDG8WX3uIAYEjn+e3AFe4T0z
Z3TgxsFl42oZ3QMvAWY8J2ubNAkGrzm6tJnhKH8w+zCV0rLifRHklmz9jbQDS8nKocI/dCIbvzQC
3Ucmy27N4R6CN+ezkFWLxje4+YN+NhNWUkY9wqDWy7+F14LFXXD7HTeLMo581kn2JF0HaBD7UgQx
ry/qnXD8Gn1H/ODSdWtexUT8Chsy4DY8fPxEJYVpV4u2s88n3+anTNU/T6+QuGjYxQE14Zvx6nD1
hQfj2q6GZ/CLr8aV5Y/7aHhcoPBt+OAvHmDNellFkOTiHATnzzrMwi5yo5eVcIkSRD8qPGACAkWK
GDC/lDIj8hwbaxaz+TpzRxlavNZ8FdnZgYM9wwGtM7dD4XKxlURYwFu2xY83Rh7LBYlnq3ZXHVi/
zDN3yQIcYs+sxIQI2cnBuGY8HuuB92S8cgw7AKGwQ5Sm6KtLMk7Fs3AUHqQdN4n/PcWPo/3BRdDv
Rpv7wmXSjlxx/sr7520x+Bc63W75nGr7EskGb1K6srwgZNaKx/RRvuM2FgeWZ//OOLaE4dgKcxTs
AqYsrpVxZPXTrnzKsgMPG7+FOYHrO5SvyEymDc84eyxlJsAUXjSS6WV7wvuE43VkqqTO6jKLNs8v
/DJ7FMIBYeftmSqDbT5vogM3nsknfWQalHZ88uiXHHhnzAHPLO7a8YV3oZBYR/FsxRrKlSWKw2kE
l6cyXl/q5hCxoL7yBxXPyWZCDe4Z9tkWA5pxJUJg4mPEfclRu7vhW67tG9bJbesQosleAcI7JoiS
28YVzuq1cmX+57fGZZDqo8swS795WSz+PAVH8XkDL6T0L80HH2sf/BRz9rxlycZbzwvjqa0jQRvk
T61b4cBvTjrAq7tllKqYMdCAQTZXRAL/thSNRzYLqjtc0m9q8Sa7veAGL2D2pnm8o34QUnjtHlg3
W+bU6hWbBvFPw4VLQOrZJZ5s1Dtdb2dbwvQCJ9/7HWbmFRztVWshYOVOLnybzECS3R2Fm0ExcDNy
iQE4llZzoPjRUyvBbc6/q8lp7nXCKaPNrHCE37YQheAhoAiAF0ECoX5f0j5IFxoUWV/HN/OOQzr4
wxVTw7hMcjLIMnsYT4HxcJmq5zzzlqDZ14EbL1INgPqkwEckYF4Drd1uAXAelosv5T9bNJe4ric0
a9hf2TaV8K5ts9/Ld7J00LMzU5RBWWL4GHeI5K1oKQKUNh2RF5bTgYcZohiqTr+qWdVG4pVgnB/L
4lE76tau5CbSEJE838cvcLJIkeuXYYDdtsSIzTM9BCClZvMU1uheLuzMxcGTi2PIcGVHrO7Vtag4
QFAJ7WUPMt9I0yocJduH2ReaaeGRpdV4iDlRMoADR+FzGqxp/bCnWQbYATkHT373wZhlOWefzdjN
NqO1RvWvus1Lj5WBnT8GACSGmlvBSNyKWx9YxarrNrHqjqrLGpjn+9A8tXx5Hc2TJBLwuOpx3iiO
53lMcm19Ex4QETDSimfmK0bACMyXmvbodtYR4wIvKyqPmKcRunsYbGdmAaaVycbDIMlbmoKcMNit
jLb4aUaeIgJquh/6PS+YEwdjC74UZBjOrVuy4DKk8ivzHhosdUc26awYTbeRTtAe2RuA6gzZCA8s
ULZyHCesxOvs0HyMzXeGxkG40t1Dcz7fWm0n30uv1ZoPpYGsicmY88Ye7JzJ1pgJWd0pyI58quyp
OF4qKtKtr26Md6uWOPCHL5Wsk4W8wHg4ykTWXRrvtPYxASG6CziiulF2m+s9l8LcZq9lsR2Nnaqh
X3RCUAtQG7HE72cSVK7IggjH1hhcGza2tcMAbIksyBAOsSFRjs0LIduMaxZSdq3tTce8Qg/O7gSb
IJYTySkffOSK2OFDHBuAR3lsDf/hAtUH4LOerXWeL/BV3IVP1Jsm6vEwyagOfbTfLFPG3iLsirXu
yGTCzQ1Vr02OYJcCPFYk3hyHI8VHmp3NVSR8LXuluVvt6LTQPQldkQIiW5cM0Cq+A1wyukNWW+3o
tMQGyrX6lowvEE0CGT00ak+mchFfcIwzhEY+yogdu0+TbIELCLRQdTOBcuynGeIChzL6ONDp1nax
8JwwbIj5UY5Ctec7EyfvxwK814lscnQxKjM/ORDj86jJNs4OsASd01hf6OJW00un2VLpxcVuYTPQ
PUJHlLsirrLu2oZnS3yjoc5b0SOvzDcBu2d9bQDJAtBhm/c3zH9uePrZmBA+wuHo1TrxwTFuluZl
X8HDdGHBg45pRntV3MdUduWKmXHTUwhg1QUBQbTgIVbYhnjACD4DivS3Dir2PmcZXOVPQgdJaOXf
YzwAQdS5XUhYOMKenRgbFf3/gWbPVbs1FIbVdVx5GaHstD5XTfVKkjhF4x4+XRtwcgrXbO9xL1i1
rd18YH0r5ZPA3ezRf1UFpgwsaQBk74Ij9V3tZpEtUkKtorG2LStvoBl5R46z0q+ZxqRX/2DdWiIn
itYkutbpNzHoceWV26z228gz5YPfMr+MO+YfhoIBY2HJc8OtiPJSI2eJRnu9n/orabXBcD+TctA7
RTh5Yfii8AKo6BI/s8rUCi4hooODRHLCOf1AWtVd85fhtUo5yq9ZgZkl9/i7sGRMxKOsrF1zYFWW
c2LqVvU7/w3P6Vl+aC80YhrLhkNOMVrvz1Z/Qvbg4wodloDbIHaEYwZGq3UqKm0ID96YMRp8Oji2
/ou981iOXNu266/oA4QT8KabFmmZtEmygyBZJLz3+HqNDd5zWLfivhdSQw1FqJOFtMxKABt7rzXn
mD3iyiXShUxd10vjSDz3diQVbYmXcuG9TsTfGceA0W3dHH2FkbAjukLkwG1Pvjs94KQDFOngl/D5
RbpdjYARIKtNuhOZv9bejQrmyqz3wBG/1ZKNRJZzqtjpy/zV2Sgbxkwu5uvyCZw4RslHiixrldKw
fNINVhh7suWba4PjW9mQg4rjJaGPCg4VvD/rK5eMDOYo3soE9EboBmaeTXzwmdA7N9LhMKY72hjm
rX8ot/6j2rpltIq3cbQyKMzdMJrC0z4NB7TYcG7iteZqq/TOAcwfHAOGM9IzFtIBGe+KijejQszL
hmNOiK3/BkNG5vAhyi3bZTR/Vt5LuZXJBAcUhg16X2x1HEKwFsrLvXc2VsHRupEoKSysm3ydHwio
H+5Dt4VPzCxUPaZfA8u7m3JYDQ9A7zZmv/SnZ/PFf20fG2hQZMauykeo5ow+J3ZWNB1l9AiAcOCK
n4qrckegbH4a4zOQEBL5qvqeHY2KkNFjAX6X2BTixQFlSW6Vo8RgsrXNT3AGxJiI6p4x/1ygMCXe
sH6Oroyi8gsdMn+r8CtruzBi/MamgA5jUXbrtnwtwgfInJzFyl2pX8YCmOxi0uGKfAmYcoWNeSFX
O/xQGbPuFMch1VB58cLSicsfMwSpE4sYxN9npwKYTUtY/Cs4JRKTolV0tNfZflr76bLegdOIGTPx
PpFwuMe9EPm71NRYzkMJIjKsPfbPFhIE5rT2NT2G2xT0e0sAeHVFo5D7a6yAHZmcmOoPNLNYVdHS
odVmIwxajPWivdXt1XhSnSXsM8AjOrJHwq6aXda6KnEHKCgVztbokekmK/TxmaBd4TtsF8Xaci6T
ckupH06EWLOjJFmH/BHQ9QTc9yvpNG7eOAoII2bam25p24zRK0HOxBqtg3PgwqaHwP3MsBAjJ6Xv
80j4sH5vrZsrsY5ILBbhEzACuO36KV94L2L09h9J4WG82gzP8Vd4JQGRKgzl95XyYVA9WTluPBJL
sSSNSa6P8fhafyUF6e0oJhjHnZPEf6dccl58mRi+YBpRoltkR/SdtMVpQKk1oF36fG4WrOHX7Wgz
oQ+ifIACiBkCozyKjgK84HOB2HtZb3s6GK69Y5J/P5X7epneYY1Q4LgWb/ltRQJegRjngP6J4pBz
Dm50yIWZm1xtrlX9EiCLYy28X1FGEuQutdtjreFy4GcEJDTsw5cWSezW18TqJXjqlG2rrjAFRnfk
IHcsn53ypXiipPrRRLfMtKRtql9aIkr0s5PvFTjsQ0GbaXIZOuK904F6A46668/K1X5ppcW23LK8
P3JKgpm8b67mC+L5BS3xTe4bWAFbY3D96BK3qNcIxGPl/skvwCqQ3Gw1/0QTjmjjqN0NzCceLfB8
3Sl+U1n3+uuJQyRfKBto2JAv1jQJctrL1+K9eM8/nJOxr1jZU9e4QS6AWkAr7xNO6HZYEsW5Zqry
GTmiPtKHF+esHTg6QpfgVXtr3AzFLf7PcN8AKfgi0PM9fCyuxVrMym68h0xzfVxqGDG0hTLEK9P7
LGvoeOBN8HX3D0m4ydRHGzDwZyM8mpPrHygNWLgo1+AYGdwWzAAYgN1w272T2LnoOH341IA8GXKf
G3dAiyA4953LSOLfMr09OWdghw/wF8+x9TxRRtvIOpnlHVnv3f0d8OtX+lWBRV/1Rb6nxvb0RgPI
FKPtU3BlChWxl/mzVs5IZ1/IhCeWguR1hv3uap0NeNlc7jRG8njhUPxcRBuVdfw2PRnX4Re26vxV
u8sfvV0Llv4a7ocHjsTPMrp0Gdm40ZPu7627B52w8MVHuQwfSUs4Q5ZBai2d4710xraScih4l2TV
TKtyC+g+X/qvKZLFxY1AsKprVX6eDubS3DM5o7oRq7dN77nkvjfApXLp2Ej+xRcNID8dWPvPm6Bf
wbZVQBiQaJJz3+OBlpsupmdEp2lsJfBLRkfroxc4jLn7VIaHAh3PNhYtrED49pFIUJBRwWQz8vcj
oLK/nyHoR3S4/r6r+x26B/mhkUE9NqI7N79/vplf2ugRnzTGRoDaEtLAH++P1UrZYdsPZRo7jWSW
3ze+uDs/5hU9U/TANt4cNENrk+Ww1Qa/vfSPd86fYeT0in4+La+8fJPE9b1h2HvAPMGaRq3rlXSL
5hu/FH9j3jRo2CvreRPOIAxrS8aCXg/B4efl3T9f8+cxx5fKf33E/OD8mjSpQpdLDaDKv//U/PjP
3e+tADjP8o9nYj3APFxzafp5wtagTizm+zlG7oVSAGaYP+K3Pz//t1GEEgAnjZxWtc8EknM6LbB5
oIyi+CVquCHidDwfFPTKdBd1pWsYVkASEpECqlae/FTQICNqVxP+/FhiPtrf14rjtgXLv1jTd1LX
GGQ4so4yDREsAKk4sO9CX3q34+ZU6+qrQ/LNmKGjbMjhqiQy0lvtGmgVMFRaFg6IJlZA1H9GCVg3
Wl7iB5xootZsb7tUEUmxnU6ehOLKFbKC2INPpRnIZIP4mvSE4Jm1geq9QoMnP4BpQOsTd3AQ9OFR
I02DLOjoHljNIfWYnskltIFxRci3GjnrQWduWcaXKH0GM7bRqXL0LN4gpO6kemCqCI0i6JNq4wBV
LoLwJqhTEOkWY5fmX6Y32db3VouX34ikvZ5Wj0UovcnmdAu4izSr976DcEOcgo9GwHTIfq9IX0Oj
QihFbqhrs21OOCsogE4UdTzrdUAuChI1uyA1gyJaFQaLI9SRrADovnIVMRyYoIj1Cp2CTt53wMBI
svQsAkYG8kQK9RdKkpPsW89+jIRVbSeCaT8UZe/j6sv6CvR6NjEJCMgzT9uvILPfaSNnh1bWum0u
TyJSIBRhxFOJNNEwWE43KjLdJrtaI8lGjbKvShA3pQmBlT7L5B2HUL2rq+4ykjQd9hXqqGw/xnSE
qgxRVrNJG8C5vclcjOHeq1A16upj62w7+wGcbUQmDinXxrTFKoB//lFpjFd+pncsiSewozf4ht51
ZluJSLKZiItRoVoXVD0wPBy0SPksova99mXQFpPObI9rfIXIhV9sNK1jYwE/kSoDYuSEq75RIAAg
nYVqr5mrYrgt/UL/mAhQrDzjLm3G57SoqIM6LdVULUFnlH0qPi7OoJUOJJStBj3P3Li0tkNKGcyA
j080E31qJpZRJEFgKaNfOdgpFWiZn/aPhc3VdWwMgri6etgBLz4O6IFWtSEiyauCOOGkOIe1/DIV
oAdL1SbeUmM9mapPQ6vkuzqdXmOMEwtPVdDK1MDSrUFaoQ18Ya1P98lfKgnKy7CKNo6mf3IkrRWl
efJ6+60ZzRuPrvRkIdWY5OFxGLpDB66qMkuUu51wmsigo/x7+FR7fC8NFSvKH+DF7gihTCnoJE6n
AoSu14XaqEs/1B+11gYca6hv5YesOV9lnJIFn/NzDQQvBRZBEYbibfqSD3fGkYtX5x0aI+wWUgke
CO4mcRXnSfY2KHy9M+LXgxM1n0rvqCuPxQMxC4+oySuEmKhvxxKAfGe8mRnyhSFnHk1HbCKYbC1V
Ml2LMf8VEXIyelp7Ewu/aTydET/fKCXEBaUaHUxQ3pen9dGxb58NhWGulIe9kZjmWtHobgejYqNG
J9A7Sb8qy1s2Ts9V3LZvK6ykZIowIe++MNLdo3YO0TGwLIR2A88lJ+rYrK9hy+oiVXsCjVD00rGm
2ZHYZbwunhIlJR3YmM6FJD1hugMxSds8NB0CBiUqMqG8s/2RXiXgxLaNXsdeucJUg7MFe3ArS6yY
w8DAnADGv4nJ9vRqsgFq82TYysEMVRgSo0yiQcJMtfcv+WdXFb+8hj6PQQMy3WvBJK9KPbSWgeUv
LdVbtiB/iEcHf28ZqpgS0nEhMWDv2O1rPtH9xJmKTIOxx60Sj4rZEF6CpHw1ivqxzPozv/kZPjH0
f281tBFdU0m++rjwFkAuvb68pNO0lYriEurwqYn4IsfLgoPqpeGXPtxr+QCimsAAskaDi6prMdLg
hIq8HINeVQiGQWG6lIwORZcpAzogmVHukg8ptyEzTM2XblLeKpNy5+vxe8zgvWy0gAiBKdohDR4g
E7LkZ/xOSlBEBXRoROGk+Db3dRt+NaE6XpSGo3/yUavrTk8Jgqsgsod8k9pdSHkQOGNUl8/xUPSQ
ybIb7aJRCZEIAPbTTyNV1eUvrIDDpgxekubdDCZOdVntIQXJhOYR8oBQf6+mt5JXnf2hrM+oq4Wq
lIK6ko+sbLzK9XoywLwmfZKC9h0wQAFvSbS6RK0O3naXJgCl8gxszNg/hiY0ZoneJLJPdeEhnAOC
Rb0eATu4u6TYS4NlbeVcpw0cS0TOUTEvGoogNtreocgvWkbvCyluRgxLf5UHchhC3d4JVznsbiIg
Q8e4ypXMjF3OOGpbnJdmFT/AbPzIu2Cd1+0egPHgU6wtSC4ncNFeWkqMgmA0jSPgqM3YsPoMqIit
cwIUsccn3S7Tc2XZ10vcm1J7tDSPdpNMm8H3HLQmQ+IqseGdfEqOToro09LGD6BbJdZ4SkZpSom2
o6Af2wQH5eSydq3Dt6VPkmUD4NFSodBeZHdtXYIP0WXAYjUlAFvdy97EgBgOwyr0pIVZkfcYIg5b
123xAZzR/b9iFjuFH1Ve51/Nv9vDZovTj3fs/yFLmUp6Bxas/xqZcc6rJvgfq7f4T2rG9xv/5Stz
zL8MHGD4yhTcZbjHnH98ZYqs/yWcZo6sGrYl8Bm/UzNkWcaypZuyCkHld2qG8ZfAW2gWb7M1FbTR
/wk1AzeN9W++Mt12LF2zTE3lGxo2xDN8dL/7ynTHLmpzoExGiPosARQ3SSMknw3AvlC2YEsIdZok
GGIdqjTO8X/uzw82Mg0A4g5NogsgbI+VxuLTqPakXim7HCwZpcPK8+jxjBpDnmDoJXlCbcQSCrwq
JlhqCEiQEkLB+abvEV26odY5u3gkToAVmF9BvnVnbNx831C9A4usYNv6KdAJRrqWykjWIQqegvQp
ye3XYMRB4Seym3VnnKYTyJ1wbYpgWa8DspENDBoIqMyyeKz96SGVe4pdfbqTGHdQplK+HeMCW44t
aGA2M1zdvqU3R9JpQD2RiEhkNvA4nLEhDSNv1wOdnEZRaJ2NVH3zlAkBLNoPLaeFoprWpdDM59KO
71iv3I5yc00MgQc2SrpWBFWQzsYVLFXqLeImYqgN74iZrlg2ofNlYsKtUKEOBoNPE9IZyIrm5BAW
BwLxpDeGtJYmA7LveGPE2a2ihVzPYJii87vNCqzjqpdAq7wzIaNsuBB2DhVNTWdMxqK0IIVo2ooP
RKp9ReC816n1juSNIFFOa5o3A9JS38FtHhbO1jIG1LIsV5hm3+USY6CXMwHFxKJH2jFostcCwP9i
ADmxhKOKiUGZDnBnXwrbfvDG8l4pq4tdW49OoDzVtlWSPhm5TmqeHORAqFPVhVXeqvCuJPhbMR6n
CfJc31cCjF3+Khsw1LlGeCradMSyCK5oiZrZrun7j76vP1hD0OZqGxIb4ANm66lOwLkb+5bFzyAV
G00Oh5XjeZQEzV0l6wQ3KkxguwzBYa6XX6pqOuS9cZUPWhIr/VvHUm8SWCkG4iI1KTDCULLDpqAs
gsD4Sn3STyKT7B0qQq3V0FHoqZ5P/KclqN5OItLjrJYDrwpew74cF5aF4KJSG20jmthlAj2gd94L
gzyvqif6L3vuZQ1CM6tzrrdKTa8qv1euscpP5Sips+jI8pI776ghThXHUyFTdZbtW1+h3koGBgKc
KbmEyS7rpZt40rneUlWxzBu1A5+lEVZJL1va9jldjzoef+HnPiem0CU00U1ryzJTMYohrcE7cY9W
QAiZUsZPlSLCJZxz05rSspXHNTwRFpPCCSqxKtMb+YKXzWrIGy5jBUGJHbmYWeOlbpMMNFjKxi6K
R6M3f7XULPCCUrftqBIFVXKPJxeeKbAYZxpuNNsmr7TPMXJo4V7qeoygprVoa/2SWVikmZudjQR8
nB9fSyfrl23sVhqODZlppKKGp8puHvoY53mCwotAp2BhktAHTzx5Khqf3iZRGJBqk5ywkqaI3Oq+
79AkNhQYdV9e96NxMiZ6k21M76M3/Fty1g5TIh+CdmnwoxIdSAc2pslBAsAXf+AlhV0hBXR14ip8
19MBs2e6Zilzj3PmnW0yHHvTBciDqoRGYbwjzww8hxcdw9K/w6qK+LnvqDvn4v9TGz47SrWpROjx
AESQirJh0EAZAzwnWXRDpnK38kvMnJLrO3gXq4emku8cnwSXRuGc7iLt0ganpLKSRZjUt2SJPfV6
t5FqiH5l0+56ifo8ltuLmo13BJkkXCU4vKLXTiO8OK3NL4hJ6AMaYDKkZx3MRL53Ig5m1dDKFUDj
T9k4eyLh0bdv6iT89JSBlLykx3dJUTrOmgclpyiuj6z5nIlid1Cba3JJxHnl3YOl/6i1HIdb9zoU
fEltys66OiIdoHjC/3xlW/olcLJdH/VwYNv0TRqqR6XXVp2qP+bE3NS40pYxclU02AuCy+48LgJW
N34pavbQ9+VWD6MvMlkhbE4bCd4GxhOuJqAa4Bvl+IYdpEhtQ8wPHe6ywFV7lsqQGbrRAWbNHmU+
XgWsuZY9Wk2xJpPrYa4x9G+pOTofZsRY0QaXyDY+Jui4a5Ic+ZAwPIF1QpSUMf5NE2FLEN7PYacf
/IRldaRfCQz9BGy0z3OdDhVW7jW8jaOndhtn6A/WqHioiifksS19/mqt613JdyrwdFK6Brsf9BtZ
9u9kj+lq2hw1bTfE6UVPPdLYLIpXbWGsq9bZhzmZhI2yTZLsNumSTz/STpNZU+jphjdbG+DnDvmF
JOBlKM6uYSo3mgTQRAmCz4kknq5HGOA1iBgiJrT9mEA6fDXryKbO5rilXdId7jtimLN2yXzlDF/m
g4DKbFkrdDCy6b1R/adhCO98m3VYR5hs05aaG5oIrWpLfs5A+G8MLaArZWOQLDXKRla3U8vqOEjx
ZQyYTvTe0rAY5DOJGbLZb2VjulPSFgVS1Lk5vp/KpHDfxPpJzgZ7FTXxto9Mt+hhKxvWdRgIbBJH
u6MWyra26en7UFP8QX3xe+QKfq29p1p12/U+BWXiNNPnLJBd3HmfDpQgKYWD0muPBTGI2aD4C2to
X0jbRJBo93tQH6xpAVrlUn1X+ixeGRqoVrtKbbOaGPJbQu7u9Ck42A5WMJp9mlrGlNnMi6JWkG15
kZ09OCXpiUX8pgvgOckFT8XEgSjjjy7M9FBLMtR+o2C8Q0Ej5RbO9SwXpihcfJnBcdPlorJDnQRU
CMKrpHw2ROyabPB4IXPkZt7ood5SWXHJXN1EeVMnhTlLXLPQ96aMyd/kCxfhRLhvSigVsofIeQmJ
4NhFk/kriNWtaZXJKuqldwfSH4ukGyMKnF0fa6cmQShZlwnh2oa8zQuAhjUgy7hHeCTHMpbcEiui
k6mHkHV+2yI6LMLswSw4xc20fNP06CEbGXKqqvzUsFtv7PJRi2UIPUXPYihJjgXL2oUHW5WUnce8
43QNCvuJVoZR2I8h1u+lZnnXODaDNZnRLwDKb0bITis/j+5A2X9mWYX4x2H6ZEVgvser2UClCnVv
SbQo4w2FDS0d3rWiQPjlQ7bS3qecpnyfPChOAdn8JT3DkGMuoHSoshJGxFSvH2ydTNckla+SJDN+
dRwJENE3UFaQrOf2laWpyeTHWoAXQkiCMVbXBxpcbd+BpE6XqdbdK3bxYTgXzZFfe8P+hbuO06fu
ReCHirI/Oo0BCO+czotDg7YN5EttFaT8Is2wtaBaqA0SA7kHaxMPeNts/0YN3FZPBCuK+VHsvyRa
/B6V/lspykZadNeo0Vnx5JOFBw39j3zQkIsBf1hVU86BqNKWh5H2NGaA+lMi5iZbe80k8zAHUJA5
et8m5jFX+D+CY0AAJ1FHx96Q+1cjpw6XxcHBKJGv+7TFGf5WUqY/SCpAfsnU1xW87VWGoMaIwLak
TXHxmFjzX2mJAzQBpfRCahT4N1SOQaCnWyBiRhL/gouFQmai9WNx0bLHj8ikgO5bCBOsLNnYIIjH
2jgwI5f0FKkpi3hxnsMGfwhr2GZ2Q8qAF4Qn2fHRkwc0QK3uNsd0u4xqBrgxSO48CeGC0/gCy4NN
IO68NxgLD6Y9MU3JoNMYI/V4vc6vMdEhG7P8yGr9LpLoPlMweBts+uRB9wtP8qeKFo2Z9nvoZGhh
ZH6rwIvuWklHBNmme3iY205vIlfx2jtFTbejgUu8Ak+oGt5y9KvX1q8RCBrVBtMw0dZFHUWgc6xn
NUrpzZRfQcMldlSS1161gRUT7jAwoZ/U+FZp4Urblf0RgCKgsNefFDm+cZSOgNnAfG9QeHmZhfsh
Fhe8Ycl1PG9lm75lhdLJTHe2KUFtkksu/+29ntvvWuSR3Q1wiQF3wOetKhbIAFln/t/W1mK0hw8G
nDstMCAW3PawInBowkcgei8PqJeERJNZcXnbR+S2aQ7C6YC8DCN6HPSMEFmfyz+JDXReyT2jyNY7
4PFkieMlQquoMlNuDYNi7LAL7YluRUuHIbBuek9GY1LUq7GEN1IOLIJqcxna6aZT22OZ9/eqSNcj
eNptJ5VSkfOh++NdrSWGW7XlhULkk1zYL16B2j8i2MOTOcHszl6ZWUPiuMnB25N2KaEkDDmnmtj8
NdbKLWzGbYX7cBFP4THIGKFK54mcHn9D8Gu01kJZXsKSuam0EGWo8hRbwRo+0Lb0aNd0fepGVnoY
vIeop5xlwiJYtGjAejPiAoit3pDCU1tXwSbUkO5QTHSpf4ZLx2mo7L94vdLsWmCBGAyzdfAgyVRi
M6shUmO0vb2JGreHPO2l1qOmB082erK8t84Fvyv8vmWTJ5+tSox22R0z9aqr3WcYeL/8qX92LOO9
DcwnyJBku9qkOsgXvbAofRe3HmZ6ImeL7RDgWKmZIQUOmQyK8RGRxakow7GCmgupBJVSjhAVEUDi
bSFMuaXKZIGYXMToAB5AGYL59vPioS7pdEe00uKMRa0jQ6+YrOQtJVaDk3NA9DcEL0F1o8e1gWyE
y7wjBccmjO9U9LwYroLPyNY3rf9gcN1DMflBKiVRaNSB3Yw4pNmtN9/Ec5lh3sSwjpfaVML1fDdN
wccXHOvDlI6pm1EN9b0RSbRwNXazZdG/wQ9N/znrSpwvxa/5fTD3VBTGJaX/OZZgfnB2GGZEFKJF
h83889hQqO0WtkEA6qEt9vMTtih60OoD+j2MybCW1eptthzONyQubluSf1CCmRFCF7JflvZUWsly
DEAFSCLJwXdCSgoEr752Pa5gZw7CMvUoJTWgvu/mpjaC077tUH1/F2P6MN4ZPYI+UaBJyJT6l2nz
n/9tJv5fhlH7IEvpnc8GzXmrmEPo5s3ZQ2kQSOxqHLSOyGn49j5++yHF/VzyM7K3t4QxlVy8+3jC
ms3/N6klnRSvn8353dZoi5gvEX3wvTklpDdlZujOf2+oa8AdtZjWXadB3c+/3PevFIJDyIHGYdfn
B5l/lbjhml83ClUX8di8T+Z3zFvzY9+Hw3x/vtESJ2GuH7il7qyavr2bd3xoCW1iLX6an6NhfqYa
elafToLQRvhM5y+Jz5OdQfaFkIhS7hiN8r0Z0PCLfvb8IXpmddNa0rVN6ngGRx0lkKzZ+VqwySai
RBp1vJsdtWDt6FFFJoYOf9p8G0pl1kCuP9UtvrA4IzHzjz/823eYN61EwxahBqQTiVd+770wkJlD
d5q6GsTBEYgYhraSctestdVwlyRx+P3jDpT7sPv/nDW2annjcv7x/vwFtTI4E1NsS1O90QIR0hbZ
wSuEOnn98wurdrxXLTvjGve39zeXOzBGBM3M36XzypvEnHAIyUY3LWuQNU2PC2v+9vPn/OHh/U+P
OW0xkXMVENErzo8OJB//RY/6D/fUwbRc3cM3K46++fARLzAhx6ENZlpc+KM7H8FQWHp3zJDmtLTQ
LcpSni3OtP/yu5h5soNrWywJR4N0I/72/Cfn7zhFJ5upG1PD3MSzNZ9p4tefj6T57s9juaXTEiCG
VZ3I1bHKfhNYycWac+zm188389E0b/12iH5vzo9OlEFdR9RBxI/9/ZYmMBA1N3UG1kSUXLPSh96L
B+bnDP85pObH5ru+OArlrtvUhLhtSbfdzM/p88E+v+Ln/X8egvP9ea/NW9/vme9/b/7x/Hz3j8e+
D9uiFDmV81PgEygdJzqgk1o4N1wFdhqdMxOvsRisVcdo8TjWhKGpmwjhgA1b43uPE4NjrU3rJpua
WyuKKVfaR5Vu1STjcunj28zWaI+2B6MDX0Ct8TZLD3k90M5y1IYaUSxXrgZ8qSilFoXLgI1a3ORO
3uwrpQI8P98HJ41OqpB9HE456olJ9ZSlnWG4gs8lFFTi9f95M7M92EW2eh8nWHkT82HUo+DQixsv
JFdvMd/3VDM3l/Nmq1aVG1bytteG3seAbvqH+Qnf50Jh2vBLU0boWfY038wBQD93fx4b5oTM+env
zfkpez7sf17/3zz/88nhYOWuTpgNouahmjY/b//t474351if3x79/tO/PfDzBX8+5T899vPX52cH
+FmZV9n+VoMD+ceTP+///nOqGA7++HhUGf6mCJvH74/7+XH+eN1vX/XnYxpKYIteZS3186ciDi4o
Ci9BliBnilvqVr9tDmFLWk06IjUivUT+p/0Cp6wAMMLN/Ni8NTdn5rv1EG9aRGtbuQXhSaGYvkwp
IAPzzTg/6McaJcfB99cUzeESBOIay5dh8P+5H6eFiebUZxI6j/s/IUPOfAD4Yvh0qqIiWwQdrjjP
BLSEq50YzEB8s+DGtIL4SsyZpoiahmlp1Gl5od2X0X747umU8xQCeqzv6sQisl6mI5TVAYDRuaEz
hwTJqEUJ+yBbWUQRga2gzxSLuKL5Psq0Yj/fHZ3qNaV3sFZEbpEqTtp5i5nEtg8wx5gJfMNQnsKN
z9IGzRZ0p0VUCJpXOdV7Wy7rffHP1h+PVZVssQrt4SOUdLAapf/XTe/n1f77sUgeoADnZP7pi/kF
ne7o26BkLin2Z0iZZz9vKSKM6OexsFc5BgwFFdgYZbu6qpn9ItMr9sMkMnfmPTzfNyv1yctzlNxi
387dtnDmdsx7+Kf7NhZVDOeMCIu58VaKyd28Ne/pPx7TxPyRtc9HNF8Ivjtw39vzju4yamqNTeCc
2J3zLv7pyJnzpej7/jy/nJh6ZU3pzs24UM6RZM6bY0pHhDEZcA2JgJ9dWKDjFntUn8Omfvbo/GCU
gVqVmKu2kqCsTEFVb01GeSkKyj3gfpgYnYaWab7vjxH8YtgihmBfJB2ximg5o2Y3mi8eYVh7cnp/
v/lPj1GBcaWwVraBotX7kXDq75smowxQW1q8/nkMZU4Dh4rqsiNj96j8otlP4bvmO2RztyOZenWH
4EZQVeb95M+7aN5sGUI81cdBUdcc6z97Yt4xP3snqPDsShaog3kX/NzMndGfu/OZ6ZBctY7H+HPe
DfMO+k+7ag6j6nOV0DnKXfNOKUCe6NB1tvOZ9r2L5jPPjjoDQkNPSyQAJdKJivpowbLyYC8uI0Eg
EbPznSER/sgslGZCXHx4dBLWvfjtfIWfPbHNDoO7uP+96fgWNuGA9fP8E8rid/z+vcXWfFfRsQcp
IQ0wcbaEEVbMOrav8wA5nzHOODjTct78PpdyE9BETv2ssIXSMLWHpcbeX6piZAgkBVIPeQGsitTY
HbJ+Tf+SQvP87Jxw5mUwrMypeJqPpVIHmpKLm5+789b8mCFJNB6YQMxHWjCDWMRo8/+lFf97tF7H
RoXwX0srdnn/B6p3fsPfkgr5L8WwLPi9tKQIAfkXphelhamrpsJsTqEla4qomb8xvdpfBqUQOkak
lAhK7w+mV5f/0kzLMYgdtm3dEu/6A8v732F6FZjB/yanMGRH04gzMFWNuBtIXZqIpfp4uwszn5Qq
5X+OoMC7zArtfanFV3SQsDcgxdYZHdPS4ZrhAR0jsPdoS/hAQgBjQUG/iaiQNynSwrVUjuDwixyo
5dQdC0QMSKR22iqq4/AxFFlbRfIFNyh0x9EB8oZRlkwmnSZyO3bwr+NQfdDkaT1wlhwKuTqGHQK6
tn/0Khn7RxYTgUZdW5Vl7Xa0wJPUyMmKnhRuPwwBpEk92FUPWVJv3+sF6XhVA+szhjThV/bRr6gu
Vd2wMwpCI7WWRbjh6bTaK21NbyIl9cIifSm2avz75jVwIpnMU/q8CXTyIvKns2Epq8ik6esVunZb
ZuanZSZ4IQNqUUaDNa8yjqHTDDvdRo83TP4Gqj++ejJdscRq0kHXR7ftm5c+1KRz2CImg2pI58Xb
epkyPMbYJgpNP6l6m75rDnVrQhH8fBpvBy+Td0rb7GwtKRFaxITw5mq09UZ7rzSdvPE7+vGktuzs
skA6AW4QAdYNIY9ZSKG/dIZw1eGQ1kYjPFSFNYHrUVXAvuN0qGLNpeg+Nv4K3X+9HQzXCdAhamGA
oqEIV3YwvptSoh7H1pHXVh8LtiMNz64l8s8EGV5lr3pVP45q2AKhBYaYBPiZPONXCYh+WSdmTcp5
hGpOHalSd5idxj42d3l8aQhj2LemRoj1dNemCo1RMrFIDYHwYkfbJLQOWgD7v0OHNvT22qIEhLZa
/9I0xMVe3xwyqTpGg+QcEdRuzKe4yfzt5AynZIBCMSXBu96X3apSZa7IsbpvfOOsG3m6yQyBl88/
wZvgG/ZR48U4drdy1L6weIYyMKFb7ZqeJFTP2KmqcuhLmXmP5SfrSKsyiEUComvU2iakGNh11q8s
N3AcI0xZyL73SzHD3tUEijH27ZCE4TFcNUrYLAvJujWIyVh2wkhp+AbSArN7BR47uInenGJ/ImOQ
KTX434aA1XxnWL5zmCgVjpBqmFld8/Gm8Gv/1oxcZEagM8BRxhxgVK500Vh6NiRtOoyVjSdB9Xap
WtxWVaedOhTpx0j50qshARtISoxBy5A5E+3XOgM+YOlMQUmTP3DGDTj75EOqF+2ucKps1TQYyiDF
LvWYdNeAOAGchh/SUFdbYoNf/LGhgw2ybiXcKHtMpyqF2bOsescKVTCW/NL7X+ydyXbbSpel3yXn
+BfaADCoCXtSVG/JsidYliyhCfRAAAE8fX6AM68zq2rVqprX4OKStGyRIJoT5+z9bY66CaNrERzR
pIwoSY37sXABMNO2DhY0V0JYQWDu1OA+l7lb3hYWDeNAiPFUhuLAyK8DCg5b2w2gIlhxBIQPcA5B
pt7J65uD9mEdCTD5ucoJWB/zGH6GfOtzFyrdgOLTw1L6M8WbTj4arRF8EO3IhcsieANOr7mxcSx7
RDwv2eQDpNuf1uylpzED/ZAUSBhsO9+bVfeY2/OXGzGElsVNnOJ7DBngpp75GYiYG73hbe0Iri+K
oZPOig/ed4BL1D/XFbmPJYC0fVDSEiCRE+v2TKN70rtKdcmxT39oDIwy6ox9V9DRp6rZazN5Kbho
o+nqMbLnFSl7PTjetsM39tQi/NnMkZI7T2h5ZzzFDZzZskzPdp3fux3NKuWJjyEhDTu3Mjg0oimh
H+KlmKSyz1S7qOVyG51J9tB2S+QeU8K9C/e67CG/LJ7JURgB/IN7EbYkbkjqPmjY5lZFMqPmTA7h
kmTQF2/13MoDN6qGEJkUbTZYR7eZr50NtyOvZhqJE+nyAtOmBGRtx/GhAPS+Y3z2U2iOH1fzKZse
dgx07u/Fpybs6CjLdj63EKokg7AkraZrmDrjTqXlR6XDqwlw8I7keEAAVm/sEBclwFbOKQm4p2oZ
jgOTBH1b2DhUkSIclPE5o18+pDppCL0ygY2Mn9KHZ0nV1m261IlfueceesTVcxtCyOotYiym6Zpl
5J7nZfHuCuPFMKMbawQPGnvIW2N7EX8M3xut9obJMsTKokveEjRdhvhT8y5+DovhqUGpdZi10+4d
15P7AU0B6kHmW4H2nyfSioBvYmP1O9O+RwA0vE4OsxGV4TrpbF8jZBCgiGprOkYdKTOmT5KoY6OZ
cAnm3sY+hM3KnR8i2fZkYjRXQow5fDzT2cyZPz1IqwBzPLWcG/iEe6LO4L774SVwcWXKFtGwrlHq
2CH4Q78xrK0bsjBM7P5EHsSpStUZk1SxM8MAH1wHYKdMFk56l/WXAWucGBDTA5NudoPAVF7DRU2j
kXtCoGvyKvOXYApyxlrNi2kCywnijiBHfAlMgPSwUyawOWEbcHlm9ls7o9eBPp/fudXExTfqD6No
b1NVXwsRuzdOCwyFptlVdJwmxGlk92MOlDl27uY6HC+20e1IHQApQGIH0pbTEKHUEQSH7XXIqow7
O+vbEVZjrcHf1xXgU8i8GlAad+QZ5GSVPNJZAPLgLlOBprnx++IULpMuivpsH7R+eLQU2IXcYMpV
Yl2Bu9yfySve5SlLbB26HAgBE/rEDm5V7dpotYwU8w6hOYAB0vhb5CfLqH9ujiKqh+2Y6OrUKhzQ
iPpIPbOuXtTg0sky79atUS129aEhAPzKyNHc5IN3VrLy9mKEnMq7LO67lDIglN7OwA0Z58ZzkCbx
2ewD2I9kJgEkm/Or6qYja5sY9C5Y9UY34JqWEdTa/YVOm6nnHrKEH9c2zXsfMdyQt0DY4snbRbXo
dlGCHq1d1h+qDX7b/YQnxj7HkmXv+ur6yF3WuT5YZt/U5T7vhmcNaeYSKOjRTeUD8VsSf2tb2Fsv
obNZcJhdRO38zCS2t6xk5OjQNm25iJ1MXICeqabLuplzkmc8N/wlixHumDd8GDNRKn8wmyZL+D3N
CAAMi9+y8GZ1WoglQgPZdRMEj2inkN0oibbKDuojqc00OBu3d2jZICzYSA+rgbFYG2Jj2kMffe+p
wTexhDGyvkkWaC2nI6lPJFC5FxrviGEGCSuge2kLga+sMwGetC+R7AF4L22zYGmUWKB+sor0yPVZ
XNPJXdCd2bKInJbmy/rIXvou66O/m8Kl5KpTOm1LS2fddP88mmzHOEO7aYcohUtDK60Kn5zIzG6a
KJLngetJqQJQQaXMtmUGiKzyTHRH1K8Hy11UDLzdEarPMQHRIdYG1tK6ypeNM4Ki3awP142IE59R
qfi+zj/Wmc9QL+KwaDntddqiMVkbZmE7nHGYtcc/U6S19b4+7Fx2rzRz/WcwY1rfLfKD4AP8M1hc
H+ZeRzLh3AS7deonl+5f4CnaM3+26wuWWz3MAlRWaesfMeF91Jls1kd/N+SI1ZeVF+uaxU7YM8kE
i1fWXlbFztKnWbvn69OWDoUJJX//9yVJn2rjhoo6a1mtr7vBW3fLuq8627t6dhod7G9l28/Mp1ri
lGZQAQGBZNyl7ORm3XTLoy74apbA6AQBK/cz1EpyCYqqyma46EFviWIUp8j0h8vfTdjKkV6qT6Ry
OL8URm1c6iQxLgwoOeZSzs8GQ9q8tDDWTTCQF2yK7jM355E8uLFBtggSdcWxRkubad2sYNY/j0oX
UQCOEnevjf5Hv3RT1o1vlVwuA9EcKBy59uHn4KoO2CVr+KQkLN5FbUtSnTtjeUQw+hT6I1FKyx8O
y8nuNAD8EDiQerX2X9QC3DUr2OXrdUL8g4FdH1lTgOW9XXs5ffyaBkwH1i9l/S7WL2qQTnEQpf9M
Ijott2jptDX0h/zUEsc/B+h/P367kdSImlgZCAVLZ3btyWLBWdT5tmqQ+q8Hsl4bfy56jFNLQRCs
O4T7+H/sqnUvkUpAp6jIVHJmOfFnF6yfcv28bmrPl7+fnMt2eQja5FxMw64eFv236fymd8mAV5dA
k3rr0WJFTGAh5E27pfYm3Y3vwP1BEOE2sAdI530GBat6MUqVbrOgtAAvzBCLgv7T5FsJoIXpfJze
WlSM+zyIITWUhArLNoTEOQEs+rvRC6LJJw6+QxYZurmimUQrHOKH6SOksVPvaUgwcUGnaozmzo6j
h1awdjMSbvSuusQZjV/DFkTWuU9VXz2DWueOCcTARWEE8BmPcwFmMCxv9XCbleWH5VuvJpqzTW4g
9RzH9HthvmYJ+Ik8qN/ioXxjOCu2mcMpYBXZXctkgfAM/WgC6qma7DBqgB0xbuXCtB1KC+e76lh5
tlTvCJm6A3J1NEIzPl6CrE6E3VH6+MO3rLbrm7jFD0By5inOk5fGmnxglEhhXWltTajdZ4uMvU1s
okcJ/BK1B7Emk34Ii+Bb5hRkMcv0Jng36BPsaTeeJhWMT54KqL6C4dK5LsrkD20/BvMTKZPpIUoM
UGKFvCaefmdBgi3QMO4MBLsbxM+oRggJQYdCpART0o2I/Jieg8E31j5nsXdf5g9TIH/j85uB9yWL
SC/+1SmKFaK0AIApeQ08HWy1P5y8rH4K2nO4LPXsCEsbKZDsrv5B+gV1goYF7hb5PhqLW1WREjNn
w62pXyOfmR7qsNuJIqNvW04JC8s5OvaEmnnno2xfZL+Ww7AFQ3+LPByyY1+RILCwAn513vCtE8HP
gZ0wJ8Ac1GhyIArvGUHhJSjMpybvYRZNzr5u5w9ps6YeMjI8yYd7dCOfhAKYZW0eQr/MoZZoBveD
/TJFEbr9sCPr0/tsW6fdKac5KztBmdWph6Ie9kmFeVff9GF25IT/6tIe3mgfJjsSQqStvWuTEQPh
4Vgh+G9rNaRkZx4kidrsnoragOKCjxxvCq2/dyRmTyRYOFstxW0+MWMMZHnFk3hyyunSF9ONxCss
BxnjUtAfpbLuYIC/zK3/LK3wRygUMyLOI2QP3tl0QIPVDTiKGg6ZiclbjuOGmvTYCvVWVcUT73Jj
Dfj5YgujfAn0I3Lz/KDxF+0m7NB0ShbODSt3P513Bl9DDFIwdykc5d48WQOKWISZ/gHTNqpX2HRE
vPqEI4UPqe7e5ikCJ4m+Ieq6tzYm/23s4CnaAn9AECjYYIzGei1h96VNeixn40dbkv0UWRW3grNi
0eNXnX+IAvyeSTP8MsEgtaah9p6Nk7ufuRwIhYPDz/sH1QUkUy3pKvAXkpha2cjTG1Fa3zqmxNuA
vAHELMUus9tg67QYk9lrDXUy8l4sJzeq66YdPtQTAhNGFW6vsZybzTEYSL7Kyq+88dLtIOq3wLUB
Og/hvrKszx48FME1w11NicXIO8IhsohekAn623gASuOiTZLp0yST6YZ0QQzAw9GRYP7rIglPpkTW
6vvGJRsb42ra8RUpCUrY0cweaoWcPmydY+eBLcPFgcrbHjA6op3NtX/APflFZQFEUA3NlnPUt2Pr
ootXbMaPrIvnq+UCcQ2RrBlCfTkqROjV0JBonV/aY7o9t+aPMs0qaNzujcLAtiVdBJUriRLK+e1i
btjP2az3ATN3YoW2KAqZJwQwhwu4VWgVMdXbBzfDN5Pxb9cmjlM/Kl/SdHroSrqxhQQJYPaudaGA
feWuAa8oohE4ldcuHlmq+eOVGeITqIZ3YTrgpxFWoFUzxF2fe/dmCJ4mxzSwSQt4vf1wGphxnguk
kHQZHFzUwRcxShpVmEWIrZGqXeanqPY9C5d4/Yb7yb1yWdulmm/Ti9sv2h4oHnW9w/dRn8woem64
Bl3KEM1njldl9TYV7WdCF2XTjF9BNlVIbK+BmSO/c/NHIoHkTpJoiHfLvPatuneb/De3mGvHhexQ
MCAUaf+mhuCTW/qwdTS6dURcF6swz1n2W3pi2o8zsUVi5N6YUZMp19naXdDRvUJZ4VLKckvjRMLO
geqYhleG3aPC8hUORnwpol0VhA/WoMglMbjKUNWCPTVHm8tgkFKPGu++aj2Y0wGwliUtp02fWukV
d2RFQvYriLREI+1v+U1W7j/kLKy3Pc6hneEu7g9UxOq2ivTWct2frSbx0hvUeKwK72TOn23AKV9Y
4YF0U4TukBZQz7WbqodlZNM/x7CrLk2V/KjMhtwkmHcNEQLDiA967qbHyIsEPuh03jsaI9CcarjG
zr2r5nQzNPB7JPy0ClU9MlPx1GXw6cZAZqfGOzlOM14NEbwnoXdrsArbCRf6FPLnEq0oqwbp0yzl
ghar4YGp5la19WlMIyZYhb6b4sG9dTiq03k8ztk4XV1nRPA/2SRMXiR0lZ0mfw49Iqt/gU/IymER
zMiuU29f9B1aWQV9qEah7FlPMYd+bh0IwD14/vghHfmtUrcdUToYg0g0Ixs4RJBos2YKiR0qiPxM
0cCWsMTxFKcP03DU1mxeaJMBWDbB+iLCgXTeikeMBA9JMald7n5HY8CV6J+hsz8IjF+kDFtl/c3l
woaDG3wB0nfYiRnNoVrF1Z5ecHrMoNVO6DnrPP4qdFTfMFI0j7hiBrCbCB6bUZ8MJ7/lNreViQrv
sHCLTa7L52x4T/ubyG68PY6/FPpV5G0jx3lpe6AGNQCP3pe/QmwRUNPS9jTlw4/Z0u/UTXsrzn+a
sChHmD6PUVbtHCRx2zZ9dLCn7jt//K0T90yn8moUAYIsf2FSuL88b0KvSrIPC+XzbKLbTHuUtK7/
VDUQmPqu33lO9l7b7vtMx2NX90bPtYilpuKoI4X91k6HDEoWQlatYAfynXAZRvxKg4D1voG2z8oT
FyBTRYAx0D1apk8OwSxbgDV7r3D2vRWeI0HWjJ1nzWGel1bSWODIs6u98jt8aIDkhFOQme6pG7yb
4pII9963ErLiggxlRRFip0kreKM5UYsSTw2rgR6/FCkpupXNNcH2KM2C4Hk/6Q6p96schnJnmh9N
3UdwLtCi1ol9UAJCbm2Gv8a6hAcC77PY0nWa8b4jmgiWhrmypqvf3I0zTYuwrb4Vud+yvpoIbViG
7v2Uo8qol2n6+nydB9vL0usV3TWaqrWPUKSZQjXK87+btMZ/Z3tc6Y3Sv+gJ/GaCI2xT0fjfrXN7
w+QXoP1gzYaQAZpNdlnH9qUuH5mJ6AMFD79h+d1/NwPkHPjHQbZFrK4umfby7jS4pOSYRCrNxY+A
Vga5F6G6BH7OInNSw6XsS6yvZTB72ywduK9US+pOH8N3UkwdLuOy4Q1c4bmUx/V1U/zIbHc6p4UY
L47SI50cCsF58qzdKi+BpqAYuDEZWZ/6oifFrqphrP2jK0nMpqjxN9FLaojkY9yFbL+c0Zwt7ZFV
PLLKSP5u8p5U5tmeob4uC3t3WckTtvtk9YTXyjT/5o12e/B0NF7WTVOX+jLD0MpSYZyiZeGcZZhX
kmWzPvr7WmWOD/0Iqrb1AV+WywocETVsCwHW5s/zvy+WLSkcXg7iKBv5aud+30pRnwwM4YvsLuHu
HjEsar1MbfDe88Uv7aymxAkTNRlcyTyDJ6SYbiHYr+Ge+v+h41kfucvT9dHyE0Bm+pOD9X3X9W6L
1vkhcPwMlK4Cd+KoLLiYNi6ETLTuloLNvhTCti/18mjALXP2mXwOXWBdIjm6xcYbiYXzW3m/vpbF
XDnXRxacn42JB4zRj/q0HEfvS6+hmjASmOvRQLBS874+WV92yeM7S74xCGJgpJdN+8+j/+kpBW+3
lzWy0vX9GYQWc8jurG7uLqaqnD+b9eWp76MzdjPVzbAlWSZIeP64fNyEp2RX2ohY2EiKhC0kAAv/
Fu/RnWbrIpbN+nTdiKYHhdk+yZo7MRGSuHnLP7//v7yJZSdhafBh/i7vY/0TEjQxLFIyJ6P09lHw
zW1aQKlTvVVJHbPm2lSN+b3AILCZsZJt0oSci4yMPm9aHD3aiU4AJ522du9A3wA+qmhpGzg9N13U
Xy2bIDpiyH9Jnb9TA21zZxrJ/yrEzqrST88rX6qeo0QShZhUxIHM0lRMepRJoi27S5ekS0aYuS2D
4eGQdsXeolFxcCb3pmdF0+vSO0pc0rvWSHZfJq54dz7OkZtSnMQ3NH1bXjm3qfVSWcOnsUj5xBB0
mziDqjfhGmZSypE7+Jd4yXbzB/PZMHBSNQIG4f8XjfxfiUbQbZj/J9HIDUnR6kNO//YfkdHn3+gt
/vyl/8x4tv4V+iEHS7joPOy/0pEg/BeADp8i3PGE63owNf5TOuKE/7JcO7RMBBFC2JYJvwOWQ5/8
j39zxL+AY4TAPSzXEqb1/yYdcRbOxn/Ld7ZNtCuBh4CEy6Nt82H/q3DEEfj5gjmKL6PeZ3/Uok1N
iokg8rmqo9sojC8sy5Fb+e63oibfZg7K5GTqx9QgL9cg0b7s6R2HLUW7iUl1k4cVruSeXiPTDeQT
TuHu+prmTM6kNZHZszR6RGwYdHamQOkcIYgeEc2ex2b8bO1DaqkZnc4/Op7/TY61DRrof/mc7CmP
1DTGEq4FxOS/f05CdydP2oE4R4ynFijtQaeygFAIxnBV7CE440aKhoxYFxqt8SIxi6vAZZzW7QY5
56fSMl9x5F1mz6yPdctVbpYZAZ5tuElEhMvQURcVWi+i97utparn0jDfXUJ2H9YNaYliI0Jt7qOQ
SFMiH7Q9nlOjIBasbrZ9CTWCTMmiOkyzHG+MvDpPdIVPLB+aPWgy6LuRTbxShwaGJPhf0qFv38op
ZGzZflsv92K5AYRI9C4FjvN/rvFdP5qA4yr/PBuPf18O/XZBfsUUVL2z60LgsM7SC103SdpDm7ZC
CuFlDLJuhqUecKLoUaeVdYi8nkGxJYrsUEXOj+pU+/bngBsCsTgNtPVeCpLkrTJTXLXLTTVR7LMy
9EnDFKZ5qY2YQbWgyq5kWW60CjzqExZGsZfPH5ZbTBSvj7nU8jKPSXBIi/xJ5EN0qauCmBzh1Hvs
Ftzwl6dzb4b/ZbO+ZsAg6dzJP9VFmRxTp3vQy091HH7LOhsQcALwNqfGrHJ0y9IG9e5b/PCmklNM
KA5RIwqOcsO87rI+mmZuXN13ZorDobcUvWmP6SamZrQyzQkCyaKFGBNmACH1SMfpsBsNRulBmoqt
68whzvbmly0Zg6315x95Iipns+el2bQPBXfOayh8TLbJgFly2dSCqY8TV+nNYKACAmNBRVmr1/Wl
dRPHmj8sZgwsnvM4m0tfM1eKScOyqYMva2nd5yVT8tj9WUs4UhVrbQTzIDa0j2YGLneCBgC6uGcx
2SCvq51vUidU+6FxbtqqXSLiqi1wtJ+B+GHS0YU8gL3nb/1bp/BYkLK8VgbNyHoxF/a1y/08XczX
JVOsmbJ4uBkXIW/sszithmW41YWvocBEFpWZibsdyEkxizOTaUJYp1gcGAJ9i7PWgdSbs2p8QGyU
AtmVt5ha02MTxjviKoITVowRrkh88jP6LUauWReYIb+aejLcSd1PR6PPr7lptKQNEFVktEjcyugn
TkiLlJIAfBfQVsA+VXtxVgn1wheyGpDshHs/rmVsTXb8JjGE3ovqO3/fP6+Fziw0TnJP6X3S5PrU
T9DpErobWcgpWgyg1s0KtqPdQMEhi8IN8ZeJ7kY2Vbqz6/61TftfkAgNJpInPQfWOUJmWip/uFFj
kgOObJ7jehpumPAzS64Pxli+NMUcENkOoWutNYmX3mFC3nvxGOLwrH84Y+IcbEZzfuN15OYk5CIa
wA6I6TxxFEO7cCyueHjCXmmKFQct8/k8xB8VcMdLs2xykPmjOZ2lN2M1yqtuu14ouWE2J7cYQLgS
Hzrr4rHzlb8rWN1tXJcQtqL81uYd2oCEpmdfAdeQQU38idYeuSnMTR3ULUbnTJcqsJ1zGL8kNWWm
Zq4revkVxuQjTJjgZGTA4x0+swo//xxnh8DOrkxPE1qY4Vviu1sM2tYB1tIrq57qnOCSo7cKoS3A
DjB5SXQJUgPrcCZ+9R3+fcXw6JI0hk1DT34bY6I3GueltPPLPAXGEU7EXaWapQsbfU7+sxuXP6HJ
Nfs6/rPMm3IchemiFSdfs4SktW/yxR4eEhjWoj2jD8xAtmvFmyFm3iUs48x3e44HBaiqA+2nEiaz
2IRsmr2HuENunxrtievEk++8dhaV9pAbHV0kxmkcEE+DRGtjEzw026C6eTP7mkXnvreZ+hmI2sJW
nWgxmJCFMBDMjfLuLGRhLmxXNFBmtQOfoflyRk96pxT7AXgdtc8NR2zLcKYJMYEc9Nv+7KLjvCmd
p1y78KmEeVskzg8XDRbdOwKsP8WU3LmBYe3iLqNeJWI2tErvVnj1dipUA9KPtGgZwAyp+RvO1Pt3
lmMkSBHR2kVynilp24geFupE26oPqGbQdEobwP4UvuusOqSGjB7nuFVo8MhLDr3hvvZjEp7luYFe
eMhEvveWSSBihfKELunUEsrV19MpK0CzW2EEij+XuyptvttWAr08JFzdIeiwTSlfkqF991uySpzY
IVYCJNO+MLJ+n+bDzHpWLDHpqDvGaR/gKljkMRakj/lWt3SQZENAGhmBnTPQxq87vZ+NkOvRjGi2
R02OND8F+tOM21DB053Jc64m48VH8bSZS8N4FN3y55m4qwr7YtfzNiD+zhAfURTz/xoZYmej/xP8
vNXXED+GdDr50GGUXCQYnt1tfXIwFCo9QhzKH6lJZTY+wQ5EGVI5DbmU0QOOs+ZZ1Pmti9O+p9+O
hMVt961DGBOXsoPTV/faFsUL5JTOlt9FyGpZCtZcqe2J/dC2D3NFzHglL8k8mGAPQYSi/xtxBXCe
q0fTbPOjoaCPqeGn13uvac7YCmKkD+yYw9JyJSqu3oJnGM7HKiY0MlXjvur5+us0c/ZpL9ShoZHv
mgwqGrAb14aK7Xte3XvJUwTi+H6Mgx8AyNpdNxdqj55E0n5Cef2Wh3W/dRGNshZ33KM9sVb2A/8t
s0PmMzix0fkJ62HqcvuhSMajW0VvSYpgsa7Hb83ISp7O01eOr7KaUgj6gXnIyFIl1LNRu2kJTs4t
byKXpxTnrIax2n3Rf2EAAEwBE/exDzww2srZlyWzwDl1q19VR4IcrNiMe0wWnnTFzMWTEQKevEMW
Y1ACqwgBQxz3Vz9suIV8c+3CBoBSXC3d4NNkx6RZE27n7hyMFilQIZ4avHw/J8IyxmB6DQhtDLQi
qUMZu1Z0HKfejEir9m98RDL0O353AXGI3Vy+uR4c/JrAEOFWAFJQNZVGB4ksDQiLkc60D2Ex/PI3
bQMXZI5Ple1eSptZNH04vVWo82o/kkfKP5gfaEcKj41Rt8UtySzgbN6qtngPQqAtAbV71v3mS3+u
nOER8niyCXNoQOSy5HlRAvTIwG2H7iLNfunWOi/OiDqzcAKXBBWG0/u8BL1YMjmWnnNomL8gDXv0
ZzgLpW+ditK0tlJiYpE6vI+jknAEB9WdzlgwBCRYlkOwRVnySQ6A1cTicdaB2KnSvjWC8TYQCM6r
nolWn4QHO1LgnwNqKflGwPjG8LNfoiekIHEdRDb9oect75DG0iQvugerishDGGMP2qxCEVyb6hgZ
BEdEiA5TG4VRm9AAzpFt2m31vZ9+Q+hgVlyKu6kJ2+NQIsjMVPNi2xoQkf9W1tFzZRMdHvaA92kW
Hfy5aE+hfq1LUtM0KcTOFB2RPdKuh3TLVGPr45RVnMGpU9awL4qd02motHDnN6PrBRsK/ZTTqT94
k53tRwusku76OxQ9p5hv+VAGOdZbCKdxEy7KbtIpve7GmfPXpqnvfMfdR7GN98+K5z2ynqtbxkih
Sru8sWiqJmEAn+PX2Nkv3G+OTkiPQnjqq7aHczNrjtd0BL8zz2TazcaXr/LxEBfoukemHwahr2EV
3xjycabMfsKEQFnYCggsUJTs9Clri2gjzLjfJTCsyh+QUQugopRBTDc4Dsdr7NVPQPSo4syXIkIr
g0P9bNp5zLeRfW9M0tvEAGQ2DuYz9jFQdxGRA32BywAtzIbu5pTEfLfQ8Ljvw5KQd+AXmxhGNBOS
99GST61wzGORO6zkvPQWNf6Ed1s82L077qF4cR1uHJtLCobDmX4/zTmdlc1pFqE6jD6+pLmR+tjU
UOikB6Q5srJsi/ycph/yXUnc15TDuIoCsGWOaVW7NIYxMIRAteKMXW1SSMZB9tLkAJu8cTy31sMo
qcdbPrNHzPQR/z5BKgS8iMq7WUh3czNso5gOJcI5dYHzA7U2JdSmg/Ies+RGQ7Bz5sza10n35lfx
vSZOIaoIuEK9sG8TPrQu3INZcS3szTlHLRz+dJ3avu2gV84jSdsohLBQ3Je6ebWLmGk6lN1tG3tc
yek+ccf8VMZpckK5q7FrHBVgIgiOkOZNgIZlaICUM9uDbqbgaIRtcYCvUW/b1v0mm2WXci0UQbrt
ohoti2ZuXnZ0/+UiVynFfWVAL9E5NTEskrtAIWXVCjq8ndq/YlSFe8eysVNz9QqkddMY3ksunFsT
6kwUj3isa38rcq4Sbo7WW8qPzPK93ZB6PzyXzAkzQeYSVljeLIR2JfUuepXUm8uTQgQXO/G2qYkg
yl1RHVibMRVxhzsujnNM5RhbRBml/V1eOpSC9BcN/aWmFDsIc53Ytl5DVPpIHy4qGT/qPq+R256A
hqfHcPRgPpbxdt9nKe6AcSlKmCGCnMk/0I1fwyL8qBA+O4olYpVX8a5SZ7WIn0JkX+ym8N62nBtf
ZWer+hrzbvpmGNQcdJIJVDw7MWHPRSFQL+TVhxd5416K6cFgbkwHwNtbHQozyENkAs7iKPTsgdPW
9FDtdFdHM8IHBbKpjdAMpFl6dmxSABMTCWcUouKlaYWyTVLC+wWkRseT6V4SY9H3SX8cNN1SdOWP
6FNfSicNQE3DA5bM18r60xFkqrAWgd1v782D608/B90R9JX5nPTjz1wFz2lrbQZD3tkZClmS22mS
V2HEpPGnTwVvjkjKS+3jIImMt7ybT4yB743cL7du2zzzD1M24e7Zd4F8M7txX0OI2+Ja1jszoMjr
K5kc+l7jxul/pPlYnosYwP5k2HtO45KlLjV0fBXSR+sdTYtQO75TrOWYGjLRLPNqVydAbLIM/7sJ
mrJqejwUXN1hQ3KXzSeypOIRJBQVthfWw8YWQbartEqRKdbfzLjMcMTbRO5mhM4kaMHyaL5b/ivO
eZiGpMJIPNJlLQ+994MOIoerBg02EeyjKEgmNZ8TM3mrDPJKQqO6AX8ekMMO/jHHKawrScXA6UBZ
oAjHY85fFz6n/7IjZW1/D65DPbMzfIHCJ2cFbkcdMioCLb1OcwlwxMYI7Z/uTAI2WD9Caar6EqLu
WKZOX3kin2sSC5L806AX0Gja6QhbIeK53gOOtAq0B3wg4c3ACxnjU9u/ZpWPRjZ6CR3m+Tok2ZAi
cuu00DOTKno0Gm5kGj62x7JoyxlOhHnwm9EvWsencAhRlDD7mLBXNmMptmZGd76UXbRJDfR+bu6G
m/5k2kOFqmHU3Bw/Uitl8m8DkXR9VFOdtFnLc5+ItdYoW9lv0YgPWwKwjzpYwOPkTvTdSEkxa40c
vBGo+pWTItdwIKJ6SYw+P9zXiMlQSdXvoc0HNpL0KVrOyHighx/W2U0SKec4RQntE5sbEvS82H3N
B0seddhc69H4GMeOe2z/M0WHl9b+CSnAbethKZpuuYYMynj2rJBQhbSARnVfQynTRQ8Bfwj5sfFk
q+iu1RENOyLcUcz+lJL69TDLafyitEiM5omB1cKb0AwRG5iAkTY3jQxC4C8O6xCAevNhctiBVPkv
2iqRv6FRCLhRctfDmQ6NbtPGpKf3XERnpEhETKD5a0hsCCo0/mP0RV01APmcnhogRqdcRvJShOGu
MVAyt92pC6ur7VLNkyKiT6E1v6AafY669L4PXBNwYvKJ4esoKvTAsE2fYKe+uon7mAEZ9dRr5bn3
nSk2ivGxpqbwdX7j+vK5dzhbBqr+pLCfCJQllYTxfREhgIqJY0KS2s7kf/87e+ex3Ti2Zdt/eX3c
AW8ar0MHOlEm5CI6GFIoBA8cePP1NXGUNxk3K2+NqmpXI5EACDIokgDO2XutuYi90jPgVMxulC6m
VDWeLOyOcdT+0uqBWYuKWNfID13Z7T2lvVWXc80of1V18VI6zCXmkRlX3/6cS7KzEg2xALPyu7Zr
xLb32se60J8C7Rv8OHwopfLZtNONix+M32IH6kQAQs9y1DZhPf5MaYw7M1EAvYZ6pFbeRkWlyd0o
I2eG8c6AbT3EqIO6JnytMBRjpHSYRNMoavv4riGlJLE/9T690M6lVqaFb5Hh3QXMOJfWuV2Yn4qS
fyuXvxls4JNNnmXecSF3Ecsj1yQdmG9q7SRoV/QMIEPhknxGShTMTrrtH5o5HjI+xYtQb8Yw1g9G
Ig4pw9R1UbvBri48bYfWP1wzD95lIh52Y03hjPo+MxAAkEDfZmwKU0wJMXHn48RIEkUITIEJe0bb
U9VvlUOoeN9i5gpGpXKXTp6VQCOfiyHHKqYLXIMiwz5NLCuQDpLG8ENg3VNvw0Ks8RXaKB4gK7Zo
FdwYQhU8bSdjyOxCdYPlRdsu6Npml83adxIB4CaLtPJTAfnJyaN9rKdU09XmFBDSsWKITQlzHn7m
iL2I5Ey3bknEmRiYm2PgrikRJIxeVeZ0l8GsntOdBvSYibem7+AXPrsWIxqlV+31KLJLlRJhYSjz
eyZwcqPrJF2vL8yVxlRi5/akS8dIar05fWkSVAgLlDPIUOGQHvFtxE0wjjYeCiWT1ac98Qk/yjZ/
QqBQ7iJCNkzGumvlPrOjG00gaZqKOkbb2Y9nN6o/2ij01mZsan45wejH3OvcBAzyGWvNb2PujQd4
FebFnPkhVO5ESoQ5nzzygpVcT24E6Qptje1Hn7iHcAXNW/c2ilKmGLSaVo6hOj59fsIJDdh5waxN
+xra7Nhe4hl25KxBEOwcG/mfuof2eKN3qfC17NOI0Jd6bWGuMzh8yFIXAlJjULQlRKITY8J4mnKz
Ny+YoxLXbxdsZjPDtICHZpX3yd2keMRlh+PjgGZ8U2qxRZ8IUBf9DxiBk7uqCp4nBvLFC8Sys90L
/D0ePHLX+ubpeXSKCczFXXMUILFPjJK5fE0dBlanfo/z8QN4JwiPwjo6IrvLCpqi/dyLnQhUy3dw
JW6DxHmvrQr5jRs8w+K5OGH3PlL7OVXYdknPMJrdOCgrr0E3GehwkolCSVZu3SQ3SCDWtj5yFSyb
N0wvwarXx27NxBG9m5v/SiYLJa9BVQqiMNa4gNg1RWT3jaKZN3ZKfY7y9S5NtMznT9m3YyYeAI2T
PGsbh7ivhouqRM9BoYDHEuNbm1TVuS5IJHVD9GjmaBHrQDoodCD1Nhqmw4QFzQxNeLjaymhJnlBh
c8C+ZxRnQFqA+2HcxhV66YJkJs5aZ9x3DgBJlJaYBTH6JIk5PUzlrdJHJVFjoruPC3Wr1gTU2G21
sdRDVJjWoag/61BBbuYFH3BWlhTamWYGIoVYU86O2scnx3016In4TcoQ31Gq+aZrrKdBN8pbT1wK
UGBI2BmH576q0k4ApQ3SoaTVhLoSgUhfc4beVm7WHoMs4Ppt2WdKs5C+3K7klK0+nG56gMjxgN76
pp3tV1xDK8S/r6kygjsc+EYd5qBYuTGUxb+qNjfvhd49MV0Ojugi+5kG5ZiQFyliHBFM6UekWXh+
uhJlGNpNZe4ezDK8o3Q0+FwKYSO2BNv1SrCzZkjyXgHnvCyH+2aIf8VpsW+ZI6FT4hY/pOXzEEcU
vDglsQy9FSnWnKVbuImH0drGqvca2+Wjhh6D9CB00FnL7c8gKDMMmHGoqXk/D4gJmNX1NMGQIQRx
/CLoEuzC6SWc01MbUkSdhfO90wx0gNEmQlDO2G4KtkNHrBMjiM5lbBgWDnKxorpP0EcxBwIEriFC
1110QP1wxoztUL5MlLVwCeWJgubopGm0rXVkmai3bsZhIq0sdLcujpp1THLdFsqFu9HyeV+m1k60
kAjrbLgM+sw5WV2so4LEZ5UEFYpnJGcr3XHO4ialLfHQmHjHHUrg9jKbjNJxM5MNRRYhTN88an6Z
Cu8zSkgZ7BNiX1XzBoEZEHh3/pk3pB10brQ3gvKEHPUVLSaI0oD6CnatUklhdBpNtDc7+84C9khz
Ccm+riU2jTxNwfDKqDzCMIzocw5La+XUE7YEgotKLd869Oy0zpyo16WXYM5/MrmK/CTG/W97b6PA
vaCLUqeUiIIWUPPBqX9lQ0+oYUxUgarDqjUU07lYeC5ywzyj7XxIUyZ46WRweib9ret1P0LI632D
X29SXLIS+rcyGqJzSrd74yV0O/USIjufVp8DpJwKINZKq8KXrMvblGnztmoC341sdWOQa90b7XQg
LQb0OH56vrzx0bF+pNF8iXMzA5gECl+z0A5xK9HToto53kSKvWrZeyi2DLzwXyikLxzaWRSbTJTf
OiV+Fh0AN3MyVxQWs00vuAjklGcS2M5A/cG3ZQ1x1mlAu94ei3TzvaRU/RL1Js9uum2tIvuOIYRe
clUMJ1DnGNCXFLnB5k4/kCWflud8sdzOcdmQ5FVpGz0eHoY0tA/pI9JAIH6oy+2BQHgsf+OuVcm6
sDRFv5/IkrMn7ynNzGaPS03fVOqC9Z1KX9dVOjdq/JNhAzhDl9Bb3THu0wp2Y0y5eRVrjEAEfudV
4uQPJOwxuLdQZCM0XlyyFpalMv0I0YziMlAeWkj8fC5OeOek2UB0uUaxMUFhnd3PuWnfzjGU2WJ2
Hqycu4EXzxeTCSEX7W7dmw6J6I5OEBwD9XEkIC7Q9fAlbW/r7jNgbH4/62QYNApcByMA6IPoYUqJ
Nur0jp/bfekQ4tRjOm8DynJDaDS3naq959OUbeNUuW26ngyApDsrEE8vfdZGN5VI9/jBN6o5VM81
Ma7oTHV/KDR8Kalf68456yPK296vNHobHDAcKmeTMCtjG4LvdEpzHy4Qi04bTH/SC8LFXeywbpI7
vgY8JDLxHLRl4m5MEw2wq2q77iWZxWdRdwyR22yd1cZ3zyqLD8POQXRtu6kub5IIUO9gdL4za5Vf
K1xeRE06fK5t8L9Gu9lymBQFDL0HApNH3Ak6l4scBc1amVV705conOqY7O1heCgDLj8tGe2hRULy
1KCTwOT9TmAegQO9hlM5mW/SJbFjmLx0F0/9GShdtEuwIHVdik+EiQPtjZFwt1A5ZKLrT1o6+11n
pedufIV42hxUxkZYwOPtaEfqGcRWuM6XdAlc0OFGmG57Ig0QoPuA/ceZlB+UjM3jkM/39pBOm36Y
3xltwISu37LORgiM8Z1UP4J+VYhgzLsxzI6mn5oJN7+JZAtjGd/YLXqOpo63Avj0xaZcDi+dCTbZ
eLdjMONN6Fu/Mrc60Ur01n4mS9aSgzkduaJCSYzph7YkMnmufnSIaELITLfBTpqdKLKHuJnvEFP2
t5jrSUhx+DqTan6nXXnjIGj8NTvqgTkeN7NwO2Ht2jDAaR6mKTpjodwIy3LeoRla3EzSg62W4QW1
JPc+PGxMGbVtkho7lVLRDXcNwP1ze2vbNV+fximdVjd1zL8JxNBuVHdDkcBa5XpX3ukRpRMnVoxt
VrmLq1sAuqTDY+pUtQucE9R5iOTSiu9eUtyC+gBtoWMobpNzNmrpN0eFgzVmZ7lQlCQ/W07AzKLX
N5Hgt9Cg4WAQ29CVTLMNKWT00BdlbV0ymY9zPaZz5IJtIItOz5x+5wj7R4zzDOPibNzBA+aqSV8R
1QCdiKZST+1ovYZtcfKyCKQEfPDCSvKXPOO7xmRDm5SonbC10JEsnU4CAraY//SntD0a021Ni5D4
NwZck+emXJmbkVcuCYQEHunF1aPRTSRzC0/ZUKnLSU5QGoperqX7lWWT1d6XLSAMZY36xFkZTjre
pTp657HFTlSOt7abQeluFKx7xrCtGAYyiPs1FjN9S+qYAyrwreHRPbABjkDisMj40witiSYGKDUV
IlMbTuhSZt8rSGLW++QCbO0BLTZV67lXGCZ7FO6W2IrJblH3jP2wi5fOYYn/TKTTtrP1g9cE1UUu
VCIrYlwBvWXEB1OYE0X/SPUFsmZmorWJLiypXyJGVPbUF76KVH5dRWD7wFBeOrUxcFB1+jlCn5wa
lFwNsBdrwhqGlevMh9kyvLORMxUAq3+Hg2gZLB9Lm7HTCFt+O4V7tyj0nYaeYArnE97n57CyrLMe
xaFPpx3zk5q9uZaJMj0TeBEICITyQTaiPiQvJY3NKUvVbdXr53HkwlSK6qA8JybaDaHkPcjcatjH
ZKitdCPgJJv7yM+0kc6bCO7CkZF3SJgLbeh+fjCy1iUW2ziHXepAj5h/uiuv081nYTCsFcpahfsM
eb7LzwmZAN2S2G2kng8IPScFybkLmSPUugv/2SCChdhbZW+N4tNI4w+nUt1dhUd4K5za3FoxYJ4u
NzkF5lLAz1GohlnvWe4htMHxuiqQn6mKc25qpCgwFw9uauNuiqkukRreAT//ltB4THAFMCzmypg9
gRIaLoi/dCxQuhUS+WgwoyvcA3N/7jJc+GnDLll/ZFOJpVhIsBBRo+O6yZO90PnSG2YLQA5oqMU1
T+lCd6eP9q6dw7uOBhnlu6lR/KZCHlhgs+QudqkHe2K22ZzCWceXyS2hU/toU0fUUERbmwzqNpnh
6r4yORnuoJF3CrYBiiVkJfKkC4YHCp3dXV0+hHEw77w4NvcqVsCNMhXfbfeRQChU0316LjErrCDN
wR42iMg8WEaR/8gzndk2NSCvnR6Y8geHNqEbQxLDeqoDnXDAun5wXOh0SXOg2oImOoE0N+rWcSg9
SvG0I5gjI0VO1QlWfOatkuy+bApmSmMEKY6z1TOBJBvg++iCMum10fu5JK+CEFtniTpttKz9bqeu
Aoaa8UMXK7cVdvVVYHHdnXPKZqprQwkR0WNv41RyxXxvjk28NYwAFWaJHaCzGoZus3fKuzjYLyXv
USSxH7fmhzcxt8+gOvdDqfmFWR8Rq01HAtqfUw0wMRP46egtC7lmLtCG1o7ItZ3VHk8WEZnU1puN
RCnKhVRjIE2An5yp4PTzCI1RbSQLU3Lx5jPjoOETlwxYI+ZTqMMgNy5acKwky0PycbloxirctYr7
xFun5StBhR6whl2gNXdXhmhIObrqgQ0ni6otNhEOLd56M5tpUnHNWBy37Y5R53YuvQ0X5cVWzwJN
IQKQxFKZh5GEKI0U0lchF8+YWKaju6jPCiV5dGpCvJLeBnix7PI8cEf/p6X+72mpNR2J85/C3c1b
+/aHavrylv/6///v9FY0b82/KqnlU/6J4DP/QT604yDjtUzT07XfUw31f6iWqcPTM13aZxYAvH9i
+NR/IKNW6XLoqKa/ZNZXLbXnqa6GxsSwXWTb/7NUQ1X9zxg+j6KZa2i2xbXItv+ipgZ142ZJSMdJ
CwKqrJl65pKgMt8eMLcgWGFIaPvFRBVt6qr+FC/SWpNGTraSRhr0PRBmmSStGpsgNblPKm/lmpTf
Xjch3K37trb28kGEjDFt/oNUV2oL0V2uSQ5n3XU0w5nr/rn7+pjclyGbYyD358MtJXtfGOmpdvQM
OQDGuB2n29aSPeD4OyJlbccVDoq6wq0Z6neqgl0x7DpfuzIWQLJCC72Hs08iLf22SuxrD47wOlcf
C4qie81UNkOkRKeMwezWtu3PHgGe72h9ZJ7rvNm7HVf9ObcY9S2LJsAUAoXoBcsoUdOSkazyeR9Q
58nPEYvtjlqN4jPagNC7UI0lt/gvmyOgGnQJ6rYh8s3JuKFbEbO4bO5upOVLaxAY29D0pCNJLjIL
h28B/Ax9Y3umkk4dwbO8L1CppJUy9GVyLlcB3Yh9xt9c5iHAnZ4x4vVtyPcyL+9PrskF76PdNepw
/xeisoTuyn0tkXQjiKR9kVTBHkYHcivEPwlECFDwEFiQIQNFNhX6OobrIqGVjiS5UOFtaSWI3REy
ENJaEW7nNmPU2EffRi8ej+VoxUxHKeHVIyZdACJLvV9qmAOq4rp0A8yAFMeZiHs0RqnvgsORbqo4
NxBDGOV+vA2VnuFuReq4oSX9tuhoyRkldDq1QRSYqvMxrqK1lscOGV0eTD9B3nNJjB6tV1A8gwbg
TVTauwcmXV7/gyXXQS502P571UX8sOyKy9JFRhvd/MYQlsTaQGZUyAyGyeoPGtk6s/kC5BaEEGdV
PEeIsyvNdg9UqnHV7dwoiPcFKru9l3RbLygbumJkO0yLKXAQNDjT0jQ20twXuUmN7NL79KrcwKMG
jYhEZkxMX0ejF5sWRSY2QLP5NTbfg3FF9Lix7xMTbbra3ZuIcHaa46hbrdd/ylusTnOEYYDT0WFu
B2goGia+HMKxEBD9cpGITR7UBBUywMEyBWl6LVHL8mOwUlSUqhAPf/nbJbI3xEzptwFRC6sBXyeG
APJO/xWv/EXUlqcpFZeV2hUWReElHco7mLHyUfcVCtYcRtdMMW/hMw+NR7szogHYVCM1cYKZt3PA
3TFThgYzc9Wu7C4CNNWJR/TQEz8xxz46df+UKfa0Szsv2hFM6qdpvK9Lslf1IN9La8KwEGeIq6a+
ax+u6Fxbopv1JeLCRda3/MjpJyzZ1G6BGIH5co3wD9t/nET1puppmzpgguqFr2SaurLOFgQ3uML6
KPJRgwgSvuV/GjH12mPQM4bv4cQPtOw90mFbIkD62N2nfYxt1cLeoPQNWu5s9CVUW8rCYwPqk1yT
+9Dt9Ugukp/y7Hcr/CRVlXI1wCUNh9Imvy0SjGQDi15n3GAErAyt3qoaMGO3rgg9lG8pRTde9dhh
Fu+p3OV4pMabCgS7PnvDa/CHeRNiS39EFkfuyrwuRFOiE7U26FigwsjfwtequbDBOrunL4uGSUvL
H14RG9t0KT6l3t00hTq8jpl5EZpDDDpovCkYeiOmvf4SCa4QtG0m2OcMbQ33ztOEvpUfpUnzbTL1
0xAjjZis8MnWKY8pW0wcSC5oKWzUjCKrvP7K6xucytNo2snXddmNcCkvwUuUYuNir2pC8enx3Stw
7IYoZVoqxA32kgbFKH3WPIjTNUMCOjLU6jbg1ak7j/SMrKQ+g7WBGxvE3REHTHeUa0aiTWtHaffM
qAWNW74O+uwM/6CjHOVmoHcflUpwbhQJBvfLP9XGEZc9x/g1pVQ3SowmpyFS0xMlaewARyvE9zIm
i/9OrsoF/SKesywcvSF1yuayWVNiXo/4Z1fRFCPhNjENhnBBkNVQ2ZzVLD9NWpej6rfFlhBb8Ckt
gh2yn+joTVw8RrKIDkEOoQVmG06IIEqOFeII0CFHlSor0i/V3plp/lDQNSaUFs+p694XQ72vZ6p/
eYk8zEia8uBAofH05V4g90EfJJolI4w8H7jOg4CYfE21Dk6hjkeLQbVGPY1Y48ATlA/xNZCXeNOP
6rgfhnE+dkpPhQ2iRR+YAdLPaV4FhhVuEWIdXB1ca2CGfsVRpwSN4IlwwVU1blNm19oogp0Nd0Rd
y+8nr9U/vim5GTEQ8g1nPALcy1sgBE3YPYwEyia2eWlj0P1dhXtq1QJ5Y3ayySrOA7mgH5bgJCie
O5NYmXgxlWTLAEYuimXNFTmTO5xFTrCQ/78e8GwuC9Rbsl+k6tzmjhjOuhZz/aIHlepUf5pae0hK
xHBQe96QjCKQonkrsv4lDsu3qWHwZgzw7welQ6I0qTC0QDphF8iFp/naYKh0yp1jHIhtMA7PmUUF
IbC7hBjqlynNmq3VSa5qvxIRMFHguEd6V1RcDWVPQ/Il7+3HNKDLHCnNTOF/ercyQZ2I04OTEYND
fNMGFp3DCCg50BWfhj3gpdh7xhdDiM087W3D2InJ+IR0dyknkDddoG/HnqI0GNv5ufZCYu1IZUUs
CImmrp5tVHLrOHsmRzi/QCHKjUlZFXEGxjGhRJPPzqVJ1bMal/0uDqMfTgkzaKYybzB+2iLk9XCD
LyFjyATskao2I8Z9VkH8ypy2RRGVbUhxX+4Db6JEbKiIyjq0JRm9bbXV9mPa6ndVZD/l0Hz4l50o
F7dEkKCmbpe7j8etZe5tIiVHDPYmPFmGq93WSftmg+SSEryZP8b6okqMUb2M86g9N9yT3F79hIYx
o01Wfi5yp12fYZmr6f4HM+UGbI8JZaQPref/4J8fNfAWxIX2VIwEIJ2ix0WxtD+8cba3+Rxvy7L1
EQFx0mnhaRR035kfZyGwmljNf4yN8TpNg3bfRznJljr6Lpq2NrpV2Ag/KquMTroFA2qKEeg4FOPh
jd/qDaB7c5j4eL3gDaXC0Wxp3jhkxoBPiIk/vYPnlTykMaHYuoHooMudg+FO4JsttaVoTQEFRfDS
dh8x4yEBp5WmWBacyjZ80itEhPwIcKgVFM1aNzn0abYrzF5fl4Vt7HB8UDtyKBJExfcePhCtE255
SUQUEfK8mnrxJqd2tiFJ4YfbtWgdIvV5sBC3J/bDAPRmT17f9xQbCJMY81LQklxRg6WijOMNeJcz
lsNNB462AI8JKgPpleG2yBG97xlabcXjnfaPXXif2lAQKTWuudLRdYlqHftG9GTSu8tEo+5nJqGo
Lcq71sBEX6YAmsyBw0cKVxsrbn44/DckSHvw8VkiomiSOE/Q48RGzMm5JUkb0KOAlAGt2xgMWpl6
fz+FEdjWCeJVTedltLyPJqy5EJrovUwy1H27D1RfUUd7Uw77MbBv+6T0OIvRhme56QKchHvqAGpC
CwzIxyPqR7N8XIURhk2HvAqQbOFQQtQKSa3uv4GM+VAUdMcaf7jauPBSkm3olS/hWLyHEY2HecDS
DrEGgSBfDK3U6J3+kIorpPuuqWb2rrX2W1/ROWe6vHO17rX2wGPYDn51bKS7KbScDdaAaBI5olEG
2p4M5aqWXCOZiNSPZFqY3DaYYlkiCL5yr+RRciEPum4W8pnlAGr07x7+X+7L4/rGU0S8sIBag9FR
uMxqjOWOq40LFlRuy0W8PHLdHBYh/NfDNmPGHbzqmzoo6iOqn/oo11pbFYdQxUMPMkzJmTPI3XKR
L0ddD73uk2u23TB6+7cPX18mKSkryc3pW9rz2VxfSFWs8DDRp5S7rgfKza9/QK7KRZ8Gy3DRXJQh
8q3JvSUjZz/I2gMAJW87i+olWe5x8TKM7xDZbdLaRBgvZ9typ1xcj7nuK6dldn/d/ssxTh/EOEXa
79mS/Hc97C+vB7KVEeZfnhstb+m6r+jox62/jvzbd9Z5S0ClW4x/HCSfmrlqu0uH5F6YNSIgsiPv
NNhau0JjoI1t7veFvQy45L5qmiqUAMCL4bMz1urFUka5Pv61/fePmX++ijw+rSNYT2PJXNbcBIzJ
eXc2LaNehbUip8IZHKXhVq7OpsOkYqyUNYYLxoaLJU2uXRfxwqq8bqoAyTMupvvrLrlWKGG6tptx
gDP/L0+Qz/+7fZwxMRSLP4++HqN63r0QpNqoiqEdo7xnURe/FBR3206QHvp/Jcz/TgnTMG2dgI9/
X8J8at+i3wuYfzzhjwImHAeqlKqLMBPqg24siSB/5IhomvkP1UYzYnEF91zVJKrknwVMSpsaxUTX
VheCDdiHKwzCkbVN9Bt4GRwXifj/JEdEt1zKpL/jIFRGT4ahGqZqG/AnbIM/9nccRInWKCoxw9zY
2uLlSsN/liZ/W7WdDgq3rEZ+rcoC5G8HmJmPs9jBKNOksM9Kh1j5iCEKguHWJwZ4DYnIe+5La9h1
pXkGEgDlcFLuIkcbgGi757pWBkA2JqFd2vw5lrDBigmwNbT/2CeHDOJArdhrsj0RjYwhnkyUS37i
IECZoccMUfI9UuZXdPcOobBDvBfm4iQbRvR2XbVDbGCuPZMaX1ZBtM87HEZNPIDzl3+Jm3tFeStX
Fa10529ylXFk1p/cuURPFbR4KrBt/vEEWX78+ih+exn5rN8+pa8i5cJLoojt06HX/C6JepQYyyVE
Syu7f5WrmBmznUkItLy2yF1yIc92mUj2d/sYCmHXk498pZjJ1b/GX10Dza6vcf1nChl/Jrf/0+p/
/a/LV5OHyDVu1dZhiuvx0A4UO1UX+pNc65dNuXZ9gKnFH/uux6GKJUbpL0+5PiyfIjcjUrDXakxh
+e8O1iyb/qN85LdX/Norn26RXAhAeXl/VCb7uYq+3uxf3tP135Ov9Zd/Sm5Gy49C0U2E0n/+PWI0
sVbI7ShwEQ+JPlgJeTsuvm7Ky/2TxEV+ndcZrJ0TMxbWpS93fR0oJ7TXQ75eQ85ovw76c+YrN397
OP0qxy9z5K/V6/z4+nLy1f/9w/LA395luGQaR15MmgU8hGpFGnlxTOXoZFlU6AiYMw2K2NQtHOGv
7XKJ55MHycPlJt255Dg8yL1yx/WVZvwJDDeWVwZ1ySDjz4U8sJCjketz3IVm1yF6Zt6g3BoCBEqr
FUh3retqt4wQ82VQIR8fC2zawsKEMWBQhUyQLr4MRgCDovQbtJi5ZVkHrcjJwHGpCBe4hp0JfIHT
Yu5ChLIWsujmLnXnr1VtqbVZfJqoA5da9deq3Bu1zslMwsiXW3IhnyiPu27+9pJyp3xYHnh9ntwX
6Ckx20kR7apwoY7QknlHPxZt5qA+zZLURQ4LM0MmEIwif0hyvVwgROGiDjduGS5Jun1ei3UJr2Vt
LlVGWDyUY0A874tZ3aRTdZnN6lGmHn+FDsvhvm0tTZrp8BU9sPzdcu26kCx4JpgCQcLcr2TS7SxT
ofMq4cJeGy8gUtGqOpq9j+rK8MOILhlWvvGY2Vq1wzXwGOcLxoO4CZVEvuARbvF9Ewd0ChZQWxvX
aPyGCiPbspnX1cps+SuYeSYkgqRQvfWhxX7gauU67ZMOYS3TCLFkVlL18PyQJkAL25J8pmfL6N8Q
GWu7vAmrU8xIFtIOZR4y0LlDqEawA035LcjotYhO3VdLkiOSoeZoLQQ4uda4NXhw5NTGQpt34zqC
wNoQu7iMEyW/vBEu4ze5et3JMPMWWAd1i+XkkQuZlHzdlGv1pIDWzM1Lv5xIcpEuuYVOoR08J5ty
IESqelTC20ptFd+ubdClYuAUmPJGw13dNGtFJd+77u50rx++foiolqgOL4vrj0zuq5YirtObJGI4
6kkhUNh3l7OAuhJ/c026C/aTf27LtQpRBv+YV097sq42itOPx1Q4yzdsYEQoigiBkNyOXB4aq4Bv
ZSB9pTCd1tw2QVdBVy5QsbkDASYA1cfj1yp5jwDs9UM0z7tgqM0joWDVCu0JU0ZIQ25UkBxWau7X
ouqWckp1pObmHtu6cY+NMZub2EXhWLZGSMV7NigchSRAgo4Bubqm2FOPjGj22nTfMH/+BtjGiA7N
t/GHG/ldQHYTBa71/Jztlc8y8kNjI/mTmFLW6Qdqt/Qu7n0RvgJDFeOmViGPv25/GuICLRVhih5t
wCP0WJe2kB22KPQt7NaAiQp3jYw0VO9w0lTmRxe89fny0km9NrAygn7Ap/c8oINRtmr0lhtnvIWL
cmU8de4+C2mobBJvY5ev0YQV+5euA9EeqCweMfEwBQWNqipMuKgdrnu33w3mk23ukfIbxqkPX5xf
tjhM1pMFtRkZr7avk5vSfo4Mv8rOQbSFgQhb20zPRXRTqweh7nHPNO227Ndm5M/zau7ajYDEzMep
K3iEzRVm9iy+AYbXeQcFovS8Vj4XqbtDaXWgUIFsEcd5eg7ELWVdUAHgSpQOkf9DkflD95JjV+3C
O9F+2L1fH92Tk24Wx2/v06ZMKO2DJ8kOETlNrovs+9iSS58+UOymWRCol7A/2u6+yTFe7423ASJt
UfpUnEWKKfucN7TB16V6ich+W4ThOF8eY+N5qZLfEe9Belnj+UtA86eerdXX+tmFyaPujU9Khhrj
tVvtJkeimBFMsrWjbQzRxPPpkPfPyWn0tsNtGG+0p/Ym3hjuNmzXaYDwb5UuWaGH0fBFdKBAZ9W/
SAWas1NY3rjpWosBjezAUrv6e0IfzDnOQFCamXrgfYmcy/bd2o/mY+3cpd0piYnL5LwwSBBALpp+
luGz2dyQCzSfhLd83skMQcUHJpZh7/yEXoELmmuYws8UIZII16GBEX1t9v4sTtYn56xpfUTzNho3
lY7X56h9lvV9kR7AlBjq8oHxOSk0qugc8evUnX2FFEzBdLwGPGLDToZM/4PEIAtH5rgri93UolmD
vwLOgNQfcpTWAxg196S2+FU36lk8WAqwkEdvkW/vTfLqD3kL8xOEwc7B5Tpvh5qhw9kZgBvVGwGC
t1mZZ4xBq+34Y3zCdpnsNQ8uyn2rHxARIIY/Q3Sbkt3o82eGoBOtbE/o3jCDOl9pv5IftsJbJSeZ
FHJ1M+gPQ3527J36qCsUNr+rxU3s3MavFo6ZmYrfUaPLQvfpu2ccG06F0M+1OwEuTY0fIB5RrAH6
ot7VyUGNxTqMNhpUJ+qf0xqu7TCcdEA+FkwAqk9H1mlJAa/vMOkq56R+b3NaXlgwtcfOBYy7qZN9
7lHZX9sflPm9J7ddW1vjAngfXziJWiXYMDpYwVaYu+E7jnNC0pMJ5eQOgj3TovIVkdwCGxErw96o
+FpwBys+mAEPe+deu/Bjdm68i3ECeL8vmy3MCzgobreCHIshe4WXagTVlKFio2mPtvuJiRMMUHHq
Xi3jter2TrZt992D/hHQQ6z3vLUF1R+g6nQvtfB5T0Hju/lZN1aEoHnr8Em8NBbWNeARp+ykdttA
3ZX6t4KwMfzcXIq14YwTxVZ30XsXX2Zv03UH5S3j66paFayY38SXBStISEWyjp+Kl/ymOka35qOy
beeHKEZDhjjhh2HcIibH5LmyMTiDVUs2feXDcNbAKeMkCU4hPS/xNJW7ihRCBTEv5fnVCJ/lnpaj
Zu4VqnTUyrN9e+e94CbCjv/snDJzP+6Bfn/D3yrIf7+fyRjAErcdXzw6C5OvFpuBHDAX6fp6BiP3
qhpHe97Ghb7qvX2DbF+sA9Klok2Kq4hRMGffWSiPFpGc86OJi3K6H5iUNm/eQkznxoCfDcMTXzLm
QxovRE2s6bOZ5bfHLnqc0KPB0W7RBCfHLts66Ii6b2HyOUzfe3qyzCfBm77k+Hj79kYPb/uIBAo2
1J1BKm7mZ+4DCnEcL2lwtsd9z5UlBj27iSuYymdNOSH54RMCrV4jT69WMUAHd4WBGpIXRhc8mxlm
/Q/3jXd5G73G5olXT09MaOgQGf0qtVfRIyRuH9V+s0KODWkXBy6J98V/sHdey41j25b9oUYHvHkl
SNA7ibIvCCmlhPceX98D0L1XeXTqVHW/d1QGi5RICgQB7L3XmnNM1tlLBSMLLZV3yVhka79cR83y
RjdSt/WdbAuL0MF+Xy5/UcHOn/JhqV+iVblVrwrRJA4xSPvhohO99upuanjJmm2sONKMFaQw8SPn
cvDo3cLAFu+NUxeu2HLCCbCcP/WYht3NRL17UC/mB9nER+/4WT41wkI7hfWC5nzpYrqxBY5YHggr
wSbZ8a4iPsPdwNxfBAtUKwvf0e5+LT7hMf2qHH2JK38hX5RTupEvAxcFJgAP0AQ4Y9Kn8InMNilZ
lE/aXevayGDgX0KpcW8EwPF/Hz4TLPDMqdotfhp4O2g9L66xauUHIknIzqwrW3NtUImagY/d9pcW
Uyh6d63jdattzBHnb1CqZq/VOj/jWoCYJSJxvmO5hCffpTBeOsMq2GGhstFey5pdAqVKT5AdEXhI
y3eas/a4CeVVg2D6CfbXsnt1sekfhhX4PMRnJ+GX+CjhMULp/UZ6+irZZVdtk1zFB28XHS0QEbSu
ddsNT229yB6ydchWrYOr+QJpg99JT0m0KjJ7fEdn7wHjIBYMAsAW/JxHc5BpG3Af9m24DK64wzXM
0uz2J+QaHGf8QHyQbliA23v5sTqly9RpL9oBA2x7ifa6DaxyXDgNzlh2mq0dlEN1ai/l1l2/ongZ
D+OhOCmOWdjeRuCh5a+OnN70ASNwHocewf8N+yTsEmdkgjCk9zwDu/OClc5Bc/wXkuAAwr+BAtu5
u9fqjdS2U7/UsoW5ZvZxkHfpwZcXo1OxHwlCX8VLa4G5e4FK2sbLvkyX2TF2AA/Z4aXe6qad36JT
fhOeg7t+2byFN7TBN2Mh/i4egVZstUW+pDFTv3hP+JW1pXXDaKrD1AqX3Cb1olxKDqPGE1cyDh32
MFAYUuSYIHoLEjO4hneX8a7EMWzj6z4hFl8aB+2WL0nPsdO1dUntwDFeBF4Lc+eIVWN8gWhu9wv8
8rBbyIBY6C+Csslsk8HlJeFTrfFKOeik9hwOj+GtPnS/o5O5bg/FW8ysh8rXs/j7OTkFd8PK/e2/
pB/JRmRPcI3R9tq+obODVn/B9fO+Oaay7TSv4kNwJfQGGAWHFSdVsLiJnym4VZuwnOFBgmixuFnv
zWtN6tQq2hfXZGO+qQ/ly3DiQsgFUn0rX8Jfqt2dQvze99E+2ssPBNZciqv6EK3I/1mIa/nIrU0u
C3/gPY9srj5OZafE3yy0g7EBsrLzn6eDbiM89fT7ycShWlEvilfSOJsj4Zz8sF8kV2mTnhkSd8Un
xyrd63SxHfehUz2QW8A1pn7KolU2sbGiz/m4r59C3NUL/vWcRct+DydMBbVDgI8ONhUbpZ2LC+zM
nM/BJ42L+onfcTIB7tClvckahV0DMZMBi90ENYkx4318D+8F18bw5HYLqXUkcYFjUQMdYHKaCO/i
kesywYdOvyWAkbPlgvNo0297vpDh1H+UL9CQQEc5E6vn1jEl/+URrmNnj8J5dCQHDhgjEh4ATFT0
dZXnaC1uvW2wpaFICgNa7ZWyE454S7NgZdwln7RdNMJdrA9iWAoP+RJDJt6UJ5IKyfPyr8MdkQrn
8dAMV4Ks9kwptD7iXBFfMttatRv38hlcO3Y15glEp+OSdGBvF56D6/jUzxfA+SoxmaEYiEBxP2Sf
3oK9zyfX3hteSI9+QrQuAobB9+6ocyF4rLfpst9KLNXe6nOxs96RMQiC3d3RjzXfuFe++M/aoT2D
d2Grx4MX2tVdW5OHYfO9t/fGk/hQnoH8Yw9LrtP84FV6L17ZRHR4gbYsPtvhMD4xILbvI18j7Jd0
uhhzYWOK0B3xVi6HFdYsfHS7YfXebpjhsda8U04kyC5ILLB9m6y/M9dShsnXMTl2w7p6iM9c8uJz
d2S/RhtSHVfCHrCHdJZ3YKIWTIFs6VXcxuVCP1grc8uJT/AWKQMrOuqbnsuNvrbO4lo8ZRu0FtrN
eyodZInUqxY+l7FHb/NOy3ulrUl0czf9VT+0i4wBLzyz3f2kv0D+Z/cOq7GnghHn3fgYX+rO1j6k
F+1M4O8ydKxT+pTv9W299yvbupuQY8aKJE2GNPnCdJA6DAftQ79RuDyX284ul8JeujfXxZoZKu+8
vpD0ececoiNol0/v7dp9th43zWfLdWKDENAubGkTOuF9cI2u2j51ujunJN7rCRs0Z2svLOWHljPz
yjnrPlJb5AtUP5UArNhKfBzehrf8Ut6iu+RUH1KugsYv6+zfjHvpTELQuHV3+jo5mVdxFS7Dl3c8
vHf9HrmSo2ym/3SSlDrcKrb+KL/FFwG/XL7o4g3iibq1hWcxho28iJhC2UKweDb9IyON+Fi5B6QM
zIt3+i5aQXuivLtlvXANHenENJOjVn4ALE94lLfIum1/83bqFsgWXXrZXI3GpzhguZy0DwPfIsEw
xq2+IbH0djrHEY6JW3ZnPbER74RjQ+UDrgm8lkJqy8SKTHoQPjHro7nsJkyFyLlJP998/Qx4zqRU
p1ZAixHQ939Vor4DEb+qUYgInIwWLKsQilBzOuR8M1eivh/O97yhg0oKnAlbM6WoeXtMrLiku+QT
LPI+IoNj6wPuKNwu3yo5xpG6MrZSx1wQRkCFhZJijjTCs4nbFZarYDNgMsRwwT6ijx4I3UYyomwj
it5ZpiYP2wrO6nzD0kUXBX07h0TO0ZDzvapSys2I1hmrZ76DMUVVX5ok4BSA8KPMd6M5ksKHFKnH
KORS4I9yYFLBNB88s0xWkL6okKTpHamu6BO/fLpTaMSgFJdyogQHOhUHfD/Q1yaBtO9LxBMN0aTH
oPoyRQv6zKjzHlZt1vfTpByHUBQT3qYzDZpSLqlq0REQQ9GwYWmBM3LzYN2P2UmeUhz0QjhTo92U
Ho5ZyLDJClppudCyp741DJvgK0KkramXAtaC2vZ0t+l1ShoBhL9kLunONd65rjvfM+ZmXVcU+8T1
kvV3MumcW/ojsjSHpLMpfVLu0oHERJzB5a6ezDPtdDM/nG/EnMIVxldymac66HyTC0Ihr+a7Oojw
mlAvZ67LftVqZ6mpXAQITjufhA9a9qhfDJTN/VQpH/7nHkmhNM+nn803Px7Oz5tfFgk5qgYUY6+S
mVHorj4jsfoUidujt8oFIGo4VUXGmVrK9lItyzurPBG+zefqKVLuhkkVWkhKP1EsTgn4+cYLl3Kj
cCVSadLlUxeH8KPi6x5kpf2YAjoJx/6SiXoqwT+mypgUDZhmSWnOTVFKTivoxW6U82JXUFWnRqo/
GrLZbL8ezb/AkAJw26Nm/8cP59d9PZ7vQruzUiOH2EiNVeOCL+P/3YF/oH5caQQVM+ub7s8/nm9S
epW0Srj5fvj9WyACVFzbeD0/7fvnX++iNCVMpe9f6V16NYlpdLLCUOxWDCS7HUTtGED0hKdcDShx
qWy6yHrZvZTT3YxjW0BTtkKI9ILBrlxnlrr9/t18z5uSYPAQst3zCxS9qERUxbzBfFMQxwPmq4oB
sue4eucnzS+iel1jPZzbiNPTiYvnmV9v9f3Tr8fzC+aXzm8aGhHD8Hz3+/2+njn/8Pvl36/5evuf
T+81L3XKsr3/8ZL5D3YG4YtdSU37+22+n/dzy/54/Jdb9v2nC7zMa9kK6TxP+21+yz+2/o9P93V3
fqX7vY//+Etfd+cnfH1Aq2GdqcdUbb+3+T/uk/kvG1Xw31/eH3/5+3P++DDz2/7bFnz/ifF1rNUH
2nQv1TSSzN6F2U403/z42Y+Hf/UUegDUtX68jTQnGH8/fb73/Zz5bbNZ4Pb9nO9f/9XPfv6Z+S1+
vO3XcwxlvKvptzmz0eLLGuURnrcuqnA32zKaabydf/vjIRibKed1Guzn35hzV3V++tfd+af4FqC6
aM36r95ifsZ88/0288M/tuY/vu7Hhv3Ht5mf9/2X5vf7/hnEDn/1/7VH/zfaIwm5PnKd/6w9IhMy
qIK3lHAUQmkCQDBTFs3Xq/5LgGSa/xubo2zhNDZVY4qj+R8BkoX+SDVl/hE7gwICKdF/C5AU5X+L
simjPjKZUlqoKf9HgCTzhpZqipYhyxZhNdb/o4PyR0wLvH5FRRclaYYmqYYmTwbLX293QepVfJb/
FQxl12RY0baphrg78GnHmOVwK0Z4WTigbORZwoph2FoPJdmVfdI5MrHEGKPosEGb8iPZGQwk95ZO
+C5A73VaHPu60a6lmzzgc4Z50UnLDJb9yorrKV3SNNduXigQKOjOSMzOVMAbFJR3uly+xGqROFVJ
lzJASLBsSli15ZN5rvwiWhslTaSKAk2ePcd6MDppSK0Vy/k2bOHD9xoSYcE1DqPVNajSQR7ldI+i
gixesxHXZkph3yrZiCJ5K2K12ehqeSuLiooPoEH6VASxtcxFQDXIyM5pKBQQ5qRUaGggteK2AVkf
wzdYGVgR4AoQ4J1QRyOP+S1PeIMyHxj0h8SBS53RES/6vWSyjqQHbpnduRwq/DcZaz9Lwb/T4qvW
e3DiL75U5kvLEDxbDembmPA1nWiKxiIdT7c7SfGWHosbS9VLJ5FASaUA+BZcn1jPEYRjegb+DVN9
HSJN2fxxRP9Fko/07weIigZPxepLjpoM/+tfD5BwMMs2a/N8myvWTUReYs83sVlR/teJJPQGCoNj
3JzFho1SWS6PgfFfO/PvtwW38Z9aOY5VTMiTWA61nGlI4o9IIVmQYCYSALvtEDMsgjx9IeRMLamn
NBdPTh4EK/0M1Pif9sAPj/H0Zw0yElD7mRqxUj8leiNRiGPl6/GWZFeQUzTFOLAnFIw/WRRruVwP
QhgsQyIzFnlJ306ounTtdvWkO9O34O0e/34/TCbunzvCUC1DxPXM9UMUuXL8edKGolx1SVrFW9Vn
R4SpoNqVRTLa0NXrPqMBKjS0znQIgCs9jPZdGo9EeJAyEI4Euii6bBNa8tn29C91HVmchdhgfivd
JWVGkWWI0eH932+0Mm3UH8FX827USNAyVclUdcP88e15nAF4VkI22ipHJ6gGOgsmiUOtACE/1CWw
uRpt3K540SVwXIXHeRi4or5QLTGDlPZR6ENKd6uGuiBkVx3OEDktDzENsqKXoZ9g+cNQZ8dF+F5n
ORVbuYp2OKbpLQjDO4KGE6tMdoQcfPQCFmBXQ0+l+fId4I96Bfz99g+feDo1fnxia1KJkn4iom5U
f3ziPiJTPYnEgMCubqsITPvKIgD90j345igfFMtkzUFpWZTVcAcGnsa8QEEtHvUAihd6iVyhOdS2
CXg0aF1iqcGDUUgRlruF3Fu3FrQpdKJT4wL103MuAlZOKkgau29WLsHzaopoh29VdFKteSuyftyU
AvqUDCNp4Rp24Kmw6N1/Ol8YnH58bE1kSWWoooFRkFHvX4/OWKoMvCkKaUSldcuspmOXj+fSjd+F
xm3Wxe+UMONUloRVD5ZkiYWPzIyVUXkwRCoSWXDz1/BV6ZzgbvmHr+Svtk1CCcwUzTTxpP7gBSBC
ipW6JCmpGDZiGdH6j7PnDMjksqj0Wy4ABBqpRc3DgdyKGjAfkNieTj03blq7a2nlTqd5I79WuETU
cYhWpMVfOSwJq24L085qWmrSWP7WVNFcpPJttAZ0aXuaiZfCk8qNIHfiKsPHtAQceKkgcS8FLyC3
IacQEwavgerqx7//2NK/X8I0cAwSWmZdtwx9xij8McqDyOsCT8/D7ajjEAdIdVGr0SKWuS5sgqGu
aaEs1bRed7Wyt1wejEMJwbDw78JETTZpQN7CP2zSj3FFJcgX3fWUuMc5ggT7x8QDyzM+XjSNW9+1
pu7KeBZ9XV2XSbpNib7b+sgRN14r7mXLRE9hlKfAAM5UJdI/bcl0Gv5xms5bokmgGFXTEFVN+nG8
hlBrhVLgNK0DuoDqR+UTxTfFgjlB2HW2zHUoIt6AKgP1ZMpNWebnG4z9/W7oYppjtfEQmzKgp2bU
HU3WVhkZy3+/t5TpuPy3bQSZYaFKn64m09784wtsKKCVetZzKam0k1VLFvbyaKlaNBVks3ol82D0
xGRvBPAKcp8m4JgvtE4WT1pAEdZSP4gjDRZm/hFpVnjfS8iUMLq3oZlcZCH2lm5A948KQroyx4Qq
rSw8NI1PnWuQq2NMIWNplpRwjfwf9/6PYWHa+5JlMqZLuiGjx/9xRraDFAUFyXZbUcWJWFBR94t2
2Aem6S3rCt27UtNeljHs1FLBtCKmCu4qA/y7KqP4b6CfTDeUHIR/OGe0H7ONacNkRlldV0wKtgj1
/3WXtzCHstE1gm0XWmujpu1chVnIWD/cNLEjqBSHih1E453pKtK0A+lEceuo5DFAUGAS6jGwgcRd
Vj1xJtQOl1muGFtVHqTNGFfOSNNcN7r4LLYJ3MiWgEK88NLCJBwpAC5/UybKVTOGwluW0LVU2gr+
b/3RR2q+UkepsV21gXci09zWkmtTZL4zZPC+4PBDMZP9wbayrjz4Zv3hklW3j5rmlMoRvMKW77GO
NoWW12/miI9R3rGrCQ7y441FobOxPGstRCPNtIwW6Ux6cNmQ698f1sZfXAQA17M8MlghWdgx/nUf
M111KWoKwgb1fbnpWoD9ReID8+eDx42mX5SkvboWUfGm26ZOAajWIZ0xd3BLLDLJk9fQgpG/RD3O
atARmp+El8EUl0Ob5dsySz8zRS0ckOJPbmxVG85n0/YsYullppmLzuqCrVmrsLci14LylZ/ztlRf
cvdGZiKpR/IBGW7slKP1jJRYh7IpE3KfwpoZWiXbjZXKtIMydExYOHOn6frQ7ztsZQA+f3eVQXuo
o9fuYWGCszopn0FXy5zLb34FtCruBrs0WS8oiAC8yvI2dQQvKRBQG3hu6W+UAjWRSQx8Dpth2REf
onkwOtNsOLPFtFDLzBmFLNypY4/9WrPsv/+CpB/jJSeBiTlUAdmjMVf9N76OaKWgaWL2Eom6DV7H
6hy5qQibrgGzJ2EB0RAndqjpCxMULgm8Nz2meWuY2dXXJMCDhgwuMottJVIrhCloGf9hC39MsuYt
ZBxnviGb3P5cFASCzEEkVCDwprlw0bX31N29VSYytmMLWnScZphYiS5zcWvFJfMfr8heh4BpsoG2
lsongovRQHw7sgD7h62jXvDjum2KhmHKLB00QmTNHwf4YFZapfbkfJilrK4DiMS215DFQTHPcWW0
gYQiDHtBrYd9mgQKxFFkE6GMBXsa9Hygv3+/QcrXiv5fhxITx5EhWhpLKTbtx6w0LnNy8gqZzqQS
y0tNqWjh9Uy7JHObtqnwzK8cMnXSgxcQdpPkn1Ys529K9kIfRoQxqJS/GrBsguAnm240/b2afTKd
afau0aXECumx4wfKxU3GftX5hemQC8h53XJWtDD67BZQYENbrPXrVRv13qU0ApZUnNVbvspj2Fcf
WZ6FR8yR+YYq9MWVQQJXHjmkBnvS8T3PtEerVZBcB+9l6PuHXgOuHWVlu7JCZsGaRfs/NC4NM4yd
b7GdLTjSSjV/iXAy6GmqtKxUpbc2Rertm5i3IkilcjTVwFsheneWPppbqMEdvGyVmr+boNwK3c5W
srFf+231m6+btgXwUIdctA+lzFF/xiUfKsERPKUEpCS6bURFtGUI6vvMC6Sl4avhTTZf2Nn+UUm7
O1dUXcdAib706ghnIgtoBjlTIjOJxFQ39rpHF/ZeU4EbRcG3DNa6h2BUzss9A+orWdTjVekhuRuU
JLQRg3rS+RrKdyoX3gCGTsriF0MS+n0QN7TMg4T5bOKmxL6rLwnIQOZ62FotY5kTRHAk0QsJBSEh
i4LRFwW4zojVxCgdfddfZ6WrP48yWFV5XfrtsK0T+TfBufJdE4dvxjh01IFQEZoEwOLxn8YQXFc6
XcvlMxfBUyIJ1pFclm3V1e4pnlz++P1Rz/Yd3yRSaWruMtjpBBML1h5oi1ZHqnFf2CqulUsuJ+Q6
qenGlVUJK3cjr2uZs3pMG4hYKpIBRXDJwMiMR0+Cajvk6anqetz1ukK6iQjNFibzi1ljzA+9NNsN
gYUKpDN/+SoWf8IkowM1oCmfk85/EvbljWVz4ugQJXkldnVJwNOMKSJAi5WhMiq7jw6D+NoTdAm2
dk6UK/GpyyrLzxQvjqpWwckyqr3SE3tsDd2DOqLyY1LlLfWxQTQp1YuKVTOSKgTDNJX3qlVRFuoq
8h4rYy2r5VEMYx+mN3VpOYwcAuiFpSTVEaxymKYqkJ2NHqhXWWnRl6Y989QGlOaYEV0X9iD+Yzfx
dn1SXMZm+hO6cTDiTLyKhbT3W5aNtYzIfZp0l6lLOF8zLgspIQNCNwwilKQ1Sxx5m8V5gklXWnkC
LPe81JgjGo28Kg1aeeTXkROsxk+ulAJXrYiaiVoruMQxENqxYvhSzMcMeui1lFDLNFFMjnEmtkdL
GqRHxeWE9OUHWfD6R3lihqrV3O/qpwwYJF9968lOplfryPXcA+Rs1mMmkRkKJJiov2/TQT8yB8rD
BNGhoKEk7tWzRTzSUUx+tSKZaaPqass+srwjjVl5FVTWWYoNc8qPp7FnSEzBWCU7kTL6dut7xdLy
6ezmJI0pvneSh186Ar4BgPYxakcBeVGWoO4D7CCEqXYQiT1mMSh562BsbypRgz5hX4e2V9QVxmCE
nKK/qStwk0R8HlqpP7p6V69kED1XoW+W0vTBSfnDHNKa5UoNm/7RzOuItITxIZLkA/NHYUMoWnk2
ZTYugrT55NfjI+RmC9y/JR1Hs4CBKbbAhQJtnXSj8pgbKJGFzG/3rcIql9Ew8KPY5rRy8kpLD7pS
kvYRROpTKnv6UlFC5J4ymuRMqMSXwlVrdO76pSJPYs3Snf1kUp+Q8FUEERxUSZInMqX5K+sU7C2e
SvpviMiYos9dSYz3vS4Qt1UOobyXtPCVCHPwHpyuTCVPgxGsmGiw9C/GZ7Xk0lMAqSCnkNKE+5m0
VA1YNX7IWVE5haY0W6US2jN5ouzCxLq2UaVz9CFMZJnNCicFV2P10jId1Ek1v9EM/5Z0fXkWAYcs
VcL8WI8TORd1R8M981XGiCLIJbVIxs1AIW0JxQKvJLTKiTLJs8REJtFqYGR+4B+TNN6Tpbwe4+Kq
+ZyDWanADra0nmt91dplWFW7uCOIIgCpU3ZvaYYsihicYwSUZ0kXrHCgf++CKFzAnhhO87v2FQI2
MTBdlL9duSI4y3dU6VXtS65VnQbKJUZSN5QoiVMxP47YcJQ50Z10PPhLON9ka0cwE4c48V4LU+pQ
pfv7MQzLKzFwaCYrEtMlV1rDVbkvEz10Yg/fQGKVYFykkDCATL/Lh1I6+5TDjQb0BV2KeNeNcO4C
BduJZGXixgO7AmCtWwldzPRbJyYs1uM91n8ibSm6uhkEoSYthmOXlQ8kqjOHVtrnuHmrE4o3rFgU
hM3RqfcB04clX3BAJH2XaNiIy7h0uF50kN4REddpeM5K7ZDqenjo/KRkutbBpFUgIZMoxqjGIFgk
mXLvQ+RVpb1gEa0pFiWmiGzVpYl5qNpNKinGRi2mJIQx3sa+/DxahnTwDRHXEyZTYyLfJEwBFYsx
GthczTKyqTdWCnbKvFk+qwdrwNUmVNJCDRhuRVHXIMWh2mcJilyYDrmtJE25R4yAsw2HkOvLEhyp
XNlIZG7i+TEkgmnMByI0yc3w06Ol+sAUKXI1Yd6QtIgsLXKH/dhV5Vpow5UY+Q2rcE1nHdPYme71
51hNLULsCEVuf1e1GF6iUbiLVbp6VUIPZSCNdxmjBMyNNtqVlYZjqB9JQgzHrRpb2dqgh7Ogm+I7
ZoJkTxJRBAGCfjSD7rVDgJng3yY+lRIxakLT1e6jqeHBdXzLWWBC5WFmqJXuAyKiEpRvahibCnK2
LXuqdJCTlWkG90FDmZFTrmLQDYDdkHhDW2eE05Sv9ah+g1uEmMR47IfkLFD/XrDyo+xERKgQF85g
EjXWk4w9VPqj140gtSpXo2bmXo0CY1kC2EuvURC6JJctht5zmjo/KUZDm4a5k1NKqh2q2j1TalIN
9O7QpAIok8R0hnaEMtbE70hk0+Y99wiUbynGDJXy4hnEsPVuvDHV6FZSGlmIQvPcdCpUTYaBbQeg
GiU/fH/wxMB7Bh37nsu0TYbKKebBEijTOgrGHKMcXK5ySC1MDY27oiugbRRZDAjyWIk9qtcW11/+
1BGZxHga4ZaMGZqBSNy68Vkme3MVeU2wVJWsJY9VnawgSb3qiuEj75TJbQUgSc0fw670abhV5PYI
oSOYTCeIZHKGKFsB8HgJSBsvIkL4YjyJYaBxfQd1jdYns325x8vUo/PrhGe1xkqnD2+s7UFmF+ba
r1hux/3WhBa68CPI7aS4luDFqgefBRzTCmPF85CvCtnS8/N3SVf2hp5Ui4FBjgKMf2xTSnahjrgJ
NmBV+MmqDK1daunk1tO4m0TeYS+co3RlkZ1ikwOxMIwEEAkw7QXMYJhtCfHJLnKsFntBWMcdpg2J
FFcq/9hP/LPirXvyqocSISILp8YnXGEqBlm5/BY0+bEYhNiuSbkohfiXTCKR5R0GfaKGDggSJBEt
JjO3E2qbmuG6FG3ffQfkd6cbyX2uI6Bs84eaegNIKoochcUiXYWJHaEgSoFfWh4XPouyDFZeThey
d36BzFomXUptonnwkeYuqCVKS4X83oogrq0+gfteqyxJr4lpbXwuBWjMccmEUzVQbGXMdbl/n5cD
sE9XA8SjsHu1ApkloIVXJkcM2a0Wgc60HvRAZOiU0vUs9asmScKs/DNJTbSDhESc+eH8i/kp88Ov
m0neEBiTl7ud73ZuuyJK+W1+nj5rHOYnWrO8YX7O/HgoRFAPLOPmR19PBORnOVYvHr4e/vGnprfu
ItODkOlj+JAw0DTIGdd5kfBVTHb073eW61weV3++7VBNbDzY3PMPv5/59cqvP/bHu3gWPqYRZDb4
KJic82aIZCEzkQ/xLEzbMr/Rj+2bf/bH23w/58eO+7lrvt5neluvSR+simLUgI9FY7mu1mKy1aqq
PdMV3rQh6oDO6N+suNkwV23WPSmmdm7iHhRKg9CSlso+0SMkCHBFc8JKjYlDbbuLYjLBD5PuOfEb
x4+CtzZKj3FJGbTKNahEtVOq2OPL2n/s6l7nUG/MlVhHNbpfr15Jffvk4cI9GgRDF2LnkgTmpwxt
6MOChFyFNMrxBCntRRxxj5WukGxL1wdDmKeHjN67buQH3UySi2Jte92MCElhCcYCBA+qj41Ol8Xf
lW95d6H4XnaIM+UITGdaYsNzLbV3zC3aPCYk/fiGKu4a9f7K61pbEnH26ujuC6p9S8XkahrG/ZHk
o24bS4Stl524D0vlWg5THwICrG32hxoFfw5RYpO1o2EXQ8xSyqybtW7gw1R1cjBi5SgOPbQQCPmV
ShKAKVwIcikokWBWUZAYdrlBg1zZeJog3HmrkhWb7WWqaxcCaaMFMb4YngW6mw3BQCoRZeJ9QKl7
WY7GL7NtZLvG/0uyEUzVbqtzqGCg/YiZs8kKe6Mm2A96WLFC5+rRcsNwOpSKjQcXMWnalEcKE8x7
WqIxE+GU9IV1Fkw0iN2RusabKLXrTGyWXmRic6hYB/kdKGED15/imgffSpygZO8p1vCSS9ZFo5u0
LkOJSm4iOG1XN9CIy4m9GkLEq6NrTjrTwvAsAzzacFFjLqgqzDtfzpxWL09dqsXb1O3oYylPcgtN
UW+ZiBQofNlayukAKw8lK+qzSeqjV5wM0SWRelA0QvbwkPSZWazdBDu4VxGuMw4wMQ0LPy/V1yDv
8VgN4kMkJwOCQCHYjAnJerDutiwlm10UDwuJ2gOgWnOdAjoA/FduJ36w4tPJHMiBNVLcvUnDGAj5
t12YIunO83xRF3TABQMi35iMGhirHiQZKfiI+jR1YAJ8uEPor3uIfxsUwObJB0EvtWwxOhNSqAzs
wUODKj2naZHQTUjpK5+EkJzOwPisYgQugouPXg4ayQ41rdk0WORJHkpzwJmu0LBnimIrBT3RVxxY
ZuGF90b/oYqVuOVFPhgqEBbJFF2W6a8twXEAu/EQ3xO6gHSdiJI2UKrjgAGpDUr0zdgmVHl801Rm
kmnQnePUveFE/aCLpJYGoG9j2EaasHN9LJhFErub1jAF21cR/eUeuTyWqylEIFn5isHuuW9SDv0p
+Je4G5eqUXFWQvgHVI4WdJoxeUvZyi/pCIiawUAMpW4xFOVeVjMyZMZ3U6R0hpBWSRAxlMRVOWJs
PMnVpJomdpJxU71VVXSd2gND0/WM2nrgKEF1iyrvoGnvhPK6VE2FSzmia/ETTPXoiPNFPBDQKIp9
vQq8Fv1/hS9XTlK+2lwC3aC9po3BRUMl4VrSPNx1AZoRuSPARcnrZ0Lp97UhkTChjB9iOGUvDPdy
3q2D343rSfAG9V3bWBXAPek3B2AHlDhmDhGqj5JBZgHzfAKAVPKQBGNwLEXG9wuV01VkDkCkKCBr
bMTleGVIuFgUg0R5To6TVfzOHKOvvWBPgNxu1GPcWTU5BlPz2ZPLOyvF38cFA6YoZM0oeLRwGuYy
rAmyLEOMz9IRTOC6HeWdrFpUUdV2qw3BTUBJjp2ImqpRkB1kCmqyLj+0APBsZjIJ1Si0pKGMJyRR
cHUk7S2kbKEU4e9EMK9mLXKguWpPRLi6Cu6qpCicGP0iE+34mkTJcdBkcUWzQDGkj1pR5FVV14fE
K56sgQjE0EMN0HTJLR9J3AyT0FwKHTVwy611mOI50DUhxvY9Mp9RSORSKSZI9QoCSIHkq8ouKNa8
oyCeApGY3byiO6F0by6yCRjDcCCHZqB1PXqPYaR+ysXgOtVUehpHnWwLBv4qlo07pfYdlMxiTxiZ
hqb5UHEG+KXwXoVcHzrjWShTFiyknh7bGrappj0aUrMTi9dBFAub1OOWi9+w9SrhIhZBsTYlsPTR
/yHtvJYjV7L1/CqKc48RfAKKc+aifLFYRW+aN4gmmw1vMxPu6fWh9mjMlnQkhSJmKnaTxTJAmpX/
+s0SpjuLdo01vUVJ1+m9UQWvSTymp9Ysf/gUeoiZbeJKBCU8gY6bYfSfiVo/WBHKDckMzecW1guG
lHVau+skHDjPlvRJ62w8mBl2qgV5KynGEImbmKvcUT155TWyeu9DA+DusCeh9SH2gKLvvaXSE6a7
3/7IczWJ1XPNITGNcDtoMjSfA7hwkDIyk9CbcHfAuwdCXnMo7Z1fcd4I0sncDVqitxQ3ZLFieUEU
y4Yyvw3IpM7TfLodltBwa6hj+O/q0fbBNFq3eJZ6Z/gGSmBWT46qBAUVfXcsMts6dclyxJPSvlG1
em5CzvWBzkcUuh4RRX5v7lOXip+t6saU4bjK0onzYIfbfFaJjWH2xcFT8e+IGCCIKmJPKcKyPNDZ
njHrJYFpSb4ETVwtCNXgRiUx72ycZjKdxqw81HF/bCp8ONDts3D6hHRtqhwiHgKMF0Ju8nVloxqw
0/HedicSq3tAYQf/DFj+Z5fle8DgwGj7fC1ilHAS7n0/1ofOD9XWKwm6yXH37pdJioFrseUdCfJC
9RTGKXhbiSNGfMizpOTCZuS94auGXTBhVKYVe9vSAwEBrOhow6wq2nS3bfyN8y7JB50ItpndpFsw
oceMmKS9tlBGExQ31071C1y8aDHPgGbRkItVpG9xHr9pV/mABJLiyGpPxkgbvcKmdvaogcg48sjw
uiM8jvwxQ5yYRL+8Og7oi+TOzYQVNN7k9sUYyoRwVmwQx95+jy00eTcxCXgHTjsAdbL5KOU4bu26
uaShl11a4R87bMOxlg6HnRRmdfRb9LfZAbVFdrPh4EaGbGmKU2hn5ykpQ+Q+0+MY7WHPGVvZdXs/
63qOM8Reph92Sr5jiXx+4vJYyLiJeXwsVdhvOkc3WMG6r204EFcqX9uEdjbGwW+Ezto7Y77TboQp
s63OZkJJ4pbqDIXvZMbOPRlxXIFBrAaV3PlM/zUN90vm9cisvTbaBAveKeVbpJGC1ZMgZtUlFnBk
a2w5jzFGCHtS47z1JKQ1YVV4RMS39YhaC+P3dWCEJRm32eNs3auuXCibMJ5aFSLWnaINwZY19gzi
MBvdLfxAhMtjT8kVYvrg+e0lMpvkjCX/o7Z6sM8aPJLOu2XcjSp8KhdL+GuSGdAtoHSV+jHyNNCU
P36okdC1HeQgW9Q0lopxWJWG0bDFNs5LbNOj0rGBO4vMbDoypO6pua422sXTh1XYyHBzENt6JpTh
+iBi7KjdhNIpU3hTLw9+NNebBDI7HC5T34jlgRywGzETcSArA92W1u8w/ZC/VcK+GYgEwKqgsTZq
kOlp8F9wWKdPYBTzD9i5uNBrcbAWt/lm7GCgOfVthIX7zfXBMFHnXP+L7QrTZwAhhDz8DJMJb2yz
m9zGyl0lJFWky38REUYT1Rpita8t7+hKVDkxsBS+ass3/Me/HV0KYgAR3hCF6eBXojNU4I1yQH4Q
12AUXHOZF1WNM6hFMxLEb3ZeRKQJbaesIRFqec/KSSS/+/vbp6BvknTyQ4ar4Q2QdYYetpq7nZ6N
J3cx1JI/aDTj37H8/vqkEYvs7WhjsDg7EQu0kjjlQN8gIbXy8Jfi/BELs9kWSyRHUCXIqF3QiK6f
ppWBIm/lYEZUtbgeVymDsTKRsU4VZQUjgFwlc3nIkb3dzJer4q+82vrNBFqkTZQeQ1yJ98BBhz9+
uZzfuZE0ChEbBw6uL5mHWxzm8lglqZJvQrP74R9uVBlbxWYEtkJ8hM3aVUdWZtkGtu8l80s4qI1C
SCXBLfu47m7G5SE3FlNd2uUKjyEiY9Vk49lOtT0Ygf0j92Z1DNL8AJebyOY8/tkihds6FeNXqXKn
JzL1rg/g2RtLC0rlgYCDqYgQ4C6e99dfXv+rWP7ZBQ2dFBWSIKdpeibGxCa+YGuYUr3KAmtu2Myx
tSA4doL5h36pfWcCSlM/2ONQypckea4gQEGi6QviXvD4ZyQKjDzM33HNj+d+eCiCUx6Zr25B0Bm4
Biiv+Tpzrl1BWb23R+fNsq1Xr8ddXkU9qm//MUr73TSPCdC5PlITf9cxdfNH7On3tqQd6hS8NJb1
d8IYHmBgvsqe+PPIeBl9KhAM6c0+5L2tVm2M9lO47k/Ilw9j53PYbFDRw1k6lkF1MgD50fIDmds2
yQOEQuPR4zB/XWID+pKSkVWpJjx9uiU7lkPd8qN/PEjwKJoOOjlWk8Jajl8Wom33RsaZffndn56a
Fsvgu77k9demVmLbje7bn57Xh3iP//F61+fN0gt2Zuue67ykK1SV1SGenGJNq+E30Wdnt4Dt0obp
e0QTb9OBNpXNZLwIKoCVKEP8iDpzExinMouCU0f8wNYviLiPsKagL/hgyOAu6nySOUmSl62jCFbl
hpQDNuJ99Og6SyfMM3ZxjnmuszgXOPxKBrQ2+rSlbawa8cSUs8zfmjTGuwaDo2octl7dnS0Wj1tf
3LgDFu1BnmymsM8eyfzOqOgpbqo6z26IQTmNshwvXsK06hbsLi7IdjEa9dlC89zXUD5buzwAJNjE
17XPHPsFNV279zysHjxl7mw4ypsyreatr60nK2uxpdExRTeOHSKgxpjYrveOf3G68DAmrbwf5wJ9
kalwDLKPnZeIDTbhHRYd4yHhyEKpCOM6gWS+B4nkrK+s30KQZp67E96VdJIyJ3vHTRmIxp23gj1/
Gt5MK+hvRJ3/tNJC7XCr/ZJFcBa+fCDT7d5X8S/Xq8yTmRibOL5t2Mpfhtzem7n0yA0kztKk+J3k
XnlBf+Q4+1J2uIvNNY06q5x+1TJ4bW0n3rVLI0DW4sLseEnDBL6BRVxB6QS7QCWfmRzeWe35ivXR
dWzOEkny7OI/IDxITvT752Ik5z5nnqmh2fV1O9BzmfUeyte38Ytz1kC8kP9s+XipQEIVG7QTzyhO
FCrLCcWowk7Uj8Xvph5IMZ/JPUTwTqfthj5mGRrwgjuSwPP5yeWwUno2kQ/lm+O7X6LCassDF1zT
V8PNDS60ohs7Cj6PE6ULl6pJ15omkib5dJ925T1QL1Uuh3Mn2Q6GfdBS31aIgXeegTQfOeXaNdN7
DJ0/hJPcD3F/n0EGIAVHrwaXoJUoigm+DVug63zjGeaWsF1Omts2909Iju9mh+ZVDpPEJnMCAAn1
uUUTuOqSX4Yz467fGqcKC8M50OexHH+4hH+uEme4z2vx0PlgFcp7NIf+LSn69ypJyI4dDxmYvZc1
WJhM5Ucg4J/NPb5TBtPCHerbuqp+cvdx1HDjB79Ivqi15rVXJUd7ym9Z6E36Sr98Wd9qf/geLfdb
05Jngf45FhDapDfQO9H3c1Vi96vkEipm34py+ixl8JvUTApiD9FMZzI7rXtH/oID89lb/of9rLTM
gHdYKOe2/ppMn6uffI9BDngWecOaIO5LUjo/8CQGCrDpWcj+dQrtkTNRBlkgiJmiCoQCzx4I7j8Y
l+kWpTYge+1cpth8VYGfbDJ4wuDw5q5dXge+SEdRT4AEjpMnJ+hQh6J6kHQTgU6Qa0cSWXg0LDRA
NN8+5ldmZdO7RS9Q2POtIxya9HzwXJITT5bzc9aqZl/NFa3+9pRo9UMVZkXr/y0N8pwIW2tVWmRQ
YdsenjosBXPcq5Th3SWj0+6tygYGbcEo4JBb1RBuBmu8OL0PCkZA2aTzfd+1GEDR2OBwfZfENpaT
d80iG3Lblw6Q14+9WzWBXYllzbI9zJOi5GgmaKzpSQGtuV+DCQ3HzvBrDKxkY8ea2tfUz4HMHgeJ
7B/kdWxon2gSbioD6BclD6sVAzCzKGD5YgejI2Yp7Ree8DEb5IN2jJ9RGDxyhScqEfb2Hkc+lp6y
2RqTv9FJdGNodafz6KaOvQPhIRwYbFLWhlcAJkeYvyE/VzqkQyDyx7qenno1vzUDXmihVdz0aXnb
FTRADG5P78F/tACwrPQLYkheOBhNIVERKvy0PFOu014n62RwdjLFWsnw+nWD/eu+cmpYrhIqyc8Y
Lt0q7KOPeTD7LaFBJYYMWNHde9E17gxCDf1K7XwCTZxmD52SGzVfSo1vLrhO1kifU8Z3o6GhdX5E
70p4e0PJ1yT1X+haAKJpEOS0GL5Jf2PPtIIH4qT3uv0RmRFRq8K8mKVxzizCZcl+GcmaCugUQojb
RoQ5UTRUr0bHbluHzdcScdFT+7HxdO2uDyJrJwH21xNONIR7v9NMwlQnC5oDUgVkXn0Pr802qR7G
6Wjb/a9IcX5BUX/f+SaBpElpIs4mi2WsfpvAomyu/UPcRUxK2ATkBJEmmjzP8stIkR3pHHNNW6mT
RXrQis49+FH5VHYWwrEWUludFBopAyVw2f+cYpGiM+/e4sqSqPrN8C4GTV3RS/60aAocUD+l27Ss
S+xAgc4NGhEQE8qNgdJtMxtczyyycHWygEBn27mtZ3BWU0ztpk/MS7jQ6M0muokD7xKMvvvUTgSv
5zD1augVFmw8L1IZfQp/y7eE97PAS1r4XxFFzamd5dWjwtjqaNjPOm4PDgcxomhSzD6cmKifBvp6
7XO+JJLSov0sf+fWcChCaE9pjr1cYtsYM8FlXM0d1KpKl+omVYG7IyumxcEufI6ConlSWQ6E4sp+
T7mZbkOtAaBVnp4qb3po6efdhq4St37a2ju0JQlEMa++tUosOGLLPod28Rn3Yr6N0FEcR3piQyja
W708BHVKbIzF7UW7h/3aojuZRpyeRiByEwfiU+pwQMzzBVmCLYnxhg53iwxzKkrrAH5252ew564P
gcbdzi43ZeuF+9wT000qHThBwPqxP3iU1myilquX+CIJPsZWcrk+WBPMPSOEae7O9wGNe1Kxh0WV
COlzZanwNioiuCL+uMSa4XjWw/q1W+ziRzZD4ng1weH1OK1HLc0natX+SZAza85PgUeKWGF69snX
tY1rJd2vntSrZ2WN5Q5VBFViltn7IGPIxcozHpz6JdY1scvLP/zYmnbW0sMnoGvVu97gMg2gFLg2
jO5cyvmSzAn7qk8105jO4h3F5fHtyr1N+upbugrTQ7vzb4sZZZXVpQefDh22V3JemwnkHxE5l1Dg
MATv1Nj6ObKIAiR47YrB3c6Drfa2zXFPZbO/GnoSWqbQoLleKl4NuzV3runyTyaYiwovY7AfnIYA
Emwt7Uwd8Cqh05211sbtrRoaXj+u/cHnNfdRmlqY7bPFSTuHzGhjopPno4EyT3NkSEjZnrA2jnrn
aIRIjBLKiSKzspPGMq3u/EMWto9qdhKAQGuXLDpLRHQ0MWbjPHae3gQJtbuvYd5Bj1EbppnLkhod
jDGbGaTtBGF0q1p2plTyx44Z73wu2b7xAeKNBlxRShVshh72BeQBRJTuDeluBnCcpFYUN2Sp3dd9
drQA/qigDIl66RXrGVa5RdCrGxcPwFiuh5mT3+Bo9HlsoFs3yLaWG09H5AfneGzFOcnGYj+r7q6Z
8RWV2NCOovuR98av0B3wrWCe6niht9QFB4KSCwFfh6NrlJ+KCvExRSC21CMrzKw/3Wm6zH31VFd9
Ts9zxB5NxsEmoYZzarbNClFLKoyt18XpNignzKx693ceEdqmQPOgOI0XkUWn5f+zx+6biWEdtWH7
lkASo62ZdENxCiL7uZnS6Q53ZE6frP9OE2BlkvwgWvqxlsZqtOIIIksOw2siwCalTHHpnW2ITGKh
rMkIhwC1Jg0bjw2lcQcM4s8iw+osdCaggamez1n6VVReeKTtBoDqYyY5dwSeuRU0zDRCUmz43jmv
Wk7EHZLsOAQEw+IU4FXC1cowp4zo8XiRSY/Mf0MlgwFePLy3EeVHovWhijmwzUN2G2aScMTSJRhL
L5LpcERwjPecRdJ8nDsx1YxKDs7IyTorSbnSZbyz2yG6cXzcQXqzUI+OZR8y91eUh5iqlzCuR1qr
pyhL7rXXG8eInrSKMSLGWQKdUmKdZDYGmzqIIWAVfbktwQiXMW5utbNYuoZ5e5qUtWsrNoxpxBhI
N93RRHyVeS7Nnn5+KKziPmlLnNFDGVNzELhWYTC/ykdxx374Yo7ND6aQiT8xXM9g7sKjwKMPcqdx
Z9v1q00Xau9r9VllGVmfXvoIq3hRm4y3U+aefZ0GnIKpL2Q1vHZ5RzY4xqoTPY/RB5z1Yzwta/yo
/IwOyTx/tH2ngRW9W2kiH3AbTlS2Zn7TRY6QUmIxIcYULK+59/B3GVuN+Ec0qM8r96hnqDTxA5EE
Lvpx7xSQS+9BWqYr4b0VMCIcrw9QmPQIuiv305otY1flARg6HYltOjabKFSfV2n89YqVlSIHM73D
HlRGElno/NJ4ODiB2jWBOEkuLd7jtdzULiViYTXxKqeygmGO+hOGCDgwIEXgZrcy9B56PVExLRKK
q9jPHJR38hng68jD71J43nzwYPRfGvfx+qwOnyeQAjSt2BRA9iYpd9cnEgZU0obcdCKOPAURwQ72
YvDDPTIMqoIsuFiOrDchNnOti1uxMOmbtGRVNnlgrUPIcec6lA5/i72AandXaaYZG4SGls+c9emZ
zcmB3sspt3KKTdQ0df6ZDLF5sHzAYEI+trmXflYuJFYoLTi6LVp7q8fId6CBW5VQmCJmABl+nDtn
Ve2TLatDsi4XKwEE4Ig0oekZrodm4QMrLWTe0Ea39YRJZkSDM6gQz8XiRwEYt+aE+Zy5vGThNP06
bqNj4XDF4UURKZpjsIgCVvtwZtPi2W1H3jpHagxmcnCb/p4oVbkqJH+eRLAlo47YwTDSq+szBels
fyypuYdBeexGPzIc+WM1sdLRQ4K+xmlXT8VmCI3fTt+T59hWJFTPdGhyBNQd0hB4VusZihFOUb9Y
TxcJW35vNWBx9lDhmhrwHnmbbZIEKsRg15s0629Tz/kpLNaj3OwudUJFbTbIdG3W+YT+MXRG5oJ3
ZwwuN8n2HlsGycSnCqTxPBZoypts+qE0ZzG/Wcy7U26225jbZMoojAxYZtiXL1eGZiRGrgFCYDka
6XqE4QHAuReQC52yCDbaSj6v+8ncimMRV8cpu+9t7ytpODo0IX9yhe/IsOJAmHyO1JJj1b8nM/fO
qg0Md+sKOTQklJTbd7GzO9dyqr3fjOUpC3Fg7BAQSK3GXZlwyA1syvmgGIwXP1HjzYBVcWual1n6
8ty1WuHUHm1KeqZHkVfjcamB/WJo7wuHRTOd3B86Htz7njLSHO0OwR+GiI6Ng6paOjzzhl4bFsbD
mB0q7f8g9K44XR+MXn8kiRGTxNh426JOb41YmwSZTtCrLQ4hp2oWb8lAoie0Efs8jWZ6iGaU4Kyj
jzTbMRa3zcfGU/6OtcQ7OTo6QUahHhrlpuGIf2iD9iMsLHvdSush0QxRNRnbwWeTXAaVudg6JNp9
NwTNxEwt1w947cabUKYtecouICjf8nYMjzR7QjJgOc2OSqwgOJlHFRxEW4R7QH5/BReBxl1rborB
7I5TjuLpSru1dO+sLRt3BM3dozDAaJEyYVhOanZnx1tJA0bVtP6YiPGxNtP3rIcJmgvUDNSPD17e
XMQYIymbMfAW95Is0UUCxFgajEtNJQPFgaKp8PMnV3kVNJxvFHbBxicUkd1wRO8Fd4jP1kzrusMe
efBfVRN0HIMol2LYPZVsXzsq43U7sgZdFyLglRpzBSdcNZLtOCowwi+cz7laTqNacPZP0zvVMvsF
fQl69xS37aodUw635EyWgq4/yFq/FeVdaWJZMkRTezBxiaBShC9i4+tPF5h6L2Q11rJ/swwE1+Ss
U/+G4N8cDy3V4BVOqLJFGEHds6ler5PvvxsD3DTXQjNvoxi6fuBmHmdcjIu9OcQvM4XghtKVvR4P
FAtjvpQm+i5hCEBMsb6nCRN65uTGqF3UWBqyRDBEFK0jQCaqOhAF5mpqYsUbVxmYAQuWbbHU5NB9
lOo1VQ9NhwSf5kAcCSTGaI0shE4kn4v4X8nis6wYTRBpIXtbWEpOi+w86J9iS71ODCs0Sjip/G0I
mh1N7wzNd+zqZ2vT56xYZNVQr+y6qr0QQMn+GBxTK3lHRS831YAQDVcIyhKeVCuxn0qPo2/U4VCa
m98mAnbQsmBDWjFrL2FVE2uyP5yBrkk2wA5mncL89GJIJvAD5GqBvdcBUherfOQcfzFiBILCgjC3
rFe93PWQIuDss5LLiQNfztPdjpIPgQhQpZ19hnI6XyF1ZCQEuXKKhyZRA8Fl08Zw/Vux4JQs7QRr
NIvLRV7eNwITXBaZlVF+Kguz1STi2zQmBomVS68ft85IJhsP+HxlLPfxjzVRDzeGlQ+7cMg+SSNK
1q2DWKYgPtrunVORQaDwhnBdjMz2YLrjTJJcWrpQmLPr6a3vE6xCYRWQGBtPbyWaQ3NY/CAd/Z0C
6Bxawk7vg9r8HsenOKztD4AKGM/VPN+mrp8dPAcj/Bix+sYAoKpN/Cjrtj6mnq3Pztgfy57DH9lq
9rmnximLGZ51PUX70A+ZJxEOKRX0Tbj9DOcGy4NVKwpecMAAuJMt/d3q06ssDDwK5uMyQjpLf6lw
eiEz+IynwGWosQOJup4kWfZds3OPYN8ccjRe4ADKmMUzejwTh9WJKtFcVoIxzNlmWVScwnCYUsw4
Nw4+ZnK3RYHO2Xfzt2U9ZJ7AOhDbJkk/ExE913n7UM3uu5qSX0VBes5AxAJaNr0C1VhDmum5peKp
pbx2BhBCJ12Q/YJy110mUTvyRrIG2Ju9RQpJ2G7cJGukvgzvhrID3S2G7xPgm8mKHBZdSgjM4bph
R5xtTfuEaI7UgJho2IyGh85O/cnugs/GDI65G6IOXPw9U+RZqvmKZMCYZXCZ2nseA/rkbrlGz1yF
5bQiWXTlT4hZ5orNN+gZ2i6NFDa/7NNHTL2K5/CwzF07k/Ou5OOMRvA8Kpa7ziQh1zDURZvUinop
J0ZietwWtXJQ30UNk8GsUEtLoG4vdi81PLzV9ZN3PSrtzJ/u2sB40r1r0I5H/kYV0czhxV60wdPM
RuAI5JsqZJFL0FqN4tLmDP+rEdV1usRZuEIgcTbgToMtcn9jRAgam9a117AsRZDjEWy8+suPmQ/Y
+XbOBmEJqwP62g351G1thetpci9GS9zy7IqOBcyMfqfuXO2Xn5sTVCtK12BT9FCFoAx1UcuddOmY
TljJR3pzfa/luZIFDnukVR03eOYsx51GmPbadphJOj2jiFpQejadpMJSN3DI07WBQyqDbonPYtto
BkWApqnwO25eyR6my+LTLp2bLg+Qjy0+WVlaHQoBohjFC8GOmB3OTtm0ncqTF+BPlSxn+9KYz3nt
fXkNJ5WoZH9OgKBF0hCXYpj+lsrntQ8jYqA43DH6SedGMnCV5gZ4szOAFqRwrLZRjnOy5CheFpQI
Igg3AvMjmjsIMozBeWptD8duhiy7eLfAFQkEN44Cy7bJ4KjRpM97JBrGdm5Rn+WoNqr2o+bObbM8
fJEIa6zUeCA+gQiVEjPuwNUcGXHeijrX3FttyheV8skd9KtaTllFJ06qdyYUFGzTAYbAWTLcZ2i7
N8Wcfg42k75z/b0OZ05sOWVti4oDAVJ3iKH4w7EkVaudQyDjZTwOV3+kuif0wfh9XbvR0gE0WDDY
x/rQq2qibuSWjY7zFLRNdhGT+12Un9iYje+0Qc1J3KKig4hfwOlFyXx08nS6aa0uR/3shhtPZM0a
WkN+l4E9rIusAYQhQQThUUgPvA6eaOesqyGxN7zEDqEw9CDUdxYz6OhmxXYIx5dcT+QQdDkknEnS
4jdVugY8HDZQerbmYEVnY2bFssX0HDhwopj8qDVwMQ3acD70Ut5bfMZTJiCyTR7JDuR27brpToJ4
zfCWgix6DSurOzbIcuDh+HsyueGvNfhp4BlhpWmO1DTsdsrR7LExBRDiBvzqk4rgrFbdY3uEqIWA
9UfLgXmDcSmgOb4jR9fW2Vlygl87gHiVYVb3I6fFxxkCp4ZP8oelz3/9Gv9b/F3f/6Fcl3/9d/79
VSNLI+5c/emff32uS/7378vf/P05//oXfz2nX5x169/qP33W/ru+/Cy/5Z+f9C+vzLv/7dNtfqqf
//KP7dUG8EF/d9Pjt+Tkf/0UfI/lmf+3v/ybmeDz1Hz/x7/9/EWrGXhOdXRG/tVnMHBxE/jfuxOe
f6bV9//iL/7mTOj7fwkd33N9x8bawfFC/E2Gb6n+498MYf3FxEsBpbnwbR+fAPzH/kc0qviL6wVY
LYjQxB0Rl4y/OxO6mBaSn47RkGmF5lKc/r9Eo15dd/7ZpgCOC15vvBDmMKFv+X+yX1EiMw01Gjjc
TSsCG6gLLXoaG5jO9pd1033oZ+MYb2a2gCPyon+6UH8bUv8FoP++Tiu1+Bz+yWANIyBcGz0vsHAm
wZvR+tOb15WHQanJRHLGkQii9axOxXCB5w6ui7gfUXrgf8PP//9828Ur559dftAq913K23bvGj1r
eaeNPcZka2KyInnysD0p/w9v+Wfvoz9/0T95HyEt76Kg5x0hZen5wRLwRrcxNPp0o7LX//zrQWj4
n94usDB/g7xjmwJC3p/dJmVhNPAW2+vKHN1Ajtjj2rJw7ijJqqClDM6TrVNTbPhhrDYTJ7dzWJLa
kwivXNGCRPACMSMzogBKREjg1URndmgbkk+60sPDwkGtKU1NWJH5FoneWtVoynYk8lE0ub/Y0Fcj
Nx7CmagARxeJjVOqfU6HGGgGD6dsuItAS6gUYMP4FsXlLLMNMrxq419FcT15o+CNqjaPbm0/Yp7t
ovAhFmCckJ3MHD8cv7xE8O8wae42ldu95SGbv5GOL07AOdGYxBN2wNHTWac2h5UmPQzDbG4jYWLz
CPZkAaMd/O6nnEZGnsP6jQS7rqYXz8QMstLERhbeQgsSa8C0sxjqte15N1Wij/QyvpyaiiqaaZNU
zrdXcrZo2g9wiJdhajZSyrPhDW+TPYi1UFzZOaMtKEE2cou++gDy7ssxXs9QhQufpCjZcMLCh27u
SW0I9PAySnavpuk+zLjlxkBjr1JjN00GGFqNgYaPjcTGqQ9t/kVz/Nsx+DuE4sxepJC+zUvZMakP
QVCStzc/1Fa9b4Zi2nZ6iLZctoPRTu+VcePDUcJecaYV3QAhELpRpdaI9We6dd36QwArZymdQD19
5zMZZT4CXtJ7yMB9mYY0WReQPvoKcmku5m8k1C9x84ts0Z9atgV99KW6yiRJHMZ6yrNyK4bmI0L+
aJBSZle0Bx2/f/Ga8tsc6m2qyOpaXqd0xhdz8u6m+t5vqaxz6XKinDEr9QDAqH5opz+iFGswSkBp
XRk8pa63ri1v55QkEvRaw0YbDT3fpdFWOEA8peSqBSjGBx/RFbTX1XEMIJuWtfttYOCyh2W+dkuT
7CoDMxTs9EWW/pZLfVhKOj6JoW5zx0I15mDQYBfdO/gjrO5a/gpryJdGIsatzvObMufZxux8m0WK
ZiNmzNmzvw594BGrxtM14IO0Lm5Lc0WMtNnDejUz+1wgNIIfmK+Tls8sZPUQWt0jlkMUN5Z1W2ch
KjwDuMsx4X8WRnKEQbGFwAvo2jJ+2lwNq4Rohhok4mrpmOQtkUkTf0B22PVGhwGLThv9xEPnntfC
jEyxxkdcjAGDzYauAe+uNlYynKm1H/AR+GP4VjZJMhH0Eyvze1iSxQPOJxklPYlFyg0ec1SxiFv4
dpFhQW2eiSRyPBIyhJ8fl3EzTtVzXg6XyfZIZCK41Wr9eI3rwLau6di7IsTegIzNVW8j6x2hjmOm
+F0YqNqnxDz0Gp45qXfCFtlRm7TUGsff9nl3D3MNBw0tzxg6vBhVh5Zcc/muI8/M8w3rbrV0GDhY
Mw2LtCUsIIu2aRfFW2+ZcTXE7rXYA2Lswh5NCLon1HGunR168BhtN+iIIYFjacLszGNvhYndd2mp
J3vILrltrRdblLW1PDgIWNZSs8a7XbcL/eGlF1xj6XUfYpG6i1AjySPFLwsnbHJjEmwMaCH9a9R3
pFZ50LhLHO9AuEd3zfpJEBKCq0iXx2U4BTXmVJPNYharFHJ9+lI4r11ruzszIIjUK/0Hr0b96DMh
k5wWdT0BvMEtikymOGgHLi4s+dflCDrBJBeVCVRy7REUpAsk8mXElwpbOmS8SRa73zB43RUW+XhH
BCz+44ChZPQYAH6tyAvAasX+7rBmWDlhSEqF/5g49EL5YGrkh1VYP6QuliSEsuquejHsvNuBBSMf
SIk2WwbFrHaeqN9Ce3hp++mlCxcgO7qjQ4f+O4UtE2fjy9Ijgz3xpGcyZDxuYjWgiKn5nJBlWWO6
8qNLvZe22vZxIyBRORglAWB4jEbWMlpdzsPgFg+WWT6UYfs7nMWmR9Af28s8drmj88jlkka+c3uY
NCa9zDXNAPB2CMWuUd5Eszxrk0tRjtwdTSsn4bJCURXr0WANwoeLy5rAk8OSYhUPSxQU+8+6m8Zz
VxjsmiGMNuDXb/qlrJ1Z+lyoO0xt2hl4LkfTyvpphHy1OMgkDb/pKMOONtj0MmERzYcEOkCqsCqR
/eH8Ml+/oGXA4G11cnMd8HjMfSzu61UIXhvOW4wnATos9tG09vZCqh/syPG6tJNtly3JUNEUbU1Z
PghXntnaPxInfu9y1OupcNGEzvkt9sorLXAiCVMApTEhdNF2trorPmfLb9bZsqrRE61Xg5XDbejm
FlNVha/EkG6jhQAzDPlDMHTT4b/zdB7LcSPtEn0iRMCbLWx7QzbtBkGKQ3jv8fT3gH/EXcyEpBlJ
bYBC1ZeZJ6sap0Bfh5gIje6eLiWDAgvWjdnqgRRrpCRLbqG4XRxpKu5tyU0hz9NNrWLwOd25KTXB
3tzw+fbki/v8jCZ7VwXKXbUqfuYZfeQrDN10rDjQY+w0p5eauL+vajLtaGlVYr2yfvuoDGivkF0c
MLUrlSKeWN4CFC5SABp+rJUxk8AdS2kwEo/eLy+WETspOXGPVVYI6roADJXEEIfIYy3dsZ0eKw4l
0ciuvUwQLdeb1TVn871tQJwOsqXYMfmFxhiJfBCfNTh4OX1Ei6Ko8UfxUP3ptNWrC/WGdUPiATif
Mv6peizcS9jvanmU37BfuaZWBPnItiZMh+OU9jSm0o+iNRoNeIV8WgVQUOoAWCVJYLRM2oducCk3
1cRfNcufk4RfvyISFNcdU/l1oEK3ASkXUc7TznecH8SsB2zXYU/lISKQM04dKJK8RKtReFNxafJx
5noBwCh7jCvTd5lkAZIzvNkqG3girzwrcMbb8UD15BKDjWhUYBBVQafrGqlbsgIKx9Tv06ZUHAsp
GYHvDln7W11ygEa98Cn0sK0xTfJpLOMuMZyKCRPqGsU8LHxPwmjuW4uZfSqjI+H0woU3+wYQJq61
qHaLlhSIOKzmTlDbk7w2FFDr5bFbs9dIYPEZ8YZ4ypp6dFHO2kjtryXBnpJqFxsc5kKQoGzLQuJC
UgGXFYFrN5rTv9WoKWqnsMYcaeIcNdNZ+vFBdFplnrf5gseKi0g0bf6hVIdneqtODGa6H1a76aiP
8ylSUEz7mXCTOQ24BYeKkXj4RUZ8tv/3IpIG3MCi7dTlKguU+83JJ66nZIudk4dXclhAcczeoCLM
rYAPIVgX+akgvglRiD+hr2mrotJ3rcnVWRTZMEOO8TL2mLE5hNpZrD4WJXlSYqNwjX6MDq2sliTf
IWMpVli6UsX2B8tuG8yzeVEZJJYJ4zGevSmN1vuECiAUlj28ke/QVMFcCYUcQOOS1vlnNLipwliq
zwngaRZgNgV92ONsJuwWR/Qr93JFETK2PaHp/nXcmkyJfnC7Eagd438qGVkmk8ABU7qNcLWursWO
102XPvRQ5DNt/lnFUfLmMicih1eA+R69VNuS2whWwgaPF/93RbFQJIaZcL+E5wQ5wLVmPzRaAlhb
QflykqaaeqShZDiuyhBNGXltJwmqMCXAbmlEQnsWwluu/UQ5X3anV6lHcOGMNTr3iL0kTkdYaq60
xFvMsPGUJPnO+jH35iLhBJJiPLTgLlka3fAcbtnZmFlIOV4P8biBK29EHU96CSOBIFMcqEDZjuTM
yzl9OVbewD6ZtK+iGF02W3vSv+OtSBaWAQ3LbRQGIY9wP91UDGXqf+eWB/E0Z9+civCmygzl6kZl
L1zAvVEYV9Z1xBMd/zeXMZBRpS43DrRfivLr5oh0egn994/CLFUXUFWCo8TMh5M/ZSTOnmqRaPU2
qgexEQeW1Ax2iznQlruGDHzKekSnoUU5ATm4MXUrTTmpCUaBEt2hWfcId4UzbPP/WVUveqX9DBxY
kQZRMdHNN5Wfh75q/BSR/FuqK6Qdja0tWMLEbmS+V12lKGHWmz1WMxoPRQbQjDrfcn18Mmpm2FJl
bFbkeE/RFVeBHPb3Nl7c0ZAmLzZShKXhV2vn0NPqjoPtkr4oYh4Dyp6mPXvUi8YcXc5B0CSmUvmS
PDbHjq0FbhlBbHoOm1nqsafUsT/SNZ92A4cN+tJifSC7IGa+vuCejYzQV9oZd0JnvveZpLmtKjxT
Cf8k16POaaKgqlHZTG+wxjGtsGtG38MuxiZ2qbsgTHfWqCVnRQufwzM+Je2pg7KIW4H4BXm8NFUx
zFMOC3+c30sPdlrBmSNbVO752bex9hQ1C7o/WXheIlIWLh4AVpsxUNQ3rGw9HnTrmSBQv2dnhRA4
6yFmpg20ahks4ZN2YiNcBOPMfW1N1hXEPidyRgbxMEFc7doSFcU0fTK/D+wOQBfmb7XNCW2idQ95
dElJSO5LJrNhrk/ALOfvDdTJosh9JmHi8aaw5OxOUYzLp8vl3k8eBDfdNdTI2vcTeWpTbdEk9JlT
XNefZgCCnpq2004n1gor2bT/NE1Om1yeFimgmTbYydCEYJy2Ky1XCVBpYqBQ1sXf7U8xJ8ZWoiJ3
YrVk4IpxNRGUA56//Sqw1weZufh8VXEVuUwgqKwXyagZAHk65g1l5gn0MUBcoz+6FNedZWbHaqrP
fU6w2tKXQEZzNBLYQ7G6ArGK/Zr4m6uXykcp1XTOg40a0RgMIf6kujdjbiquB5VdjV1rzVelAkHt
ZgmLmXpoRKB7MJ9WcwZX1QDkyaikXennXBZoU3yGVkv6P07FhfWf65d54U7vyg9xgQxQldJ+qep7
lQhfNQlAtGwOXwXx7nFRnXKkXlJnm4Mgaz31QDXdq1TpOA7a9kecMhgmcJNsuQSDA9baX4EHgaOc
LaeqnuhRokOpr2Jns/+kSkTbZalOzqJioeeveS5VJofZBgEIvRESvKujXZ9Cg9RSKWJHfxVmowxW
XYv9UCousskILMGyDHky94oy0Tw8/dS/rL5aD/8VXf00FvGzUYavf6qlnjcc2eNSJ17EokrLtSJq
glvEaosCWr3B75RdmH+VH5qezDzKbiZkR3RVB12H4ng4qHnEK+DTPc2tcu8S9azoFCe2IozptJb8
IVfmvaryanLd3KmaerJWTFgIKWchZJKS8rWxq1VuNSFPH7PlJpjRgrwIaqByQnGNrPCLvHkRS+Yn
My6xcHOFEjdS3agubvrmhZCYJnlLzfGuh+nkDmzs4Z+wCIY1RtlmvPXK3DId2vQ+UX/V2SQBbhOc
oqXF01AHnQCGuCcyg6S/W3DNQM4cfvVYb9w0+NPXyxqRV+4i9kibdA33Ex9fDka7LRAoGyk85Liq
bMzWeZGVO72qDIfp8wvOS8vfzne4n1pvad5kJhj48EgJlCxvYNkC4JHI/JvftKkvg8HtGC95fMpT
tj+LKhwqUX7Kp+7dKHtwGwtBobFYLpnRWiwoEF+URA8WI1v9mHTCIEmlM3Xd4i50j/7pYlmpAjiL
M0SleaTTZiZklsSEDRgJ7pZiA55K1bwTlNbB0El8Pa+VtyE1TgMme5/gcRmoeIePVUbRYIr+rYi1
sB+19InEb7GvZO2uNIpypPU7C7elPoNZLIaVj323454DPoH4LOE0YPKrRFHhNAJBDEXE1bOsynfc
wSjt6qtskDhTNs+DtSxY6qfWlw1D5Xa2zviO2v0w5ftRlq95U2nHGe6DGjVT8NdYU0DDaceYgRPR
F2Ie/3tW64OVOxPHtDTm1GRZPLC1LmarGxoW4zQxdqe1eavWIigGUI8mTj0wMRzhpc1nIesmOzkj
vFk0bRdTpzh/xpdazgmEMMkEKHOdp+ktpAfQ1mWRTOASH/78XJWhtPtm+lsX0xeY5e3ekjCh6h1T
17aKAlKfvTPKdM22KqPWRnuD6qx4MlCaVm9/6kL4yEElEaubSeNmPBVyzcJkxAcoo4JJZOjYUJp+
jfAYZYuKeS6xgtJIW2dk7ZXiUANnYb2aGv5eMIdMmHGge5qZ+YXZQlVVD/nSHnV467HA1LCzeGJO
c8WOhaZCJm18MjSpbsYqrhpbWjKUyM3QqIqCTmHM4i/j0LnqhkTuByUJqIjCqls0qH5cObmAlLp0
//RQZVynya/EJ85JXnpdlNBr30YcjT70VppOkcuJew7mtt1XBWyMfmL4SBiOe0XKf/8U7yxOB1/T
2JbDjcPuKXHNc3HPRya+P3SDMBTMeWWtoJ5zRbiOaevr83wqS2kzDcrZTa2F7xJRM8oMVxbrL6sl
xDThW0NfrKRD9KkLv/KKwgwUidASjlPcsrFFWg3EizIiKhjEtSBo5viMzlILGmLzUPFW2GUN0x08
50lQOUBYq6Q5jZX9lDPr+2I1aVC+gFr2sHiFzqiJrd0YtJv/GSkyIsgzQqKjbEakzihOmhUzntO4
/kDnk2PcNHO5FB5/DqtEmTQHpErsrSH0KoOCCbvVmQRZoOrEJpqY0mJG3SwaYm8+OnMhqwGjN5Oz
f9M0g0deinuyfK2dlQZMUc66QFQhxkSwPUUTMAQODVe2gPMUppFmIcluQ8CV2Xg1NddJRiblsNdD
Aqheph5YatQiB0DqecPPte2tZR2koX6dBAbQPcXDVEcVY/EQfrQQf/ra0yGfw8VaYg3AZ+L3tYKX
SlB9bYz9hmKmQW2+Gm2/tBle1YYjeaeF33qY+CF2WzZXvqXCIrJwqxiJhAKtm2/KTG9wDmLUoOe7
7KUTDGO7g7ladNzvE+/CrNqvrKXTACwwHl8tGuzOq9rxh/ozXGRSftHB3WtZxMY97Ravepr1k6Iv
ePXkWfB6rWCLaPDM64lv1np3imqqGs1Begg1UGwTmiGsJD5IgeIfLb5HBBa1tpKYDEAwFDPlLcS1
pzbNlykviDaDcGeH+lVjIARA85ZG5gmd4N5JLHaTcKgT5OdVbr/mbKmdqa52esJba+fqi8HgWzIr
j1VQH1MGwaqfzgKao50pFnaXGnQ0V/wXqclnVSg/1JZfyIT2aHUDPQIaZDsB/JIu1E95DYy042GZ
rRpRBRwszLHe/2w6dWKdCq4F/FPVP0XAlde3GCL+zITLayFJn7BZ+VhUmQIZnnd/lhejYiUfChh6
DVYMUEX/82MggZMAMpyc85VInChQmxQLVwGuIJrj8+bikDjWAlma3QL3lqOpT5WuWs9KSNVAwiEQ
u51ThrAW587MgrZmz60hs+hpS3d7L5Ps3i/cko4VhmMgiq1pT2Zh4NtNpzuw5h3p5E85xTGUKNeO
+ZKXqiZYO53WcQDrzM8xKBbMmmT9nHWkGJbOeFs1/V3Ux8SVC7ZOcVxNHkTFeHNg/BnGx5STuxgN
bDqBLP75NOLNyvJ3yMsjpggqBacAT/1YAOueLfOl01j2E6L1dhGlvAZcceuCsac3jBoMXfUsjYqJ
L5SJ3kLWFJ/PAkNeril8CHvrPhWBWPw3jdZ3acIjIS8EGb75mEdWi54M52g+hHbm70uxsuQWBR9a
hPWHjRGNF2JuOsSVURPThZnydrDtlZ0WthDCua1yRcJOWtzNrdJuSFkg55iq1c2zbQ1sSwzJeIxS
9IRvmAHqOBFXrw9/G5YGAw3wjDE/kn3qypTi7sa4zWlZnbCm1Hdd3I+K+FpMYGC6VtQP2py8pUMT
4fajNCRbFF+oxPhYodVRCaW/aM2k7sjpMBZIAiDt4bHAYagiMTVNLe/aInvCl9FcdFpxK2ykwdpF
aQBEPYXehmdIecTL/NMJuLRh+i9HNnvtUSPyJcyFhX8DCSbkND/MK0+TruKhG/FFyKHOSsVnZhoV
FqORHj3tpRCSaI8bJdoJbw1kFMIl+7U1D7jbwZtt+9S/ZyEgcVy+8hMOAJ4Gs36JNB7ZIIouisAA
GMeo4OXauVFM4oAa8AuhNh5/9sd2jsE1EDlNwg5tdEZGFPny/hZ6HAu0lU80IWs42xqse3+XLqQn
jvhirgFz2ooAqeRSgGD85lgTXVWxTmJh3kTs7m6RjRfYpQS/sGEZ+LyAjY+fmwvNHHHT/d3nnFd+
lZbvHbtcm0jMlZv6d4hizwz5Y8EnQjOtK8UNF2y929UwUitmba+x2goCm2x1e5PRRVNxtGDRcpq0
qtyqrKgUXxiEYoPSa+RejBu7OcH99OcAi4mvEipYieabupPQb3WQU+vLmpBJsRx5dW4uuzRjB5Aa
1KeIEum/Cqq3G6rMO/IxvA/qs8JgEaDAyoAu93DcYSWj05fhP0c1kSaylafy2g1I3wCYfD6hdJyW
gwRuxC3L1YUJzz2oFCv7E16kzHlDhi+764HRWJvniLMXXElR8MxZ/E0kcDhWbBmH0ThIvf5Dg551
ULpItHEFKG5s9PPl70dYniWXC1VC0J8Tn0YCgLQ0NWJcxZ0r8ojoI5oSVcpY7IndsVNjrnOFpX4h
nZntpWxnzHdZ4J5N+4Leg7iraZZcAPybrNaR9CYn4RG9Mj9Io8CdTAfeFlmRrkQJsZlPY+Qwa3Dj
lMabkOfjrhXmG60oQHCtIrn2Yv5frvKUmfUWgjPbRz2U8/cmVYJWtAIlVz9gVM/3VVs4Sia3mMmM
H63pTykayKSyiWojUa41hJ+EpAzkfgU6YPG5TNHAKDtn12icy9gl12bZgt6nF2vL0zTrSOYjad5K
al48k8MUrC6QXkQ/0veFV849iQtUaznb1ZHlknQFeWuCA9CYLMiNgpGwoencqPR/EwK8JufcszVk
To1IeTmlFENUzW3aHmi4MJW6FXngpUSnlJQWjaSFqZgsv0NPF1RPABFfxG3kHGFrCXSdsgkY/f9Q
pX4W+lJyc0Vk9BZjDCwsdI0kwhpsROFbBMX50xh9Q+mx8K+PqsExPhvdfxa6vCsA/1SZ99Y9HkwE
eizp6cgGGWnVVdMEz6GhAaeS14OYVSsviuN+yehcSppTXcaISMXY7Zs6uxR1A+pPBoSvZZ1fKQhY
Ujh+gb0rH/PAKNai05m51gus7mo/JTg02bFu0T0QddbWrKGIh7CD6s9g7GJky2ZvjpaA3c02BZ/H
k1qrMVA9SJFq+CJzPCPFpdE1Gj8ktQ1dHnwm28BF3Yf8U7XlBXX8EOoi7GADNHJUmmcC0v2xLqSv
vMcTOcO8DyauRlCX7OVwXa5eZYxtUAiIn2qZnZRs+ZURRNwBwu1BZrYUqFn5XsaInRYBWRYvQKzx
7I90ChwxZ++7qAoDXevZHclyMKcCF9+6duhEFPBI0Yi8K5A3naYEAHq0eSck3KkGg9KlnJ5rkVo+
XeMRysYGSyVan2mszZOhgtRu8FdW1m2SGXTq68wh3CSUJyiZ36fjNVMn6VCvBbUKmeyVMJV3Ceeh
qIE2Q9sCtINI4thhxd3h718VT/GDIkGQxeK+/v8PZZELTCLPKzIfVnW/KbvL/34r+iH/6e//bfp2
Vd7//oREfKShbOeYFThZ0GfdqxCdW75H5vH8sTS7Jb6Shi9iVGsAa8+PMjHbaz7RpyqVkRJwsikc
gFAWDpTVulvcAY5SSwsYi9raSZafCWUEZzK6WrALv570tWqJzFohPQZcLKX8XfbGf9l9iQRpn/TU
hdRLeK276ZjF1nrjPSQHsSbQlWo4aZPBxvJvXUW5rgnyRt4SyVTvJajH1LNkGGD+0zTWsUJUDYxt
Gfo+f9+zxAN9xTYdwkfKcutE7mpfan3lp3X9kcVZzyRh+kgLySnmcDyLJHyDyYQ5SFkEGXlLOUet
Cjc85ztUCAnO9TT46PolVvkkOxbFHFgJn0gBbsWWC208NxXcPDibu7rirCezZSrS0k8s5dgmYcbO
GjxcUbW+kFUvs4wxIw0LmCYqO0hl5hsshre+AtaT1c8LHCpPkvub3sIunnSqD8OuPTKTgsy3Eovp
81E7CBuaK5YydU+ZHlZuMqD8tGJB6GGGV7+MFtmka/mbVRF8Twx/0sKar/cAxY9JaUMVWHoUi+1O
B+BCvHZOnkBHXMbJMOyYyaEn0a51QMXfNyLqMkk3H487R58pctOCrG2EtcrUwSDGOKFpyplM3zCU
7jKs7KCirr8oogxicLUApc/0wXXIakwftOEFl07KwXuh9Eiu9wwASWSK1m4CT86JFD7Z8t8CFvMN
Q4VNdvBAyci8Lzu8H0mM2tyUpN4WjVleOZLn1C158LOSix23lt3kEEmGLkb6qrPIA1sh24PA/Z/V
9c8aK4Zfx+ZTXU9MJmpU3GZBmk43G9IYa+lRnTXAD61+WOiNwGM6/crpRAsB8QYL7c5Yq99U0V61
aflHLQ22okQ9aYZ2RHtzGQwxjIRes02W3rDlAXgeygcXsXZRF1pK+zYnTh2v6rN+M4VkuA8J3BU5
YmApSqkL3amkCyfU4X5Mxr6EECUYBcxV1C1oYYrGrTIaZ2DSU6AZOUMzDuS7ti/MI/ljWMKdYB1G
kCv7BirzYdJ4G1z+xT6ywNFXYtVxBrHkkz6EazBnsnJOw9qkx2XULlWIwp7G565Rwwt+KLpq5FS8
GVJYejRdlrsVtQeHC975nuT4k8Qc0tUkbXxiAju4k6AJTwpxkVFgA2dGxfzcq0jrrdAnj0albFdo
G/ExWM1CLNMoXrDswDo0KjbA1ASTYu3nvRRyoFK5wxy9DNvXiWMMEdOsfQWlwxWuJfVrBArQmcWh
fO0bRKSa0qRXySQxTolL9iq2de4wvkxfsd/nDo0g8etfElSSsug1XNCXejapL3OJiSBPLfOFhYmB
fFcbL9irKofMa3sjrO0RNJeZcGOPMlsciX8/TeNVvsDfFr05eR9y2oTqCW09tASkxUa4xamm7RO9
my5hpI6Xvk8msNK1chpidMzt1/tmoqTJKkZ0KkM7d1J/JJW3kwbdfO0z86Wf8EWW6zd0xMSFPspM
hLiSV5jRR7r2hOjiFvk46gxXnwE/6mU6+9UENbkbwO6bI1+EMFe0ZhGRR69c/KRtCS+Puuo1Fdpo
K0rLWWZfwmAkU7ysL76EZT3BAKluqZ4CC6kv06RUQd5kxm3lFQupfiqj9GClTf5UaCzHKMAFs1eL
9Wws8UXx+sOMuEE2ySEPIhRBtcYpoZI530yOPeSUlgG44LVJrOMLMMazpo6oJ1NoHjDtEDVph6c+
So99W61B002oNVp2Azq1G9opPcyb5ytcWeTHET2ZBrZTWJmT06+HsDF0whcJOzu2UzwE+s9SrNYd
IlvnFUv7Y4YpAzdirNuqHdE+DtZnaClvAMVStxra6HauRSVxILVqLO4sIiTrT03Lo0GPG1Q/PVgj
jFgYwWoMAjJTnlghlkGrD+AEsttWPopcVSaUJE3XzymbTQ5NoEiUZThKgBrskhHw1ajSE8rXEZAo
gLvQrPzaTAgM5u284/LbSsauwjg3mFjJO44Jw3MDCEO5wHFUYYM5Wh5ru0HXOdPPpUugQvJIQXBy
SBEW1fSl06XmFi0zmCGGYizbVItUDRkLBe9o8rqu4/oUMUYgTYe3pVTE8NzFU+woZLoHOgsOWOIA
wlE9FsY5S0nUOtnQwKKcmQnwJlfIgRTLGaskM6k7m6KUXTp6pZZpUE85xewetSfmQR0pYh6SuIBu
spCPELZzmXxFFcSoqihvQlr/t+TtS4yRmSuLjF2NWD5rkrKFMwqCOSN19axauzzSGFpWzGoJv57E
sGMokC7Ap63pitFiNliOLfhZB579obfocemQsXqrZvSRRbTImgwl+JVZnY6gJZVANq5AeCu3ixFs
hlouDkI8iqz6w2nGXkZQCYxhalbNiZ3ZJVrD0R+43pDWMyggcfXgWCfhNqKwY7bmQz+rLbP7Eb6K
CpJ76Qefk0l+0Ayh9aYFJ14VfQiihe2dkXGwDM1tmbc+NnI+O56h77LMMShWzG34s2uN9mLJpJXV
Lk/9sjHzgGqgxrPCLaOpR4fBLHh41u29UzgBj2wIYKpPzFBLSnjWeUaLDcUTOxvAVMZ4MozeB/jd
QvbTr38HRz5Juy10IYibdWfkoAxzDQfBqAV4UvW7oLcknQct3wAlgw+P+qwZ2HHzctS9TOQc3Ygy
znAhuqyFXJ+6leOFoCwgKnSVsQ59A+x2GLlOBb7xMU1flSjMD9kKZ1eU9aOl9+AjtH6npulNqxam
JHlEEXCjDnvyvpyF+iiXjlE1SMd1RB+EocggdPu1v3+N24/C1cKWprULw+qi09xCB0zW6h0NBgbt
H/ScCQ4ZK18Nm2KvzIt4TLb/8PcjuUTmL62NMTz3oHTPJhme+9gHmuys0JC4Tg/JauMSNe/j+4Td
/RG5zT5xpVv5bn6O/6wT/alqTNbYFxj8AtNy1VeOC+q94UJQvelO1C38UgjCTfeuCSy8hIK9jVVg
Bap+bNnSRzT6dZDuxF0elJ7+j1+4Vs86vxUbvcR5o7KLV5mc12X9MFJgRA4mO+1Gaw7Fw+2LcUr8
9SyIvrB7bQnQkQRlg3+lmsl6IBGK38ZevqSKozxn37rhq5W7gjwIZrfJ3PKnfmQM2pqzUV9hQev3
6JWW6q75HuszC8KGCuE5gpRZHqXOg82iyO5A0pXk5BlndAEVsmRg51pmkNScGHI/hX4UYIWRn5rv
CiTFrsjPpvEQhH+8dcx5vvKS9Q7WHmZM00+zx1jSI0V+wVidLyo2rdapD3XQZI/imV23CqsAFAZ2
RdaOOxmSYV++pq/CJ1YCRknEHrwqGDRPeVW/c/koi7YC7j3+rz8rL9Yh5VLdDQXe412EmGiPRwBy
BQx4O/0cv4rRVu6xa954c4uj/puD6Y0uargHj+FV8qmlwGp7plKhBsr1zFMNC1HAiVPysIuMF9Ww
oV/nuDDs8oVWJtwkwiMFZkOac/TG3g37y3rtJhdmTImeg+DDuNKGtz+lDujC52lH/KXyEXuE1EPd
OoJN47tZDuWpeJWu2qOcHFW/D/Iux+F7Vg8A6MYB6J1vPYt34yEvrsyFI+xpUmF7+T4cyAaszIZT
RzgVR/PM4JiD5CPd5/N2BUScOJZd9IZgN/rlf+25+RDuMxVovhIU+9VTjy8YJz362ngzb7BfMdQw
Tf7XseX9oknkIl6kn5lxvw26mpjDFUh8/0kc4o0FuFD2Ve1JSTCpAU6MnofqxdrHmK87x9gvhS0q
+/TFFJ2Bk+x8MBgyc6u6w6PxywvncLwEC7DkQ/xKpZmlu3wjHRJL63Yn2U4P0fP8IgTpRQuSvfHS
ljct2VPzHEbum3SXb+GevWkGIPKth7bxX3ssHJbBjmEJs1U/ggaFE/QDgst7ewxxbL4NPmXxTxun
HR+b3e/irTvOji/zV35oz8atDr7m2OlOSlB7uHIbl8zzW/ZJIOTZuONxqd63wmKYzJ6a+ZSGxjRJ
/Ka/EGwwT3SNjQnxIiq3ficdGfpMnyxlyjc632aoxwEeMP3OseVdFD4YnJq78tn61jKHfOeL4CCZ
QC569Edzwu6wk767T3HjvDmWJ5ybvTg4uEAtZ3bM92ZvPksQo/4B5XPbYLgWz1uiBysuXWG77Dmf
dsKDWVHa85UyDhIfgF7+de/pF7icxjMC7b4advtWg4J95py4/gJb7PNdcRKflbt1j9M9Y7BwvzJA
vvAJcVgHY23a3begun3AdqP0kIn0Q3yorvr75Buf4ak9RkG5q387Pw6d9Jtw9jLYFqXqqCf84Xat
2oNoh9UOne44GE/5HUxe4o+Cnb8wt38XFYfIp+pqW6rb7XakrTEjY62bfiPxDGImHXgk2sYPPs6F
7hTzMmGtIYfOCvQgs9DwrOGigVW5QDfBmkcTGUh1mrn2fPJ2/Rp/CQZZI6f7x4l19vqFkk4bMTa3
KYfbSTcqVvCOUCF1HE5Jy5fNxURPwvZo2rwPtnmt7wTNzQqSENrOUZgCKK4YoLHX6V53CF+ovlSh
MrdPGCLn9SY8y+iOT+kLfm6BUbCdFwEBUum87AjeqTs0095h1f0XXcxzDfLQFb3+JDzPN+u0XgVE
VHYMZ+sUaefwvwne4ImOQybAKKIPnohwK8p37WHcjI/omUfCh7FXfoRTt+P+SznUMzAoyKM58a59
bQ+YgRKcoo54tTzCDE78of9GR2ziEeKrLVNP7EDwRZGApcgFDHnQTgKEXOvQRfgUaAPiZnYtyzOf
W3p/fsXIEw7pJwCi8EnaS9dm+EpPxRucMaZ2FM9tReoOpzZsMnBxJl7ONWcpW8Jdw3ooToG67xo3
2heLn/5aPS0atulqE49MlTogB6FXsNxIc7mz6BCGZvNR7Lt6h6SEp8LgOt8LZyRYXNaLq2CWQQDZ
rfe4DETZLr0IkrsTewbW7Luy2LLfv1pnSQzqIyFIzbCbYD7pgcVtIl2F98zrd2zd5VvyX3ROK9f8
Ece9zpp6A3iBd2FwjSLAJ8wmSP1X7vojGmfBW2xe4NstkyOXznzcClC96lJ+WO/s0aVTI4DhBu7o
Cl/M+bHjhj/aJYMIe8uo9wxX/Cx2/22J+PQwGJ/bkGXBhef3HI13fT6sx9ztgs6JCAAFzZlyve/y
TX4s7wWi0Tejn/hgHqG0qF73Eb/Wi9f945aD3tUflW/hiU/XlyjGcfnAjOnKB7E2DrCX5JHFO8u6
p5M9SHsZGY22UoFviXvaVt7E5KCb3rzXshM49J0UrJg03vtdj3PXtGGk6j8hrLbZBRAoHmkMNs7j
bw+Ej9mXzCwoKF87DIPO+CJ8rHzSo0fpNUVJIBrRm7xyeYJaWR6pm+XsbzeneKd+q9Z9AJqJs2Vx
AAr9C/eK4Fi0ADyl2k6goeGFckjyiz1MHzJbfHhHAoqLR6NKVO+mqzac9DggjQF495d+WcqnNIBv
ZzR57Q6yXRGeF/YbiaO9tvcJm/w31Hqi/CQ9bsC0sdTgrDVwJgNo9LgxAfwF5q4An0f3BASGW1Hv
pdKNRQfBCvvDcMx7ENr2Uh7kJ/5/g6Yk0gajR0fEeKSZfPNWZqDLbXQkPf4/0s6st20u3M5/peg9
Uc7cBA7OhUZqsi1LHm8IJ3Y4zzN/fR/mFG2iCBbaAh+CJF8SieTmHt53rWettHQFJZ4ze2Ae2SmE
2ZOpH+p6UYkzB0mpObBhy7/Kx9qGoum4bEPfw2SjHJmgkD+pwRNFwfSxug/uUzyV265YeqfmJSrW
kBl5Y2jXzIjK2ZA6sMp/Au31WfSfjftew6ey4lSMMsB0vAwYxJbiHNs5VEjBnfch3tUDk0T8FR7b
d4vanUO8yXu2Lzb+ttnVb/pjHq8HOsJoSk+QAYmoI6Rl7o8k6i7yZWE59nudrAWKomSXkUqQ3pN/
ggXQB1By742n7DN/n3A2uDfRPAi25l9EiGD3SH/h7Ur0L7xlwyveRWxYsQkMCe08FsY5e0YCme9L
mCpbyqTndB00u+pEt9N9kYAJHsZf2d48Za+hmLuOOHtsv7bpMx7UuVbPe7x5h9xY5DwsrCPmvOBl
5Skx2I6FMi9RoMzjJ/ZxdfrhkYRLafTQU9d74XtiDsU8wPK1hXSCQUc80nFz8xejPUoPyQmnTA9a
kdeMUwdS0R+IPccvFrYCY8QOmio1Sncnv6BbOVWcOraAIgx67XfCISOK20dgt3E0Dujow+dh5bJH
/cHAl6C0bNm3YvghD3ievgfFovxq9hCReWVYnlDVIch/BthN1pXDvmWRHIE3lwtjlW3jFUifg9jn
eMEEu+A5uMh7dg7eO+9MvGuzbY4FRl8TkZWfzJEk9tXkt41QsC8BlRAdippOMbbGnQWAekddnTqF
DlYTKf8KIAgdz/xE+9d7V5iw2FGFC4wl6S4S6/jZVcjD/XyT3vP+Xc6OLXF6r1SdPXiGK3ZQwRqJ
AkJqtmckgvc6QUSPTU5YC9v6Gt8+ex95Zn/yMFhVI7bxHGg2QKEOybl/EsGsfSfiuNwCCKPK/jkY
M+OMoYXupELgzENJy29VvBC2C+D6kdQgTu1BtfPZ+KlkGK0EedJPvKAZyvEVSLmjt0ZkK5g/t0Tc
7rOPVsy8XXz27nKOUDZ7pQbBzheFgEf9B/0ZDqJsWMUSm4y9R7EMARCx+DZ4SB/52sqD/A6u6kwx
g4/FHcUZ4Q2vDzRQ9uLyLlvwcKVd/E7tjoNC/FW5OwQkU5f97H0yG5MfhKKqvhMvGHZ/hL9KJ6Sl
t8mX+k93LzBrupz52CPPsoP9iJeRul6+77ZJNQeLuPQ/k5AeFuchh1RD3qNyGy5ZoxgvDfkD03rd
vFL6qIs56c8cGhbevf4ovSUr+ac8rMAZggaWHiLmQ4Sf3PL6gwwR/WcJXB9L+KIe55CPuo3fLkA0
/3R31YtX7kLEvBt1Ly2sbYLNzV8UcD/EBrj4m032Sc8bys3+hYReAnu+xQdioZVYuP3KWNvH8lg/
IeZ8ETBC8D8i/ORdRRG6GvY+JOVl+IvZT4kXJgCfHwMFPm/21eZztghsm9Bns8rXL83R1/bxp/HK
6HwMPtw18fDuog8W9s66U/AXftJbQHRhj88QsbOlpSGFn+nv0l52CozySxsWyoLZ39zROln4RBMg
9FmGm2rrY4F/UE7TZDOJxDjDWRvlIZ8OsYIOw5p6nnc3PCmvr4VCW35B2YemLZ5zFsbiPUbLPu9X
+h0Dh4fkH9Wd/4X9VTyCAA1+hef2J4uAdFJW6Vt6HpI1uZbm0V33G+vEHMVLYX3Sddtr+2ELKsh6
I2UOyMxIoM68f6u9RQMdhGRQjV3a3N+wI3a/UI5zXEd7G37pHDHYGekoJ2f+AXuV/Mgs78167BaH
EA/MObvLPpCj20TRzREGEGrnPnonn/dp5r7EX4zh9pUt9ACJai4fg3umI5UpB8vZjHZX9VK9GG/V
C9Oj/0gM5Sx4KFbdC2dX/ZDulZW120RHeWm9lrxtBYLSbMXkyWRpvLG3fmrfO4duzEv+hECN1FZ0
pNuWrfRqeOXADu+y2ufoJItFtZJp+dHse7a3jKYf5bEgitebw4NkyujO4nXod/aivXN/dv1LWK2k
ZG3I64x0GVb9ee1Yd6S1c/SbHD4c4jpsjDP5bXqBegheu/wXgQiqM+qrhB1AQ56H4635g9na2A13
+T2zIJpDezvwZct1+Whs+zV3QN5ry4qG4BMeY39GNDElCTL/MupCLJQ0t+6m7TNewh8p2zJ/2S/l
T6IHomrJBP4iMZFPwoVZ7liH/KN6xU6hcvBUjtJTYMw9o255lRp9bSGC7uwYeDytme3vn4GmbXGg
5vaiIvZmYZW80oj3MTS9T3HYGX1NUqDpuinQtpdQw6Nd8Pv3I0RYSVQXDBU72lVKS0BXyTqO58kF
VYlhShvjVynWqpVVG1y3WUnqVjZSfuoJuLw6tbMixF0SsPdCpYxCtGseIjks1jGhjws/b7E6D7wM
3fRDiOxm3tDZwOM9asjgqr2u9GyX+ux//dCL8tDoubmOTD/e9uQB67XOhjIu42Jrf9lfWWW3extI
OnD6LKMIiz5hmeQSJ5XfP5gjWemSt6a5QBETgTHJjmXA9sEXL4gsS8fP2Zije8SCSOFZx3uKkoMS
7UA0ohGepejBo2LR5Z5ANKBgfS7vOl39VCPw4mk4ca/F0eV6twEEN7RMzSIrOHOR79TMbdzdhTd8
abl7gDCvsoX1Gsxjr6GpVrwqMv5jHkSjqw565YTMt5HlsT9aFTEGI1YLKjM0ztz8Wa9eBh316vTz
QPQwCoPqUwrDsw1Kveyrx1oaI+ZIfZ718Udn5pRQh5chl7R1rUM/bc2VMlgP0eA5uaTeaRw8Yfs/
pop+ssidm1kqKQEEhxIloxFS5B5dmjvLrhbPeTMaq8hDDeT241M3qvc8DjYwZL1SJ8o/hQROyWqb
BZTnn0IlXNN2fRx9PnmQ5b5K+2rT4LJinonjDZFvTFq908mDf1dKmE4wYwxrt2jWrewF8wkKBjPD
OojY7ndtyiaTVOiVBh2MNtCor21b/UnutEa2n+XOAsQZ0OBd/KMvY2P80jt4uhLwPlD+8cqI2S5M
SV4Y2O/Cwuc0rIj5f/8/iJ9r5BoQQPlf2ByBeMkyTFvHncmHXgBdzD5W01YSpdPp8CEyG0xBy3qh
EkNVJcS6JMW61MNtrsGVJIz66fuP/5fvMn26rWiyMOkQ6RfcHKs3+trIrBLuV/fL7fWFXHmUDkKq
GNIkUCIciGqXjFf6+89VwA79c9mKqlm2MGhu6er0xf4g58gVUFe1V0o6LeR8lDjFSnMdWN3DYOKF
H2XU9El5wIZ3MG30nLSTOdlm2ka3u+2NrzJd4+UTUFQCNki6s/lGF09AiQx5QB5aOq4MFiEsJLAQ
0pcPB9uR7n3If/QnJyAMw7ene9Y+EWAxEo63ylpvuDEcrCvfRYW/pWlCN1T78rsYgauoUhbQKwcN
zPTAAj9hBeIh//DxormS0G88Ce3aAFSxeFhYTGRTNy+eRETHbsxziYj1lHKf1SVPlmagk2Sn1Yyw
Nqfbbyn1e56TeJ6k6wonatGztUcOgMsk3mrEECAxDokV5AADZp+7ZPCX3GiF7RbHVVk+CzQg+YAy
tU54vDmxJ0grKeumpCUVy0DUx+8f6rVnqmqahUVWTNSri3E9eDpJB5FXOSJhISSPDUpO0d14eX4P
0suRo6m8O4YMf8uy1L8HcY/TeahttXTa0jjDpjm2ibXrLIrfNW9MTgnW6tLjmLfgGGx+0olNHxoH
/B9wDrv4aPqMqLjKHzpSKARhwPighf5l1xOzJH+Pi/IwDgA0crNYy5X7IDf+r6xMytX3N0v9h57F
HKSppqHKtlBAfE5D5I+X0TZ0wOGqxnHAZmvqWRm0AhCHDa2WIeGZjmWQOMCCNz20J3kqK4tVWsbP
ngLT1Y8gjJj9F6HvXyIqAQbCXNA8aAVj5z24Cbze77/u1blD02ncsXhZqvn7///xdbXKNjMr4Osy
suaNAtUGw9V8nLBTStI+RbTUJ0//e2/sQo3apYcAjprMLBZyfeu7XHt7NCZuWUdRjzD0Ygh4CEsU
SQylExl0T6wiGhYTbWTwqQkVarH2DN6nuqXF7tHG6Pzk8/ubcfX11WxD1WU4byYD8eLZ4Tf5rzHY
IyhalIpKkbkNEIkOTwLM5kzVslk1vXn4siKAINPDadVTKKgrTTiZHpscNvb+iwAonjRi/3kdKl+1
FVFw9Q55nMPuiTllE+ZK3vm59d0fcCJ22CgpmIbtdqIs1ROG6vsLU67fWWFarMaqLv6Zl9CgMoDk
0qmyndFQYjc1XIGo1lY9qBnSX6LNqNibmMJ5CPnl+0+/ti4ywibimQxwT7tYE/Te1Rs9YU0YJk6P
RGmim9jnbReuFc96Co2UAklX37jma7OWLkNM0uH7QLK7wMlFxIW3Q9yVztjzLBHcvJsie//+ym59
xsWVgU9W8YkyYBH5HUazXOsiuTH5Xh2TvAyKZvNe0OS+HJN2CKtFrXkpCmWldbQABmYRu2eAGVl6
JE+bwpceLI2iOeCXOWJqohmPfjiO97Fb7IKyPbQy/lChKmTixXSpLCoG/uC/B7m3qicmKZFwAyyw
4QkOCZXRCRjlWY954P6YgGPCRaXx/Y1Tplf579lek2VDaOA5ZRvJ/sWaoht5o0nAghwPcfqsZhmf
6YSSq4igIJLzmllV/IS7m5YDuBtPKuia5Gx9cyjy338V+9o3geTKZtVQFety0ilMSxZDrhVOkf6S
PJrtvkr92qoV+rgDYZe1u9MAVvja7vvP/Xd3gmpSIKyzTNj64vcd+mPitT2lHssoLgh18ReWyjtZ
cbPnWd7iR2PSnfInv//EacRf3HOuTxgWxnlD0y93x3YVBCNRBbjDdAi9IcpstrKveRk+/z98jq7K
Cg+Y2VyfrvyPKyP3AHNZaWWOoHYzuuQuQeIGU31jrym0a9fzx+dcbLYkLTbJ3uRzQFLUkq0v0Hxz
yjdnUo8sQMl0+oqPcZBtCLzrmbfzNz3cWEV45vKpNbRNu5LsSXOlJUsNPZai+fIqZCc0G0mNJnyT
WAedEhShm4FT6ABuGo+aEfmP2O9zmSwFFXkLpHAUvdB9GlsgqnC9kwdrWVVdjvmhtjGKyluN7SpL
/IS4cDp0xGBlc9vTEcBn9dLPxp/4zKVNx4ESz2SHPJJeft78bIWMvCDyyXQuUlw7ffTRWQuOp7Ta
JhayHYs3xUIpAfYxx9zU1YtsgwxJOeNj3ArPf+sSU0a4Cl3H6PUj1O1fMky8ReTSwbYMQQ1zVKxV
aRivBH+G4wOH5mLtUmHNbBrgrYndJowQD4jefw7G8ewF99+PFOXKwsSG0jKYDGSUYcblbimOR0nj
mJaRZwwQQPW7UxunR61TT6K0f1CNaGfyEB2x87zYSfhQ2b4OpKnD6r/PAmM7pPoJ8/qroRRLxc+f
Ril+V0yyMlWtJuM9Vtfj4FPYKUw4/t5z2ZrEK/puM8eUuO4JDior/NVWdMTWRpdK95+zltapBBBU
s3/EXXcySL0a6+akQoauWoDfYUpDJLHvysJf6tgIa52/EMbEcfTNwu/wcobHRNX3eEmOat2esMx5
5Wc4pBtNUz4HT1m7EmhvnUKHVqofTaqs857WY8Btd0nz1YMgptS0hCSNuALPwnz6nqreRYvKak6+
qXz+/nutua+y6oj6dlG1ECpU5Hx1bG+hkjsGbcGmlD+qsHXcnjlN0V81Nd3gs9jGQXoYffXBM/R7
L4IN4ZdP0pgdcLvA3PH9J7+L3koSZPe1D5PH9aTHOq0OemN9kmFONV+ULxl2xIeoJeomhW88Ntkj
Z1DG1AS2vzFCriwUqg0tleKTgSrTuphM3ARqqVoOqKPBkGVeOWxryKVz06YOmZTGCor2Z4CAHUlG
iZxF5rFHVU8T1NU658Z3mZbziwlUUy0d3IQNy8O+PKJQZWnbLk8yBxwI8nRipqVgMqoRhoherjGV
lrxu0q+kvPvorfqnksmnqkRZ4/tCX2ZtTjdRSN6mq/sbi5jy76lD44Qmm6aqCKiYl3N76Q2t5Dcm
icZYBqh35QKpLI0XxOXezu3LNzcZoRNaauxUFpwtX+o2DTkrNxa1CY58eYvg27KeCUEOIDuWv+f+
eoiI0Bga8LLiCSJAssb/l0jL39wQTB2zPuyHXRojTtRI/J1oGvXkOddbG1lxDA9dNn8ayS7GTkBZ
vn+A9zceMldC/oSxRNWjuWqjnHXLejGa0oPWxlxLUKsQ52Br6RnJEo05w7IR31g8r81UnI/If5UN
ahuqerEPq6I6jyM8VRBam7tatWm9lx8wqGZtXJ6LLj3HzYD0RxuBxWQf34+8f3fQ+rSaKhZIaMs2
jIt9ZtTmuJuUEDuKoN2EX2nRD8OZat0qMIt9pyaPo4R46PsPvTKm2LWDu7YsNkaabF5ccV5lWeO1
TexkEZJPtIR5VH2MZgP0I7w3XHTSKR65/iMJrSMq6s/vP/73FvDvt02XNS5bVXTFNI3LjZkXxHmq
xwWpd0at01tsGR2mivSOTN9Rvw9j89hiDqC9bdCTlkBbdFQnilaf9bJ4KRvt3Ez/m6D3+6HCy5/3
gopJ9jEMj1pzAOO3DTMs+lZ562n9O03wxTl0sGk3DL7+NKX9sf8pDOrWZpPwxTHd+xpu4FF8hpjw
QVDeOB1cGxgaRT+T28ROyLj4KB+psCtqO3KiCK6BhcPDs9aJ0RwsdN5YxjhR1vbL9w/m3w0zlwcx
XQNyPk02l9suPQesKQlCUpjvIjv/yAblDJJhIefK0+9bHrnJUletG+Px3+2rLnMk1+Rps84HX7wE
RkURo3atyJGaZjvELUF20X1gyvvvL0+5dk8NmXKXRn4Lt/ViCmPb1QcB/7bjpcbRbDnDE8g9FdxY
KrO3QtL2ka6uQtlYCdgCesUsW2o4rZphEyAKBFJFrIVGaJXk3hpZVyYh7oEis38XqmxyIvx7aPWS
2hPmh+23xAc0Bv5JM3rmAHdfB/Wuad8UAglnZggjSrk11Ixppb18H6epzzKAhLHSXHw2CwgBNH4d
ObYBXELH6EcFBNaCbGXM61m3qWG6zTBogmuARJKSwcwVoCpOyFecIt661h0JiQoOv4G3QsEIKHip
NQXvcZ9EEGtYCYiY57WnYKao5QJnHKKQvElXbpU+xjom8n4iyPyGjtVT/qaHmwSfWDw52s6/WQZS
IZZGB7zo9x8HiGfDTgL6hImcUis4uK57rytj+zuVZczkyRRPzrTQijnsY5AcwQ/qeijfeuB+UtY6
gLjsuaoUHwCeV/l0DLgx4KaX9J8bK+ypNKMIW78ccGMIw9XXmeiGTnp3Q/RyvrE0h21SokYrAKK4
RrPNUkgkmKY+cecstbx6+P5LXH25iBygfWGr8P8vJpJEL9g8eFns4OlEUsVly5FyFlZ949B2pd7I
CLZNzr1M6ia1vr9HMG43Lc2LNHY6jaYT2kTRgOxgnq6KdssW6gzzAD04uIxaM0hrU/el2+47Md76
Iv/uVKYKvUKbSFD85O7//UXGUMZGDJrVUSq4Fw0/LPpyXXkfUTK8GpOV83e+TWHcTUb4RPz4v7/h
3AWdBV0XsnxZkeM1MNvIZzYbIvdzut8l+rKkdG9M1uq/h2SKYMyM9Bko36uXb21fRakyZswYZkSL
wYbzP4vzGHWWdYwGoktM5qxQq52gNe1ZVzPKIc8TeTqsVKKM2EujNIfIOdpseaf2XaDbLwnMHNUl
bKBHHlgpCJxuT8PXZhtiKHSFtsOVsowwSwHCr41QdjZbiVxvKc8/uJVzIuf3g3xz1r96n1QN1h3Y
C/FP5ybmJlkm1S9n6O8lpQGJHOUfDWVTkJACZU0c/GjiHzrgl04CV9WxIzWLbZAigPl+YFjTG3A5
HfCgaPLqikY4ycU6ZzcqgCeviBxMxrh0AP0LwA8QKAmvigK0X5iksrp68NlNsCU42qJay+LNEvo5
QVuTffUe1pUgaZ2K7VLIAglqmozGkR9am8SirjcOhu0ehlo9i55iRs5gkLX8Q6+jZ1urT0mefdi9
vM8B1ZMFhpepfCuFsSw8kqewUX5QqqYEaZ9HpXjUoDURfjWBh7+CjGa7LxJtmanmHo/xY6uBgMmt
cuc3GngLAn8IjnQtC+Cp+ZIGHHMZ9jKK014Ga6nufYbDjAxTWDvvv39umQkhtdzlvKCi4mc/QvnW
qqpfffYWFVbmP7x9l1v70q2mkkLCylaU2xTYkojabUeTczG9EGXXoQ/yB8dQSAHvSQrjToe2cg7L
9CP0yp+NX21GWT9LAbvMumPCLsriBIvjYdTLjm0piYGl/zP8odggRxofUYI5PODwcjJYZNHEmbJi
E2W0ZH62DC6RG9W81dA9TnOxZvG/ZAj44KVy3DotToLMe6wr+lmWdGMZuLbBUGSdYyQGb3s6xv09
K8ZW04cBABFHqpWZ0qePXu9uSf1TvOIpK4cPOUer48ZHOxtunHHUK0uQwmQ4bZpp1mqX+31V4a3W
sW87o6t8gmt7Bfb/bCn+srDTU5i/N4rmaM7wZU7GMgPhjv8qZ9Y+c7UP0dantACoJ3K6fvlUqVpX
PQIK1U1X1HuwVNn1yS/jzffv6rXZlZqWYrLfZz/2z7G7hbbal16WOV2Ios1KN0VDfSfpTmWUbsY8
2sqdtdJ8HFqoNIeUL4eOZNbJzSmuUUdYPtYZ/55Qz59hr78mQv4cYcGF4klJho+okm+cqa4+XkWh
LUkvhjPd5eqrS3YYlKLKHOx0d4XZlYiGnr0638lycPTYbKVxvxxCbz0I42au0JWNNZ89VZ5VxbCZ
q/8eW0x5XV3pBWOL8JQ5efAMMH3PW7M2soUhhSec9Vt/lD/zWP6kTr2C2LZOO/fOUJsT1vxZVAtk
zMCnNTk9fP8krx12+XIcZzT2YJzcLmbdhPw1gPM8ybHOXsGNrYbReA0NpkvPt2acT/dySm3JM4w7
07O3eu893/gGV85VPBnZ1oTJAUtcbgNzSw/qJKW6VAztaXo+nWk7XgXEvH7V7fZEuPVzlpj7PhJ3
RPfa6DyyUHslqfCztrwjQZSvKZB9ichaPMU33s4ry7GioaqxNZ016Z/ufAvfkgzIIkUJ3XCuzr4M
ozjHFQMo8IqjaNJbzeBrg0UjZks1FFXluHcxWBgZbqZWY+pQHViVBMSV8ExmkFcXuemfQn/gN/sb
r/P0jC9WXvr1sqFpdKB11Z5mqD8O7vnY9aXsUrzCsfwyomPs8YZb9cHL0luFb+va0/7zsy7Gmy2F
UajrU6HMho9VBS4GUwVSFyccJfgo+gwAm0DWqGtrXy7uxjyzMOGInRhsXlpzgWX9PBF9E91aefTz
ynzYyJn+Aqg+oZNPOgm4pXhc51NsbmfJm0rKz1hifRD6Wk2xForEztrlTXn+TT5GopnQfoTNl3/p
qeIQv+yERgt2JRw3la9sitRapll7PwSfnmot7SpFSWdtBR5sSi4q6YF1Nqzlwt7lZXtnJ0BfpGFd
jhX5z8U5AuDTSFhNMYDG7SFph43W4FIrml9hWJ/bim/ppXd9CsEkcceTEdMpUW0ijTJM2vPAAmET
k+2b/xAbfwqezXQb5osrvxJl8xZVJiGGzUwatGEOSNvuF61MSI4GkWZV4Ef7Tbi0uZSVjkoSN56+
NdEEWaFXrJIepbScfORIs6gsVuRg1bvRG2JYqCnriFmQ5JMxAsELrHWNeE9he8GWNxgnKK2Wdeh1
CDfrDjYdoKhuCAmIaKLHJmGTqNk6YJBYjvknJuo+skRYCcad31v+GrIQknEq2DNCGF7J2eyJcdDW
KbFAQsqPYPTw6DDqR5EeQZ0vtJz9mCX3myplKTSgxkX4hVuyg+zoy8YeZAXVWbhiSsb8aoPs6JXp
UapqtBQumicdS3v2sxLKixrjW0yj7DnsN7AMZ5YJ7pbGwYsFHMnNMXkDKbZ9xzf4tyL3IBNq1QAO
0HxjVUubaUj0ZnG0B2snzAETKV9ymgeApK/Rt661CO6h6++7oHnNLK9fpM2w/n66vPr+KJalMDlo
yFYuDqxmURX1YDIhqZW7KE1mZHIxh5zEC1RC+mAum9HecYk35sFrmxTqH5xeEVOgVbr4WMMfYKh4
hC7XtH8U2b5Lo4R6fnpjJrq6HBnsMDU6trQR7YvP0REHAa+3U6cbbKfpGjxRkOAT3LpUUzLkdLM8
8I92qR4CYnEK5fZO4dqMz6JqmdxjqrCXB0c7T4ok7ww6Cng44gLFaYP+vZPMPb99h1CAQ5+Yud74
yOS/9InWXoBE3MslgGRB8ZFc2n1dlw+RSqSWMHduotLBMoAluwTRdJAzZ4mS8gpWruPF6Wfm1Y+N
723hiu/soQWmQNpUa5CU3qRU8z2CQjwMxEnXLIbMPGsNGLiI6bIZph5hLM3VElqpP0xOJ3n40NLR
Ia4Z0bc1VwhMTnwZIf+nWkUIc1oM+OR6EVIePBb5sRQZGnYd04Bcjx/T08wgg+H/6qOFCM1njlJR
QkZzPoDPCo8lvCXIvexE3l1CYf+rY+czb2hw9BaKF1CoacODYJNKVkEIToEqVJVY9UINW9LKSzCO
CgjhmHhjIj9IIUCgXsf5F0YqwKQybO6+BcuPMKLzdCINav2c9ySYDmj+rbz2wDvYOLQVOBT0Hq3W
3FYyJsq49GZNj8e2DZ/HKIe+kUwicTyfgcsHTFjB79/Ba+ulqXFEt9G7MVSnd/SP9TKQKyNJozaF
fkiPSX1KzHg3dPI6Uoir+f/6qMsjWpvDG85APjq+BUkxhS+cUmMHkzjvaunGZV3dJZucq9ClIEfj
OPf3dcmFmmeFXnJdkVP5pOl56dLvs9W0bw+V4U0hMX3EyQ5u+MZlXtv1UKWhJMVWi3PYxa7HLJEV
pDHTS0/bFwJ6kmB5qes7y7d3Ss7z5dff39jrn2hQyZ+CTf+pNgCnRt0Cx9ApwxIDWHmGKvOhuMNL
FpdfNWsIVKfl9x/5e+q43GdN+lhqnaiVrUvxz1jlUP1JUHDCPvbnOiGHLRpHzJY2QaNyORtr81TB
ZiILrotPQpwJwkYQM7BHKLup1ZfhMa+PEgtVhdkVn2lSsyMNxrU9IG0wpAzqBMkjVmLsIkRvFLpc
THHjxswtcz4S0ey5eT23BO9bhyuNrAFq27sWju6Cd2UXBPClaN5WpBKfyhhjXA0TLrE1J0vUp94u
HlIpHWYulVgEzQu/9qEJ21K0UMlPoDbb4Tqe3OdFBTQJASAhYdmc02c6h+P/FgqoEwZwvO/v6tVR
y5jVaAXRmkaD+veo7XqXrDTfTpyuyL/igYBjKinuuAFfd6fqy7pZhPgdx1uFzGsDCB4QhUwKuvo/
J4OqlQY/V83EgVD9FY48PnusPoa4/kgmDUZf5ke4P+fvL/ba6k/nCcW7PP3we3f9x8wj22WEIBny
YcQSkoGrmdvotKalv8yMbSiU+zgrztP+5PvPvTbj/fG5l+fncNTjNjPkBGNzvxZE1cMZqu46VXkp
s/a/sp3/inb+b3/k8NpXKtSkEJuIxDiWMitclMrrThDoQSiTo6XhY9+33SJAtu5RjVXLuCbGJf9l
EOZG92lcD7KPl13AzKBuqPCgXbeyZkblaN5nnEE/Ms3+PvS0I6zKPnEBnGoxIj9J+fRMvFiVDizP
Nd5CNJJLVUWW1xO7V8EY9EPAOcb4VDcgTcboxNwIuxfy1MpPN+xpsUXjNqlwa5Pc9vLbXGKKUCb2
CdudfRdluJEKifOGAv56xsmLgnHGXl9Kz8RsVFhCqDu7ytprDTLu6oo0PYIhkVItU6N7a0e9IwSO
Y49SG2vkXneu6UFy7oBfkmnCElzDmIjmngpDONL6ox7722nfXJTai2BH3FeMDSIVlp7fv+jeSAxW
fQ6z5o64h3xpRdKuj4xlB342kPxf0lgOS8Ovt2TM1ndG6ZMWhfmVhN4bS8y1l8aeAqhpPPC2Xoo6
4ziv0F3m1NVzTleZ9tKCo6hl/cXIjR0N35eaiLIbM716bfDaaDJwQ1i0ii/HE+dLj9xCJggztu5U
gPfIbl11oVTzAhJuMKVDKVMLrgpsx3RDIg0T964PwtDxwuRUNrQ1c5W2b0Jqhxr+St38Fb094Vbt
OKEloh0sXngJDUB1sFnLuMUCrBjQIL5/B684BXQ8Fug8VKYbapUX74UnDTGayhjmkZus0E/hcJep
ePelcqcnXBX5W4SzY+qTBvjrkeQTtmfbCLOHjAq5hxFRsut12zAL1+mJVD30W1id1qQW4MSF306k
R/zcaivX1IDH5xAva4kAilieoqFlcl+D1ne+v6h/E79BPyIaUKbNlKD8M42YP2Y02xxEUqta7PRE
3BcU1UGpiXOdme28VPuVYrv5IktAhyeqcvbhK3CGT7H3emSD1Gm0DiKOAVArhS9uzEPXhBiItmkd
TbsE65/CrNcbY+62TLa58PdNEH9IcXH0M4zRho4RuSbjpITjXRn9Gfjjvd/XB4PW16x1OXnWlfXc
rRI//aojHhSUemRuyddAWoHV8U80qdgRWoPaR5d+3bin8pUZFG0EUgEEbjR2Lruacuh6JmWjBH12
SZBShN+vGZg2XHlL8jMaEe5uP2bBpvO3dgd6IAuj8WDLsBs6/1MeCvWeBhrd7RhikOZO+ZxNgepN
GT68kddliH+QD5kuu7S+h44K94RkRTunxpGavC1G0EqLEK4quZ28bAPUcUMEj0xWACrTzHLiyNZJ
2005Swltm6kk5Gg+deGp8wU3xd8CUAPSF1OgaNuJa+p+4VN8fKkKzUdraEtLuchRnkraozCClxQZ
0kxrdGXW5eyVhCT2kf3T6piCzbD59Ax54RrsZtLWQci2KMx3iKVfnuttew/2kxcaC0/LjtN60lpP
xGC+T5vCOtZeqrI8K03zqdLra/l1G6gK3X/+YU2uzz57/q5rN3Ze0yD3d1Dr24UXdL8Orqzd2awG
nh5Ga6qFWNLLgsgU2zoSh8zxESIgU2wL8yuvnTGeuKOD/J5mw88bY+HaUECQpsmIVjjUXnbVBpoJ
cVVridOHWQwWUpuB931MvKpfc57j/gT2sdUlQjyn+QufTZQoN5QlVzYtGAQFOnNjWtEvC7zEXRdF
Mm3Q7IzH18X5s2mBGG7tgnuDnNSxh2I54iOdBbCWb73FV2Z/SiX0dCjjskO8rL6n9NibLglSJ2oI
kczT0NEzGGYWoPuFVmCvyjAj7YVxMngHVonrAw+tHDfPyH32a7FW0/DObQp1ow1TBGBrAyEkl0s2
Nm3TuwdomQsCk86BIDiUvcWaXQ17wrL8r1Xsf/y1Lar+8z/49c8sJ3jV8+uLX/7nOUv47z+mv/O/
/8zff+M/DyS3ZVX2q/72T62/sruP5Ku6/EN//ct8+v9k7Dy6G0bSxfpX3uk9xoUMLGbDKJISSeWw
wVFEjoUqhF//LtXt6fHYPvZGh0mMQIUv3PvXu1u99+//y5V1RV3NdKu+u+nuW6qi/30X8Xd9eeT/
753/9f37LA9T8/3PP96/+AmgEdP2/Nn/8dddu69//sH22iEY9T/+/RX+uvvyEf75x8P3+C7/D//x
/S77f/5hhPY/XHGpyPzd1Tr2pR9m+P69i+DOP+jLsYhnEU0L2Hv+8V9V3fUJr+r941IaQULkUhki
zEvloazV5S7L/QegYpdOLfr1KMkS3h//872d/9zs/fmz8W38df3fF7tU8/7HGUpKis1gwNbF4Q0h
NPiPaILoDcpq61rsnKzTV0iv7lsNHaGPS8Zl36N31Y5I6DWctNFlkzFdVwr2/+yu9cRDrKK5tiM2
Wm4YbAiA3tlu+d7JGEyG8IF5YzoT+oFJgrrrMLlt3OB+oI6B/QK2QbJuEfxQUNbOY2549TIXlrx2
7e69EqB42X22+PHG1Dp5JgqY1NybGa5d1URXVAdsfCWfZ+q+oEpW13lDBX3U4isCoU1JVIALcIho
DwDlYLT2uVCeXFdyhlOeb2gZPlgKOkQ8z1DnP7MwjDdeTvHc0AHoS6yFRQh0xUJ7ATMfYpq/A78L
mCFFZxjk81aZ6glk9GI2AVFRSr+lJvmBpj74cr6zGBT1YDOwYvgCo7UV9Ng2ONuDSL61AZq9zrlW
PgXDo5XsLuk5c2kPvt6b3b7GjrRPixY20GDwBqw4xkMbWzclcOyDD7vn95ozttbN7yWTkrRdIQTk
SMc8zhPfc8XObFvnsc2ncCRDBRx8adgeKFpa64l6GqfKrelrtOf4XLfGtqqH+XqeWHWxwRlXoduK
c4z4bx2U8F5/r6o6as8wbnKBIs+2pmSduqnz4Gtp7VEIYLkpdXKj6+g5jirjJMK42ag4BTtpgDX6
/dMFk3EiEXuv7Y8yHMEez35PVL/w5mMJt/RAS962cViOoZhBbh7xK2cpfdxL+xJQm7H+rGy3thH9
WmZyaCrfJhiHc7M38uB6gJ573dH6mRhjc3D16F+HA+TpgudZpYVOzmPnp8cURno5odRY9IlSy45q
pG0xVOcQiciNl0/qXk5psp1iNjHKd8lvd65za4qjhtDomN2jMGr+iDccxtH97xXLBYQ61PrsU+lh
Dpn3qMsAWqKRvojCL7A0AjDKPZm9zA2m7Um4VFJL+4X8x/QQ2f2Tjmr9kQ2QasbZAanqRSYwkWrE
Ui+G5Uj5z2HimIbgYHy3AGiHYGyOujWR0RfsG4WIqz3NHO6D5THte1l/9AT866qz7kejnr4CgBQx
SxPmmgrEtOElr/XAKX7xzuaU1tBogqx+yLM3MzJRi+Oquwc126xhMyQbST4UiPyFX5z1MdsQndzO
ERT5NA/ct2COd/QGRx/a6peRMZ7CsR8eJcoXOJGjsQmkLV9QCqwLOPJUL48UVQAo2I6GG61ChCRP
lNA6G6r7HRwuYfxEE1MADSgWm997w8Hamor688zxg6u8QcPlS/MZxH99lg6x6BGx2S6IkLm7Uuov
gNxmE93lM6vji1+wKHV4lOiIF7Hp4Qwa0+A6MS3qDCvZPBDLRBzHSxcSwHabzZo8Tif3nrYeQ8u5
cZoifkcwRBSMisdzbYrpJsmTfmmV1O8EnGyHtrH9/RjMHQNFON7XRCjuqZW6wsqGzlBWepNdbh8S
Pa/ZXZrr30f4skP6oiWc1aRcar+cbmGAj7eu0w83VZru/76J3zLfxiI9pGzJFnKsmmfR2KBTqAZe
/16dpkt/NVUEVlnGhw7N07Nr5qeozuWtO6v8cbp0nubDm9cGM3b7pHqQVXFMKxmffq+NMUoCKyli
FikEQKcxeGAESpdJOcXXE4rI51LEVCC57sM0DurcueGTK8CkC6+4q00LLFVdUTIgYZd7k7sWWVHe
ON1Y3BhkpGpbZZsgtiDsNKOdHiLrgT3ZsK/TwN/UfuTeN47X0f4Ytd/ogFSb6Wvd+tYK/Rmu2iKv
bgjpdSd+Pzx2Widbf4qqK3qqnmLHkPcGJrWDYrpclVHabPymSa8azz7FQqdfATGpoBDG57ihNndH
W8b0bMBW36uwEMvfq6taJ86qu6yxOun4LwVHVYEY4hnUAnSk2dVIX8rgZSDAthQcXlAaG3vte3H9
AsjE9rsXMQ8RzRMAVMym/0H5493R831qhlI/eYZtbERqlrtOI3q8+D4WTmxEt5UJKzmUNoWmPZVZ
gW6dczdJZPOCU7itAqAoYQlhWnVQRgjzPfk1PwoJjfQwptUxqhuQEzOdaEnsx3vecvbouwVq3GJ6
saKw25hOnN6Xola3gQYr5ojkvh1wZ7qR11wRzi2uUaJf522gz07eGJzmmXruXFC+aV3tPUNB0ZMd
KEm/krumTdNHq2sxjSNI2vzeC12DWA4rgnLexbFQEVuubj67nro141kd/rztcrXSWb1uSvEUNXN/
E1z+/F4aKt7PoN0ENnCuD6Nv6cPvpbygJz6fG6wQSTSuCVTDp6oYngRRL8LF4IRSy2pWWV4SuwrL
9oyE9MrP5Y8Jjn8baiRFBW2EQGRrpkGvoGgwijdmcEE+8yVw/ARE6Wg45MBHedW+ku4cdrDwr5JC
qF1Zp1iBMib2ARid1fnRdQNzB2dXdrT2Td6dS6MvKf8AuKfiHEe2923OLIiA2NTbUsz0sBPsOegc
pYKXivshIslrZpF5NdsYKnwa7TZ13tCe1r5ifdriyrHWo86HK3foPhiEISmjcz/FkyMXXq2eWz/P
brQzvjttuHRUo5a+y/ygcg8axXSfkkXYWBpHMZkLXpaicN9x+r3tf/pT9jBnLSNqTiYxAb7djbdE
F2mt69ofBFRLRdsaG1NArbI3z0aPztm29Bfg7x2AfQTKPma43iCzhnmkvQoyNAWuI18Ia8FQVi4T
KfQ43xuBW6VNtEhwDDVh8xnLSytxVD0ZvUsVARgx10ZuH8PTSsMnu7U+zRKImi+OhojGpXJegybZ
DmZwq+q2IIM/fPvKpw4QptAyTb3HWMmn3HcpD4i8bavgbzTTd97QfeqSi6Qt5hlLy6e+xG/COT6w
1PDtAdvjJFb92BFewPo4A1hzN2IQeh3p6K0OQblWXyql6CTvARZ1aMhjBQ1OdOa2txwQ/TQcusWl
PDCNP62czbMo3Vt4uX1bfKZZ9zLjCp8Lva2mDgZTWsLBKPYtTWuL2TWf617c00FxVyssckhJHF/8
DBjQhwmnhr0murdqkOxGlrGPdX+KZmPfTeh4yDvPrP9mfcapuAw6Us5WYtxp23jPB3krYspLcvIL
hnc10Y+bMxKjWBgfaHyOl7XRSBBA9GclChiQB5kuHhe5Lu4qf3iw0rlczYGZrOysXXH2A1cIvE9v
SGH9WZySXbZrLYIpNmEEDAac2bZ33eb2KnYoSfQBQYfM9fY+bdpTi65j0SXymvVTTlUZBXYRPiNz
PFrVENIRQG9Cp1G4u9YiFFG7xdF2kgSqbcDhFYJrTFJcuiy7U8EAU8YvroqqYxHqVx8bTT1Xn/iU
m600pgfB+bjqEVvwNdpXpTVfD9SoLtyWE5FkyZKNmL+swulskhPl7SPD7QM8Rg0/T5co7EDloRTs
9nGcd8vJbpBjdLT4jxMZ7MDDihaLJ1HbR8zI9LaFdrpu3ex1bmk2kUCrexngTUgz7KbWyEJOP8nS
fpWX56EK7xVT7dFWEYaQIAc9kny3DueIbbSfugHoKxW6J+/RL8M32gE+suCLGeAcdR1vtUndC3it
ksFPUE4fjmddWz25LFGVHd12MMQk4NKpoKnWmN61HTxNpvOtveF7wk7mNN9SOmJZ1uW1cxGbIhe9
SC8+UaTd9gP599pt3rGd19eACJi+QAUK5iKdNrC2OZaZB4gejFd1kqD/1S/moJ9j5d5JzzsGTXhb
WNO5rkn0TeX4KgJ1UyPUclrjwNIIfnSXfCWmDbWEA7B0pmhB+GyjVUZesfFOXQ4gGvxsDEXEoDva
L1Z1IM9RlXNSdmjAi9m95Cm4Zgxnw8zOWeO8uSKlYVYv0d/CHCVkuKFi6TqWzlULO4GIOW0wxD+6
8oy1p9kq2kHnGJZjV5an2FMMWcmm6/IEXiwunRYjZhO8OTkK1naev1UwyEWXtwfpHY0yW6OUipYs
GoLFPHv5lT2kJ1lY/ZYG03MAlpvU7FsUkgYxfBQJ2myXhZSbakxvVKtBY/c0N3sppQhOK66m1l1L
o36vK0/tHH80QVAZ7pH9Pt70pmO9UVusltgfmxBn2FePyY2TXWqKZHL2u+ghrbuffJL2QmnIp3ax
icC3fMZ32X2g7HsvrIASk8HApgp3TjbGyoiGvXYlPrDRljs35JCqQjVezVZ1ctr+2Uyc4nroLIyn
6ZRv8mE9dquWrdxVaAx4izJxZxQPqQ200XIbB8FeAphOn9j5YW+fGE1iPU6rNkz3NGCHGzL40bLV
mbs1xgAHiuM9JWSuibVWp4vObqNDeoZEhNqGX+1g8EkxWO2ocIvXjShOhjFYq9YNTsMQYKAQJYb1
MGPR0oWrhoqQVcDQD3JxfPM6X+3YJ+7cJImQlBPh6tz8Nc1qtE4lu/iKkl2zJ+jVFDQkUgoOMtB2
cMADwSzMvn2RAIf6LlhPbPzv8xL23Rx57wTtBpCfjH1vrmE5BPEd/NGwmBjsBtg3+KTIcvq3CeVs
bGsDCsyDO6/krrizn+j+YLrsCsirSA7iPjhJt7qdIgZ4vxA3UhmaBlzKwkLCm0yvQRn2+6ADRlnh
5niUgCYMHeLFDdMXtygKiADDzVCJn2SyC6YyYoZNjmbEbB021nG4kcpp9p2nsZAVCVLzv6//3miH
3nNuzf769/ahrBoU5tP//rjfuzOY1ezGALNdng8DFR+UYMR/POXvnSJiRejQl/D7lL83DS3RyRZk
3ozhaRnZcXUQ/iSRiuDUQK4lbXc3dPUxmwgkVcN3UrKY7SfxQsDjBiicIYCnG0jkZH9y+m5H5FSS
hdSLSnkvhO8/8mb+9rPpu7WpxlFTtJKhvbOH4XvO6dWv6+SBSexQJkuQPuOypxNtccELLWbH+gZz
z54yWXWNeVNP2Cf110yXyaYomAVId163jbdy0gqNhLLF0r+kGWXQUNZY9/0+v/zRU/7XpbnA/K2H
1qeGwFeUhAki5dz5+yfp+3IzD+5jm6Of1lb6XiaFtxc90eXBadmu+lRFqnE5Wn0Iwjqk0smJBR7A
Uu5bS9HsFARK7n+vN+zx9426yvvitnahrsusbAlY1QgtiCZNYZLscw8tu41CazFb5XPhzMlm9u1q
387k46ske5vJoS2o6rAOQtvmn3+sf13yiP+xlIo5iWn8OwTaynfTgGvEyu7p5gOyZB8N3/2iicS1
xX1vxU/FEB9kXgICN29Ct/uk3urRT8erBFy4NR5LbzXkADZssbaMau+YMAyz+cY2h3rhOdY1BJm1
42JtRWud1nqbji37GVr/2PRwbLBJAclhHaIagrNsrHVJA+jST291Y+v9pNa956/70HhrgTlQTlsd
0zH8aibYzTJaXJYIrstyFhmmHxa3ynQPftXt+/aWFrObpmqPuIE3IUW+pjDe+mhYEftjid9Sy6Kp
gU3ezFnc2C2eBTnHmhhdRDSl6wk2iHNQhe0qoa3Uiq7wWh3D0SKmCYNtLjazdA56E3gUveVGc+2I
bFuOeCoUqOwpsE5WlJ3yGGXJmNEW31XDVrOhXmCV5mP6HMFVWzzUisBljfDoIlEtHqYJp5+DN9w0
NKyKjP3FuA8hTfrdsBFF/xEFsO26LHJXaVOcrWxHDshcOHbzkzcTSndjH0yBBNWv9jTb4BCt2PyM
YX1sGPipayNCEtQ7C08trWi62VFFth4DKNe9um7L6LFuPLESNPdmaOUA4pwwggbbznmdoujeKNBD
MTXt6+ysXKj3vWyAprsg0ohi72fVb8sKRFkuM0puMRooWBCQR0jaJkRYk/ShcbYUR9Pj1rILYMHB
oS/h1Xb3M8t9ant7a9l5sb2QDjwkl8Hb0Wh1jPYVaOBDMK+puu5g9cpPp/b3vZO3OMSyzwzF8YrA
LZHJaVhZw42Tw44mv4X3l4Ozijs4Ms1V71ErVDZORBY0+aL4Sh1Th9WjTZIxZxorgvA5y11Ei0o9
ZCn2WE/NxIiGl5Zax6wvvgdPPpvOtCVL89nTHooTMa83Lg09aKmHXTnfF1ZnrUKh8ALA5HeF8Rj4
ebhycHQnk7IooncPIt0WRXpX+uIUIwauyHLomPSjSa+BI+n+eVY+Nc4JsFWFvaRw7rJqQk3vm8eB
ivJl0aKmCLT70xn4vkw60trsVLfkTcvopojkRWoz2cRQjrLQ3+2cvsbZ2Tbb56JGGFQ1Zclq0rM3
g8eIBq5kgyX8Gghq/Kqa+tP08p0tjevRUacofgo4EW3NKiSgSbcJolszHLFLsBTxTHnfSvHsIHx0
x+o+tsqVLAbm6Pww45WXnX9fZt3O6ev3vJ3yhQAKiR2ayvM+V6+JEybbZnY+oowKFT8AnVW69UOS
5Pfl3PwkDBTW3P401ASIqL+lAOCRatnrUVJPWVcfczp+IA18M83yBxLSTa8aWi/8t+nSrTSH7DFh
sziUXTY1sX9t1uVmMBlWcgBeFINbr50zZlchZB2Ksu+LlpppZ83Z9ViL4bYIgrcGJR5CBK0J5Ico
Koma0bBHnvBRlX2wiUGpV5elatRUP73RI89Q5sKO7MeOKUDF5skJIdoK0PXmVG3q2d9M1EUssjm+
YerbEG27LaDZGe6nxRTWwMXhCH61zaNi9eZN1bGeaese49tMz3eew6JsJlJ8YYm57cob8rNzqT9K
U+M09uVeulRhhM5NakKtTG3/vkVFiMVg59oDpBgcN/jYXgcR3iUJIMEgtdY+a0MRQzQaWovS9oKP
WxfA1UWeEQ+ZWEEXay9mwTPX4+3lK1ZlA2U3xCzDiACGeGP1yafBvgzFfM0yh4+QoFg0iSlLcOMT
2haZhY/WaN4MHldohl13c8foWc7uzi3Kc5B+aulON06K2Mt1jZciLV7tFKNxmoWrABllF4NWHx6H
qjb5t/T0eyL1BYd+88Pi4xEna72Ox2KV9YI9WnBuvZZu94nKo9ywrKUvTPYfnbGYxPjse3woK2LN
bsxsFj2qUDQ1B5bJvsjLr0mP8VwQkbG4Eh5y6ZMi20WngPiI0MCaeXJOB/Oj8OkNwcF5hiLGeS+H
9VQ3nJUWX2CXEcG+bLfricLoOjavvUYQEMzDI7/+TtPUgNeTcIgx0lV4YQmrnA8YBy69r125BCLY
USfw6FIfMLpopX3zMUoIcOjhhzXukyruXaXrTQoeKxq8Gu0THwnczrQg7cS8kgbGSo001XfutI86
h0Ehz3/cARhVi1o2H6e7uOH1C6XVplEOE6plfZSB12Kw32eTG924Sj0OFPeW8tL70obFVS/TfCHF
gZ4WOv49NtrhUCxKNbmEXFmXSoJPFBQk2iTpNi/nS811UkCRYUYnoW6Zr7P5Xg7ZE+SIZFHmaIjC
ywjZyldj1O+ejRIkGJK1V2rzOihYhxYBoiEOFWoYa7dnHO1XY8TcqkeanSwLeP+M95z5B4+9by5J
e208ZVKi6iKowuBprglwx0TaAnwbfWJu0yQ++wbltOnUX0KvebDvkwDZoG8usjR5BFkyMmJ1mw5m
x4x00R76T9WCWx2deeKcixHBhLfSIkra2/d9Oz43dnjUMbmMojVeiNi6uIXxN9fVVWkQovSSlHmW
CS1Np4+UFlZ0y/mSbd7P7M3VotPsWcnzLZFNglDzmQiGMFsTXw93UfpB2N7nFAJjjROisq1XeYmm
MG18jYFYO6XPD5fk+XqmTj82/buFJ3u9Saz6KUGkWPe8AZ0If6E7ospzqOhdqONrg74VFXKIm/Ul
u6njdkVF2bZ1NL0lZvjJ8uYxntnlytlAfzNr1iTTDyUIn2XnbPrUZ+0aprQjmB4byGgjLq5js1dP
Zsj+ScnTiMkwjw5+TDxpqoeTgZuR7hUSwZIyv6LLH/0ZdVSyYrGknKPvtcCthUWUFsbONSXXbB/i
KHkSDfj8dojDNRm2kgD5O5XKkMnRufmRvqlGJ105wcwXl4yE16CwB/xK7sA+nRzUPpCXmsLxQeTN
jR8z5oU1G7Q8mXY+zBQq3LZmEu/6ciSIpb8D+mrJqzznZmYtBrN8hO+I9bWFe6+TbON6za7KBZZ0
czpOtfyujNbdGNLeOMT5zebJ7MlLeymIbmB1Hw22yFLTmyW2RrPFhnzySqqv8in4VjIg/k9eryJc
bRiXEaB0SEEPa95auaHpA4+Aptshr2hcQpTOojx89ka+8S7W7zTyALIGPmdiG+1tBYsHjS6Q8Fs2
tA9JNLxb+YWS3gdruwp6ahrt1670oYr3KqbLu3uTBfEtM1UgFUcnX5tKMjlhziNR6EaiWSYBI59t
5DdGg15sTByC6tk6J5uyhqmHGiCpGxhWIUmczmMJWgRXzSxZo7vjqtSG3Hje1+AIdjA+lg9ly1VE
5TImGdNcaZl9taTMlkOVPdBz3S8sIgHLrsIDSadExytT3tqvNGmu1WjINzdKUkS1LIxFZK1DHwCJ
2c1PsWFEjD0WENoAYCVI5GmlIK4rn5vc0joHKoFWNO5jMi8rAmPcOt71rprXtPyi3q0POpRXTYeF
O/KCfmma3Woqweo2lqEpPZ/vJkTrq8lEaNm09NdgMC5XQyouRQUsJt3nyLdvnTEullFKlDAwg1Xo
V6812PZQPalMYTyqw+mq0BE2u25rVn67cSzF2vbBp98f1L2AMDIXR4aHTUpa3ztGBWcymSf7KvPx
fxixIzaRTR2kGplkGq/D+pCb36CeimVCg0ICtpvCP4ZsWPllscun6ToZ5IA+ci7WhePthpApLqu6
HWtpqsBJ9mRDcmPYZBvSYtyleUiOrhA7lKDz1RywDIGqvvSteTmGMtoaKl+5mZ1uKskSwenGTaBV
zQTTd8sMWzUnnfFSdz60f/jYDdq5tj6gux+XIiagYneBCaIvs/a60D0I7ZmxqA4lCKnpw6J44qYQ
ekX2rKD97y6Nx3nZGli58TWTpOXEiMW6piLwuorS+0gNLDwC3tmUELUDVkchs3GVJoC5yU6iNVN3
7GMxzYpwbWZkagHmF3td1ds53UsL+2FFYqFhn70wguJu0HH4DIOKGE7duMYX0bk1fQ/bQltLc2Ka
cUJ5iiwK6YAtpFte7z2hC2ZhakABfkk63mnqja2rD5GhNpR0Hs2Jzxhr2P16IiLixJgXKwvhjLij
7WGnfVzJbq+Q8Tg0UGQe680IhPmS/yLY5n9S/1NduQou4ZBkwdpkjvJqaYFygFVOped+IB8Z++ZH
ZcTyoBrj1OZwHXz/MZhgQUdRkZ9wersIRRs+Es6qONmxLbn0SjnkDwiHUBqxy1trScnRvMxEeZ4U
FDE/hc9LlkgAtSi7nFQHvFkg85rZoU2XvqbjSeXsmDp/Xs95cm8Hlb1s40pti7QRtwGW7oVr2I+w
cu500iu2HQlbTm0/plG7mZ1Z0qPliJ02m3rZhcN6Jua/ESgBVlE1nwssiXTAbDnubuzcOFJUQOUH
agkL/shuYg9H8U7a7t3ZeEdc8IjCZBCHwngaHLpYa7Z7Q+x6gOmYesS3PWjI7LJ4ygFFXmJBZBzU
O9rhvddQIUR5wy21nNTG5/ySs40Cmspfb+14BulBe3jWNAetx8qmAb2B5u4iwZ6aW3pTrEUC+HyV
l8hL7doLiCMFxyR09EYKVntWhQS0o7LbyP0DpZwUQdk5oTX1mlI9tJ0aejgFBd2ueyOMBB6gx06k
R0PuWcvcouiRHUW1dDqg5LTbHC+ciUEtmS68K78srWVJctlYtp6Wq94iks10e9Ak6ZaN1B9e7RgL
l/7wla1fGNtp7a+AOEgYoxkOc0yjIliXobpBOBbp1dAhpKDslT0v699c6W1IvwarwzU9PmypCMpj
qrdW5CyrFXu6EK081BMzZ8R2FWF1TeAbDQTzcxRNR7sqfObs8jA2pt7kqhVLSk2uHF/+xGZGmCv/
wTcSrBp+kUB79tpr072iJIZ5YOMnzseUDqcQWYZlZmvk8jwq1Y99nd0DY4LGhLs8mofHiU9j6f5t
St97t2/WBXUo60TgX/X8auPQuLWmqJVDXQ+Xnym7o9zU25bU/5imOkch2kl+Nbb75X3ujP2imZNi
q+mPXfZ1TmktWR7h1Q9RNIIayV8V6feFzBmIwhbuXpZcsZIW/kzZcKzJd9f1D4mqJ9iyDOW8PlFb
2jEVyIzxRk5BtIkmwnWDLgU2cPxlFG57k20xcloH+JZfkVexomXtz/o2eNDeNtG2t6lpYcYJcwzD
HqdbmlxRWKPWEUHc5UBD/jbI5VcO/ZzNJyvgQvjtrWqdAw3aiCn7fNP6RrQH3nXfI2Ukq0KiEJ9W
kUTPJKa6DcEKfpsezGltZatcNt2yZPJ0iGgs07F8o5i7X9eXaSlIRsZ9vGrM40tFP3JTark2mDHd
kf1k4+Flpf36m1QcwEubwivIqwtNnK6awmIfm/beG8lsDyS7iGjC1dcccDw1I0MmnW138PyWSIcT
3tMh4FJ8Ib8o7WITVdDNbHlTv51sG1uX9HDuWMa2TllsmubTLIwv2APOHl7zrhNhfhdcBw/miFRN
xtQO15lHvDO+9+xvr8jkuc7m21i1tIKlmLSS8UgbO6cIOy6Zd9TbuRC3PVivor2JEMsj9aOnPLAb
sUyDGFW41+N3kPWzC0bqxZPuXWe7H7Wbv8SlGW2dbBIbRjXt37kEWLd2mGcHSqNaMjksOOuqd2+8
kgEyh51EmKlbCV/XKIuC3dg853KmA7zxarxB7UctdbsvG3upInXuG2x8VA7Ym1oR8Gk6bOhd36zi
2N0mPSWSk2zidduimzOKYzQZ+c7U03Qy/ey6iPtuH6Wd2HmzOBE4IJqdzduuxgjCYCxofL/qHRpP
0nQQ654I/ZK+3HIZD5IF9iBh+2bRV1KSYhvbZp154dbwcFRH5JdWAp6xasdhRXBkO7rR0TBi5iyb
wwCc3HGavHsTKMydU9S7cOic7Rib9ym5qKtR0Oox9dG+dj3IImW11yT29wBBbgzfilZiNB9NIoSu
o+dNjsFkmVf0S4HJec8awo5T5xSbCbJB7AKGqE3NrqWf16ajes73BsnWJZodivTJnPENQ2Z8l4UT
bhNGmsozSvptiJBFSb+lVYnmwsKhZi0v0ENVodxRByIYSt4KSiqW5VAZG3LvmLVT0kBcmpjDxFm2
Zc6um/5TVbxrtzVPpoKnX35Ews2fCsg8aWF/uIVH30oJx5x2NaLSaJbDjUqGu4JDgYravlsZv7tf
AxaT99V3/TNU03CdepD2Lualorbcbcu8LJruy4tLFqahL9kHNqeht5gp4SPVzbzWbbxjnGI3VSXP
Q2Yw+tqU9pUhXrTLjvMLG0l1BGn82tTMyyXh6tSAmVpInDQc1FdQFPaCyiRk2KythxqGcremLRsx
VTy/2WyGR5+0a5MhH6/JYqT9S2R16TrM+1dpdTj2COEtWSF/Dx2+yxxhBq2AvVyFKUG7tmKBrIYp
X/v+pjQ4XudBSYpuJSNXx5u1Kkymadrx/jPSEP6hYbDxa6CCuhXPgtX9ytf6QcRdv2gvYWKnTpuV
qvuHMg174PneRMzJtVcu+EfMnPxflsNfcSuxymTyWFlABK3aoXbWsunkmY1qIxJGPmpJEIHa03vX
lz99PjYUSvnnurtY00McTwV5hyWFK095yhJwmKsnBXuWILuaV4VfHzVNyqvQmvFJN8OD0Hq+alel
uUK+wy1tJAE8kKLaJSA0+KA0ZYTlWHKWu+X+9xLxFIo1/9+3WezeaXv51wOnyzP8/TQNS6Gl1yY9
Pvasape/D/x9TNN6FNr9XieOH6Ay/NcrRnnDXb/X0ynhrt9/+LeLfz//n/e4DDZWsPu/vos/3+Sf
r8h8J+f1v98SO4gY/dZRxcHrbI6Py4f5ffU/38jvq1mJV5dXf79wY+QsIX4f2ubejN778l9/Pvnv
xb+f5feS8Gk7W2sO0l2o32LPUfuglPV/s3cey60r2Zp+IlTAJNyUBOhEUt5OEHIbHkgACfv096PO
6bsrdp2Oip73RCFRtCDMyt/uq3Iy98qYKL30Unn4+S1C+/DXb79v85YlRdX1v/fJEFmBqv3vPX9+
iy9n6t+3dTSwTgRG7n5u/+sZfv7714N/v9bvx/3xNLZ2kfVc/OyGA44epr1hMDfE17/fSGNqMBA/
z/Vvv+K9aPXw97NVbRVvzMl+zMuRpfmQEyDo9fo1R2F1+PmRzUsF/8CPP277/efPbwRQHt288jd/
3P7z+J/bfp7k958LUyhrn4oezcuL/f7H7xf7fdvPXQqALBD4y73/eK6f2/54mp8/fdVQ89bZyfoS
ZfL7+f76uD9//zxV1ctsWf/xNH/d6Z+e9ucx+eIf/K6XW6d21IHQGcpDBVkWP3+6UQqNdvnxx5/6
pMi5/+PfIwUGi0eKzAVx0du/H/TzyJ8ff9ym14THWJOw179f4Y+X+f3YP17qn+6HS5H39Pu50Bc2
h/aw/Nz88wAhRzjAP5703/7/x4v8/PnnvzW/lLs568N/3AT/9L7+8Wl+7vj7vf7c5+e2BAVZOLrW
d5/2Yo3OFxkhxkjkEqOC+jBKq1U3sRrTzV+ni9F60ujuipZTYsrHn7NBDYR3SLK63gsrdxOu4KAP
1JvkuQakyJLNsbTLRSwPOeDeFa6DLexvezUjQ7qyL7+B1rWCJbYjw4FWtS2f+WzmQGe6Vz7oUavv
/CTb5tPw0PQpkKMGpOlWFTRih/qvd+INns1rvNYne+HCEfXMzF05E5EzfIkoCvIEPYGVYSOnuPuC
ATYXue4c6B495JWpU8xKqIxfTA+G9PNN0iCKICkJcVFrr8hTSEOzZEqK81NZNyQgp3qNe0YmRwcV
1Cm+8DC11cGClOfSQAsAiW0HvlMhCGAUhkWnKDdX0a1s+v2kz2SxjIt+S3UR3Z4j78xhuTq5z4wm
LG0Uzb1jx6BjerRppOoyicGBD5TY9mzToGatwkrvmsw7Zw3no4WRpuBywWMwtSD0Xx4tUewrKU+o
dCVN6uK1GZtDXZPyxACVhjbXdiaUYxLDSGUJsBsrdjyt1X5O+iOoBGuMDBhQ0/FixkQ66BYsQKRE
uhkbtp2trF3kJclDDIe4SHNca5HXBZKFeefN1/kw/epcNow3+K9w6tCjg3+M5zxbp1j5oyrTD+Qh
T1u4s6M5EKFTWBnrljZ5boZfWcQAqetMBNNie1vK510Nu6Qyob+11tumhFqtRgGcTvaECJmNn5gl
p03X6PW6UN2Xm96UMaQ9ukAe6wAlby2NHHRTi1G1jBqTebGs3Sh/6wY/CaHvMftqAASyT9qNtxjj
ViiaqtFohKbgg8foGne5dzulfrvzOt70tKD5jLECHPSKL1qSeuj6azhIi7YST4c24FhSJiv7RPul
CJMO2okYsIXiEUedimT5hsJmTO6gBxrxpjQ3Otdm/9mU5rQ2OfzWyABJxZmRyiUJ0UBCzwTrKQIg
8268JECtRNfhI0W+ZYlc2y45bmhHzZAiJdwiypfnKM0R85M1jGaN6I+SYA6P13JQkgWVwnLbT8N8
aHsbHZ22wRsa3c6GWi2N9yGLilQfPX6fB22jPE1bjwZzmWGdwBOSq6TCyuUnX9pF+VpPCbj2tLz4
zayjPtkZ2rfrV4hPUivdk99RrvHE3i4q8tbWXARRMjzMhoc/zT/2BLStag3kNR9aghPyT2qf+s3S
MBgDPMqN5j0llwnazsoIl1TVB2KowEK0+kjQpbce1QgobhjX8QQ6UcK+9vq73VA3TBrGEPbtfZc3
j4jpizVZhKHjy1dDDWc4tEuRjNoUaniq9chaiy4DGY90WkHzgfWGMdH1HdcR8inojsxNdrbQKNtu
jDsnE09aBiiKba0oWCN1ZaMHVSYPZOTHoW70O8NCcFkU83PsD+9R3JAbmNZf2fKymPmITC351FN6
6Tvz0WtoG8Z9cFWlytiMV76x0XGbvqup9wLgqmlGjJdhX1w5kfmrKtBT685rNtpndJnPQ+Efhcnd
SmM8EdhdrtQisnBA0qJkd4zQhwBNzds8odwkXapkN384w3aIioe86t+MvoIXUvONyLRg7PEMkvlO
WAWB9qaACGuGCpFUD8BKsCupVQLne486Lnsf2EiE8CGEwWaxlxMWLGxazVqxRkx0ZnYXvw/ta5bc
4JuNblGjqHCM/Gx9oZCdqQysqudEQCQGGryXMe6LwPCLizIeOKLrymdJgc7aVnNQTHkaxLQGB06r
A8jgotdR2YedVjw5mXk7kByw6p4HB9a3SUl+7hBEpOZXreW4T83PrrFAOVpU7john71b4pjpGdfK
KF+nBkIar4DVSub4xUClMJXoOse5vqc3+Nx0M7WV81H2AJ0dgJU58oYTc+N3WO90ZbaXMG9wTV1e
w1ut0toRgeXGrFvjaV8bXBRo4swduUEvAjyqnHidGfsWVt3tXMxDRX0uc4Aty903jfPepTKsJ3GT
EPcQCL3YJYbbEIOuVNCPEfoPbzwomPXYqUTQcNWlVyRD1z4OeeBocDeI+2hHtyvyvSzt02sg+CLa
cqzUghkY0Si5zhbW+0EYy9ZVpaCImjjSZTzlSfVYTfpGGJfS+QR5yNwUrynxn7VWv/h6nR1oaU+8
lS2bOzTAD6VdPM2LKgLRdg9Ju3zWk/Ns1uhqgIZLp9k48XRavMDNAVyNDikreTqnWiKjqTuY1BpS
xhHdPo9QqKTOdkw13CUo1V5h7d/8uHhwZH+cHHuV6SMCV4pcRPGaT+wTmeo2Zs9sYA3HZEFENONz
01tArVyaN6nWBlbL8Zkjpy12rLpRHxZwfenoILGv6TCM7bdZ0UfdwQm6BZJQj1Z0lcL4lvnn6KaP
VjO9Ds3ynUHSDrG1XYZ034vyAX71UtZd30lcpX1Ka/KQG/ywknuxIEipl3QIc8PqgxLDq/Dj987r
9nGPLQd0k1LtEumHcr870S2B4gpLogsShkpAP+nILTRBpUqlV0F08Qip6jaPdVZJCCNCTFHbyfH3
r2VHOFMDrVlP0PSY1MhAnQXhWSnXZs28aoqe9XKEoJ1g2t1FR93IqFpJN79S9qeO6T3Xx5eeN7XX
5XNK6PWKDtsnv71kw5DE2kaSMDuXTR9TUM+YYJtblY27qY423a4DQqZmiaZPEJR1iuVqNUITviUz
xGDvynPqXdQLqgv1bnaCyT/mdX1f9BZqBrPCpMLRO3rRd1FMhzof7XU1tc+oQo6mr256r1i7/Xgr
VfxG1Bo0iA8MlY3Fq0tSK/qQeqCcElCLOt55tbBv5MRukanB2NAaIxPNFBKJQKFcvxX9TPoNzuS6
POMNQG2DGQjPDIdL/+woYLml8KhJi+vrIgMgweXD1hToOa0yfqid4ltejCulKkiO8Ht6z2mGaRNY
FQQ9Lq4FPAbozqt4uEK6lazQML5hgwk45Zobp2w2bjecrNY/qVrSvx6hpS9SPF9Q65aGrgALNW3n
WL9iV6M+wwbkp8FpctmMrouDgMauMuhNl7BMPOzgLDCr5T16ask+h5gJDfXK7tr0Tg2hihz1wAWO
SfLW/9Knvj8as1p3qrZ3XqQeNDGzmvP7NzS/RO5p5NSM/Vvb+Zt48GA10pn/IpkrAGlaWJGirpsA
2TwHD0NYgyawiaHP4PoQpJIbTi6Lt/eW4tllqJdcwftBogNnNp5HDk8iFKosPQr8WEM8Xk9+xu7S
pHcGp5+g6znWooiKcbwTcVr/crsUeNyALs+tx6jzzghOPowJVcrSdozemISi1NtA9576uLlyGBZj
QLbBj8+MIKustU9mSpC7Uz15jiXXdmygjzanT1ApyBZvmM6ez6XGmYPc699jimkz17nV4gx43GmQ
bjccHSO5SmC39lDCNjkFrezEca2dQmyyOP01bHyhruzaaFfw7hpBzuMjWVShYdoTg5XGtdVlHez0
N9hQIXspbrfAxuFcP4DEKgJCWdo0CyzmkgxbdLkW/WGB4VWPKIg+WCk3aztvkL0aMP4uO432y4zM
97TO94TyoC4jolWKcyl1sfYTxMRFySC62DGCu9xb+5hyssU+tb3/UGr9N9QOQazHdIpCJO/BjFN6
hdUoJH3xJhuEQETSvE5tduir5W6xAGcG+dYIDbWqj2hMr5NHKZCMTjJ69EYEtI0eM3diykcriwHc
Q8uhEyGAOAV6ZdkNpNyklf2e9eT1DeO8FjFR/MKaH0wd81LGEZiwhXORUjpna982gpKgUO6KNWJi
0N3tTG/LdID3eSxcjtKyHJuwNNhOYhTneCpPM1bmyyKJzre5O3W5/ayRMUChNj+G4cXsrjRj4+gT
NICt3YtabAbBcoyTVI0x0MMHOj95F+/uGFHrlHNi06wrK+leh8T6MB1t3kTmcK/PUTgrI1vPcUFC
VMtESDFQhqVr9kMGk5gjJGegoqwjRdJX59YvC7pi5Uz9N6T2z3lzlTa2uZ5N/TZFXU8CrhvkPty9
5rOX0Dz1To/Ydwq/hFWw3lvmuBtmk8R807hrbB/plOEjKrawzuU1rY22GaapTZSmKXaTl0OMm/Pa
QBTpGoPHHJDJteEj4UHc8ZIZzb6N1JWGQLGpEf11hXzMiuqU6M5haJtgoVWFjH/yTDAPNyunuFj+
smBVd8sZKOBFiq8ZSZIslyyAsMIn1vW3bjW+ut34mZYk1kBqO6bxhr7TDqQ1kqq7NJSbU0yHFRdC
gJ1Hivshd297yNDVnJWnAceSBkdJ2JD/mtnoT9A/PUTqrhc6RChL91XVUjmhuxHJK9WpIGWFhiwO
3ViFtC9j1NDda8mqYyBYIkhgBXwxPpqD9qj7VOWQBn2Hw20IiDa4LSMfIjyL9iy1Xjz/zgNrR2RS
uqsKHnmtVMaAzYDpuPiSMrMOCEQ8IBtbDW2/VWQUaxLXc/HY4AClByCiIqFbtzKxwikzWIkNCN7w
G1ShZjogz4cuxnRpdPj84nQJ/R7vKbnRY6O/aEVx8NrepOtn3tZTtKmHAtNL4/ZIqtRncokjs609
8wWecAaMkfg6pkpWX+O1nu+ZpO09GTbrZEh9FDKDw8s4IfO+hu/DfyGWFw2el33NbvJCImM4zxiS
taG31plvIroi0VKkRUgdaUEMyaoayH/ucLWQfsnQ17/kFQx7BNsZEH2GxMxp0cL4I25HAwunu+Nu
ZH+eZyd/nCau3naNoFWOjByDo9aUcMgVJECFSMg/iPpLRi75tIk8q5jWPxotML1OVzI3PwiC2EVJ
1rNoQ4/cqM90nB9zVGwbCnF9egUvFxHNZW3ocyiNY3euSHsvcKvOaYzW85KgS/hhqNURSbBRSCSh
XGWY7IIiAgtJ0y8KGo66i6aJJZjNst6WqyXtdslEmJ3HnL1qa/NrtDB1FI8G3PUW4dubi5rFXSbw
E7/c55aklMa0N25dfGUFVt9xGDeNmZyXGKFqw491d+Hv9eW6TfydezNxNeVQPONUfk/NaGPawy8i
Wc6Rj88r5RxluG1YDu6Tb0xXc6uh5GhYxddWez20Al0Z7J8Le5X79MVeoPBEzsfC1smRS6t+kyJg
dCCbV1KOTxyjqEEMichlpCqK8kPiz/xVufRxkGfJ3ij0RzyoWpDC/j0JE+3I2ES3Kvnyp+fGs57R
zzy4Zc+0SeoK6WbNuouidIWoA0USWkqX1QIDL8cmmt262Tats7FedcfE/2E9TWWvsUHbu5qNByho
3WoFVeVKWC8DuR9GPA7BglaLb8aPj1gIHuLF2RkX3ZugFYRReMUE4LBn8XWYaM6a3irB4XA9DuaN
n8S38psTL9llvG3rOCXDbSFYqTmtiW6HHGC0LC9J25mr2azPVKU/TOgUNnOS3mTucKTmRCP7qzgL
aNiAReBxxOY9zda98Y6U+t3Fudzp7Ji5/eQmzr3pVAH+/FPiL9tcYUEp5kNHxycCogDRyK6z9Jde
2R+aiySEz7XHVLXBjQsYk3H9d5fUWunmQPXFOW+cU8cJwBdpuW6V8RpdFq9UXh4Xsmsboz7mprMA
3HWfspkuWoGnom/QMiTItUYCdQjnv+S/s7cwxfRV7e8WHTeVDYNcR+qjEsOtTHp6Pogqs9r+3i3E
FSKLjjYJTCwxUnsPxpI3pmmBKLNvBgADUsZUK5HVn0mZ7DI7P7R4i/Xc/kq8FpyqbWUgCiPeTOnW
nOU5d/Jp3TbFXg4TfhJdhk1tv+dGd2hNmFjfTsMsx3+bKesjiUgcTe2Qt3DVJ9cuaQjdMh4rjfSb
3EG6QflgNFp3ESHFZhT9Wirtwbx41nDsPGj524DGwV7MtRbrJOCNJtrOUgaWMj7dXu1NP70nESfe
11X+paLLxk6Kt9kYnil14hRm4TSmpJEI+fE85+OpztJ7LBTvjBDv+kXm7NbDxpbzWy9jMml1LuQ0
1+brZKnFeiGYd8VsfkEqp+3EKTOwZqBZPTUPqNZBE5I3H0vQhVM9lkV8hQr6rvRGsXJ17XWJx6Pe
+IfEr04mp3BCUbaKXHKIaxNVjQrTMX1Ji1asfzW2/LSt4iOSMmKAJ1FYa1ZI2Di5OLhjIswfTnO1
VGMYYXt1QPSK3JBXVlHeI4ZcVS4akgr1yzxiYUqM6DnLUMXa1LuzN7pX6SIsaGrE9NTibEmEH9f6
Wi1TtnLdNN8ssXtV1NW7I5o3pOPXQxl5Ycp+yhHyjNvBDbU+8Kv6lPZevDXJ8HPHPg5drVoTc3/W
oupQ0aW4bWwrtHuSfrjk0adM0KLJ0YWKctjZAwrzi5568rDYXT6UtPy7yQW8IaaJVTkTHXtxdbKK
JxJkgqSob9pEvSRU2a0uu+AyN+aqYjzaxA47Clj+GbvfFkT8JXLVGeT2mloCnVWCOXJ2MkI7k1eF
KO9VYr6WkyNY6CWMtSOpa/4SJkJxYazSe9QLXId1QBnAY7ljNXav5vJFquyT1e/D6Cm1d/GDkJUe
BSQIvNjy2MrolfGg3ycJI0oEUH/UKK8lIw8VzmznRDGZO9oegfWy2WJkaOJjOWvH2pXambXm81SC
7S49vdKSpDOUFmQ8KoQ4GGpAxkWR76r2VNX0Gic8ARlW2ifr3tXcDw8ijbzdtGhnyap8H5c5IKYX
H4Z0ZNGotRtr7rS1zBDdy9nezl1pHLQCLXOzNDFMhMtCzUv0bUmc7Dz7zd7WPOT4s+/RqWGVd9rc
oakhmWP78+dft0XlLuO4hL4J3CLN0QJLk2uVslnGl0TgJV4QV9OLJ9ITxE+/cVw8VY1P6YFb5jgO
3DcHHNnAQL1yrV7b8Xk2i8Gg2osIpM8o1yxtnpai7bYDE3o7cg0bWgDIVN3LqX7vFRFQNDji9qCS
VxgD6YjRL9edCXspoIYacOOlawbkkqgIOrwpWj8rLEyM9s5ofOMG5qBhwi6j6MPKBLE5DhA6qUrC
xyKf6EiwWofTkkdb2XgZ2RIN0aa3cyP3M/FNzC9ilc2chKM+2ltLetQFiJXyzWc/P/dIEfAIn5rL
y6UXBsZyjAaB6Nvoe0+eIBHDqwgSXJCpz9lx0Z27Ul7LjBgGlDX3VYzDHSPTvpUCSNO9xsO4al3v
q51sl4shSV52cZtdqANfK4ENp/ZK6PGIC8LiiPCrOex1degHdI9N3EyrekayhtCNw9raV4P49mnr
3ejkp6ATb/IEJNShB8RwZceeZVFnMmO8I0Lqus2Gl6nsGIemDFujVf4a06U7qVwRPWysKYWR4GA+
F9iZEBZcVaGf6C/p7J78+BcqqOxKby9eBBacMvUqTo/ZfTk+RRa2lMFjjZbEyGNrrN+TqlEJ1ygz
/Iy1s4ssjwyZbZbqxnNOOZiXK0LqciAW0qDsrZFeiR70xRnEmTX2g6OXz13pFaHWYjAYDCIoYo2s
MM/cphcpXIYiky+RzFpX3wmQQ0AqdJrAnhh/lwKuBEuz1JrDQgnnZOf5FmUQjzKvLLiwje457wuG
xHIEqowGyJUh5lHdJeNNXRJQNYuEparw1rnjGGG0DA9GQWeVbjU4i0n6WVkAVrb8yrPmpvWrcVfM
F3dRgWfEFHtVqh7pDsRUtwA+uW7+3gPycbWpNcymIGZFnezjS3+cXZuvtoP/FbQy3nLv9kYv0SyN
JvK2C/UUvTUgLBiXNGZXdcQ4gGkQQ2VckKbHMHIbEfNCyBxgZ69r/nY4D9olgqbsZehXdsvMD+3h
DKO37xsQv3TpR/gydhjfinMyOFrCWaEtpzbvb5sSEqizqVuyx/oKXP4U2+Qq9OA2U4EceQTWZJaS
+2zAQsNqaps0gtiBPtVPCtodRyknMcqU8dikp0ro176ku0fofbMZ5nq/NBkGjZwiAZPC2CXm4hDH
orsawdtzD0tDlk9PToUPVFePsGZ8/9VC2ByIbJR22aGogdVZt5YYX52r1ho2lW6167Gp0qNy4U/p
i6c61Zq0q5a9mAwwwgIVck8WEC++TzOwfZk/a2VfLcPezjmTFmn9VDmLtcNzlnEKq+eD6C6cUKtr
q94o8W25ectcW9grMiGHUCTsFtoozCv4xlJxoLHMcuynssA25hoVPR9iXZmkRNgjQbiCQ7ST3uWQ
vC4mXiKfOYStorXX1C9ZqOiaI/7aZ+WwbSNDOaTs5WhoOOyDcnpqHT5xY/OSZo7BbIodTmtQMo43
PNu+bSAFL48eoORVXN/qQCjsURDdfCthknekPBKJEEa8tiHnDdGr+CouU5YL1xM6HkrwLKZDmIX7
SteoKDd7UW0hi+m4qTY+MswkIVq5b95pEVV3JVn/QzY/E8dwlIM7kJqQUUCP+ZKoHSiihQCBKV24
k/ZLlBpbwI4/pEU2uuv1hxgOFeDQN/2WAAtgc0d+0RXAJpqzm+Hi1KW1hya4wdvhUxrCuJFypdCg
BmbT7Prqqq3Yk+0I1xQHEsks8iRmxelmqsy9a+LsZKyw2eeENL6m2H7XzV/DtHz1VXPrU1Js283N
0jn6gZ4pcOjoHe0ejxamg6H7ISJZKpgoyA0LJh5HG4fzCMfs4J/KkoEGFe3Vb4WHVKG9dJPkSAqE
5obF4n0muYDTgfZao4xl1liYRWYmVta1W7PmXFlOcx5w2d5nVjQfHKw4q5Slj6h6htm4njaa1LaF
TO+VVuib1rsxhcZgqM9Pw0RAVaeDCk/toxpgRJwR311cdcQA0f3kTMXCu49PSadeCweKzPplDukN
+bv0kRJDi3KDyHeT5UCPX22V+Boz+66lC/M6rnEl1Ba0AbPK2KHnrYdXwiPQdEenvM+Hlei/Rg9A
X2ZA8EOsPShAgdos/BX5+w7gh/VIvDVoa6HKEC3Iu8bSvU3cmeSwVNC5kN1qQhJCY5Nu49Letap9
8GtjYM1Hahzgv6y+dWv8UIPOxOKMO4NzzzavarI+SZVG/8pjMZdoHitj023v+EQZexW+olbaxTax
iPFcmiDXsl2pky3URtZN0/nZoUaXvLYa8pHwAs7Sv2I/qtZGg9cmUeN4llizRIuQZSI6K+npQ6+v
ucJmTMF02cg6JRO1QgciN3NWd0ecZaD+fiZv9EV+ZR1aEJVk96buR+ukAXpNapuEvgbgBANdf105
67TUPsHaxzct3sG+ImPXxHnooNmWqfok0904u4KlUdudm4szJzN0KjlItbumyaG7tkHfSs13Dz83
4VP5HGyQB5k7fNrOeyC4YNqVCMRJ5qc7E0vjxtN8kgXbYQ5kw3k4krRz9mnGfqA/dzKhhNM03XVs
7Tya/AKx+M9xmhAq04Jp1105hm3EQqYcF2ahVTvVzb6ZuofBlcvWxIAUUvR4nnIRwx3DzpEF0mw5
eHARe1iUlIf314CJY4TjHOugsmflldeh1Xb9eZDeXVGxQasFv6o02rPylaTJlUhKHo8AXlPQG82Y
XbfRDMgPzIij8GPsDTJJXWj5rDeeLKdxUXe8yaaKtsmEwbomuqx1r0sYsQALO3JilPOR1DYDFKtR
aF1QE1qWYdqKnAFreH3I237alGVDeFh0JpTsFDusVViWoYOV5MVqOXiMgR7al5IhZ6JIliAGtJs3
htXeNn0ODOOQxDHDfwquS3GhWAngzYyGmyzCNZ7a1hCoqow3WkH8W2N4v1x7wHuoniaF0kyQZL92
ZxS23cz52Vq+xOTtWot01uyX67CDLmXx2UwkaeiuYvbTUP1Xc3w1WvKxzRFTKHYus3uY8u7Kb1H4
4NMM0Zk/Gjm5Bq4vPsXQ4pO3DKLliMJeR6Z7NGO5KuBfwiF29j6Sn4PMpkdjwcIXSw22vWYDuOKL
3IBtn2gUzpHoO0VeFoxZ8UBCBLypi5MfGTkavPl6sGAPbBG9JjcoUDirrKNxCXtTBdrQnggeK7bI
MvbzEF3LDoLYBYvIjQmpjstzYoN6Liv7u12mE/1/10ypQRIlVxiSqxV7p4YgqNvkAp9WfpnO4FGu
nSzB0p13GDYHa9fYam+QmEQ91b02L8apRwtkSpvLQLojl8JmeLe+zdwizpisCK2mw7hfci4GbDez
WZcNoifala8UXBqY27splDqi/+Rs780bTSk/6MhR9kXC3pLeFjW5fDHn+pp6bGHsnaHgUk5AclgY
8q1wUqx1E3YlU/uO7f49F/mHIlGZvd/cjg3fi0jHNT6ofOMsHXG1gJBZVoaalsGgWfj5TOrM1gIX
GwgDjK3NZh7QLCN84gx7yFT2yPd/5360+CWDGLwAmBbQv/N1fIcsq+z4e+qmu850v2Whnr25u4eF
IIU002I2uoJ3xl3WRCwHhHFR78CjaniuHXLK13rie6u+XBqW/DqssxtZV7IxPoxoJGapQid2YbMq
FSN8KTzCwiq5HybnamgPszVvXY4getPJHKk5zrQXq09/tSZObLKsp21NUPMY4Z5vvyu3e/ZlDBpd
1dc0ChoRV07O6QX5dbtSDKeJQAm8syPkSdh7KZI6XchNzKDaSLcI7YvNhZPPl2t+Q2h6YbL4pwlJ
WlAZ4rMo41vMwsmBDKEDfQ0/hvKTJCCMwb08OgQF5lVTbtVs6yGyOZvpgsTGytka4xQfOyWbTdw1
d/jAQt2uOfxzcWhZlMaq0TDKEz1Q+o3iDI+RLPtOSFzDtKD2VkUjdESconBAcRhvWYQ5cUjxBhYI
6pxANtZTV12ug6kRTm71kMj2xuqtYCLUgbeRBiM+2sADLV+3YH4OgbmrBrp8nc5k6LlWfsxoGozJ
uqVjUsJYTZAYU5kBVhXbRmkElMhrtegGqc3DBtcE8Wo5Q5nsdnVF1EcPJpxWJO+oqQq9ZLn05enr
KGmqUJfqEHvZPop1hOoojgwCGEPya55TFovFhN9l6BgBVEwOHEM/ARBfMYRekxGs4MdaGmiz+e6o
5lroalf6xRwqg3m3ULhDmKs12nRrsrbHGxVbH1JcxRZnzSkdXeiwXz4ah1rYJFYO/rc7q3fAL9F4
TzAo26mK4UryK4tFaRIzRkyxee1mdGuMSKrHHrWHsZdxUW4M4AGndG4mEzMc8FS7lY1+IFeGaLPW
fO4m8m4aAFO7JGZFDbRTVM65Wqz7yMruBOeUjef225xKLF8ah4grufCydV9DkDlEJmUZaCQWOFqD
V2YzWQEySv7yYoYdiS6mI89YV+U+rYmqHoyNqxRTCWCjX01IALTiKKb2K8qGr5yWmShbVkZzVzR9
z0EzY4WpX9Ddf6WT/d0PdRiRdG7pdAfo2gRfNhNk2LBqd5IPIFkIewxkgGfatVUvD4ntPmXutNNN
a48pswk0ZR7TUbvEy6LR6bkg2h1e2+MvtNRho0suGB09477Y2A1XWH38QLJ+U+QfwroEHOR7QN1b
LGEm31/9vER+0BJ9gNXJePTrFjWS/5r0SNthOo8aMQk0fRMUGJfT0S69e7xWANyl96i3w7GP6r/6
Yv9/68F/aT0wdeFRTPl/bz04vbdz8V7Rg/3906JwqUr4+0F/Fx+49r904bq644Cx6lQKU2Hwd/GB
69NuALLj27ZOyKVJJcL/6T3w/0X5JmU8lCFYjm8Iygr+7j2w3H+hdLAM17Fd8lFd3fp/6T0w/qzZ
9HXdwbjn6agtqVH8sxSk0nv00km+EGLQj8RULMCloiNGSF/ns1au64lQ1pxurjV7oE2Cwoi9MnfR
UhBFhnHwy08uMZvKAmnK/ktRn/FHJQMbR3ct19OR3lJJ9B91hKrwE6UtzrzTuv5gkuKLwswAe1fj
9awA7UTZPs2CVtxy2BolYKB0EBn82/f5D80Ql29B/ntbIG/i0gqBhMmmx+c/aquU3elDYyfTblZN
utXph6GJk+yXWbJR3OiB1dCqjK1z1DrfHxnX59AeCCLSnvWct3jJ2qMq+L52gcUyJYBs4aakXrwV
6k1oMiJMjPesoTD8bz1Vtv2fb91w6FrxLEFULV/wH5V8fT+j4JtdtbMtKEW/fx7+h7Dz2G5kya7o
v2isXCu9GWgC70iCJOgwyUWyiulNpIk0X68dqG49qVtqDV69KhCESRPm3nP28XIU1Ja1y8OIhT2l
2qVfJEcvxqUc6Y2z0qkOu/NHAieYmKr8PIwDhWB1rOdMKrkW47Dbqe6Dvcucyl9ZQ/EiDf0C0LA5
JAE7CRl+cJCAOBQdFDrepovhrgZy2NWS7tpI2kxEVWrBvAvGV/jJjnomFYwdHVpgG2NvronTQs5F
ujiCTMJg/PoJ3I2J185Qizhk13GKVdtj6YsukSEbYhPiWL/M7sakWaMZHlZBSNESQ+im9U0FgULg
EjnlHm/jcxRpZ22MYApXPCend4Z5neJD5vgg98xd1vDlwR365C7VV4+9cweHCCNesU0L5H/d7FDt
CIaD28diZTnqSKpnN4g03fRcB6gburlPtqz/UE3U1JtaG8ilkUX4+6y1oenBKm5d9sH5e1R6CQkB
gt5BCOpHmtEPKud0DzEdGRdb8K0Z9tdosN8rtma4cblYwDJwYSUAUohdoawD7mtIKo5ddvTc+juH
XbeyUp/Ch8ZEGTsP/PqEHBiArDAFlkL4yeOclEvkWfMmSV9thFyrxNN2YTBxV1XWyUtNagRzfRak
Yi60NqfQnrrbMmATGVLSWbZXg0Do2H+wbSwlop223VCj0GbV6tRGztY4Qt9Qm79dTyNjQmOhaftA
AcNB/3OXalL/0djbQJw8Exx2hf90QfKEidYb3lo3vTole+7SxymaXRsirSxhecuwCC4E77FGi51l
7UEEb5BaTpHizHJqpobNmnQ3VCxHuCnpGwXo6+0nhcFpksOwGR37eRKc84DCRj+TQthms7lGigYt
CM175GoNTfX2xdbR9U9KWh5la4H9d6OCqzJ4auRew1IWHDuv5rYWc/zj1dGJqN0X0/YXroZNK+4r
fEZoL6nJJ5vMD9azCdvT64jw1SaaEAweDZl/aDTEPWkTWA+wnQxqG9TZLNPzUt9baYmaszIYlmsf
dyXfIEqQdVTl9GwPI/rfgCsVwR03JpWnTJ33WdogtSksNsMJC8dlYEu7ZPlIlC+nrsrIH23J2asZ
lhqtzZ4GAY4aq4sWe/tyINw4dJtNafX6Ags4sunRpIgO3AUolkx4hcm3adcDHewrdWFIL1oHsw1i
PSrIusPHAYFo/kglwkNTN8vlGMuHOWGP0448PyL/bKY05zn1JhRYbAKNDe2cv6aO4RzMAe2XAQpK
THB5o6J6aRp3ycjxO+rx68C0tfbpMLyWk9MuazZqdJIdEsAqLNpYVGhKcfUm9ARWZVK8dAXaYFrA
9RrFOIUC+g3UpzilPpDU2zBe6XC9W3KhN7qNlbEbqlPgUhVJJJcSpxlNEjV1NfjRcJP0qU1gha+2
7n/3KAIWue2fGsq6ccNGAXuKE0C+MRjZ/BQX2u3cAAFC1BjQNJ91ogn9bWWlW9FSYql7bpIhSSFC
RbxB7JJkZ9TGnW7YX8jRi2WWT+aaCDWor9RoUrRmq/RB0kKBwsj0a2fc2rczQmVcR6YTr+cRJd8Y
PzUjY8RUMrTbfOoxT4tlsvORDkOY4tuV4UyRnLLXCCMYuES2LYpwFZecI5gIP1V9u0xdruOOg1JX
BR13qg/Vy0wmnU3hZB6yK4Dren17I1Yp3NHjwektE6VCA9gRAzrtvgdaQg5LeU47c4O5hvb3NJsA
DsqZW0O2KFWCT3g8RLxE77dLZB4YzXI9+mlVIz+PdVomlK4NSS89eYpp+S28urwGMLQUyPDH1JmA
6pbJo09HhWzBwi+N/MFxEGJIZBEteQT0wzi+lgtDvlllVfAQZpJwO3OsFoW+CtRcoRWoZwzzO7J0
yLn4QHCi1GcrBEVV4uLnO3BAMTTxw44WzmC/tQpb2I0hUnKur3Bi8k6i7EcLsVpocbmeLPJLq7n9
6hLU24EJX1r2z7erCPbjgN5l/rTi7KEBxeyFzBK6yekU6gJHS5mTSVycJhPhFyQZuHzVtPD7GcVe
w7XdQBpZkhF1pRqM/zbKNo10P1QiZmAyqBRqiK6aeVUULnWsCf0AbGk+Az+ri/qQReK7VN4okVJH
MeDHHhB3+gVD8QzikzQRhtxOvZBkn1ImrwBAdSbjOoPT91BY5RXIybSQSKZTGV5QX+NBwNsORsgC
iBYwJOtIKhnkOfGBFJtOEfOiiHknFenK0OYHw4bmQa4nRkCeI2vx0nJsQ59+ktcjixUO/wS6e6qY
+lz2/rCiraU+qvZ54K1uM7ZhM9ghR/+dxu0Gguuwok4E/acASQY8UPLtV9Ivrrd1AFxupRVjmuSc
0NNCXpKV9xPl4mXokflnjW+dYFJJM5qLU5v9ZHX/geL2XDgU6KruNCF0R33HKijNfsrxQoIihQUR
XrWRi2vyarV0PskKgyJTLdMg3JVohMxbM5CZc7Ev9WlJFgTHgGNm4eOSSbO7fREqCJnQpmWuMQvN
Ogtp4Nrf1RJrG3InNXLOA8eUjI+tx2hDEZaD+2cJYqjeryhWZcA4VrdcFp0Px6t2A2L1UGiGW9e0
NjTcKVQO4ll2M6ps4neBcUT2vUUzMKnx0Ni6p9rSlAKIAtzZkP/btsPr1HAh9aG2Bve+DJ3srrHu
CeL4xaaEFFCStvhhl21z30QKTcuvt8e3KFeYGzWsGjFTLPYPYDmVso8w2oERl0vz3m1p51rxzHjG
sWh7ndAHRDEI6kL0Qd7Anpb1leXwEdLxECv+wu2WNQcKpilN0Q7WxRrFEnexN/3C3NdTSmMgpfZU
LFmIUYBE0xzYWbHIwL5n+OdWMlRL3aVO43NhGvm4jmztFfPIj+cztaLzhRCKfYTFBmjCCdFSADeb
KXgqzfeu2XnTTL6HFz22cUvar46AYlbr+NFuNzgSLlQaZuQhfMmyIjeln/ZQElmeOR49A73adJON
l5/jCeSOc4aQkmsteqhc0BWw2QHUt8V32/dPpsAGKBJuc8vjuKboqlluAL6/N/uPVg3saWocE7/y
lvaIE7wfXrPecheqWJlz68y2wI0x9kduQbSqZkdtKqErmcc/tMHZqEiEihmdYH0Y1tA4zn2TX9O0
PNfaF5lQAIbC4KFKb/NoRd0o1neezyXiZtecsLBVWTEPaU13KFJK1WlFFbbo7eOUQL8Ejb6JDK7V
1ioIaKpYImbV9Xb5BdLGzKqtChip7iw+i5ki3ejfeWpQva3nqrE435ZBuH7ywQhplnCFpQbtFrUG
uQ3iKe3QBUKgR8LC+LXMYN2TNYSIgv/lVPZ9+xI0qBsRp/mIivxLXSTnsWyvKR4N19xKD/hN/GKR
pRPNLDOCiNm50LHVhm32fVv7em5nYt5lDrc0MDaswWtbkChS93Cak/xHr/lUasENQeQDCwSTtmQJ
6erhIaH0mhjZNcYczca4eBShvRzSdlnZB4hqZ39Gcwy+cFn67LTTtFXI5Q64JkvUWQ3/c5btIuFS
uy3UagPK8+ghYZQMAU0jd3HrXLOCidSe3Oc8yB7LlGMtk/zqtdiU0AtbZCTYLWKSwb/0SXCB4sUY
2blHyq7X2+yIxofr3+3vYfcfBEtwNhRJt0qds23nV2zJTB3e/IsFyspTq/i8CC8kvrIY5LuPCpEc
ybNU64aAmvEyotjvV+kPZ4htCPOeY0PmQqV1NdQUEGTVicoHiwBxahBLj2rxHyXOp1nibWeQmCv3
WObmOduCu/h9u/Y9d0i2SZjAlVbPyGFcslZeyp5VTNm3z4Vo7rxSzS/ZzKIleVfrBccOLrnPplsm
XDOWm60KdWz8gXKrZo4LZ5RfVXfNBBPm7TTP8WPWE4wbpNG8aZwYjq0PiolYiJixR/Tl1Wz5rI2Z
bhOr9rZEUlebuv0mgdmYaEfkGg0jtkjETqsB7XmYGe1u17Gah4VKVZr4WAWW0SIjlGMAD2U8wt9F
jZqyRJrM/jdLzSvp0v2mBXGIe++ns+hRSTmtp0btcwekukmEipItH8yK8QnYqb0fuhPqtOSurrMj
vWsWgpW/Ee6s7TQQ4VbivHQ6qL4guPeQ+eUu91dltMj23PxX6XhySwxttnnIdIYYIQEqu/QC40Fu
7T09TBbGapeSVHAkiW6ZIYk73XqccSiYHg5keq4uSdur26JS1QCMlu165UBjtI3oz6azIkCSmFmW
eSwIjTp5zZzw3aumU2/VcuVrLC1MN3yBBDQuApiv7L+YJIHe0VIEFCdsa1kJc9rWiXHq66AnOQPF
ijC0YIfG6aHMgx8ZgiPKBojHmZNtgi+zEt02lNw1fRRuRqknpAWWJybrU+SzEmvnfG9GA+J4JVIJ
Uf0sEoV/h2b6CaXCZ0kRXjwPDbFEJaO7qIz8onvmZqwOTqCwKV5N3XnMq3BVVVgZSaJRkpDZgygF
HpbvkctDZqXNYTiXEEJVk4N8Sywm925Sg977rz9qFp5Y1EcgjoNJn6SOwHIxNPDgQBeq8JxdlZTx
xhbyxVJvffsQITqyakf7ssJIxIN9SOO5IotqbY5Nfchl8kCELmoKZIyHW2YAkY3dIrK8fpXNqt/f
K9rI7Q/dwMKS+/Hur4f+PMW/oVPM3P/bE7UbpkQ3E3bAoSAWZ/zvL3P77b+e/NeLScVYGdUft8du
/7z97a/Hgtsr//XgX8/5Px/7h1fFsEOlikrN375ecfuS0kmhDPz1PreP13oYWbpOceb+65OFeg4e
Y6qoGmpNe7y9OOY/u/jvByX4VQXJCGFRTAcDnVZsoYwl+a7A0G00iFZpnUScEHSV7RE2fHm4/TvC
zNbXvtiEBoSvIGxpQ6K/E13ZH/QYT6LXbTiWwyHso5ruFFROUkzcQ+/Z6Idcv3MPfG6HHDsevP0h
RI44OkpBHEaWdqAKhkUHoMca4AAqhTzF96L+xnAKixRwmzl2Bgy/9tzVob2pYDcetKY2DzEFmUM4
yUdzCuRGc9lhto34Rlu+qEM2HPtIBsuW7t4SOdkaWZRYG3lRLQZQxdy3fEGdrUgBbRVsbLmrAomT
hLRut8SPkdgkP9EDf8k1N/jVT2uUjIemIbc2Sv12GYUIoMy6WDv0i9Z2mpDlwlZ+HzgzuEQdA6LA
qUHEglqDaDUauYXdxfdOC/0zLnENcSBhI/hofjPyRZDmLKgnXtIMST4Qw4XRlveATdtl2QT3oV6t
sQ0DTDgMOZJmstNTBjQfh78xE2Pha2TaxXeZO5ySNsmwx7vfbZidCcvB1+Mb/bKTM1sabKpmFpV0
CmfW4WH0MOpEAfTReSZUbKVV/Q4F+3PvZ9lxyHHHQMsuN5bl/zYn+9svCYfThOZRdyqIt+rlohXd
N21QORKTNIrcZoVYA/brzk7a37c1ovqKhg4OKrYrLgOvcCAN9ra/p01wV3YDBOGKTak1jNABfuXG
JJ9ahEdryw5RJhfeWsR8ZJcLws+9XUX42n50BmvZ4WxucquCEOqB+TdYAU6RR7c+MeASGDhI02Db
uS1cB0Az1Ha8cmU28dNYuCAZ+8w+6k7jE7ml8kPtHuGdMj0P/rPTwXUOCnIWY8kELWkYkquySPy2
Xs6BlS6HyFYe/uleQgTfEWVDBLswNqJPUZ/hOHT86ANtXLC2W3kE+kjghrSmPRl+q7ZGTkv1Frqi
vJKGFFKBgXkRPJskzaENNI/mIA3qtsOp7ghL7Wof4nIpdrXlE4Xossmsw+4Xn4D9ihEGUO8IxM1I
SZIwOESCxoyShr/Qpi2JkIcs0NFax03Hx0jXRZLt5yjpLri3qnvQvSfZrcqwZoWfVZ/U41DCokmT
OrawAMOOJen49239zdYQHpZ5BS9IY5OVWClgDPagvtjGUENMG95KJGvKqfEmjoxjrPt4bKldcwGB
NW0UNUEkG1Mp+zFVeQPmSQfXFU5X4+o7CDfJYH3QhxA8JZIyo0W92FnDq9vFZ8oIL27ob5HjKvq6
OFducFcYHlBPSiINpFp2/A+tNkwXrdW/2LhSUnHTY69Vb0bcA+nw+nPdjtSyjGGZ2zWppQneYug5
X/mQ7owhQPBEagg0AveexKB0mQ3If4mhc1YQFtipfFEa+orn9E4a1lHLcRNiSnHvbeU4ayL6JAYW
HjQxW78NT1qOjMhNCAAZtUfM/p9Gj/anbSMuW8hQrnFfjogOOxREFGaHmewwjCSsy3eN8N4mPA4P
JqRZVZ1DSdruRSV+k4G5lmrPO5vTCVfdqSrmcR1C0CV4At0KgVfnxqqbHbYnVCPxpauLO6TSKR4A
VXsMjIdByrspHfrDzMCN4rAhR2/mRs0VThqndQvIL6wJLhjmZN2jXYI+QUQEHyB22m2Y6fqpzNP4
zhymfTpqCbLk7Dx0Wc3YaYCmd+PmSKKI7TxrCbuz1JWbMA7Peoc8u8fquu4m99WxnZexRJnJ7gUy
Jj6RGoDN8Iq14MxKbhVIF5uz4xAq4WPebj8BQDlFehGVvWWouyTDsJQztT+yqD2ae0u8q2+dpN4r
nF3nWodAVgdFt7GkRvIEC5KsijJiTcRzjYaNzIZFOO0IMtsQGU+Hgz1iQa8vTsylWWOW8N0VHp6z
HrLFQT209J3xEbLZt2XLdRJW9xNSBb/HysgqnpilpTBydEjJUvg5uhzWKnb/ncYjtQlBAlxXAJ8R
zpetahkaFUZK63RKtFWXremS3c8tOd9VfUGseyUf+4HeFprLbh/K4iugQ+ioS9qI0s1J+lp86ipr
rbUhZGQ8D7I4dXXFbPlhoL0dPe2c1M2Db1t3scguk8awgS7rLpWwbMyv2GQZbIpmV+rG6xCZjx7w
jKjj1FsRzg/XEch4WJa3cXI/EmyapRF9gH5nyw6Hw7AsmgoNtvlujPXZyKOTCdwX11mxQCI8Yvkl
J9zu4MYXj56en5pIHryOKTZdRinoh9mAIpvFlKnsdCZLxnuyVFiB5L7MZ2U8J2qxaV413ToW1CNK
235Vp0a9FO7vnWBk86mMmc1d6r/bpGawYyeot5Efoe9+w3q5tCs76BmTR+8l53T0Y/0xcQ8NMzHn
xgvE+S+Qs7vAx4iaO3S8MOMaubdHW3uoNeiNRo/YkLA31x7uqMEvbNvYYFLlhbo9GXXjJIknp3Sa
+wKmf7Syx+iTesrT9ISLmz2j4iZR8SRrJlrkMtoiJHrSCjoUDEsdqUCCreoRUCXKWA78lDOyET3X
+sVnOUeHrgJuP+7yttk7qbhqKeISK9Y+ldC7S6ks2X5hr2bDQEc55XeW5mybu240T8gLmQNTFNho
aZ5GZ/pNTeyNpcpK1PV3kxz9lMuwZLpaUj/YT5WRrW2QzkWxQ4BPXbQ9zjMGAtdAnhvAniIG4eoN
TswOe9iRZG+tSzwJy9zwzvZU4lZiK0lRlAhUT6RUR5yjS3nNCJoDeXio2I9d6gMLzu9ZV0eryYVA
4iR4Dkbxu4bO6nZtsGyMyF3pJHkUmnMcJ32X1iDWgOqqLhPpn/74BU7py22Z9UubixBbIYFkFJXr
U2GMUKDop2HNiiv4Ie3wA8Id2o5hLlsHJ0wIjGCROdHHoHGtDbNBY5XlwQihfNBktCp8Z17pPbR7
cKEQvlyxJ/HxxULUi9bE3JL9zfYiLusVQc+U05v81R4s74hFB0ew9kSF+xG/N5oz+NiOCzKXgBjO
/ITGMzWeJhZJqvKSgRs0KCizHYyRw079gNlZP6YIXqF1p9+GEb7iQUm2XS0/+pLce+pL46IZ+2tF
AzXGNWIkJHLOH/pYDuTsMafXkzzZQwHagRnbtrdaVb1Jk2tkSIu3PqBwmlmusymxCRJbwW/1UCtQ
LcG27T+mOIajj+vCAy23nBE+LMtEe4ng5a6KXLxocrpzCUwpiGTBcQFxYsZ30w39MTWd7QBfp5jM
BwC+yO+IA6CFl6xpgyQLe5Y/QUBdZeXQ61pUfnyBMXAe0O3Y1OQsxEAz62vWeriigTsU7IUJaXxM
ySccQnuHmvxD9g8GaTC+8SVmOq/8N6GLYL0OaBaSOhlpriOBJRWYe+thY+Ako8dLVUzgly4cZLFo
pqHUrNWv+czd5t9+lozkcLK8b/AFMMvRfC6IomP85i1cXl69GjorxA/GVsafjdRWf/9VM64ZjRCL
qKcE9K5GEBWKdu0EO/USAGEWcIWWEwEBEy/HSl7907TgtScv83xWrxvBJjb5v3oyAmq0sAR5hEbG
SMinIgTjdc4g3GQXv1o1aIxramcB3DODCamO3RV09Y2lpevb39XP+K8OSBTlyrHg5tweZ5FqiH7d
pBQs9K8BOT7sDyu+/b+mvcuuAjnOtgGjE6DeDPh99ZTa8Agsb/BWu6uA90rL4A5x3g7TPB4a0yZ4
oF8aVOxkp/+oD0agGRYiXiFNhsc6NanNyU3HbxgAD/inLAJKOCU3zrZGiKeeod6vjusD6Tkr9Vmd
VuQIksOrlQQ79eZ1069r9QVoXFvZuKeXPEK8Vy+nPpd6W019HcACt+/OawhnG7HbUr8d+/pDQyfb
KKiY8NQGN6A6POrrqUP4968a8KnMkdUcdTMxs5nAVpbQWAODtWb83oiUq43HWjpgkwcDh7+r51T0
+3X3S2fbQr7DAf/vps3+PD2J9C3BZ8uQl8uI5PBNCIzUsahQiNjbqIcifly1/k49pe4SZeDE+g4l
xci/1UvpsFAKjAAuRfepab6Gqjyrl1TPIdkvnx/UM9RnKqvf8f3fPxTONeSSkPMqB5Wet+Et7gYJ
+InNc9oat7dTL+cO/Y6XsZpswRblKZh3Q1yweknXblmBX3zXK5pYflkidKSw2ETzAW9TA1YHWGUP
yUOadDoiK/nxWGxb3FXpAP9g1lzibyIdEkA+nW8NfMyvP0y3F23kci0c4iHi4hKlZnDUC33X0zE3
ByglbgrarqMWrZdcin7c3ZHJO26RI/zUJLeMI93sudKJJgEu4A6O2DkNen2RnkT0mVLQY7IxH9kt
fBVyLGi4ew83GYQtuFBlcc8kSbFMNUVscbGrdqQN4RFO3RKyl9hgJ8t5FxPKtseV8lzJ8hLOcJJN
8HKCNQ7lhvzQVvJR/Ycw11zXSiampGBA4IhkbOeN3Bge6tWZSWRJ2viPHqrMLu9bCzqxbJzprQuJ
wu4IiVjpCZXvmRWbY1HqtxrvxZrTD6uEQeGKZpmzYRjQ5MPEmZzuOYuUDcmhyO6adJusiTnDhr2i
6XtvLJ39pCasJlV2IEg3sLtZewKyv9zK3b5NNV0jy3alrZqiOGmqX4nVjKNd0DBRWE8oibtJs5Nd
0FTxkhorlzdF4Ql4aYe4HstNdRflLGxd1TLTOxQUbZl9203SrquI3aM58PnL35Vf0ay1YGV5iJqR
h9J0MSjgNsZOh4u4NRMdA2+4Fl39VtZGeRrsLEXMnCway8bDS6OlI0dtaff6c51T06aZdg0r4idm
UfoL1aSoojDZCYu9zq05ydp5V6r42TKm0G2i61t0IbC0EKxVAJg7VdAuMty3lluVG3OUR73O7X3d
6Hj2KEaADLOWg2pmOmZ1upXw831R8TFvyqsKqRg4mQH9n9wkIxwPOLDJ1lBt6MFQ5qXqOQpZpN4u
dN+LxxUKb6zbGCtsoig3BTuZySNNhpjibFUWOL6AJFBUVJd8rREeBViNYA1xcidQLJPGWe0lTEkY
9fRD/B0ewuHOY7VEW8V50L1DUGmvczh+JzBC1wmhybe3RiiM9iaDcEtUabyUdlTuCYFA/yWWyBkQ
kYxkdv1iK6j2lR46Rm5WZG5KDlaWd+mcwKqN/GOBBpzal/uajz4g/IHCaZ8DiAlYt8zJQ4iXY5uA
Q1h6KQRjnRUVirCLpZQZA2N0mmy6USNOFyXDtnTEpSgpNccDfDFzCg+WbearQe7znnObvBFm68Pm
DZ5dQN6b0ohxA47frDir9ZROQAHL6ti15DWN5rtu0JyIh/zEPhA2+ThnG/DsZyuuvul3xwuUNwE2
fFUnFmdC73FXpD9+fhcELI2EoiJMqMdv90LYc21rpIChdUFr7jIGGMjHTckmwtA7skP2RkSdcIxR
b2EcWbhK0vennaoaijeVVFHxeVjkAYNLru5g3Rms970ciUg3sDwiySdFQoYrjWkoiHX8yCyNbBdA
ES2oY5qThoLqW7WLbk2DJqcvx/LjmrFgwkNDx0D9S7erszMDgUBBSLOHxg03cF+b911vvUI5u0tL
bQul6ZrJ6iRdsWY62OgEDVH56zOCBegIVEBXuopwhfOogxVvgNuTokf1wGJVpt5koBONzeEtryui
wpznLEYHpFReTB2sHmmWzV1JdYgbuHC5zPBkbEJid1T/7CbMmSXjMG96dCx0E9SK76IppE/LHs2O
M5CKJ/YeVJHUPneMqL9ZIN+AUV5NozhbNddCGcQf2qAszDS1zT4lsXkATWuO+OeID3ZCJvyOPDts
E+xA9fEtjtqPWJWBHOgSqyR2moWvNDKIUC4GGMRFyTdsRnKp+tjCix1HTNkRwsogSn4hELNoqsLZ
iyiRaRE51qzAyZJtht3Q5wRBCZimhQZsyDFPdiafZlrflA65QFxi1tG7c5JsyKGMo826EhXW98p6
rttAHGiyEXfcjwtYJAHAKSffk72EgN65pq75Xfct8VH0kC0Y29R2OgCGnILAZn9BcqHn/WkziiI+
xMQuIKqTYE8z1r9RBtBF+kqnpdpMfcPuwe79jUdPqqA510TtazYG29ThyDUePW2v+ylT//JHPDW0
n2X9ow2PCYR8uz9mudLFqpZfnrh3s2kQMcBl3iqlZxaTQpiAUo1rEKt62yAaicqr6ti5qsk+0ryB
9pT8qKYghrrX1hyeMyOgWMN+Q05cvRSCk2VSu49cN08lvFBds1m4qt5Zj0qkroL3BtjGMDIAAVHh
2wd4Bh2jjlaYnbb/WtBsITj/B0Gz4UIGMpFWez4E3H9QBTcmNxoa2G4X1mgopv7WFKXzC72qxBfj
PM+IQ3dFSxnRxqSWzsQfqVs97TlIoGX+SAP1joFvZGJXWiWRcDVUTXUm9RFgXsSyiBSl/e1fpKur
yz2/ckzEIY7crRl37t10S7VTEe49+zdJOzJQDTzRiwMb0KcZo9X/I4h2/llO/udrwzww+O6BOjDf
n09JGbX/8W/GvyPjgm6Tim7HNm2XM3CMM2HeHuJRjamZrM27rP6pptFfmYbjLIRvgHQ0lOaiSrkh
2MmhCmC5UqG/m5TMJ0YJsKaz9MMi5FO0agE2B1++kAhO/E3vcPRusygFNmCK2lHmTGtmXDzLJuRG
QIIcasmPWjbF6jrNlBR5tDgff7T2SuBQlpSCQjGdWWV9DA2rFzXCFa7JliiWe18XyS6Lj/VvkYDC
0nL7/zloVvC/XC18UdNyfSegufsPB833/MyTmkVSUWIhgKvDy0yP0lNLolsvd2yeyeNC5aBUPzd5
BF2XfWVTjlNTCxuWk1cFWNgc7UWW2n0kzM1NHHOTNc0zg4fnThXbuPyYdS1HDjDnMtbjR8qkH3/U
bDZuZ5M+7swWSYkboiHZzVnz2MmRSTXeNxXUOYrS6g781zeL98/XjOUwaODC8FEy/pMFgeCkDAxS
1O50vSWoMF/BVY+WHqhrarkR/S0Jy1iJ6XWTtKvWT443kZ5mcSqTQonAlZo8nMIHpyZrTnhrBr/d
DLItKeQeWFXOXo4FwyimxxGlQaUmlcgurpPPkSmD4FJiroNuQLkFDQTjj3YMi4EeEWEvN+mQk5KS
LdhW5LUeLYpBZQdUhzHCyhelIwqPfNx5ROul83TTIaWDLQ5OW+9dX6AtVHObHRvB1sE3Xikhlh9J
IIY5bSCL8hGB1dk2aFB/ZledMMckml4ypAmz17r4AZhdaVcBeIOXiZ6cM26mwQodNwUwey9QYq3+
9Rkxde+fBzDPMjGtWBgzLNfT/f95Hzu9ZtX5NDS7tCoYIVmsbjs/HVemjWanHO7d2YUI2XlMpYII
CpeomkbGP8zJdY+w2eyil0lp6gAEIRUW5TEOIOM7kbvUKn5JS8q3BjsVfnQWJbdBqTX2NjSIVop0
DWP9E6I/UPvoivZsM7TJxQzyH0DYqD20ZwofTKiNSQ8FVVnWuPqyrbw70DjXuSBFdBIh58P9EErH
aYfUhjQZJ+t4yteFp73gOZ3xafckwnnjupvBR4pO4dhxKTalcyyNwSFrfMQCaxW7hjZJzEuf4KQe
wkA2PFIa+3AwV0khHlpqdTtrzDMWXq0BtK7VUZOjnV3V4LsdYPVrhjbMG9VVafA94VLsZMBTyrCb
nM3qUKA71i8liG1y1khqkeY2+Q9oOZysjE2OzdRwU1Ldfm6ykLMa7ZEEsp+yALOZWsQ5tL9uC8qo
qM+Q4ik6lD10QnVnKOFW4zmXOWxOal8MDvbdIzE9qMIXRsqr2pqyi7awLFIbivPufQic91CvV5kD
Z6WRIdaRoAGoXp7EzIor0FgjzGBdorn6UMIgVvxLm4i1DRrGH1uOoFaKo6nHLptENPSJxSp8Dn5N
ZfQKl3h3U6p28WcV9V+aqV6LbCnMyEuvxBLhFMXIdhMUTcaVMsd07PS+WmsZO9FElKfG9S6ZhoJX
qbrUirPNibC87S0RlZ/8PN77kOhD/Y++rVf7jlJy0+lFzz6yEbsEDalPEcGLKXUoAR3Uk3CR6VQP
Sz6u2Rbzht4T2nu7vvQGen7RyqWvtsKsZNctwshN21ukUlbvoRqFvJlFit6J10SY77cbHGBGvIJJ
/hinEgVAHWGAEeYZWzrRZGDz6KsouTYcf79586Ph7FgQRUz2PYBV0q3DntzXGpZyBUO+EbAtMjz9
aRTVU51U50n5JjpayR3b46Bl8tdDmM2JHV40iuer0DCWjSWCP9vuTqNwIg1KATPLe0PJHyuNX0zH
fZwMpx5id7PXtNtlG8dHgmqZPegZ5ZZ/rF0U/mlnJceGg2zPeEWjsnwfinktfIxs2UDjms74S59V
xhE2JqzbCiBNBqjQHPbT5A+7ygwo9HgFrMNZErCne5Qs+uypKiXziR44W3uOzw57y71G8OyqDnUa
gP5wGqb5y8km8zmbqSVn8qTFeMFmTCwdiaSxYDhqiD70OipOCXpPnXiBxquJXexKCrJdYm/KuIWP
Y1pyzQ7dX2UYK/o+38Jgc2j/98WqCkZVJSUubbZp3HUorA+INMud1xICp9RJHbaeCYAyZ2IN8z88
oCo7kG8rNplWHsh0clfNqFuLUZvvTKrmhCxqCFnKcl90k3mYA0JjSmKQscCctd6oeTkwacUMDtqe
dQRd7/UkgBw5EM4Gp/0ZTR51IJnhFSDhEEmadfC89m9/o21oZGEBv09/nA2Qw8jXdrVuqYhK6+L+
J3tnsly5lXbXV3F4jgoAB63D9uA2uC17JjPJCYKZJNH33QGe3utAiviVKocqwmNPSlKpikTeCxx8
zd5r+9Vy9vuXqUmIAFmQokxzY8PjV38LTSYf+uRQxZlEr9hoF6AjFyQP8tiEi0bAY+qe2+Vr/YdO
/Tfr3+GoYwnaWshsyznd8x6HTy+8mwXx+tGyXP8SDkt68ErxPWn87CojfMFiKXbQUABxsFK5RF11
M9D/HEEd3kaumx7zNMcbnw/IzfOmIGm1hMowJvWWMaJ9iUfzHhGdjZmdq1yvQriwEUrRfVVQi3EV
ly3ih4SVijcb25A2dFtNwj4U3ngwozk+OdCM8W1n1zxM/a2d8Ov0KrmUut4fSfrgoWJ5uBcGOt4O
heDFK14afOTCtKNT5rbOpVZFSAiFFopKJw+YzR6siMTLiXgW12CkklF3smiRLyR9BEsy76RpfoiJ
GLt0MIGcqYgfOBe/GsTpQSGr4RLXctigkImCilA5gn2Mk2uVLHOYEl4m0yL0ImJtyFn8FEYeuXBj
gslOR84SYjoqHNz8itUOqGyaH+x+vi07HpfYN+5NcKAeExP0g1qXHuVTVC7G2UvOCxcwLFHJYAhk
HiKn8dAZRGcOZF/qhUOX3DREa9ua2zHJEJsRS3+yTWfjvkThdEZgn57SCur1FucCM0Ij68+0hYRG
JmePk5oXT+ru1p8RIeU9TtgytqYLEjRP4tsEhTjFCiNQmjFixinNys44rwrgrMOJUlU9yixAjG0X
MVYncWS1cFXQATZtNn5FDnodBGvX9dQigWwiADz7yGPnm1Us39bqooC9BUzKOkwm67yo736MpO4E
Hus+lNz5G5E2m2yR/U5Xfga7YtCekum4CferNDqXQEFjDFWzXQVTm/2co+iyyrNLM3fgmKC7lQzx
KxPT2uRot+ijgvUqV8G0GhGRHX8vCRVx6rMRG7eG1SAyoV5fBp/1V/e81kntzOtjiopDnCK3ykMf
KszwRzVvMPDe2uXyoF6fq4Yc8wuq/paznz8FEbHp4xIy/S267G1S0mACBlXmEbSdpnhTelilPiel
5svD2MQqUe46LAEJJsgQdto6NZ+iecdbn1La4SfVCv9E4EIXUl32mBBFxh6ubrZZk59JfpGbYeD3
9EifswbRGTRrWiv+m9Uks0S1vnlbtf1jTOfuJoGbMyMosulgDNPz0icjsXhghBMR37T5VAU6GALl
2VoFwrLFRtDq9KIjOvu92+AsQ0j5JeoITUnHnLMQ9LeNXBQ4sTgbPc7XtFIeVN88Sq25bXX/ObIX
dpXmPd0t3hBnerZR7hZ58rU0Oc8qK6hBeyY6hSm2g3egnd+g+MEl1Zu9OTf3jWsdy9nBaGIf1wba
VWrjoXPvUEvcTQWxqGOHiqt321O+TtOUH9DX4I2DscuZ3xTRjCUCxPNQnYmb3i25eMrVQLNW7hot
ZR6jNz78t4GiRVxtE90UnT7EiVf1VygP3m52CdNkEQr8EchRQzI5U2OQqSJjIYOLKgo/x3iiLlZ3
xBILZpGUkZvUrG8poqfNOmyRIf2JOxJO4PdQCNsfWNNOEfsVfMXZtNPTCScRF92digG5iiWpnsqI
usjBMCAUITkvirdO04IONMb6CyIbPLFSK4tSQnOxu2dl2rE4Hzhtm++q9lznB6FFJdLY0U7V513T
PmWsrjHJUPsWDG3SlLY+JrkoabV6603uYz6L20brbxIXFXTYonTuWp/4zQRRLftbx+ej8/Ua4wzh
5qYDa4NL0wf7ebLzeBvJ72QNmXvT5ePoJ76eyE5A9s78Dw2mz1tyxj4YbqHnn5QJrKjUN+R8EspV
7Ucn8a+9sqImyooU6nB5NIs93doiavwI343J74o+tOimwnPOtPqbLsKvWltI8EU/WWHfIbOsoiaf
lvuJ9Bj6zjRie+T2W2skV4N9K6cPVheZ7xMt+kkSEXZeqlRe2Htndt+WqXk7VrP/CgnxyzAxC6jn
tjfiB4dIrrGvP7MwOxlqAFIw+cXXq5+yuf0YmZwKdY2S+rd2h3SX+guUUM1HOUSmHGzsKjwvbX0q
hIlczLF0Go3jpPHo+KFl7zQNkvxI4m9KmvMB8FiKiyX9WiciHkoHIpC6rcsgkBQeFXbL8anFADxG
48nLvHdP+rfMoPaqXgJru9dHjxRYNaparUNV9FbaFg5J0GoM9YAd0Xr9cZZFfNFEJr/5Mnv3oviz
jIkMHLwaJ/VA7IsbloE0gjmmk0ckjr6wwzcxsw2FGI1Z61BXAw2O8txB5Ey3Y+MGyrSi+nHVktgz
7TU1Gb8kA7SPfmauZloF5a9PxXsCVApsE3fE2h/VMW9tohkwz8DBdkf/eTVOrQ4MQ91UzayR6Yo0
CTv1OoBb59amqprdDlNKP+G+AaiArjTC8kvhV6g5szVBYRU8qHCmkuMgDWz2WfzHAmD15+j4HAnv
ZuTvjkhpVddhmd426YJJP7WOTd1LZQ952ML7/OD4gFn7Q1GZEFLQnpySzkCM5XhscZL8TJBqyavl
22A5fBn2JSVm2LBMGxKtmwep49CPIfzHpKvdjovz2NeQG23lKtP6kam3+EX8Fq44etCpb+EqtwjP
6dfwkzmEHDPKsGRQx0ha9YS4bfDLZs+3uDpiyZXgTVT6e+y0Mifh2Shp9IuJbm+9BCvlxJ3C5pVQ
LPzpPNyatO46SRKOOvbTgmaxsXDtuwxo9Y7iIFOJduF8b8wGAgxcF8PilydR6y40WIxEmDXOq0F0
io6WPdAakQ311Gjl3brgXJtck+S4WrjXgfRx32f63hbVq+i1IKqW227iQV1dt6HLvtImai0QPwdf
PoMDkrvewqCWyNI6pfqEb9H5qLBBBD257jVZpSzUGOTXsy5OVfjTqmJmD7qJ0zc8rpiOedDmG9N6
ySNb3xbkUgXrxMeOLDx/nVdemU2fXR/vgeQIbefpq8o09J9uxkNXkZye36cJKiGPqqlSFsPVs7w6
T+KlOXGiPftW87qu3OaZd53Xz6+Lb1xTfXkYCa7YIIVnMOZnSqUARtdP4TurkZjPLRfFw083XO4k
uu2pcp/7Rr5YebknpOp5CsebtrIPnupfB0YVqMbwbCmuQxhp1b5QLi+1bnYazLJc/LrG1XR4DRNh
MnABM0Y+SYXgnBSSjvfd+uZL6/a+G9ges80MlANxfboyMQdW01280kS6lH2zIv4oVdqc/AENXdhv
clXeNT3H8/rIFWojsy411KJoGH+6jlExAYc7mc8vuUXv3nNzifQ+sfWPcuC51LQ4GB1OTr+AdqAm
x56L1lUHnLRemJdFPzUF9VQ+/z9W0kY7bZBEOcoTNSzaNdTsp3XTu36HSC3Y1acMnVuW+dDJToPL
bqJzn1k08WZRNVKlczINHnY59NcnCbgKeHL8pena52iNP/pwemAcxsIhg7YfHxOHx6NmgLHeDVpL
/Nn6XKwzBI0FCysffiDzycOsu4+qZka0me3WzcW6wOrtd3LHn1YvkY+1eUOO8cZe0m4HSntmkLi8
xFJD0hDGQUk9zOyRa7UYGsKMtbesGvnxGSOoJodoocch7gGeDwaJYAzUOEMupBRxQ9YDvbOqpQcB
T4Ee9KS15b3vKW8vB6+Rc/h21ExJpKF4QO1NISSPQr3xPCSfWLnze1WPiUruCtA1yi8IG0LNvlSl
ZVB6rp8y7LvvE3WnJxn4rBYv45u7OClXSeTO0Gm8xTLQ/7S+4XCZrehL7fqSGH3K0tzWY3pYf5at
trpLzSY1bZtnGv+vUsMSLTX37PHNb1djcaHOcU59xnaHvEsO6wxIojpZ580AABGcspNQWxf0Z85W
p9qDm10HwCa/mqlfArXCRGrGzsvjaynae+zNPzqa26XxYQ4yaJqZZaCoN2+yPP6xPkONYUwB8dEY
VtxqH1Xz3utxmChGjbLEORJiXu5F96uR1lMGfOXmdbWPnCEFLib/gLeEMkM9md6YvzE40hf64PWk
GFhoG7PcZxRKMjXVh/GyrjiWAihB7TzN8TcCkubK2UiLd0/o3uLLeStpqTdg8/CRsuRtyvxLuOVb
Ukz3CXE8jh4Z6/7bcoNGoD1e/ZOax7Fi1rw5CyIDZgUTKEhyDmp5sPADVBZ9g7pZ54TavlfTKVW2
sCNLIMT2weoqVPVcolAIosD+qhyIq2zEhnaaWykj44alNvIp3JraUbjV1sEVtIfvxtg45a5VDxZr
n7MtrQczYl+mw6ILLMzOU22BCa++VsEAEnt2pgQtTwKK/1vbauCEadSSZaBAiZw3vDBH9ZFx0v3Q
/TlQ7UyivLVWV9zHZA1t1fJbnXppPexR+5c0R5HYTDL/UDPIaaCGXB3cvD9eIlg6kBy4r70Ma7CO
10fV6cBlV5/oEtqnyfGS7fpHiEepMG3LpqnIqLTjp3WDUap7U3rh88q1yLBZ845E/dtHR0C2b1mt
D9vMNt9I+WQpznOVVMzTvWh5lBqLs8bk416BQbQhtYlfNeo0BzEwnhYLtzktBLmKRvM4505Dx0vz
N/C1+DX+WDB9o4aRmNtiLVZwQt2X4PsgsH6pT1T9tli0dGTK0dGZKq+DQ6qwzB3bM2Jx7OxaMkFe
7JIMWTXm12lMjV3ZFh9DntyoymnJKNGobYMcTjr2Pu4d1iovusEYJsQjSpzntDGX782AARfUNB4b
TkrbtAz4HctlPTM65UtPUwRNGf7JDT6WS9jKgLH4nsul0WOZ/octnspGDi6ts8csl1xZCPmMSckP
nbdUGxmWCrrdSOF6wbw1ioigHA5F23/qLDw0MCZbc+QgASKvVEt66J4Gw2eeQgdmKcMtqD2iLlCS
O6C9UGOMv5w0PajbfT0TszTh1w1psO5DHB3Xf+6yUqIEW8tMPfaQ8tu/vAoLxFBcUyuOCTcqwzM7
TZjfmrNTM/AVWeAldkAfdbuiCgxlio9npryVjVmqoIZcn59YuBg4GPNuirwQ+3aB+cjr0XLZh9bR
ciunLCRcoEXF536bm65Gxv1tHSascwytm6ELjubTCsdo8xm1LehAofxAY8Yx6vkxPbRwz2RbPIiY
O2fhZeOYXhR0z4vFqzvLcGYV3oBd42u2ACBlGtbTxrafYjbgm1JbjrLnHihLXuy6D0uwyo6DwrwU
bkVeFgGurCnfvelzdamHTYa8xOczH5jVeCrGp06uMU5dzxt5FSz4uvwJ2qkSBvR0RArCvM1HHqIq
ZAwZcw6JsOF1Db7UJqvbIIYqLndq+667TB9H9aqb6peeI1lNVoqKeYxRHxs6I9dH9Id4+GttoIlO
fBJieBkngMom30+W5clhJaGFrEs0traTAl5OMqY9R3w70WC4TvaZ1dVpznVKQDJxLFdJfdWgHnXZ
65wU72bMEcF2btxOCwkHLpIt00WcoWHSSZq9VSPkmnLnkoT6jKTOeiiU4iOH3t205sK+JiFPAA1W
u6CDK5R4qo4o3m2eSoazROLmBFDDMM4Xpm8NU9Kd7oe7VXLROx6dpx1dCSVAEuBzHofLp0thizYH
10tJ0jiELuokfSl+FA1uDLuFAtS6/DxJNg9PKMKuzCFuCxlB7KClm+G3bzpCjbYgJH9Im1xodlqd
Mb6n0D6HhEt22zdhspC1keRu1Ztc7cRW8k7isABpVH6hZmlfmqXv1wEKX3VDVfJ9haskWXOjVeOT
em82aNAZ3A8XCFXYyFULn7Idcg0e8y7Kf1XD9/UIXc+zMn2Dawy2oUZLaX3P/eQAcn+i1AI6Kdv2
xmX3GtDmv2mxvTeK+iFuPkeiE+uGvbpH0AW6ekq2BFXdVroYMKGWdpYSJ3HQrKgQivF6A82P+eub
6u4Ixjh6CTmsCHVE6TDkiQ7NQvJ3rPAAHfMa9MuBBbxb08JDYWQ/VyhHoXHCFWo0jYeAzHVGllHo
Pfs9FVgoqMA8jnM1/XKBAqyajmmJz5OX/EBxyHBPbtYxZ82qZ4uf8OCPbnJcwVCr0mtqNoJcS+Z5
PB1q+Zc5iGi9KPtE8kRlRELIxmqyzxUsZDu8UfxK7HgDfx9S6zPt8m8KYKRem8TjYtKo2g+ybW8Q
UX6s6zrUfqS21N8XaPd0uz3ZlEwlEkIemBWkX2OP2rJjsxurh6/tq2csmqd1AWy4bOwY0GxIfb2H
BXgXIvfbY8rgqI3QvPfhk2qfpKS8V1EFrCQZ5o2uIlhRHRZK4jdYBXhZ39wSwvS5DodNR9mJ5ch4
ijQaB7xZZfO9Gx1KeCL40FgruM4YobpkP4epaAhGxG/b9SZlMTpu7dHZFp1RqUX84xCjnlWfPjc3
uh4WkEVfXxkTXpVWCffCca391t6t0m4TArwXj50mCGUbz4iL/4tU6Q5htgDQhEQ3OUgrO/Sp890w
OZJRm/6MlaQ2Ntq935msSKlDROs9evS052Ssv/eG1+xY72x9p79Fa4YQXqHEVJcmFRIJv58Fj/lV
KaXHIgcdoDH8VOP1qnvuLDTXa3vTK9LYukYdBvPDtsCXD/ZHbkschQonoTobNR1NeAOWHTwGIcmu
VN1nzr92lX1WSUEspCHp6N3Ng34TVwDiR0F/ZtnNGVonx2jpvqsHIi2Qppn4alQVvQrgMvKAObCT
1+YuJXRrX6g/aKwqgH64045OW5T7UHpQQozuYeV3ZQuva1JR0c17dIAm7D7WrURZNAy7RcyzHGpB
OWOcNllZbWsVA246z2o6vlTuR6m174popXpGFh/f8LQcm7y5V0yRKrGvC0MPhsjUjBJsc+s/gS39
gYsQHyYnOccd58p9sejPK/swV5fva1epa/q+yfAQd4pGB0mkIHkGmS70cr1+X6cshuTkiLuFRrT9
VjHnx3iaIANMxE59hPOS1Vzy+OipZ7KqCGY3XUQwtFoiL1/ITFBrgVVCqRrP9cldFF1P9WDr7IkZ
xVlQvZAX9Uuo+an6lL16uSlq7+zWrOsW5xf5othkkOjqxdesmEfw0M1EPqivR5BTGMSsNznuWQY4
3Id8G5DuS3Y2UOnlwHdqNY9Y+Hihs8ZT/9qkRINOTWOrKiv1Ma8VsRqnr/21dHnoV1qR+l+TB0h5
osauawfYg1fAeZxdZnVQqDc4nqOsh7w3yBSRRJ0CZdOUb5PJtiCNq6Afpmt4w5f8anccvFrrUHDD
qeGTWFSp7anxPazLO0fiV1Mqz2VAcd023uP6JhlR+YA70inl2e+nNZUIt+irA7CwWIqzRdSi+kOM
ww0x8a/qrFnf/Xa43AqER3t0otYcKBTbgBxnY5KRG8LB2Nh6cjFq2IZJWf/oq6dZ2M8rQUoVvY5Y
3vLSv+DAU/hBQQZUFH3vb/Uufq018VE/WEFmVfaurflCVVWxvmw0DzfoPAdIIoFLU6qqhYJ52wFL
2FjjeErL6YRN6g6J/ks3+XKDu/65nB7jgk0ylojnxjQFi8SUoyt7W+tbrbQ0EqQ2SWd/q9pm+mMa
ZxgMA2wbZ6NJ5vcqI/r/ROP/QDQWjuNZf1Fc7d779z/Zxbfvxef/+u/fk+5XxaFZ/hVp/Of/60+k
sef8yyNsEiQj5mrX+yvS2Df/5Xls9n3fAtgLoxjt1p9MY8v9l+4JpHQG/8Z0XcFl/Mk0tkxAyFSQ
PoRdE1EXV/i//+cv+T+iz+pPQm/3t3/+bwRy3gNC6ZVyU/wmWbQ830f2LnTTEvw4w1kFsH/ReZqG
HmeDHTsXSKqwu8Je3hGhYxtle2S6OgdeNQKWoDuqjUWcyghhNHy2feIKHcnrdPOXj+/Py/vtcvT/
y+W4pqP7lmETb2Xw5/6r7BQyiFkDvrAvwjbZqdUx8xpyzzDf3+nlu1+H1CHgZoBp1neTP+Xnf/79
vws4//g0XAuZnI+9w/NMdXl/+TR8AqHJonCtSyvD1wrH35MtwyP20vIyUfDvJ6cvdmNNwJVNRf/P
v9v4Xaq3/nJuFe4V23Z0l+ru91/exlMcDZlhXbJist+rcM4OKp6kmBklsu81n7U0uuCNzsBOnVmg
fDhFfs6qtLikndUfBD0hQ2I9ZnTdLcf/cHG/45H/uDjDsbnfyJ703fXi//LJTE0GzJmYs0sedqS0
dc2rjWchaJrQCIouIYSqI+cswvWp2QpEmxSHHHv+Di3eU15pM/FSm2aSXvDP12Up/eJ/EafX6+Jp
MHzTRkGAhvxvH5qs8q5wZWIhNQmtQ9RgGychQQc/4X/pWRaBpk0Pwsy1Xbqw4ezyEVpMU9hKvJUc
smOXWuZRdGNAds18mefeDTQ9HLD2ROmdbpx9H6e7HNon0DaEuKq3hoMT4TI58oOiAnxN9eo0nXv0
M4uqE4JLnETVm9P737TUtB4JarnnIctufINcmT41Hhw9DaiDMJz48wMMpq+utNqHsALnm3SeOMWp
+6o55neIsP71nz8t43eFrvq0HJ3HytFRxTkua6nfb7HUiMOBdYd1SaoKAF3YWTvHNlgS8jEyVlLJ
hhIDdlKBovDK9ldF+AJq3f+3CwHZbguDJ50H6m8PWpSSHRDPswV7r5/Ogx7fFHooHpcBj6fZP1FK
Hex67lCkkVNHaEHvafL5nz+Mf79zlIfMs2zWZbbipv/+WSR93UIGHazLGDLkN4+WC6UITuBJ9S1W
kgZ8R//pePv305bf6ZgMO/grr4S/3a36mFpub6ogXN0+SjY2O60zn6rIu6/CQgtSX18uhZ3eYh6k
qF/cG52hStsY4gUNyX94dMx/P28c5GSooR1h8UV4f7sZPGKAxkWDPFJl/ZVcT0EccX/j5ctWT3P/
UffmX7aL96kAu00A3TQGy1jeYJNfTt1CmImIa+Nm6LFJdbNt07qiyvWd/FEwuDhVc0oiXJuFJ69X
rtBuDjKySmwDUy6P2/CfyPP/fnI7usV7TFeHp2X+/c4OTYPMXgcNI0zR6sIoMwQYy5AXyG9xkClb
kdD3rrVGlh45ddaJkd0AjNZ5E1XdPHY4VkFyQ/IYGIJ7iytYAbcU8TW+gWESF4TT2m0OyyQkhGZH
jGix14ds3muggYLcxdOLfATJZ80mIvW79vjP9+rvyQN/PLeWJdA7qNuVevv3ezXLfUcWGbEkIsO+
KrWaaY7O5U7lUF2a8ccQoYT951+5Wlt+P1kd3kbCsw3yFpDL/e35kLXXVq3biEti+/KxiKL5vk7a
e6NGCe/brR/4hRcfYiUuXf/DwxLvfGRNWfyHl7Lx+7uHF71l6b4ODosKhYX836+kjvsqZ5egnfsw
04LE0J9I687J84nIR5aJPJgTyr3aI2yziDRxY3Ydb8KuJULMBCzk59EuitroqSTS7T+8tP/uk+Ha
8AW5OkUfj7RFf/X7NwNZkXAxw/XPjY9/VssBsdg9pJ+xwP7H/H+30hi5thsdnczF6IeV4Hqn3ivR
RFdvNi7d1YjjZQJpsXFkokKKRYABCO2FzcKo4jYucS8e5eTtfaqyDR4LH78m/8d0hlKAQ/IijcG+
MoOJwPM0xq2XOM1x7j1/J63wQUeNhSLLR7Rnn/u2ZtKbevpBxjR2nqr7srhIDkVGzDe0AOR0iHnm
JTEhb1Z7A83FkR2vfj8dE6OqLv98n/EVqjvpv+40m9LX5R3Og+vrQjhUf79/hqUnU0sWwjpHLMvA
bTjf9IUZdcUkMXDK4k4Aw+SljZ8v1XqaRK59W9HybanQGIOEbTad05T3SAPUYp8QBLAhCX4+F2Im
KoZIqFzpd5N+SgPKrjc60BMrxIl7Bx4+Wk5xnlPF+AFGh8gM8UrGlBVbxrgzZM+I2HTPpdel0Cqm
2yZKo20RjSZfNlLL2IpmZgzQeBdyHfMNYV/YtICoL+g2gA+u/wzsXuw6CKgbvVUovNr1vAD3/lYs
dXwiFnkkGElUlySmrfSS1j+j5A2HCV3oxNIjH9DgT5DVSJnsA8oDbqEpu7D/Z08ze0fOjeTB6YV2
aASrYRwZeZ2NJ7T4j5VnP3KuxUdVFrX5+DYncj/ncfcUm0wRxpjJnN8w3K8dwjczELyI6637njP0
btL6ajcC7N87GJlP1P+HBoD0FbMbQAk7cveZAOeIhxotVtQy8/KnRMFS5Jk0Q+JWFwxWrgSRoBfo
qwWw1RRVPfQddQMPeHlGCYqm1Z5yJsdl+kNgNFvANBrkLJMgkUgGs1O1XSb9ezVGEWsb+33oh3xf
dyzyye8jqNEIqwNKGbx4LkGofTGKc1CVjdhYNRYde7xNIP7eELV4WGQ1Xsq22+a97z5B+GeQ5YRB
Q7D2wYdzdZ6X+RsZXRPZBOJo2np8Qlf7WUoPOEPsN3uMttVGVEkSWAaiLTfuo/txZA6iD8lRQHN6
Q1Z9Z5GxXITJ+EhKyq5Dyfxe9cOjk43ZNcxLB5VbWO7BiasJYvxMOID7QE46SpiIwqMoWozMTn9K
vCYnCgshntNFj9oYfoVYpveTnSleV+4fZM/0uLPz5QYrRgab4lxx1iTwQG77sGCosXjej6lG4ZuW
N006uZcQtfqBQpXVIxxvWIWjUAF37fOABsxv68OghVvhdfOjV8QHu4rlrWY7W0Hu8X6p8ZA43NYn
w8/abe+ygvXqW7RUJHPl9nLkXhMoOgbqGYPvRvhetolNWFt5xsS9iXCfrHc4mOh9X4TcqT5/ZzTh
l5/AlETa+uFHvIN9f6nuJ6+65SQzIXss/iESaUY8lD6f/cExdl33U+PR+BaKV2Ynj36WmNdlorIQ
dNKHOrbQVJcjS6g8mJq5eepEdIisKbzvHdi9pJtyfBTGznc+k9LrGUe1mCS02MBRPVangv0kHCli
aNI0Jj4ljR7mtHm3hOyOLcrQIwuJ9xAhLweGfzsySrvnD6iY+q17Yn/ybvnhfOmLir3HON1Eg6Ej
3BXAtPlWyVQcEsSu3GFlcu6MZH6xwqfWTLgrhsH96K/2MsaPlckapMYVAbJbtHfwEvDeF8WZ7ZOA
8fDlT4Z2k9vde5erODN3ZGS+/IyA1J7LYe72diYIJ0U7mujIXUG/gUF8SwzWRSpO1akwGkVhZJHt
4Gc3IQHe0+SKs93xCyVB6du+4QhkscVbYchvBwv3tq7xbenAKxB0xmCyXC29Vo320tIOH+wJDlKL
KImDoPoFBFFsVKRvYRj1fZ1F3Wn0mKpXSXhjxkhszaV80mUMHMoXp5FFTWwTLZ82xCIbmpuDlSWz
phnfWgJbh6I7+GXn4jWDI4J6ddrykTrXxDOOcxfepL7sHgTabEIGA6cHJWLZbcpjh6+6ZVMOddI0
nkv3GDGQxAAEdN/Oi2+tlcqrhvvipbGsz0iXRAYsc0YbzZWMJYagvMaOTNKr/0KMGKyTkBMpdfNx
V8YED/KyLo8JsaiyzUlJC5vvkgqNVOYIS9kwyGuBLiUmp53nbTwIacC8iUE6W4W3I6uUXGXgDM8R
M2d8Aas2FF/tbVIR3jJGDXwIKGmGRU9dSPvUdY12GnvjvglhszfY18IOMgselXb0pmBtzko648Ds
VcZt27KxZLVcHdqhdHHMLDn14hOrfsKzpYVIi9PpgZ1oX5UwryCOXOZsuS/7lo/MLMeAGMl2r6fd
M8Mx9xIVyLqbzH8LC6d6LJDzYSIiUIhhK9HGphTfR8sYA+xQe6lxOIkl4w1hdp/L3AGPRFdyKsMw
3mh0Q5jjwAmV1WGiZ9jFmHGg+2WSm8R8iFhbbx2bXoL9YMyjm9l73AXWvi7zZ8DH+VV013lsNdAz
zbDbYMSaURfWdIu1vO9QsLYWK9O4C+1rbWqwzQ14WdoIUCGK7IMcwClbAJ8IIHFZxg+cKU7rbaWG
ylTqrrgzp0xJPrvAhCvxo+nmH2NO7IAsrOFg+s2rBnjzRzRbC1YSKEF6lJEl0OghyHyyfmvVXHjW
1H3MqRlxQCb6JUPmzhCcqVFjlV+o0BGRara4wtZ56NHh3XmdQV5jX8sA9vV1HPv2gTqcFFtkj3s/
tIO8buMLCwqosEZbnQlbrqG2nPHnWScx7219EYFTxXB7SkGygyf0PSYj5zTNku5S9MDrtPGQLIYe
SJCaqDdTtjJSXsc2Tfd9mrZ8jwMrDYkOmo1SBO7Na6+Np6HJkfUlGU3EUcs44X06gH5PA5/0cvpx
nH5ORcKk4Tt3bdWQUosTf4PyoT/NjqFfzDG/9Yf2ozHF/JZEqgAzD208azeys/agWwC4hk6CvS3z
sSX6t2kjGPQRvUycogDG1TPyMpml8vI306CXhAlmM8diNGZwj+C+YhOspr3XwRUCSwNEQhRhUIgk
vZlzBg6YYTR7v/7GtIkHNvxJAr3tNY+M6ZqGvr5lkgf6zkzta7yMyYY3L8CG/CwKNk49oTmnOC69
fcgy8gZN13BgO4HxuEWa0uZawJvR2OOE/MSy9hVX43TqPOttLJ2Puk5pd1l6l2Ha7wxf/5lpYUJL
ghwbUNz9WPR2gFiL+9/0g7oVZHC1y1UX423p4FuKrP7V1PxTLy8Extbsk+tPC5ip8E2eLtPBDynT
gyET3h3WLyBi8d4aix9DlcXHMUs4pivFm3IeZSFlEHo2YKsyfnOcixqGyVjEB7eSM13KlyRchhCt
4qfnDt/tLjvhtA2cRPo7gmwiijg7WCbceC2iCckju+8ArW2n+q3z6gygnbHs5wLvaAPMEItrGEAE
2rUzNJcwNm6sBgjtmHY3munJo47KeTAInHweJ2hDrRQvHn+dDb62qZ/fbJmRRBXLk4d7bpPjieK7
rt71Yn4fjPQ4zMYvez8aTblBafFEYlK0q70UcTRKMYLtNDQJ2yLz8WKwUwKZ9GHmeAi6jFj5FMvR
ZshhXfNlVFZHie2bzQYVcbmppX07jzFGR8hCFMYZwuua9W2ZanwtzbKd5soi1rN8GPWGfN952BuC
6GahGTuv3mY6fsIW3W7cJtkeHuC1kZ7cZSkb026KYF7lDdUvCiCWijuyxgD6JtVtlVr9vh8BcGCK
amX/NNTYEnJ0bCcg+UmIwck3tp3RRajR8/uoH2HhLvJoAKHeLGNN7xEREG4rb0XfHWeQAqcRJrw2
2tm+1oBQFhEBIEvdWdBKIDyh9toZiaHtafqqPiHNwsWCkfroaZzlrsluNZG9It59A1rqBZYjnS2K
2K2wyzvNbQ9DCG1k9DnQ6dR21Ihe4HfJgCbeQCWYfNLxHtkf9/sWtMlubK0XXgz31KIf1uKQ8hLz
5o7cGofAhIJNcx+QuiQHs7MC0UL1KhdyRjHEoZQowWB6cUCFvpHEfBaVYDlMYDET+2OtNZ+zTYsh
Kkz2gKDacIJcxygJxSFlZYT+oYrMJz3mtCgKhEog5y9WWnTbQmRPdBXnZeowKSEFVwyWQxmJmXMM
fudQJ7u0EyV5Nuh788Fl95t9eLH9OUmbd4bQ/w97Z7IcubFt2V8pe3PcAuCAO3zwJtEzIhjsI5sJ
jJnMRN/3+PpaCL1bSunKJKt5DURjUsmMDnD3c87ea6tdM8V7ILqvEYAJUmhCNoLY32ZZiKoiCM6m
JaqdaNGy9R72U1JanrIyuUTe8EwuX8r6AUfOMfT33mCp7Gva9Ix9gh0jP+kZwEYlWGT3RQzOjB/M
fxtq8SHKrDiJjsZ5xhy5rqJ+AxBi1Anpq9ICoosQNCjYfpqWOD2r+ybyxznF8oXwyN0kahsgGxxm
pJOJK7DW9e6wKopvqYGutwX0cUjsj6QHgqCL3kVbBI2EHFlryptzgaJiaK0vve3Wa0IMzwEHQXK2
eqBZ5Nc4bqlYacfw07xvq+bi+S7woUEHjK6bJ9vm3zT8MlyeyJ3r8yoaU+arnswGg39u7hmVlvUl
k1hrPPWU9zAS4CFAbLDSoyu/wGdbhInF+DBBTY9twD+xi+MAVPHCsqbtoSOP9z+52H2QQc2iHHdo
VoHIco4e1QRLxbfoazFqRKDj+I6Fka1ec1IGp4fzTegVoJmWqAcHCjDSYKcjo1NRcQXPsAvA6iUQ
MvwpxPEdyDMYaqJrLHefpOqTsGrSjPZ9UFsHG3ygkv177X5O7faD9D2OJ+1x2cLsceo2QeOcGhGl
a6ocsS9mC/cUJKXQbAkg75KjM4QHlQXX3Cx/WgHLM4BZDrmacph8xdZLLwG7nA9bbp1o+Wi0U7kT
aYL9O4oPSs7B2jb18xCVm7TJ+zMt0OEl0IW1pbaYt7amSyTmqt66hEay+ySw+M30QJYq/AkxafI9
nK90PE3io0EuMi4g26zv0oMVeIoWFhk1HX7eTYpjao18gKH5ENn7EXC0qz3rXkrYUSzDRyvioL3R
amf2NTwss5BbzxnjC/9OfLl9l455fAmDhZQQzlCy/v3zpkXeasyTxapTRFRUJvYvm/vi9sfbF4qS
EjioZMctRUPgsRMTJ9GgT+rTKryUQiQkYBX9dKz84a5dflbffja14UeYZ+GhGOvgMtjGITAb86iq
MLjcvrj/9zsp0CyN+FPATHlvYpCfnVT0yEhGmk4pg/m7MDDOzHz4oxqqc1K6XEJQK7XFnKCK0OtF
5F+mu6LscCQZaXbII7SN0MhQ3yi4bNhZsKdn5leq4hERyjzsoEeuE8lHaAXbKCs/mhxmiZfE7brx
+yf89jqn/lEF7prSQPWjLc4wIenZU8P+bUp15CX1ebNDbjIB0Gzua3fYhX0bb1KGhyyc0H2VND5c
tz7PToguIaA/5rLNwIN4iePgoVtwaxhhdvyzDzRlgnU0U81pS6erFVPahMRL8Al1PxEtJN6nqJEb
ypOf3YzaQDoVN9DSYwwFp/8q3GQuXeo1LVEa6TVuywYewLNn9efGFuFjB6zZisL7wcn3Y0RHVDSy
Py8r5UAINjt3wLE2j9EtwVOgIdKYd25CNQgrHB1Vqr3TiBbo7DUVbJ0ufwCgNl9I1i72bFIj4TPc
PH4cGc9uZ4F/BetBEW3fNebontJs/phEEb4wvbhXdhuePa8yDjVZOqtxIscJdX7uNvWTmSh9qDla
rGZY8C+Wy2bio3shqi7JTo2bPTQurOI0SCHvZlN2SBK8o+bQjnsFjIykW27RsAqOZmTFdyNacsPA
0N20c7jqwWDva7svHk1aZSQWFWuV6eZM1vZW2cOnLCQRnfGGe27y/EVWyEIiYlkKSJtNpeT9UEbk
eNs85TywvT375rCX1WNuNmoLZMd6csPnZEFJD34UfOob0JWlFX4rSugjQFAi2NCbsnLFxrDbHqPW
8AVJWXrIUkzU6VgZazWl9aFQb7FqWd6Hcb7nsdLEKnb1yD6Ap71+SeO71HaKkwtAr67q5oHUPwhD
vYdQdmJ3td3xK1rFK85qoKi1lZ146eG+zFBhj2NwxN1/5KCa7GtCjKlQHHnCtbFTFLeJo4P7YXq0
Z+R9IxmIW0aS4BhLCcsWJMuaieCwatx6eibRkh0fL3MRFJ/sAnhENKagllRinL0qf9FIMrVRVDtP
sv+3bZqBtqd/EgA0bUcdfEJn+m54dnSUhfcM4aY+I7h4s1LXOlmAG1aSHt2xnI03cwqLZ0uIO8pt
b1NUlrO+FZ92UQV3bS/v6RQFgAOhm2Q5hvBEBNU+o394DzHMvMcJYd03ZlqsmMfqXdOYUItvP7z9
nQHc3L33ks+c3hzZPIWkK7xA3Wh2ETNgGlYcAUCCcjLJs/aJRPSWpNPF0Eq+TrXpCscl+G8UW/h6
JOtkTg7+HBPAWXQD3ZE82Cvv1SqN+ujEtDHmAjdmjmmlovw5DIN81b7Qh6om1FGBmpG0RfflAG/E
I0l3zVNnrmVjayxjyufUt9dosdVyHT+Hs/XZHD/Hg99tRBo1a2cR0poEMSgVkjJbjsaaKByyWHKO
nixYJnXoFvQzsUtYAMTEImdjU4t9TnYw8oZYJuusCD8iwGNcSRvbye8Z58NgjlzU6I7edPWDpiDD
tzHhDqgS8PkyxAtiGNMxRkfZhRKlbmPYR8fu5J0ZXMu+m463L9xHz7MTf3cMj5XUGwlOMWm1QOdj
Dj/Qs799B7eXHj6A4Wab0zfAkx0UJ5Oif6NxznDDShgVjcu7knq0NEPU2kfM9GtOY8fZaqJT3y9D
Oer+AaV6VxigzSwcxrDwZIDwCzgsxJ+S/oknzjLn3jBZms0AE6EOLfy+IS51naZ3TU0RYpNdNg2E
rQQINWN5W1+t16Ea3X1vlU9DjVKQWKUKmMn4EMUBPal+FSIO39YCM0TRRViYHdavRgxU/118DEXD
GU+0zTbsfmSVAxcZJLMBSZTFfJYbmbl3SUI3usIq4taJAaRbH+jClSuBZu6QePuopOSbpBj2sHxx
epX6rZxV9BQpWMVu8KNzKnksJp7x6AKY7ltWR0oynPF1cG/JHLZ0pst1bMC3LPMYEjo6SQjC8JIV
0nZWTnyx/nQECuNQVqX3NJqSrdlCqDBpRUB001fRGzYZMsbLWJtLBwR/VQC4WdHc9wJMNuOgH8yE
BhXpp197ask7rPT7wUpZonou7piEa9Lftt1IPgHhOPji0myRbprraUgqRC20wSZ7OlJ2AgaJ50dh
3RnD2GA0C/eBdJ5LRlprd+4qkiYQlnTFym0jve1i06ENIsN9hpjfQhu/iTmTmBNuL0stYdyG+BJZ
trk30vq+dersLh3xxY6Fvw/LdM9IwVuHWSm39vid1pxBtUZLT3IMpb+oiKamUVl9mDSJslTRwq2W
ls+YtduwfFeJHV7C8WkOCVCcE/PRCsp2j3IGP3XuIWEG5lrYmAQ7cBVGMXRAO2rG2BYYcLsmpQPp
Khmm2SaczeLUy47X5oWc6nL2m1L+qJys22GneBLU2RQ++F1JQgHsW+8C1PEell/f9b9k2hy2laWH
Nc0BGGsJscMF69J6LseIQInNOFFX848xTEnsauOWxVMP4Xxnld8amuEHqSENhTAuM/kcOH26aW3/
o5Z4xQKRbuE/wUAi+CBCz7MyNIdrJ2WUVinqoChUR7MqHZIQsrfQyl5MXC3bQPpfhox4mLjH1zLW
dAmGBl1DwrK/r3PmNBiED6kptlDMrn4QfNE1jvUSHtg6l2Q7oGq14AvBLM6pVsOoYE/0GaYKsrIM
Yka9HEbATN3eNMK+qCm+tqFg4pHUz3HdfQdZwqX4c4g4LcA8XNnRUJ7IE1CsFLA0aIpE3XY2P891
RAs/QviZJgHLkDftZt1HW6OQGxVkyYkCnmCA77pcWhxMpDdQkNdxXWUg+wOO6dEaFPaeiTA7Xjoi
zrKms0WLYoeM7M0dc+BdTXp1ZV1uIk5Wq8zl0KzLKlpFGVnaSSqfZsP5Opm9ZD3wCN+IiOeVTrHV
Nnmz9J2HzeQ7LBZiubyNn26MJb+uYa/LyXGJo+toeVinyoGkzPCVNX6qPpCIcXt4zYdJKtVmbMcB
yC1BtXZn7RKLJtBAPY791VzPPY0Mk4i+YX4zsuJJz9geDDg/TTuYx6rsq20Jp+exh4O7HCRpfuFk
iyJmpHS1GcSNNRIwK34ZKeFPwxKtQRGGqzs5Ch1zJpU6WaOsiTcsq6BsZOUc3ajmCqrmLwom0FsM
EPZBEsPd9Tp4shv/oN0hecWryWAVA6k8Dylrgm+U8d42mCcPAC7WGdnRwEFoaaig2HXZHULL8txU
e8C1b7nnvcu0KA/epHAkteoBDAJ2zTqENVTHOzOlsCBlF8pSkz5Ec3/KYAm+ZIwMV2nevs7gHE6h
k3tnpws5Xzn4ILUPxsjR+1JxUCqzJqblJKiDbaqjrCQaF89R0UjG+dMS2FmBN9Sd9Zb6w7htMKLk
SUmwhhO8uHP0A0IgrZxizu+zYry4nTfsJ1tUW7PMvudzT4kRN9D7De8dyZa9CkphXu1g9tdtJFZ2
njSHMgJVk3gVA/fxMefAdQwBMDuO/oTxYiV8O/gKHfFTBs4bfTPef06lZD/xaoq+g8eWQdVN5rnB
PqHyLcwg4h6k9UgcBCxolZF8XnJciUpjZ/XbNEwguWvg417gQFkGUqJpNWEOK0xGwUyJeh7o1Q3y
j0J1353KxJbhW/duIb2ziLCKoia5qz2ykwqRAi0qxJ6U22ErXHZoZkjepglLxWmiDA45v06IFb5B
IHzwvk0PJ13dWXt0Md+YR7drxoNP5Ic5e+GRBTHJqlybTY3+MF9IznK6ZOkCNI18Ph66l5FbMuEa
nafAyvbwQoILJhXECzV5JqxuncPhZ/IzTlsOlohAVy2HXvIdIv3c1a559AMBq3305BZh6rqpsvvc
HYI9GfBHtDrBtjdURuZJx1iSebgVZiSOBWy6fjipnYhsIlL55ELEEak9lugMkjuTlXONF9Ha0NBN
3Da9m3uudliJzljTheQMTUdw08TNwa+M8CgIOWY7Z54Zj1V4LbuFxMNRpGByszbRpW570llZkPuJ
rUaKOxdCzc42YQH3M/IoTYzmSYfxKVHtXd7Xn2uV5aRkMBt0AJauYTbja5iqVTmIb6ObQPr35qOT
TlToVRBs2mbaV0FFHFBCKo43OorE8zAAfJcYL3619xJE+JFiYuigHZFKkUj1Q2H6DcbSORftKCF3
2LhtyLpIpGsfymIHfdF4MLDOWKJm80Y9s3bC+mB0eK5GY6DZOujtxGStbRrgxjAWV0XYcixsIgIu
FzzwiNccaU6+bSSZeYXX3cUJBZVBWRTYjMQNdErwg5dODk71XZRRfAbK2dp1oo/km8WPiKheTVRp
qyKyL+ngGDs4Evkmtit/b1XWVn62x8za0p/Jzg7zdWOMv1BlY6JyNNaS2v1JoJ61jT0kgxZM4igL
mIBEy7bRoKTWw5EN9NKn7d6hLH1wG8i7htWc7bomN0AGSGg7LFCyvu8rv92JYjoBwiFyZ7aoP2dL
0TkA0tuiJQfTgxPr5rlTQQMrxoTu4ffVm1rS3T1gO6WJ0z6EJU6jgjCgJrQxxOTs9r07XzreOfQ0
7dFRPHTZ9PVq1t688SeMQXnU3aGLOQR2exC6sqlw4cLTkKgZPVC7xjWxOKBZCO4IkF0tqnmonkxQ
pjpYx1a2IODV9Di4JodOv/G2XledUS2029yZHw2ZN1tBFba27RJhg2pzuItOdqlLa9r3Ewmvta0g
icQtJajw/GPSX+O1bEz7QZFmuhl9AFhqREES9gq2ViV2tkPbfRqZ5JQ9MxMv658DpIIvmbZPSc37
Vlmxf/RNvS7HbtsY/aeIt29tgr1alXO9iQPQUqN+g/zwzerCA+fCjq03/vXL7Wf9H//H7WdGalbs
CAJKhJkYW6dkGN20xTEK7AL+1xJVdvv29sPbl0qBHW0aOay7Oq/3BRJNv2rActlEshqzBRPg9uff
f6gMsz5W7F0LyYBvb3+z8bnOwpYhe6YU9ffAagFBiJTR2y9m+XzyC7bJxCx4DrdHDm9P5/atmeXZ
Hd4DNpC8PP7+peonwmN//7OaOIdGMv6O86c6Vry84+yazzU0xJ3jQjwx7GZ/+3+//wWz8iVla+mt
G0Yyvz1bK5ibBbbFS7x9CZfvVNefoV3EHOslKd02nLxsedsHbv80S6aDWrJmGau+VAlQA3f5E2lW
D1oSe377f7cfDR7RNk3gvBDQkLGCBiAukqS4i+iwtjTh52xfiCk6gF9dWvnBu5zdj9uvJ8uHVDpe
vbdyLH2C7snI4djQSB5uKrv/b+F5nUqMOO8f5Optoqato+/tr2Yc9MAOIuz//W9LzH9YeO7fm+b9
e9g1P9q2+Yvf/B8bj9T/0rb0EEmjVnTxaPzX/xp+NO1//5ehxL/cRSerXIVhh4kdMup/u3gWg48H
FEN67CMCl8/vLh7rX7ZAjm+iHiUkyTHl/4uL54/yYNfBRoQmUwnX4nvL1H+S6moxkbZbGuXBrIdL
4aA5qp2VCkuxM7wCp5hHV+KXN+kvjDp/9Yi2uSiulRTQS//0iGnusJqOeOyHbcPsYDV75ZvN6RjV
E8iosPvt8v2DbelXX9Afpeq/vUAeSAvTYWt2vEUh/Iv7JGgN5JJlUh6sdEe/kSwMNV0Zmr7Lar7+
/Sv7i4cC9G87JmJHXp39J4l+r1A1FDUb0AIMSdLk54Kdj8R2QQ79/SP9Sda8fGo8ksuUVHEN/Men
1sqQfdHFveobnC60R+HXhKB0kjH6p/fP4pr/g8R2eSyJ18JT+L0868/2HU7SGW1+XpVIahK1OMJ7
Vc0IneYrOna6nWZPW+zOqlty+FhbQZtdaGTSFMj/wQPxR6H+7aP0pG1TMWphUUX+6f1V8J2NVg8l
MV3Gzkz8e9ktaYfj1TKm61iOz42jftC//ocr6PYKfxUZ394BimKoUTZo/j8LtQ3LLfARUYdZBqJg
s72zUc7FxfBcteMzgEmopsE5zudr7FUQI4zovXbqXTkxSI+cGpCQJ1/pUb7+/TXw108L3bjQCuMZ
QVN/vLJlXXR2Siwgu34D1YUetlQ8WisGOG5e+9GZ92Rm8YMYLsJCsaJ6eZqSjONx17947kSgHlx1
Gbz//RP7y4/JVTbLE3YDlpc/Pq+5i7spIgKCMzDxnmVvEyTX9bRCaKsNDncEnETmKF9K+uD/sLZY
f3Qp/c8l8stjL///l7vd87TTI+AsD5jzH8jTxkIM5oqyhzCgeryOJhZcMx4Pg5Tfougtr/32H66W
v1oE5C/P4E+fypBkiHpynsEcYvrnQHiVY/w+My4hnzH5+fdvNQO9/3y38XHiT9Aal4Nt3yj+v7xi
zD+4Gsm/PBRmySgEkjBAtsFcYJUmeBWHFg/pdSjS3rrWd1dTaIDbRVrg4nFodc+sz5xOHr8zpdNJ
+1w7wtBH+qC7sjGvZRAt8tZLYHbPjuiei3g3ugXnxAT5bfwuLfqzTT9e53SniXArg32H4BR9Af/O
8vc7yTSxx80+FPtiEi/TxCimAALSeGf4xKdKcoEyBwP5TugOreJLPtfVSrkW14oLxKUHgc0NNfbD
s+PIu94GdmiFByJVMwDbdLFNnd/fAF6GAxqumt6HZnyMKiLBA3H0i/Gu0DzHfBGEJfljq+ghIfPA
Bk2vZOH23GVVcJh8ga9hviJgPTjNR9LF76lChyeo3Hu9g8ABUHzomYvHPxfKwwLAWK4nG0nhkoUt
kM4/Cbf5zmgQpSvvDE1kRh52sysHWsej/d1QSBjMJR/h1u1R903T+KuB12WN8gBW9jVtu63rkgzF
+3lbPFo5nsKaSGpS5Y31OGXvFo/p0DVb2ax4g4bayPzz2Yqwz5vd+2Dw4ry5A7fcwvFB0+krroOh
1e26sKA7ZoqPpaDSnLIC1DML2PL2+y62/STZ2oXx6rbY/40i+1lnDVozoKQquLeBMtPMzgxgTebJ
78vvGl2OM/JSjYGlx53Nax/1l1j/GD3qW9cbruHAPmHPNOw062KJySW0lvbVsPIdnonvzU/USFyw
81V7/TPq7UOGdzdMen5/UR88JQ0xs7IM3rXLW5D7FfXdBw2Qk2Om78tD5DNmd1r8kC663fJ4VP5f
G0is2kjfSYU6ucs7xeHnMpbyohLzagwwFSDLJAUR2HH23ivmYWK8VtVEGzpceUXwJAqb4XttPcde
vVBQuaYCmjV+0D0lGQI5LRgpT5rr02nozKToGHKzWGkvPDkYQVEqTVdEFt0aVdOuKiODVku8ZAUC
N5+qBxn0P7yIh7MFH1YtNR2J5FL8oDy3Hl1FunmbyyP31fn27BVw/dVo9c/LvhtX2Aiid8oTaAfV
+wAHfpics25hKY2Q+NYOhn/G8tflUh6WzVmY8gJvniLZzw6xxWeD/tnbO8Q+2X5/FXVc7pq6aO6S
eHqzorw+w2onpTUNO74QIAbb0a9pB5v+yPUh6OGJ+OF2OcL7/RkvN+688AaIxPks7OCJothe+4qH
vi0lXpT+RPpw1Sn3SnFgucVcNVxFyD5lGazFN2UyIg4QnTThpQ7f255zhJMU3Jw6oTv10sycCW/L
Vr9s9eECJBy5hEp6eOOYSkZt05UMtWKzLgLzO3CyPlJP5gyQolPdM+3F8KfCqUfMAEtfy7hClcmb
qpN3o3IOVdR+deEOT9wDPZeLFQCoNcgPMM1xL7tlEjRwBB49cr8gcon97S/oDr8wg7pO9VfgDAmE
Xp4WQn3ecsFDWTyKzz60qQ1xaZALrL2JYOH2XELcVvOqVg7Zg/V4MuvI2JDMeW+SrbXSs9HtB/Pg
agbetQLhJKJxN6Ss2wYhYju3HglQQQ84jfYVnjV3l2REv6yYsu0miErc6b+BtS2StMvW0sj8fEbP
frrx72c3cM9gR5cBgddv4ed4hTMcS7sB9xoORyGqO9Wyijblsk0WZGYZQJl30jReubewJ+KqmhAl
kFDZ3APJbYAe59k6KJ0XYD5Q68dSb9MyfiNNnpi03Mm2OuWNSy1zGxvcV2nIeyWH6XpjZ98uyNvh
RXbxz2U7MLP0J+S4g2Hy1rDEtW1erabW/Kh88yUO83VvWk+Dr08TVDUYWMXGlx4jgNtHNLVEDuPY
RIB6u/i7jD4+MQ0dGBsj4oLK4/wdAdOEg4U+ZMOcf6oIx3O5rMOxp6U8dT868C1bGr7ky+jpbgB9
b2mR03SbCS2bwKKMnU8jN6jfKvSL+6CJdh5g1FYbCpmd9U12jbvxmaGt8Lu0GMqBk0nMSxsTWR7c
JfwrqJX4AOle0xTbkonBTVnOhOuOEnWrCI5q4PYh/IEVxm83PRkcmETmAmktk49pPsQz+avkJE2b
yvJagP/6LspzQUeFNIxMhWtuZBvWXXHP7A2gXM+x3Zt+YFe6MDhhcWPPhFLzQ9JJ2WYVb1KPgL1M
RbjuPGY/wuXB6OP+qGIBeyfqt4QOwaZcPrsi5R7qZ0LenCsRbQ/jyOXSZrXaoDJ+T0Kgy2SoGGQI
VBu7pqMXpnzsSlnv/OLFRkJLW344OA4sotuZyGFcqWOXIkkTaDThuNMJfOoyRRqL6SSAjEh9EQ5i
42Stse6Ws6zfhUwrfowmITF0fQuyehidFs95K6/5yC2AVf1lzocne1nLXXmZTTfCCMQtGgzis8pJ
xL0tQW5H1CaNP2agcEuVDQ+u/F427nVU3o+brEV45psalLmZ89gl0aLEPhhpMDsD3/GpMGL0xnNF
eQDGKztSaLYb4QQkRMOrarvuHHi2u2mD/LWVZbQFktEtbqh667AvbuZJFocF0oeclzucg0HHvYw5
YHTPXR6Fq/zFbr3+Ja9oKtswtvBmfZ+y4Qmv6/AtXia+icT6iBc52HaL0rQ1hte4cLAEiPJA8Y04
dYg+ew1zr4w51tnAtJFEqb8XRXyyq35fkYSKWGI08TURvdHa2Hsc/PXrJeUSCChTblIT97mBCsO6
aoC/EnLQ2h7Tt4itlFBZWpoQiifsn1h80r1ZzdWWCzpaob2P9g0uELQ8hrmRUTVtGI1vC3wGdSju
Sfp6yQeJQO/rrSZ3uOwhaG/bTu29BjhEkDFFSMU5jyDn1a796I41ffaieEgkBAbX8A5QPjZAG/Nt
mIbZNpq8K/rF4q4Fq0zTcV4HWfdoWgA3XFWtMJcEJyermDJ21a6TGOVlO/VbQKQINipUmIO8dDnR
vaPd7iICofdjmZ1cyMvcFMmzZkzqZlePBAcIpdyfhD1yejUxhpdQWUEhy23m0xu3OOa56jvzSg6b
3WDtoNR367R4qIVFTr2TryOjLtZWvDE9zlsMdT47Bui7KWAlNwK6/3FAYVIJxlmd5P6ftHPoswTw
e4EIX/CAmkRzZNruEtXNFtDbHdrdyMNjw/wpxuGha8LDJu3t1RSVILyRlNaJuenaAuyPRDBbx4AE
Qni0g5qqcwhxvZiCjh1p3OEF6/eerh+SocdBV5TTJsfzYLUIgxs1uZxj+y9NxJ02zwOzxr7mGOWl
m9xDnKVtgnM8OBqoeerDEgO9APOqBiGJDgiyHTr3UBjkktfsMJs29FFSl4gfDETYN3eyZfjfwKlx
OfGmIs7l0SVOy9atoq0rgZHW6sg9mO5vO10uMCGXBD+2EpuoP6IEnGsYEAF9ApYzvffz/NmuHHs/
k28ZeYE4dBroP7vCHmYqCgo7vNdo+ACQMuasst3UN9/SyvB3zBQQJtrJ1wLj51aknytJ/KZpo0G2
Gg5FbRTsHbLyvFa+eorZItWb3OHgvJdT86Y9KNMIGapVGC3ppvhoTZuzwdx5B28MOCDmHNOtTqzz
BUUNzJvDu2X3+77TJ5fyAbOBdSUNC3UMao2VwTGZSR/rd5m+Lxvmb90lBHhBwZSQ808M02nFvQ7Q
2fkEdgAIPsBguRwKEoUAxiLOpzAq9nebc5Y0qcw8jMUENZGfHur97diaoMgMyoln1nzC/MwOSzUT
9225q8ECj1rC0lMkmFojz1TwAQ0GCVByXN/ek1l4r8jEHlmTPiEEx0zObdLGlJnIp8cVM68rng6C
c4L22SIU3f7RTrxugN4QevbLSZlsn2uekltrY8qSuYkLyayZfhpfXNYOFkF/NRIMup3x/C7/aZsX
ndQA3mq4hT28evRA/oORLoYwzMTUbQWDhqrb2Rzt6pyDRgZjDbtSdCD4wqvrM/4Uh8J0B6OAWBj4
nb2DqkJwuoBpyLLh4+ggPNJXpG0ZFnZeg48xXoqtbum1dMu7EHpEu3SResPi+W0uTJJya2MdiOTd
dnj/hxkrQUadZkgdH9FIrds4jVcpFcneznlzi/RR9eNlVu5L5smLpnNYYkvjcLvtvepS+Mst5s5X
l316XUYV1PQS32RXvbhLGcI09rU08+pgVGm6s7xm3sgGB0BP6IRyMoTG3rj1I5CjDoka1JfKJX/A
p9ajXAk8SlOxvLNGwpffjlRt/gQnH6EVxRcY42lVNv5az2yoS1kqW/2VKRv53XymeDluV2jQYd6s
9XyKsxSPC7K3mgCE29PuPMZjhRWsMeJAbERKbgvzgQzjYoNXEAb4EpliS/USpfpwg45bzMJEpodV
FlqHQAzPYphOUc3huFO88ZzsKdB2WRT9NLQeyVvqnwFIYOVJg2OQFfeyYLrMpPKEmvR6+wy6BcWI
if4QdstzWNbVvFhqi6U+NsPpkwN5tstQZJV1BJ3b19ZKCYTdtypZpKBrlXExXY5a0qRZPXMfWn3K
xbU8CbspNnopbVEx3C+HKd4nog6WYrWM51PnvqlY16inpmNu22dZcU807vREhMFZqemUJu2DTRti
siA0TfxmkvM3ln966X+4Qf9tKN4cydCzm3CUco3g3HvUtPSwdh2Kzvta9m60Kq3xbBHyDm8oehdL
iY7fKTH9T7f22+3JW8ueUzpcr3ZGoyJmk7Ii+2cr881Q8JuYMenz6u6OzvNS75L813DBJ5G8+HgR
V9ZIUpb1NFq4j0Mx3ouYHdNwH4weUWZWvC0LRgcHLzVxObHaqJHYiogZ561sMzB3kZvcnDlocAim
1us8TlbVy62bzHResNV/NTxJ88ymvEyc6bTsy/DzVy1573XPPb0U9X3Bkb3Dq6lUoc8OLNlWtuG6
9YtpVQUeA2yhcSrOV67ghbwqIgCTe8sknnm5a+elOwYz8KNsW3d9u+Y9URH5dbvRdt6IJbr5mowU
IMtCW35Clf9RV/3zspQsn2o4dwdZuO9jGr7H1nfyV9ZBgxI1TXOWGeNhEva9qYtpM0dcFUsLom+4
e4JxfHbVa9KF3ytrN+d0VVDpobYVd37HkjEv70nvP43z+Hl5mdJYesosimUrL65HM1MZfPZL47Jr
bKpJe9lI3mzujkrSqBgccuZGzEUoBpkNiLaC9t6CuPV9AUXXmq+VQcBcmT5XusClh0QG/hWw+5Ti
PszvyBc08GNDPLegQdeNfYxNml59/nmSMWiKlLpjafi4AWBkh66GHHjWYWPcMerZYxW7quXSvn2J
kFvjPIgWqjLWcGRWU3iQqbyg5ib2uWLAxMACJ+n4qGQ6bW+NhfA1dUk69W2vWVcDF14QUYC3GjF2
yQVuQWm3GfQuJ4GusyxOZvTZMTdcM8K4bx0PobP3vO4QLNi7nt6JdJfamqsSFcQeHvoe7C/V+q19
Fu8jLSAOeP79AKl2aljVNW9ObPMyeYljPXyjebitaqxvnY+nzGJHA+Lzue2t+9v90PoOH2FNZR9R
UBF6gBhWfrgz8+2kmnjkpN0F4yZwvU8gTA5eO3OJ324/UJ7CJ3H0Vmr7oGxHkR4teox9Qc02jeTX
kUGOm3C17Pd9FfyUCHoxos/bbqAskl5yVw/dczqM+6m0xdag+Y8z0sHOjH+5XE7ULl3YW6UVLK2y
dGRlyEtMXC2Ocm/ZHxm4YBDhvs4Mdt2IplvungeDajVG4IT6mNMboql1XwY0p0I+EPBt/qqabRZS
OndZOHHCKdHC0KQEs47Fawz/D3vnsSU3km3Zf+k5ckGZARj0xLUIDy0YnGBFBElorfH1vQ1kvchi
VmWunr8BsdzhdA8XgMHs3nP22VdwxNe114IGnaKHRlaEhB8Hi8iaOoGoZrBA1q3iLpTMJvOWtES/
uTZjXrtieO3jJ+TTDWpxhphUpN/yujeul7VnPktSoRCXpig+6ZFjyW+nqyEeuEr5nQaiIzPWNFzf
HCNjxnAdWPY1hJgfS5UGy7a7qdNoU5WSub/uunsR6WuB9xuVFio/dbFjqphsK6VsFCyNPWF60OaZ
nhIq5YQAQz1Vkst8m4Mmdr+7CUveOtO4UoYWwBdGrLKEzl5bfHeJB2Y5ZY68yr1baHvOTg0lk+oF
lB49pNDIX+xR/ugQLHsu5riCKgJxaT/i8jabuITEMxWlufjSzO1NqbH09ouERVQqGFC5vFnBhFLL
is7Lmjm3OKqXa1uC43jbOghvGw3fHsXqWZWmTMGJmVsJgVnFDVWGFc3qbCWbblMH3k5rmJCYAvCw
3WVvKnAZFWmoud1lOZcRx7NGLeebZTa3fFCmXtOmFDZjM4s8KrOZp350q+VFbQ2fmxkhVgOR5Zbv
kCxBelQXY9JffcF0u6QJ4AeE4UYE71ghgtg+Nn7WBKTN7HqojkUepGt11I/JfZUkTL7clLOyyvdN
Pr0SVcXkzomuZ+8O5J7BD+C3ZytlHdpKMz91l4ZrKUNpDdMZslTMRzuhW9cRnu/9evrmW86LZudY
XIJ8LwLcdbY3dXDQsy9lRe5hSRhFzccCQDypTIMMJXJYfZSpJndoPX2gH8TgvM7K8Tbhb977bQN3
JiiPeeJoKN1xPogpPQ9mZF5Gve8eJj17yhBnaridDokioGvebhbjfemF2tahfLeOdK1cdVMJfrnQ
6ueGNJNRnArUSJiZLEIQrTS+8Qv7TFT8phvNDuNcdd2DEllBAyp3iUkkuiSfEAw8/vyqSptdajBt
iLvxpoks/QqFzCrsgSTpLp250vf7QxAPj3VnyWOGG2Ngus3y6A0CA6pz90lgIhMZoOam1L62BSQP
/IbxYS6BQpV68oIKkdzFjvQHgzzkvS3y23xwA2PtoraRVdfulhjJTAllErURs6gARhPtYo7Oadn4
Bre6V9JgjRPHgvy1EYVzauOJ6b/uaRQ6iCvZ9VN5l1aphOrERqadPAnOnCEIimODbP0k0vwmhfS+
nXoNSzAmktAYqB+E1IvR53LCVEFLhZDRzocTvpEFsqwmTT8aHf9Hl+mveUlDgYQKY5sRSrwqBiM7
LZso8RF4T94Wkas4jbh8/7RZ9sWwsrZhlbxHBcabtJiOfJv2qc0G+7Tc+u2uFXbWPhD1KSoIyLbt
btxKr6SSmsf66XNTDqi6Da9EIFlhzD9XY9QAACaR0i+3Qus7RLakYXB4DhUWGEYBK7pKAuuBSC53
N3jdbrTGcauH0VWmgFbLplOpsnWjzisK/tvPB2KfP5QmVDQMzTJOy4Zyv/nzVqcSsWEo8YgzqNok
qj7O1qi6RXBNc6/U75vE0O8Lkrd3SU5pMPTlMSTx4SoxoydL1tWV3bZo8iB9HhChBSd+pfuiBY41
6uWDLusrHh6vJYo2UttxjXlpj8s2AiEgXTAibl5bd8LQzLso1MutjMn19jwkmK0hmh3WcMGgM3mw
djq35YBSdym0V7cDf2O5Nw7C2FLh1zaDB2qo63g7wTCV97OVlfeTjTCUUA5xWPY5LMNaCEK3tnYz
okm7I3CIopjScUWvtl4gvd6MLA1VpDzKPsJR7MTmQsT33KBipfytbgo87cYYACtXOb45tbnTcqtX
v8Kf9umy2fWB/YX0RASfyiM1mFA9dadV9u3qTFhsAOgRJEE0nnq1WW6NffhA4WwGb8IV3MG5eApk
+iOm0b5NaBuell3LBh/Mr7tljdLYSUs4I6RlHQlxgLEzcUKFBIoad0nPUW4WLdkuqX093Xmt39Nt
YuNO0weXIxtn2uw/TOa+GOoHAd3br4vp4CJHM9VZ7KizExuPvsd5e1VlTcDhR46HlgMjG3ti+wz2
mAHYp0rgwx+vna5OzsKiHG7VpKNGDDWbsFLz03o7tUZA8CynOLhajdJdaROTppMZH90t4rs+keDd
FjHeIssrIHxFSeftLbuKjXWQ4CkrIQkBKguNfTqa16Eb43AezAOq1dJJQKtZzZn/S2i57D0ibtH1
SbiRuzhzb7q4Dc9Jasw4XceCKrgGcVzmH1WF8G/a253enT51loFJjjVTQh7TXbsnhCaIt5QigCD7
EVlws26fllvLxrfrX3eReZu7zHO5cnZH4MVEVOVVfwqlzR9BOfrz1rJPBE9D4M9Hqsce1zlsc10Y
YQdsSBFcmeSDbU1NYCA1mq9kxZxF5HCJnvrbMoy+pGHVrK2x3oRlPeHabp/MxOGXH1ewVXXy75Rh
hkrnlR+5JxNbwVq2fnlVeoIinQyOGPw+8jQm+KvU3334WbFzbmL9EBZ4OKvyeRbtSzIyYzQmPFrM
S1n5mvFpMpnCB8pTEpN6iSk0ZiQJATRTwyB7lLqH/VXHUrTu++ZbxaS8rdNur5i32x9Wqa0iQ3DO
Di6QlcmUW8NBRkYMjithRCBHrUnvbL5g+H9vpPvOwmQlDBKuRBe8j5X/NtkY8J3mPg/g/BWzoB8y
7gItPKoPoJvDnnmZyykB62S/RBXFE5PbzoVEj/LisQ2HDUWWddkHu4gBmWB7xrbKWxuWc52GjHa1
/Bql1ms98yL1HP5wRy5zQxetI+XPNUT2EpQBlpbQfTS94J24HsALBnWvuyiRENwDZnBCsPyes/oL
rvur2TrNFSgd3aTfK7MaJanKip1aU3GxvjAKXRI9JLrdoD3lVOXe7Lpb+Hzkbo7ddJjTdpXVmr21
eh8vV8QFbiYhhF5cv6rvRgwAW2azWLzxKql49h8EgIw/qzw29rS80M/qY4RqIZDGj71TZyjtJTNq
ki6UTNdrzXVcgK2r7wwd3qnD8mmp6MVe8EOVgmBWsaDSqbC4mcIQ+rhHVPqyGJ5rT89XQgdbgNxC
b30WkNZasNAxARyAUQMW2jj1bVJhsJDJW+TpDxaTRWqHrJndjFQ+sIhuT10AfDolJKQEHWWhNErf
zAqv5sGuvH/gidpKYvZvUjBPZ1WArMmjK2gZ9m/6ImCvgd3hyUWnL0gOZq1SIkXeGjP2f3okTpm9
M9PzWcakXM4y6hOq1ASabtOZyM7DWGwbZt0UKCLSQdXKYPkqA8qMtrtJreEYmCxnmfKosnBzPcaY
JTrB4rIDNcy0EMXI9ENaHARdzJxQdw5RIQh1oNpTxNLYNdUrAaFvo4gx0Q6qdJDuZoZrpvzxJuu0
K4mM5e9FSIYSdP3lS0FDajjAgNE//q7LC0hbdymJHOrMeO6QE9UJS1b1lqLRvRjOeR4OgVdvxhGH
zN//bfM//G14BSZ/FLQ4otjfSMSN3QuINWWKMYiOd6bgBfwhI3wWlBk0U1wX5nQvUYtMo/HsOubR
G4aTWoXRFr33vWBiKa7j/tNpKbfEVHvH0abk8/fvUv5FFObphu4IRUD3LHCCv0ni8nrME1smHDYu
7zJsWSC6WOJWDMMsJgnLQeBiwISQoGfIrHxTkrFqSH4oMUcU8StmOd2RLnUV2ZTpmvlmqbWcm1Lh
cYr8jYwySCXRD44JWBxMyoI4/Fo0EZPb20WCGOhq3a7KgW1lX1df4smBkxOwKFx0GiwTCDZUZsEU
XX3PQt5M0nIfc8EN5vGcqHfpWqG5bnpacbDrLnBXCXonLRIn4P2UhTARh5tXxXBWCzbqPG+yHu7T
ulFhKi+mKjJGssLQw/w2fINv1u9ra3qAA/MPvGPD+os4li9bGCZAXXDH8i+CVbyiBdyELjlEEiiT
p9tbNKqsfpXepFYjmd0oVVRWHqnR9CvQm2SCEC13bfT2To56weWAirLrRMyM07I553CPDk2v7aGc
21yEqefMmGiJEwuon9Ref2/7NIBLo7giAyDb9fr8I5s1iIGoUnaymggkVb9JSMXCCoDsh29BAzKz
NKhXR/x0qqGYRxTJYux865o1io5GZWVlzLpMCqJWjNXIofpGmaGoKbdJLqHbuL2Fj+QxvYMIkRXp
F2dmRUxP+y0zSWclx2hdTow8te8QWewwK1SPhymbpd/aad/TeCh31Bw0A4ZVnLcfZPSoLkOWmcwU
yLAhETUkPaEzKTdm5Da4IR4gTc+2edDr69iCiOdDrd8Nuf7ERI96FRUfXMw/ErO+0ihyoWHgUwuv
vV9q7aVWXNtOcgxL7XthqghyHF6bwhevRs90zweS18aQ3UwdXVkTNOuadu8qb4a9lplyVcUEB9Au
iUlWL4/lm2nF02lANgVfSDwLHqRDcIJ88w4fByhBvvPt7mKVzrFUIgEoFhwCnjxYtfY1yDjP1Vut
jkERfsekfd8lRX8zyRSQTAcWou/GZ8sXiDUA3iZDW5/I9Hn6+6HB+A9XFGju0tBxAghP/I5SDzo0
JrbWJAdLfWR1NXDYxxzO+6a159zBQRRCKkaRgx2zUM071TArlJIOn5m1qtr0H/S7f1V8exZZ2abg
PDKpSP4ORG8nOcgywgiWiuC1zOJbps9HVfpOByLo6unoK8VZMWBvQnpFNOKbr1cvliv+4bv5D4O7
RZoG345F4AAiETWs/knb2kVd78scRkgbjiXKG84q4vniBnM1ts41SvGPmqVaP4sPWdN/CZCcN6q+
IZV+DD0FLuI5J4TefYS0+2ja4bSlEuavo3L8ByWu9xeZvGfrjDko5D3DsOzfdbhMsG3a4FCZxiT2
N4Rp71BWbPQe7JDrQ9D0uLuaU5K0BT/bOdfPIcylk6PbNU4+yjdedDUlANa6yM226CectamqURHQ
VdeyoX2GJHroDcK8ovOeydhD8KAPGYvHvNBWJZC145CMT9kUFwTDooo1Mxi+fmJvQHp5zx5rIVO/
N+sHLUmhN6qaeKBFXH3q+WAmkF3cztv2A4W19KUUbXJIq7zbll0Ugt8nyRVl5ZPMgKVm3rUMp/ni
9fMqmuhbaNYALaKUJyzr+tqq8DWbhjHvIk97qcsGHDHyXY5g/cuUItbVrIOqOS5S0ZyamutpjyEN
XJ1rRGiGt71kQJ7B2Hgh2qgAJ/Yms7Sjp4tbrLQ/RKF3e2kB91LEGWIvVlMxxrtK1iF8MDh6Xlne
p1PO4jRhtMqmdjzUUfS9hZ/3c/bxv9aof7JGCWly/P93a9Tt9zxvprR/yyMGn+9cICFlfPu//8f8
+cRfzijH/kN6prQRsBuW7qKj+R9rlKv/IdSJxMOmZK5tIKP/tEaxi5U8pxvaO0ugiP8VcGR5fzhq
MHUM12AIUw6Rf7m3bn9OWP824IiUzd9ntugwLcRblLAcJhK83r8NQGlmNXNW6tNhTMsHmgzz1s/i
B8QCBaDKddlIj+WjcYNeQQW6SQQcSNx2GVWIJseP4VVOel+aK2z2OUnYMCO8ueXci+wA7E5AWumo
RwTW9uNV4TR3A8AN0g7bcjOiywFBBT8SIDCBmrUPxCTr+GcFUCms8X4cxmLnGS+5T6K4H82gaWyI
kjJN4DxZ2jXOEEyy11Uq/NviPaacf6w5jemIg6caPDLIQ8AndopAMMltwMfk327spHP3k9InNUnw
4lkppntNdMTNcPGpBxmfuwbSQXhPAlu5n7we7EhM+ZgCFZI7rIhEfE5N8GNo5L6xDH8bTtUa1STt
2cIA4WViwwAbdUoBjawdyeQi6+kSV9KiAjtG4AuRedPvY1qUxkzLfZptmxmNG+Zw7OaOWb/jhvwB
sAr9g6U9SZgs2zmmE4bjhBJI6h6zPrQ3kTQvjp/Seovd+BjZzSWxLsPYQk63g2Me0tuwcjAjvpxH
AiMd9zhCQFk7XlcdZxMISQ0c/Jq1vw8u0DsVsr9E0FXPhnxvQoIerd6+WJrlXKSTZusxbrptXQI2
ZRhP1rpE7dmPTrKzGnNrS59IzQkzPrIdHWZvHyNitZkX5TBarDh6sbkQoz+d0OgHNMCiEqJhMWfD
enaaRzmX574e5oNXuoeQySp548o1/uEbxRtkLVBgs7zpPCe7EShm+FInZnM64tK2aS9zmmrHtAhu
RFE4B6zu5jXmKkRk9ivtsfbGD8orJLvlWbXuMZgYCG8tUB/AMyyClx4RWoKkI6eayAM0t7NwVlQL
jqnqeJAS+jR6A8kVhYMqjFBJIKjWitlZriMhCFG4Q2uEqlM1m0Ta/QGA4njo0qJYu84A8SP8VqdM
TiO/XGUZejPDwSdLZifthAYj20zyKYnWhIdY962Lvl9zjvHcbyBVdFc5U8MVSIpyp8vUuOIpkOda
jhM/5YtzNKWytIPbrg9mVAdmd5zLHrd073xtwzA56GMJSaukR9BUlITnVv9CEbVc98yFWK5UBG5U
34bc5ylj8+DB+YLH6H/NtOEq0/OHOTQ44vLoYruBzULCgfNACK6O6xHpn/XFq1NU63qzYV08b7qm
Pta+xkdlLYEJRl6Kt2iWE52lkR6B+TBFenYg2f7O01wkZBXsQJgezYRaIY1IAh80HANevkpGmpyW
mI5w8vdOlTxMMqwo2+s0xg0w0XS/54apcDiDRSLvjA6rs3ONoL4SbkulpDaoKTBtWEPpPPNmrTu+
5fcoHk5FTrhnzoC0TU3nvXLw6kBsv2Fy9lgbNRnSNqRSR8Qb6WXtuU2eMMVfDT78PwBOdNvm7C75
iiDsWzKw/p7Hrt1MEnEqzazVULbVlvF7VGUeauPzHH/xK0Os6Yevi3VI3s6uA2wITlhxe+yz7/bF
KmtHYzUS0Q2oyH630LqfjCrc5WNf7QcchmsfrvqO3uxjLqnCGg7x2HligJG0mUKNYPUT1rpRBUS/
A064ntN+pxfiDn11f10S7HMANkcryHb2w0w4bgUaY9qPK9PLn1Kz8Y5FVu3J5U1IvQzrcaXpjA8k
qoC2MQ+1OW8iH8N25lZfKB+D5k2tak/c36rSrZciLQlsn7po1/XoHQbA5pQhRX3oxkT5ZHxYOiqu
JQfm1TcoZ4Gtj61osI0w0A3tYyvktI7poR2MmeEC3eK5r2DYSSu7mUz7zunN3VAMgBuD0lkVWDfQ
G7G+dlr3/sucWpTI/G4mdfY49azwM0XUIlbaGZNoPVm08139ZMWpfkVwJx7oE8KA+HqeqEx0XVBc
EhnJTSs+KjVce52FwDZLNl7mfGieUOBSH+s8QRGQaKFLtTZagARGhhxOmvQ3KNi+2ZlxryvFbefH
2rZ2jI2UsOuqInqfW1i54MVewBhHsC3Atmx0wDsb4KibFhnO0T84nf4O377atiCntRn0cVmiAStc
uuR+d9RC6rwipnZmIrYOrB/IMp8TwYAx1Ui2rDpagyKIUcH51EyE3qxCL72gyb83UfhztpvgS2sS
mc3oImwkHVNVdQct5zxmIrLvddKtwbluYCXF5IdOOzGt9cnKsFHQCinBVBZY2Vh+X7fodJAz7ewM
lT/EiRBO0B7Y5msVMsUemyncBSHsSsqtx1YfQJOZBsEREhBd6j7ohcGi2jHnnWg1EHHUT4neMHcs
V7kUpzap5ajonHId5XzHgSxwCjHxkH5wVxvzMTfhd4fl3ZjOR8SABroOklFCP/ra60JcAkJp445o
4Eh0OSELTrqqxozqknWdefmBFee8tljJwM+gWe21LiuQYfiAQByva3dvxv5bMDlPHhJiujP1NhDZ
eNLBfqNp+Ug02FatFUT8PAOgMBuJe/IxeM4R+59cVwJOhfshQsgwHU1sV9tTNLk17OEl6Odpg5Hp
RuVAgLgHbuadW0lPmzfYAs9GfXDRbBulnLQuVYBWPEq5yDo9FA7GgjV1UFAq7bRtfVblzDb2aekf
o/4oavhsAVIxxIjNO1CLDAG9lsjwhBHhyigrpiN2sOvMWHWhrJui758T9LkrVaQMWg6u1rIuxNYF
+3jMbWyiJoWB4qXuKJ3UjG5rp3D2kYGyVymHCAj6BnLB3Y2adVPm/dMcozyIjYQ8ENFuhtExz0FL
AEZA4EkYaKuqxD0C1WSOCWgp0/Qegf8T0brftF7ukixHiOXLfQD8HkTgo+2JGCqjsyf2fSvDIcax
wNFHEMGO/NeSuVVpgUTMBKvdToK19eOeRlP+FODYZ3FEn2H72bgeWoFyKYVwkiS0cVYDPovOJ3ab
EI8R10L+582yT6rgpOUBDgAFQqPcGHcpyfP/s8GfXp5qnVNWC3aTIofEIgEfsqA6lvucnOmxb6lO
0fuj6goAZKYUtu3KEG9iRHc8Lh+ypENcpDp6i05g6eEvm0UssNxaHhDlALZMfRCtNV0shEaWn8BP
56cw9rPT1OZAY41mv+zHrpWfllvLZvkfTVd9iJgp9ueu5dbyGj9f8/PljNLnKllOSXmMq/dZhTwR
Oo8UzTtKx0z20F+BEufCIk+XouDyH5x50veR6x8dYXtQdtR7c7HnUGRVN5f7Pu5ojGI6Xn2kCae6
D4pTnTk+h5i6uez83Py2b3mF3/aRYb9BlVkfftv/eddF97uOYxTIRcFAHoY4DdAWV6dabYIEOkop
B2deL/dtRzynJRqHQf2inz9rrIAj6UJkWX7mdKzrmdk+/wmy3HOWpP42X/bpoMwODdTNzycvt357
wTqBNi+x7qLJBeTyudGdHq6L2iz7CCvONrVDXtTyFpaXSpZjbHnBnzcDX76YCf6LkYLPqdOq/LTc
SmYA1DTgM3Ux6b4hKOOYSUNjMw8I1WKZOxMR7iKD5ZoeA6PB5OPEKkpr+dkCKKIUvpfby3cfo8PD
loSlTs9RTML84jcrzbE4Lbdw0PBtqM3QXpIy04/mEu0FXY5PtNwMsH+dUjfYi0pL+Fjty3IaLRvH
ifkVSnVG5aAnN27Eosag5Yo5gFPHgul8miYCm5a7yy1d3bX7uII/qW56fZywEiVnIHcoc5bFq+a5
3bmI4CnCID1MSVPfsnvdaCWkM+OU1wwlJjEKDayoZJrHe6yn9lQn924k9hSJvsCuS0+ONkSgX0eT
gO4KtgHgL5yFpyG3y8e8sMQucbO73EKyDz0t3ocFJZyisxI1XrKYQ969LWY18zDBAtsC/eYiVKsg
nx0aksmpF8WHvoNknyQZRgXHOolYv666lMCliBSkpvaw4o3MIrDHHN2Gnmojm+Q8dMjkjN7Prk2z
4AopYZHiWUZfRs/whBl3NYqABGAxbqTQzXM39q+9mZPEVabtJgzqZhuncByrAA6aHPIfnOGPNhf6
Y+2xLtO0KDx0uo76q+umDYlUIfD327aBP+RL+uCTNtkXz0Uaz1VhFQZ9dG1azAiNuo5WQ0hmEqh8
VIVzzFKTiMf8lCk50aCOOUJpuLQsNz93/vZ/lkcJdvj1lOX/wed7rcHQrWvLuyyPpZWUjDLqv4FT
7nbFaN76BUfawqYl06fECs/dnxuWJWsvTbjOdzaRcyxn5nU6V4h09L0sEStzEfI2leQM1HrvdtSh
7i8v1Az/wt1iJSpPST2PRznefj6G16ba9FqCOF79zUot8fVJnpcndurZny/xeZdoQWLHJvihTWRy
KUOnkR6moNlCpM5PZZrRa19ufm5SN272hOod47RSmQJkiI3L8e92nCOoI9QS1Pi57/OB5daykTUJ
0KuaUOo9WUeMFZw7yyZIpjcTIQMDyb92kephrw0lWy/V97V8LzHCw33s2+cy0vkNbWlfpZqBn139
BMvvIN2IB5bfC1G8NxGtzO9uquuSbokXet0jDiga8stm6grrZIYhwod6dlHfO8BWMz5arXRXQ1yi
G2biJNTYwry8AD7JLeCGv2597lOcoTUEcy/dFLZP/A8fI1eXX0+FXq9ozZ4Bgkfx1p/vCuwFR22W
cHOZRA7T5Sc9q+dTLrf6LEN+otG9tczqZEvEKKI3Dyxc4cNxaqxY5ERIsdV7mZcBsVDvbXkz9UC2
TpHrIXZG/vqI0HdXlNY1rRfAWqnWHF0yBeMBZlY37ctSN/e+ukqaMqp3AC/u6PUXp2a5PsbYhc7L
/TGFwg7/2Yu38RhERIcJ8LtOME9g/moyYJLvcFXz07KJW8/ODp26IuiZRlhcEE/FHpPiaVD7lk3T
Jkg1HL5uQx1sy/OWBzo66Fw5lutHvGy7BLlrqLpGf/pf6oU+/+Lyt5an/9d9bhNyTfl8heXW8rzP
fZ93P1/m8+197osrTlY/oGbWOPGz//nKy392soGpx8/3/vmcMHXDw2yY289dP/+LZpIOiYMAvUFp
9ad56voTShdJ0lByY6ac77CZo23HpZclPqeypo4+ildhcVgCK5edxTw+DcSJ7YjBk4d5CNYLrgzW
erSBhWPgh1SHzHLkLsfJ52Z03Ovaj8wdsTglcOK72IK0hrSjx7bH5X+YnYK+QJYTWgVPb9Wq63BJ
thrrf/V+ljeh1/3DYNL4c91pG0RWdpAqbNOBmbtx3ZKUhMyIELjRR23bk5VV0TG0a0yTmvJ6L9qx
aDJuDRx/0ZpL9qo1EjRg6jW4is8p70K0+5qwkTIN8aa1oDLa8Jdg4H8bC//UWKDiT5PvvzcWLtEH
7eS3/N+aCj+f9Kup4Jp/2IZJrdL2pHCpYiHR+cVb8/Q/bOLLPWbfAtWeLekc/Kup4P5huJ5uekQH
Em0tVKvxV1PBNuhSgHx0FG2LvoMj/r+aCuqP/FktAxaJsd22HNoTum3r1m9NzWrUxhZVtnHWfOOh
rauC0gTJ8moSVQze+8ixfNK7IkSL0erbwozmm7qawrM3Y4FQ9zqjcE9Z6t1NaW3fkbv0pSrm4bzc
EyM1ew14684ogw8707/nZnNXaJp9FaKapTBSppsEyeHJHOS2w2d2ZoktCIlAgaRlIHEmkRkHq8qr
+5GpEgFE8uzI/r6pm+DGRJb0ROQEYr5Rb5iju+B1hozZlX2L9Xy8Z9IJLkIqWiEzVnAGXeafW3hL
AhTOjW1iYaJqiOIzuDPEwoQCMBuJBrrAPCAZaatDRq9wZ4W9TtvdyMEnxiRjENK4jViUH7ELU9V3
LPtuZiBZO7687X1Te8higSSm0e9GFJjETmu86epDFsHw4GT2sJ/jFNo64PCiMqevga5jRu4iJBGx
6Fd2JrnkmOO5NUNtlaIdBQSq9w9ZAEu0cr0rtxtD+AdJdvSJnTzw8zH1p2907VJg2xh+I9a2ERMM
Yvc3JUa0OqcdZrRaf02JY1faQf59Mjrnqhsa78GdyRtgsrrve5wYTRLrN4Xps7StMf1FPSCeIGr6
K9nKB6mH/t6EDYkyyMhv8oJVo5PJq7Gd6HxG7hWso1MeWpgFBLL/gv9+HTtMwIL6FkdfPhsa+KbY
FhtTs5o1nw73QyBvKdgChhbBnTvoySVz+vvZ1517MbT7SZrtNXyYcatZWBsB2Io7GB77XsTxJWy1
r+k0k4PREjHtT6zC0+o5yNriTB68Sicq74mAGNbCgT4/kbh3HlmfQQtAeNW7xEa5JtWQ2EzW9qQb
t403kiHax5jUcy6Kk8WxXQ7/oNn7Xc5AzjbnmcuQgKFBCBQN/97EY60AQaWe6/MgkauA0pQoAvor
q6VMbHQRERtdeBRW9NCGgXHMo+bV9uNmE9oxxsgAz+ifBqxfbcY/AwlNw1R/8U+CuSWV3FBqOWG7
kmzo39qKGhrRUuuK4OwF4XBMkyzeCbwg67Qc0KBk9lFHI8k52bBg6uTXzNC1O78U57o3VpVn1S9F
DBGCKvqWdBL3tko9NMmZH3wd7IFwCOrodja8OvxuK2qYwaP3wSJy2pAhNp37DoePAVpwZRuJ3Oex
62/jRqy6ttfWhIWumqIIL5j0NhWzVhgWPDGQZGAGaoETmM1wtErRrWwHRVoruvkGav2l77JDOZHw
WPXwD/LyxkhJZwl7TJc6WNh1XAfjta0fW8vP3jUEGxvd15y91MJLbc/xY0A6z2SEztnxHZf6NNW+
JDGso23IS6IZwQUBTbI2S+gfFI/aS1aDxpi0r+SGTfdubW1FrT8nZgyl2WpO0tTs27kmGcE3KNtT
St95hKa3TKMf9XVYJKCS4lE/GsFwP5ZmfEBGRQMgJhzTDscjYbLZoR9+ZL7VElzdPRm15ORmKQuS
QevJ4w6vJ0UU6xziDjDDXMk4xmqZvWZZSyDTkAs6q167wYv25iH0Yx48y33SdS+OpLE7tQkcwaHa
lJmXHjVKByunpA8VtuFGyxqyEefsbDdAypaE9Tqx+rvcgf9r5kfeUnEIp6Le4jzDmEYmoWBdfjXO
nbn1cSGxSKGaHTvGyjT6b45HDHYUY+lsiZ0zjABsdEbNQ9ecq1DEhDXU6cF1mgbyFvTyXiRHQ1nA
MES8InUhbUK1V9JAyr3Nin3TtrO2FizwNiX+JNzynCO10A6zjp248aeXPoxAaU0kb/Y2CwQ0YQW4
DS/DIQHje8KTkXpAglocgeiXbPuM4eCRz3QzO/6Djeh+G9sAFIihvGZJiiS2G43rFGYzfigYwp6r
IwZqkTB7drQzfXgShvncVxPuX84O6vS+s3NqfS2xNqzNwmvPoa4fCtfyroRPYLakPhIPOD7dlHp/
pcJXAxHd1IZHBrj7VOF0IJFyitHc+G/Cm0D8EE1Xg53fI7OTrE0fNBV3ncIHvtgI0brMS+4JjAwl
BIbcK7y9N/Yl5KbaWHed2+9Jzt0WZfPYtMZ47zoYLlhxkYigTZcJS0Buj/mRAJ8Oi7B4WBJ/oTIS
mW4dGwtsXEVXdyTfgVxm/xHd0XMhiI7TrHyPrpuaTFwUVxM8TmNcG0013qY2vtkpya9LAAQb39Q9
akHRs2mgKO5lyekAl3ATx9O4dUI6U80Eca2E8VUoWlTYZCR89FG+VyyxyUXK07p+gvctCVl2MSiM
tXgIaqQ32IhBmqV3zElItzB0dEYRGPlpGr2t2xRPQT+922VXH2wruI0Re69aPMD7CE/wiJVnX9np
V+T+PccaI081119DncRggvqUBr5+7nPvqfl/lJ3ZbtxKlkW/iACDZHB4zWTOg1KTB70QtmVznoPj
1/diXqC7rlyw0SggIat8LSqTjDhxzt5rd5IhXQUGGXU18QXL+1A28qRDX/DTstgn2WzsZPDidF/Q
YSZrKW5K1+jbYCgjGhukP2G2LmwbtUnw3uKajc9lBPUtQtiwGyrrB0df62r+yGejpGbI/a4etqSm
krmRcy9iDJUtyUIYUTdeCGmESOJbZDd7UZDFaPb0NxBIre9rXJVaPAxLOknrmOdq7NVpUojoRvBf
RABygB6at3IYkr3G1Jw+z67R1VuVk8ZEoBUu+7pwV0lv0IZjDOJN0jwky5NrWBO+CXveVANwu2Ao
tjJ/krgXtx3xXZzF5FUNhbO9P5EE2a4jcqeujtMcq5aCqkFEv++xQxNuWD32RKuG1tycq4kZeK0m
JshBaAM5UD9zLNdX+lxb4XTaPjCqa9AI9wYFwLtxnAI9EA6kIg4Cs6fZnQnIqLm2VTAvIrQa68PE
5NYNzPTJnrSTReTWKQspYcs4OiivQvKBLX1Va5hEhe29BJlp7wtclqAVnDPKRky3hu+Q7+MXYWFc
ggnbLfQ3DB+RhvMGKUfugvUr0kFup875NQw8f5FKZ99ySU3uC/MneZrJPsWyubHEiN8P0PuWGI7Z
pyoJ1kkgiyPqBaJau/A99dLisU4R4gdl+VUPrOTYmN1j6aToLllMrk0mjVPcoa0BCCfOnB4OmUWu
tiLIW7Qob4sQcscCJyiLK9irhMC4AtVudmwzI9gM1lSelAXpDTPNN22ZJFo2RK1udsKbE3oXBv8U
ZJndnheXyERXgM3ooUAL4ket4fqTDmGs7iy5msFWrIuckLRSVNdBj+oL+GjixMLhW6csw4dF0256
pYwNUXhwMlx1tlnTtm7P5Ejyjq11km+3LRZVP3cjNgiLyAq4VfxuGg+jpdXy4DQEmmgJguMiwJ2l
JcOjVhL8dv/TkGokdTlVvGOrwWrHFvucGdFezrO+ryWIpYKDeZ+HTPKbIEX5yFouwvGQIB5+RMkr
dZ2kCzf4nFcwb6Ye0o4a9Qddx90/J7isZ+lC3cSM1sMh2jQTx5Ke8Lt1EVqvU/NGULbalMsCGy9L
bRcmWP8guq8JtYkPopu+mPkcnUmiJI+yEtuhNSAaJG3qY0Jli2/QHEXRk1LuTxIuylNqaOKlxXDa
eVRNGSUtdUvzLpJqjQNEkA4pXricZF+k8c8x1BXCRHkwGZesutHOdwwHXttKQBOw1CJyD9RuqOGu
9MvHHmP6vc7D+CkduspnKdKRJQCe8a6KTPYFBEnoGb1mKF1RxJCQexVZNZacKAITkbIZzOIHBj5A
QG69M0kT1XjIeAh9LnTE2sqbOyUw8JxCe2LrsogXAwqhk3zST3sLYr2fj8x5mihzDtLLvzpZTeMv
JqYnqosnWjrsgCNBVmXeIdGqKk5h3vgU64zHBDLOq5l1+N8IkiMrpdliVjJfoZRtvGbwY4JKb6C5
8EbbSbyNFufq/aUr9PcySfjrWsQBrAmnU6T8MO3zU9IxxZj4F+ipYBNihrBkigeLYbL39iPAs50i
h3StbFme/zlAEsQxP2G7jmMJTq1jX67imfC2GcBpTDXICAZP09SY1kLnGffIXuAYuUYILV89ZA2o
gYpOlI+SnoCuChVTPpEFg3L/ZxDY3lrr+4G/ih3bDiPrgHoCZwMZr17cVV/vdyXao+nWD9E51eWD
V9XVLaoXbsUoqy3yke8RJyQy7ZtyWyKFwGZL5V1ZBK1WTv3Z4HSHPTFpV1TX1dGNS7Em5dv6xpVx
eapCM0tN7xMTnu+SfgJIkaEXmE00wcvSr9wWklG3OEOMFIjtYHMMrfxoHAL2LbM8lYU5+/S11C6I
yuVORySm5d8Ji2gJRYeQY7OCIQHR03pjppTmeDeeSF9K8F9mp5A84bEz9KPVxD+hPnzniGvh1qqd
vTA4N5BYuEkqLFhjk6AIg/BEzpyZvg0z4V0T0p0QNSWbHI8y37d3jQIVZSPYWxXgkFa1REwcGgez
78W574zvRAMzJrY8wmMNgwEwOEUcIzO2B2BcdM0ZG0So4jSd2kq6UeyXNnLKsjfwpkbuY2A5ITsP
eMe27YOzfANgOVyHQjwhmz/SeYezEBQhGh/3kKF2+yRLQlOCQgd92jgmnEJwRdnGfCyV7e6nvJt3
zEiuWEwZxGiAvREckChe4x+g/GCvMI8/HDHq16wPI9/yyFguiCE2jW4+0PFny7DDr3XuNs+pMp6V
O+EhJlcmnAbnbPJmbTjgG3B4Q4Ypi0/bCRNsfpb1i08lPtZVKnwSqiOYbAdrFsO27LCSGW1bHhBN
PHY13dy4JOC1h03DlJKnwLPhEwgWAC+vvwdpa55lNzWr1nJOAnrrVZHnWriXbCDgkAw0E6C/1p6F
NC5lF6QnLuxbQOTfoyQ7EcwgYp/ckPpFp+bepjW1dWjdVJl6q7htoo2sl7zFPLY+UeU+03ztEV8e
xkJdqQHSsysHqJXtwyRMAmDJkL3pNHKEU9MWjWkzRQV+W+5Nzv/ZReZNdRqkl/q5N55kbcmLSOEc
36u5wgiwqyfhJQscfSttTg6g8dRKUbtvct2Md87UemcCStZD4orT/WWONw2YmwfC4vVNkxjgUNQi
Kyz1vV1wqE2M4T1lDHcE6RrTQCkZAkba01B05WnAkrRrl7ZbXC2Nr9nLqBVo3ngNinsKngOIpv7U
lBYx0W5ask7Z0Skek/h0/6oWOXk1cXYkUNNemJwa8JiyPlOhuUs+8kMc68kT/cniASsOJzQWgnWY
ACUy+B4irO6bSfz0jWclZbQWNb7ZcXisjHTrYHMlUn0IzoGhhLHqxUgtqkXZiVI/PRUAFZDmJO1a
6HNwbEgbWA+Gape45+THbCdWBTcgf6IBKvZi6gRzXS3Ep7GOa9AjVhF8DToFqzRanqzC9nyrS9xj
JzlG9E49rq3G0F6GtPhMpdvhnCZNCuXGAQxnvs68MtiAM54eRD6jBsIKhQO6zk8pvQcEyemThioK
WmNqrnUPxVzhiZMbGfnDsDS9tJH8oJHE8g6Z4S7uwviFQGF5BNkJuCLWoxdW6fk8leE7SRCx86zX
jvMc1RiINFEwmZxks2ZabuzYxpPHckrXsWH2J73MOKkQruZOSMgw+r9ByYjYzAgVr+yefN84N26d
Gzz3nNghA3jJHrgxhKOx1AisdA/3Xzox020ZghaYGuNiopS83O8VJcSB0zDEWaO6VTBJ0QrRhKwM
Oz0hZAt8KzDeA7tHHC3cbF8H/cMcbCa9GG6cvlbhnLZHkRBuEw/uRL3sJD7NQMrgVr9E9evsNPO5
oRtwaTT7KYD1jHJKrKxS07ei9qxzfVHqJ/PZ8hwPLEsOOGqaewYbb5Mnu4bSi4lg7JxKGTQwqQ+d
9MILpOgVXcL07BgJVD6X8OixGys/dPHqViG/koiJ9PVKPqnWbV+goWKQGFOy8pr5CokABSlxbxe8
NsHaMur4qrVoRzLwMhdTTypfB2jsA9/O0ZbBC5n74CnHtHJOUW3tMxZ0dlvgydEsfhYEdjL8zTI/
ijkmZb3QdgGKwiLx8lM2KqRzxkSMH/Y0Ujl5sUpD7dBmPDNndE79oAMDysdufy9AXMJo57BhTNyO
YB0Wtfk8C5IpZYjeXs8YWZesFwadmASFxzz8rLziaXTq01Bo5hLz9i00sQnF9MY3BjvUFtlbB6p1
39L0WFm9iZRJ0vshIcDh7u5RCZiyxmlyhWzXQrGuX5uKVAUxeK9FfjHAiaDsTEhiKwQxcRoEyFFz
9mwZKBsnVtA6bd3brJZ4t9597ByYrx5I9rNHpLN0Y/NUN9VDE8nyNNbtF7MSPN/ecLn71O4oS2mR
XybLlyBPt/eDZNnmnBs78FMuDZ225XBL3iHIBdKowpRfv10EL8z6v8Xt/LMES7j12s/aiPKWfIuD
acaXINTr7QSGapVn44wyyJ53c6nZ6ykjQmpeAqDAB92p1ebYHyo04edS6x8V+ZUX5B1folgbqDy9
b3I54uUk4S2l9Fj0cNTinIlCsmlQggbs8seC4OuBnkLCWZ1cOvpNATdtHtprjrw08xjVbFlogNSw
jBOXoSC0xvgCHWnUO85xxtYFuIPAVtt0VMqvCcQA+AzRyi5N/SWUsDnaqsAnWJX65v75U7oRJKXN
3tq2qs9ar4odIHqOQlmPJtSGI5GYn3Csqocpz4iNF3wcjsvpPjTOc8Z4gcxOa1NlrXmZCncrOmwb
mldYHCpoZDYpAnyIChXuRvh27JUPmMqGlKwH3kdiUht9vBHH7lcaFgliH5Wf29MvRpL1pWVlaju3
3Ao6neCRQAJE+iCPOUR+y82TPb2kxI8GFkJEhyyVKHmXoC1fkwWQKbe3131Ao7KKzRd74DgzVqhn
Ey2KyNcmex3WMDivaMcxYYC5i0tepkmzjycubkISrXv9sQ0K3oWQLiaVTnzcmEIPDwOidTfV52tj
2U9Fnjb088JPMpKSj9YDjarR3VMQWghHCN5TuEach9mz9LzZj9iTUTzW4yooaHOtaLZr6zRBHkHL
gkMGneFfTiHqs5aF2nPHcMcuUZfdmylIEL8w9nhCc9Jv5j7DJDDPqyRf4Gd2kRzzTyAUrUPIu4Ss
l9LKsst39L2ooICwovxRfqFpzlHWKvdFRDAMVI2lCwqHIgzwu5fiNtVeBJCN4DKqGaAf7by6O09s
i/4O/fcOBDaOi64aio1mv6UDdJa2ZN0ZDKd47Id6G1bySOVlbTM0lhu9x2Fwv/pEWMUG8A0e+2+R
6oc3T8mXkpVjLhhEJcHFBEwMiD70wTFB70xrj2OmqL66Bmm8jlcMm4IcC7/vQ4op40VVwjuElopP
Y4cVNBhm+8h9ijWBHZIu6L1zb3JfO1ZdX00VPxEYiDB7zm+l4pjrEdGL5j7wPvUek/R05uwQACjG
P6KdurKd1/eORGeyhqM00wmQXTTU2QCll/lXGH5O4tbeOzoSHBeG29mdwdUDeyV/zDIDtGUUfixf
9Ljs6Bnf7iIMNiHoIjZd2WYXPbeTReT44JUbKarq5CwvUEcuMH6IE16KlsgYH52y1bZeBsaGfMK1
Ei5oWjdQQErR33Hdbn1KYGUvPQGkPZ6dHiR/1DwjP3vLS2Frn2wMLSvVoJchLli/lrW37SKWaqXA
1og0Irj6F2FB5r5w+jdo7S7dDIvTU+1gCFEG7g+isU+0SW/BYKEVTKv63GIw1qcqXMScb7oWougn
hY7uwRg8tkP8mf3/OxJw7zll5WJeUju+RUW5T1Gok/YwZrh1ICziiFrPSbG0jzxjVzE3RYvGhTZO
b36OZvUjbTl8UxWJo5HYIaqIfNyNaTdsPPwgudu5uB9Eyz5u5xurmWpMKGX+Mus5who3PygNUKAa
O+a/ASPWtCrlKyXQvgfQtRn6PtjMmR5ckq6hP0NKPf+yue4ISXxpXYr+xGNsAHxuj23avakkf2uq
YRu5uvFSW++tqwMBCB39hkz57A1xtq2NOMcBapZra6ALZs7q1ZZFsDWbimaHGMyTMMpXpMf8AiZ2
kLYLXCiX8xdEaQQmyi8mwG+21AF3EmE1G4GKkKM4BYrX57ucYeBRx9Gb0Nc0DTDhpWIcyZT2PHvW
DdU744dMHz/DsvgVpDPHQbpuZ7cftzpL6ZeiMp5ChD4MtSvSJAc2Fj4ibRdXcXvr4e7QPjjzdIhL
EkM0wTaSbskswOcVu90qW5DwReQ+jaFnr71eD7dwX6ptMkLMSJLoi6Ym0JwgDZAHZQAaWlM79plD
LuiySuLmKnd2ESMCR4z+tQLQQITOPPj3/5c9k7kowszEKs62VqZ+yfBxXc2cJ6xuRfbf9NDlHNKS
DuGinG7YrfoDOBrj0oNhSOxpuPEcxjsedTI1MBWSbta9BtG3WsMtZojAglRA04QzERwfOqwXS070
qT1qeXJtQbYFbfJZlu9TFCbM2kqa4IE1sEbU0Snsopq9Px9P48CJUavdR45vNGEZAc7NBJUzn61L
YStyFoIECk6i8TQ6OincTX6e8DszssGRHM8JBUndtA8DYbxnXfxCevbPWDtNqPC9tHsJVNw8u8Nn
QB43GwzvqmUZ8afY/UGmKN3veHZXmKLV82jX3olmzk2b5vehK9RTaG5o4Hu+tGrIMrNBi1Ekv8Cf
2X5Tm98KQ3+xQxsfi+6lW3+0IClMnlavp3AK12o0H4gc2Co4Gjti7h8S2T1bmDESDh8bQLLwgrjN
bVt7D8LW8iONvFI6iYlfS87kWntRnG15L9ut0PY4+FEKtjw+kS5OnG9i3jY4VCWAPBdt7s4Z9k3Q
PzppopAAJFxJn78LXYTMHtbLKMUW87AVmJ18ketvSqM0Z/ju4iCceOjjnvGBluX0xDt4A6A+supN
q2KDR4bSZQnsrpCk2kN91nPSz6LI9i73r8JQO6ft4B1AM3e6b2Zmv0ff8WUIXQhRdAmkSUa2XZMZ
bC0v96/uL9rc6sfe0PZIt8NrWOT411X0XpsmgM42q6NrRQp9W5L2Xd6/h/o/ug5tD4/dYp9g2gqg
wLYFaCunIsCJCvx6f8G9i9kCPc4/3wvmSWwbxYTEscbkqoducqX0nw9hmN+g7CbX//v+/Suho+ae
+wY7B66uGHoUe7SbHKVdnnEUc0Ir65/oS1lia2daakgCurVCw+U36lv+fWcdEni7N2kI+3Vg9vRY
Uv0Ih/LNmAgwIAikXiPs3SNXTSi/itI3ZnwuYgkf0uNp3hCACCQOk/5zSmvy3MeVL3TvCStTuJ6s
ONkbrAiBot9HL/6W886uNRbB1s2ucUGHzAzst4GT16oq41fSuX4VQ/zJhBDAyf9IP1kxlJg4PNe0
ctRk7hozpv3eWCcxMlrJTQWDTh0dFMSRGt6L4qtt998Ew78ubMR+qHeGAOuYOZ8zIRmrRe22Ce2z
N9Es5mxH1WZjJYmK8KlljppKp0PXi7lnpnO2EpziHA+UAHihSfNAkcpoXab6N/Iz8Eu9deK7w7yI
k5QF+nB0NkWtM7XpQxJdkvRqGgVGyd4m4brLiFZLZI7OxMCy1+8tqxwfrAYglWV/nRHKTY4LL1Dk
SCpc5zHD/8FW3FwlqmKOrSAeVphICkAhOeNoTzsEQRVRrNKJjmT3GNASX0PNgb2ZdVcNJ/YYfTZl
5aBboT5IKBoB0dHHU9nZwRm2aBi+FuCsdGyOLLv1hk1jTetYgsbn39Sz5VTY7lNtWnSE37Nekh4i
AZH3c6F8LbCJUNhwHRJLWjqunAno/fd09PBOldFSSJdklAhbrFFX0rbZMrWiHs6dzDe6lqPv8ls0
5vs8BECZrXll9PLZQ30Yz/E7pkbbWZ6LRo/WMPfjlVU5P8hct+A0pdkucmHmVORB5cEjs+ManIqB
jTMd663dBCfDJBOoCzmcWS6+hUUBUNfyxWVM5DmKFg+ky7UTyZ9eSoaZw9S0DZeGHpY7esexT67N
Pg/NyTeDAqV3gSl5aMuN3qkjf/t56GHCaV19MpLJW7VF23Dusp4j+KUrYbf6pkp6WqBkNYyy+WyU
6W6UQ7xm7/gpHX1P2b41Up2cJJUeWOFpxkdbdMR8AoUgaWauoU/IepvPJB1Dw9iZmvPoOQMThRDH
Wx+pVdiH1YZz5rsYzVvX0H20gsI3idLa6FIhvIp/OgttviXOgmEleusx8TuvDbEO6tBxnWZnyOIB
7OLatEeieKPc3apUf2Mo+ZX3Na4ezFHjBoepsi6JVtnoigF9pxHCvOwxJW2UCoc8IDaqeo3PJ0AS
semCgtFA2h4i1e45cxZM2SRDmIqmfdobRPAMRFpA2hqm5NaSWcb+J8W6qj3Pp4PGhmMsgXhm2zzb
yLNXbb8tEguyf1wyN8TfWLSEOs05wiQSxJohxHhMrveqGtkqQqc+k5sBk5hIHPCuMQnq67y2hY+m
bhMjbyK4u1qTTflYuom1DsBDr2cNMFTMWGfqNIuFsGBWVtDf8oR5ZRwKI1DMILrAvKwGT/+ushS0
Xk1pnzYZA2Egd1r1DkkEe1NF0362PYHR6ZWg9n2W00tpSLjyGbg/d4Joejj8pfUDmT7TlekbyqZv
hMFPK0fW4SpCUAOr2d7iF36rMZlu6WBgRTQ/dYOIVs5L3gl4SpB6CIbYO466lDmj2sCmEUfmHBS0
0pdLvWkNUh1iuwdRSRGvu0O666u3BsnLelBEONRz+zwNcbgySdLG6RSikedDtXV7a7XpgYPd5yRJ
v4sI449kMS6aaePFQ7TTXe9lGk+1GXw1WIl8YOkj/HfrSaddH7k0l/F57604/QK2KiIcw/hRleGn
Jf4p8WC5JelIoV7Ob7mX/3T6ttpVJSl57iGsmq+53YU+WRKMGuZz2UDBpzlEM6IBPJArue21/iZa
aO2JFsTw4vXveZAoP7OYm1dJSQyQ/Y464C0s++FgK/dXP3s/ASiLTZ1p26Fx9b+wyhal6wdxmuOY
/O/OUzNBlv1bLleXuekmeCqPgF59bJyfK7uCr1QgvYqG0NwZQLxpSxDlDj0ci8Y4MCe8pBz0ffij
8caCPo1Y0o52IdXRn7Vz4gOQwyBD2ZESXa+NyNexPLAg/0kEsoI5ciJmCUfgd+ahWdpftherrRNZ
G1r09PMzLDFmFy8dLeDRbuRs53id2wxmNUFdNswBR5RcnFWHEtWYnv5ygQsA8N/SPsfBAAjUBKWh
oesfpH09GUBd64XB0eKYF6Iyp5ooIOjMMclfXPg6age8vgETx3sGWmavAQ2W1z9fxm8aY94mR9fh
TiI2JvP0w2coYBRqIdLDI2oahhQzlmU83WUu30qbojNbPsyKcK2gzLK/yBuXf/rfbwCMO5dPxjV1
gVj6g9qyDj2nQh0MwnkZSbeMC5M4djdyAA42ZwMkBRvOT+vAVPjz72wsn/2HnyzgywjuXCza8iNk
T7hlUhZZLhlBxfUDsq+jGjRMta3YqzDeTbAqGtGOL8Xs/iKED8CKdYMSTLWXwyVcmID5mKU+WBP6
b8UIJ2PuTlnS9Bcpy2+5TRGP1uFv8tSPuDpuad4pV3cdw7S4ZT7KU8E8WMqjMj6aXUN/RZuPw6Ig
KBk6+Klp9TdTgAJpmj0CPQsE+Dow5ozAOUboQd1PW1SJyWCUZ3xxJ8gXCtF1O2E6ax4rValTByG5
a9DvOaa2Y26MiHx+zweXoME2YeDAaGKVI7g4Q8ZFK+fYa1rRCeoJIBOMpi8U3uLlz5/U73enKzHb
odVzHIMh4wcaYllYtc47bR87+sarlgd4pZv1pu67L61JJRg3NICFk3xu7FTf/vln/7668bOBBHmc
SaSBJPjfC0gWGHA9OD0eBaEOxTy2W0SaYK4wADlL2/TPP+335cqVjidcKW04Zr/B3WyFbwq1pH2M
De3nUFavaLz/odClIieEI/j5559nLMvLh2cAjJKpA1vjtqIn8O9fL60xtED/lcc0CJxNrCUAAeDy
tFaxKrul2bGMCOKStn+oPVVVUyDzMtltS5cm4DIerYmmPJhhBeIH6Vleecm6MDlVDTDNSmltUxas
WYXyIWzrIzW095flw/h9AXVtyfLFG2aZfPXhAyJlJZiGzLZwdWu4ckra9wmeVdG54XF0vHEvhPbF
ZBBme1wugqoOm/xIj22RIw4uCpGKfICgi1eZNXmMM+wLeZ6fjLgKX+biNZD1vPvzm/5fbmfPIJEc
hhUhh7+tO54BhHqupHGk1UCDXzLtkG5d7FEAHkRQCr9Ywq9phYe5fvrzj14wWB8/b+5kxzZpQDsW
NK1/f94OzVt+dm4c71lodYE/Vrgod3ow2sJkmh80/XQRygUdkChmXYumthn1cYXGr//L3S4+wFiX
pQyDjOUKSwdiASH331fT6zGZRJ4tjplN8vddPQSRxljfuP+i3VwBJ3B44KgPNUcr//Jk3wl7/773
PVw6EkGdw8Dm92WFWZerF5F+rHT9Kz3BCuWIOX2R7i43s6c5ZgRtypwWaLCMcPSELMNsQQlH9psT
G/sAA+f3Rjj7uSvlQ28CuwgBkDeVjx8NejhxDtuYweXDaIkbmbTxrgqsI1ZZcQKU3h+lBNJr9PpO
ycJeQSzEZY+m9hrG4cakz7LCMCK3OUEyaG5tglnLzPMTK3/qTbXvaq84xbv74E9OBvE3rGB7C2be
ihgewHYReTRZS5nuNYK9TBRviR4+kQfZbkEtW4dBBPsQyDI3ih874XgOE8PeDQu5Mqw0YiP66W0E
DAFwBfB+nj41S34ZRe257YeZuZjHsLPlRJV0+gyLuHfPhZM9g/W4dS1O2j4qxF9ul/+yYQNf5cgK
cwqim7gvZv+BdywIWIknLZDHcLDc05ziN4/y70nUuo+90k9uiAwjndAMEBQL6UOqFQmuL0BD5EGf
G4bLtGDDGl2x0WU74vPoE6BlZFhSNYeulq+wsgGAd4Bh/vzULYS5D0+dpzussnAyPdd0P7Iew6xH
tkINiHsemahEYzJr068uDOX3PG/eXG06Zpl0Luk8B1ifMmbSRXfDjUrmRcV2ioSGBC4GeSgfzgGp
knSfTdSDzUjwqWYe0hCio518CplWbXqmfDsoqliOKmYNLWMt4X0xE+ITVkLLLSJPmOTbyNSPYqxu
98pKce4/5zfECiyM3mjAdYrpITNbJv/SfBw1ZiFZ86MBTHnyx4yQalLkun1NB68ZJrJg3lyzwpSS
x4CfaLLtZqp7k3f4IQ+AyDS4wfalQucljeHrn9/c/2LXgeIsccexoPIQGx+2ML1uIzzsbGGZu/do
9lxhWtXYTtE/wfEBCKkAQopFNZqWFiyF2hHrMUIUkXrEzzfpX1b3j4BWw7VBCfLYYCFibbM+Xk8d
twwum2kmZ1UOBwc2mQvwbCz15hpbdBLUY6qKcu1U6B5HvdpGM0r1wmHwRuxje+5iEf2l0v191eeS
cDWZIGM9dsuPBZQ7G2iyaR7iGI9NZKaEJNGvCMhDBtUsaM8YyOscW58u9Pung53BGdJ742QKx1z/
5eP6rd5frgWtsdDNpXiVH9b8HHcOyYD6dJQhMCFqhOLQqnoXMwaEdsOHFhgG0lfmnr6yNeE7Hdem
DdVDmGbgz+r8xlw/4L/pLL/mtMthMk5O8zi//eVCf9+dbAqK5VCCuYkDwsejGZF88WhXDpiqhsgr
vJP6IQ/1M+pYArAYO+5pwJLUhOb/IQi8vebt6pJH24vz6KzFT+aMCWVw5GsUNhDd+rhbNY2bn7Np
uETbEaHvUwVhaaHSXkkUrJ5ZIfITE0sMR0O1MTqW4TJtK38C4rOZS+9rUKif+oz8E5xUsNV0laOz
qgoPxgSCcJlYNBcXYXVUB0ClXYmy0G53Jkp9q3XkQdYmCYtT7myUUbdkeoflSUa0tlGmba3OdXZd
S6hbL5xiT7PARB4Er3IG9uZDYpseeKYLupLDkd5ogLyRXO8SksJpNBkL318qNaltP5XW7n4AKRno
oX411XnGLYk7pLAfZpKP/H6Td47xKibKebz6r/Cnv2YtR1wc+hvNUuKAg/NXo6MH6U3wBvReLmFE
WJ3ddd7DfRFNaBqedLd/nuruq17OeCO0zYDS6hwL7ak1yPsNR7QUjhVewuozA/8EzwFwRpv4ivtJ
Og6aX2OBgj3xet4NdoJ1MYfiKrKYPS4PQNLI8S81x+83vxSc9PEbe9IE8L6cNv5jB4sLHDKoudpj
nJqc1si0WWroatjAJzW3RK0yF5n+/0+/FDz2lgPKgQf2Y42vQt1Q/RhhjQfmtNVK65J1vXdKtCIj
VsmO/dk1d0pBL19UWTlmnn/0CrKz3fOfHyrjwwEHzDGllsFOiBlM6r89UwXWD8gY0mI0rb3Ujluc
eYjYgiUNW2S/O+wb1sGOApBe4FMWv8YM//dAsJP3KUm1bdQMjMrc4RLHxXcKERrHBmnKCB1HLad2
8hjlz9GjyfjPL1Fmr+eSDIy03ZTjaPxtpXc/tpcgfRq2adsmvwssZyrYf3+eVsak0kK0fYzGOvZd
LRLHOZf6EYArfe37n7EsiuP9q7TI1m01xYfBCeZjonBCE3rAl26A5AmIV55tJ1P7NI7pfLy/xFTx
SNxHCs9GEofA96VW0jykdbEKazUfjTFloKAU+RJI0Tu9Nv00xUDx0E0QuGeGKQkkqlgmkOCjavzf
L3WUKRrML/AKgESSCPiBtNtfuTdpREvNI/t7262bvA0kKUtlRNpxj2wpg49gyXSfaBVz7cQKjtA0
+wCu15yPZAOr5csJsxADiWOxvNy/8sh8JZOr0HnFnUyxauqPIIswyzTJM3mIuKWDOtxzFs32o23t
DFdHZjNGz3XHpsUqhmKufslVjtBYYxeIjHnnRK9RHkrIltjZmCWgF9fseGU00cvdmfmP/Qq9IJY7
iI5yxA/UTYxlqsyqb2SkCgDtAUSH62yR8aOaeNya2LRgZpchCSXkrY1oSQyGG0+J6MVLEXU+aEuY
UQHk0CxjwComqzl5eIJ2Gav0espd9+zkZM8PknhgC8b/so5OQ3WzEqA0VUhkUGapaK8wit2vkhn4
pWD2fiDbJl7rTiGfVWrEvpdyN3B8YTKPRMi3M02dNbPszgniJw4X8Pt6A/p9o+g1qaK/BUGtvySh
7u1CtMON5QXPeP7Xac0zpGu1yb7UVpofAZlB7WddQsLyHuoEwWxJwOIahLt9uNt12La0VTgwutKa
HjGFKrC3T9jlcWvtuQcBQxXwdnC2Fjuww5wXWo7TngzLbdv+wDu7J1RSvAwW0aNpHWp4QGnJT6XM
z6hcFrWTPMsU5RmxQNGODKpkh3OLLG/F+cmrCSlJA/vlf9g7k+XGlWzL/kvN8QydoxnUhCDBVhTV
hELSBKa4EYG+cXQO4OtrgXErb1ZOyt782TWDSVSmqJAA9+Pn7L02gjFzl6GuAS2KHzInZbf3Uo35
T/xGj+gRqxVtKMM+eNC5jmZpH2IO+2jUF0glUXuaUwUkjrAGabxXpXizq/Ld62KEpUOCrxRX/NEc
2lAbXXGwYgMrH3lwjo7Fv0lw9bWj+R3hLLVzVdg71dowP5Od4k2zoZ1u/Jib3sEe/6dDqefIDr2W
CDNU6hjJnu/G1HmV5U7SfzXRdzGEoZcpKP0u1TQ81gZpC5VG+LSnkFeNRfodJazcjx630d1dHKGw
vdkEewZa6qR/tcmXHi/O3u+MYq8S9H2zXhDlSuYmtlaO67gMuF8X82lBGfOq0IiTwFskiJP4tJDD
A0Yeg9VWd9CN0F1wBxITF/J4b2lL1W+NRIEQOA1eS+oXX2jVwRrxPRN0gWYPw9/OJmUYF3ZkPaMX
4O2XliCvwt3qJHGBvsHs5XjFJmPnDbyckWd9tGeneYHMEAdNKweGJ3YRWAsT1qpY9UdYb7c9T76O
5RQBQXGw49pHNBSvW+8cI7bVkUC2yYVmSUKAFKtQp/NAVNagha2Vd1tYPPp2ZID14JgEERJIdPbB
oD5wK4z8ABYKPZwFZ7Wf819NjlQUbV9z0dN0VaZgOCkQVl786omTSn+h1VvsaED6gQTpFnq17QaF
VsdwhzqqTCeWr9S1Qe1V9hMVE5YVv3uo+sG4+paW4Yl4xrhTbjBDscZ0HXGLY+/TULEndebfn8Dd
J71D96ZbJqr5hoIq4Q4gcFK5MhR24t20uDMeGx4myXEW3m2enVJ88GsDV51GqV2yldQaMyQb9Pe6
mejJVeo1N30IsZjpt30TPyIg9l7y/C82BiasneWRJciph5OkjE1sm4h57X2PyWKMRoRQN38yOsLo
hRHqciaQNKmK01TEZ+Cdc566WEv6L+D47T4FJR7ETU74J7Kkc117z4TGES3ofyVDfPTxyZxyHxHc
jPg9TBlrAxc3yFpqxzXE8tvQWcGE2+qcoiY/jGNzYsqYnTXBFgc6LcID0qBrdG3KyoYl5VnL47Ah
jtQ1av+x7mETT63e7qM8e7IrWn19w4NfN5W98qsloptFHQnU1Y/xXH5jy2ehQqPKb1un0ed3A4Yk
9G0BNbGPBWkatwXD4H08OJuJAJD7NDVrUBHZHhxHPLjphiQ4TTY8zbq4+pn1O4+d7WyRE48uAJe0
mMQuRTVVxcy7Ec7W57mkXJbR1qnsz0jO5gYaghn2nqBuLvJHVPf8GbJG33aQHpgAK5xf2j4uMArg
FluujCRptBHGsDVwE4cJtuUdrphyHy0Sr4RPKFurP5iDbl05tqBVg0/zqFoLJz+yVrRJRPp69Oz3
U99uSXr2Lgjohl0t6iREuqXv+b0exr4gElnm01FYEs/5+q0ZCqeBsdJakO7AGnenl3tUjMsSCl65
fZFmnJFFM0yIJ262sMSLZKks3a66LXNd7dXYAyBvHQwnI0R56O5eICPd2PGbJDLPBYmbkJWMZSS9
kI6DKm8hskj335z8aqeD++HA2+hIwcKvVdubbFLjCyo1YOF0jOs8ZcySiK/SdVAVZkVy9LV+JyPN
figre961Y3vjSPnTTOXBIz3rCMbZppTiYDT9RM6B+7DsnlzXIFG6NsTBHshfy+OrSY/70exmUu6b
aFvExcXsdP9gtqUeLBZSW0KwsmCIlbGnRNsNYLgPHeaJjUvrkl4cp47EJmRyps3QdyNJPbpzLHNJ
Qo20X+5jmaG38qOjtQ4/d/Vpge/H/elc+opkxlVsPcUWMJv8Umd2ezRziIZ9FGO0HnsbYZ6aDhbv
YpSNOhPbsU/jxLiI0TkvXvFT9pl/jZAFWTR49v3S3uRk5fwzojmoo2U4pUa0TZZzNfvNFX0ZkmK7
0Y5MnoG86C1BQPw6UiANtIIgCMzZc+17yYPAPmHMhneRrbP1FksQCKS+7s5yYhs2niyTXbt0F+n1
3kb4EGT8vg/uw5C+sbTNMOZbKQ1gekhbdxN5fxQcvrljno+mVVfHPGuSrVcaTw3dkWz4SxchbMsn
u438Y4qmZJNEhBkJHcM90HsiExus72q1MOIQxSfcWgzqkh9Ii6dD01s3FK3Vds7aBhHAEJ045KGT
xxodGNJrySMcmn1qiq80sqwHsXSrUSk7mnrxHk3KDpmHGpukxHPv4vVJ9ao/t67z4hdNkNuZdopK
wOBOzQk0b9RLZXX6ebDjLUPUOehnu6JZ3B0MbL8mpfkzvb3Xcjb1c7GgV1FRfiReTjDeHscd0SfJ
FTlJqBbszQBK3Isx9CtadExP9B+NHaaM4kRbsOTALG6Olr6xjLcnohv0x4XN2ELeerS8hAWkz6/D
IvxHWidOioAyZSKIwJKxn+zGT7p/zZPzdAecxLk73e51KKLpsPCt5EK9b7GMI+nWJPkSGk8+CTQL
WZhujKZw4OZc7K1t98MRkUe3jS1vfNJ8ddTxNT/0g9ahhBdQhoST76vEfcx0u91rZYFpZkF4B7MA
oUqX/nDHfDlOasCx6pfPrZGzoZXai076yz6zOp/lnpSqRSjM4Gl09CfZPFcLoAQD4DA7Z3yIGt5r
GvPvo9W9yHJ6cwwVPdMtQg/V5ObjiMma9hCAmTnrEPPBFT10OacWvE1Y88blnHb68mgOgAfaUmmf
s1U84kQaQLT9jhJYfmirvjgPa9vW7C9py3RULnRB+9w4tnlFfWNzb5BAUWNqOXYNpqPR6dTFwh96
cKT3AzqAiXPsLHumZEs0l6e8ls3OFr6FcQO60x8RcAecAPEo41TMRRtCvtQJjs83Kcxd4jfVE2rs
+pgmgO37ZHjyrNL9Ujxg/oItaCi66hQjjnxuiFNrWU2OaexhP56GDIN6tO4ZHLWmMjll9rsjNepB
8lbmTdM1xrZHsnbqmpVcV863WC51aNtL9O4kqG0mGNN1Nt7i0eaZyzrr6i7syi3S7zlNoIJa9qMv
yMsxlFVcZrzUflr4r4S7nVPkfQ+DhGmp5vZJdE33NI4oIsdmIWiV88P9vlVowgPVwnDpBpS/g3sP
I2mNazZY/hu7j78TM3p4jD7h3AAkGNHHArod2q2v5uOicc7jhP1m+8o+a6WOwVI3qz1/me9TWwlm
dKy2UUaSsI86tGrL+GlFyjRE6G3mfLIBNFnTS9kDLVD5eHAKjN20Db2XwvuIFgEAxfBfFPiVP1wR
Hus26JaUbX0dFwwmtifuNsyLdcQYsQLc0tlr9lnebmicobmqpmOpw6z2WhtEzUgeJl7jXT1QDxTS
AnBR5MveX5P3jKK2L2w1M3wIEwFSU/2mleHvmKqQlNeWQ6CZ03zUDVwR0SSsMEOk90AwfIiYJz+X
DJuOvdtfzAkE88SQxRPtjW+H+DcjOGXO82bf+0g1Jr3X9u089/s60l8qZgDnmYb0vb21dMlf1cgM
18f5uikh7l+wWLM0m84rI/hXVc3XVsPVZVPBzVWX4XgkMFLrEtKTWryexp4M5i7oV5YR/GPyBvHg
yK6Ak726mrDqd4+NHLt9Ffv4rAzvzEIy7vFXe6FJ82ubDt2X2Q8WSLJxYZqAcmczxusaVs3aNzIC
jFhwMnBmfVt45pVh2fRRCCwoc1gWBexfkqmdSCFvj5uK81bVXVXf5ycCHU9lX9RnjzztuJfk78UT
jg6bKVhtMQ+7I5J69LM7ZFtQ4XPi02lBXWHihJXo2icro5CMsvbHnPgzpTa6LC8lijcq8X6azF2c
dCq2AFL68xj31qlMBQ2zmsQbyuH0IspzEy3xwyQTFWIC8DctoxIk4GBOHIasIuF3WJFKGdC3wG42
qePgts4hjaZrjODyMJnmb7edxUOpe5fZwxfR2XhSJNjTQ4Isc6tr1qeN4njncKLg0DQuwcjv7+C2
b8pjaTAttvVBqec7CIraSOfBhwkNme2OmUBqblwjcn9GmbQPmhheJarFoOtbIsQ8J+LAng67MTbI
PyjDSNXTRYnp5HGGODUgwAaUdTsUvzlULac9u5n5aCive+Z8zu25GmTL9Dp65cnLffsRX+65HgqS
PArCVejfb8fMlzs3jvVt7yKrnLVEXlrZDEHRykejGebvQ4imfNPocfvYIUQngQ2U/9IR9CzO8Zjw
lwcPEUai/lQt/8O79VAoQtumoXrMsQptjRj1pcRVscm9/k0O1uuIDRmb0QzsxA7cLAITBoMImnH7
o9QSPGiFKR8U70nYp3jTav+TWmUjba/YY6ulzKWpsS/aCgNNkT3IjmDW9ZTZVmCRV8YPyTDWsSLR
sTMYvS6CvUtfu5b+WFylmVDwDsVLZP0ygHFhD5eQuhdx0GVtfveiLyiKP+IJz4ztKiIHzAJ/pMGx
fzItb4fN0thGXR+HONsOMe6YfLG6HQTvY5f4yQPOwZ/2QCHn0hjYOIYUm6jHEYRgGrea+ZpbtMQM
Y3B+LoFTfWqLFT/UScVpxzNe/cIhM9H5sEYxPpppcWx1tzhnsnyOWw5etmXDfYmmJzXbGgosLd8R
mQNaO228Y9qb526I512nLPE1GqnYabM4OnlFusE8X7jla6ebjsxJza2W4jG+V3A1q6uRMr1IUR3z
T/K3hQOE0R0rNCV9vF9093di0I/ClYnRe0AWoIit2XQoVhOX82utWHb8znrvuNc3STz3R2sZJ5xV
WrXz9XnHMpGGaa/O5swIdDTk9Q8IchWQAX+atlmkWxgc6EpMmV1sXUHnPZq5N8cBnXFVY2ch4l4n
t8t3Vntlh3AQte/ek7a2Rf/WBJYW9VTOkYNhJnvANaY2xGpXoHewCC3L9Mt1gPMteubTEZyS1Su4
LujdzyZL2wMsEazn4/JD28PlwfHjX5U5qJOjTBVMVjJu7/guqAKwk4jw2cdm35yUSbP2LppkUJyf
HJqXm1wAdBHxtLfdli4sxzqvIjLIVpTdfsFxii3IGdHzVhjLN/2Y78y4rk5kvHwNvZM+UMrLTeus
+HrqpmNS90+q962j1blsKbN+b5rSyVtf09v5YpRGvLVENYaxGj+U3fah6osqIMyI3qfrtjvfUxz0
ptWi0iuENkmnH+47/tBDkqjrMWw5bUkLXxj3JDZUoHYTEUzvTmceUxvXs6tfMdGCX2+O1cTIbAY4
BHQlAG463ZB4uhu3ZVKqE5cymNYxYpEdPKc7L7r+tHi5cVUtgJCh1XBsK8Wzw0HUWw87RR/9aBXU
BK8duJslkA1PdPVG91V2skF/BYvn7It1mKjjzeMYpZDT13LP/MQ6NtiDNgvEjEO0YKwyIvnJ1zC/
mAO5NKlx6ZS8mmpyjtqMAZxe+o0csMcAYotDt6ihO4XT5ZjlpDx1RuNtTad7aUgOei7azD6Wdk8r
UStv7dVRwn4SeXxpvfov3Su8XTPacu8hTqBRAaudjq/xKtmqjhVTj7qtb4WA5aZS3HwRGwIG8yOS
5vk5LcBb5LO36jfSh+y5kJ44OwOEfJaPm+vM4AKUjAMQ6tOGhDXnQiU6zo/0kLdWu+YnQDt9QrPK
kE6SPyUc1fE05vOjhcsN43ADZr2R1pPmsdjaZucdIiAzQTPgaOSsLBhFrHeuhAqD1XfYAz8F0CWq
mEF4Zwc1Wy4+bJXsysl0w9wY2Nc0k3a1nzofav5JDArkuibiiGlOxVUn+Tbyq89B0DSZi9euNM1v
5rjgNkX/CNajOZti/MmZP9limiqZWSzJI7vV1nbM6tIBKgmJwyMnbMQvjozyuRVit7BwvtQsRnPi
nQRFU5hM9o9GzukbeoN3z2hIjffbX4J+Z5x/8yrPugyDnjzYLMgGmrKLOTA+8Gi3HES1/CI1MsHa
UDC5IvbtLYo+OBG9lnSMnuuY2Mw0yR/7odCZZKRzuCQJBlOVEj4cg2etaKdrWTS/tI3O49PPAo+3
HDZRpATIO3pSiRN3T3i83kxKoAeruWhmqu8NosWH05zkA9MgSbjR0G1l3soPb7UiRKqZHqWs9Sdl
VO/46ZrbXHe/qwEamamyYp8TlvZ9mc2VULdo13rG+5GrxQ5Njl6HbvAJsbC07hpPtwEKUr13i2hr
uRmiYFpsAQQS1ipnBRWIXuaXFvX0iYxBGoCzeVqwyODnQSZ7RMlJo8sn1y4xqxeVTd+jWpvCBITu
JTLU2VpbI848jlTbHObKup2v6Ojmq8lSttWmia7uMH/Lh9i+jTPfeGPzo0mpqHaLniH0IMeXBMvm
wRl1Ho7107mJhhdSWGyn0B+LOtnXbm18ixO1c029/GiZruwLMBVhS7zSN1eWRwr/7ejgdt/sYKWj
+tIh1ICK1L6MZv5QQE/eEh8buOd7O3LwRNHnl3JBRuaX4uj20Kc4xXtOf64T4p593hsHCHnSjKQz
/A7g6wZnt3/mv1+/buNm3OB/5z/26x1ayz28kLO4mjfvtfju/KQbbJKppzbKwuAPyYWx0fae9bFN
A1Jexc5nFYYOMB/AG5Oy5j2m6gUdO5T7rN2imt3b293uurt+XHGWbb7IKg6izbSbdmYoTvKY3tLb
+Oa9W7/B3lD1EjqEK3mFqnIAYw14lv1uEIw+dnkZej8mxlUH/Vic55u6ma/dB5mxDCNJcMhc2E8B
jeuo2+IE0/pwUHt6+bhXUYLgINGvyVzOgWiS12Rowg4gGm4pBpVD4zUHQIjjPsoGGyt+6weZNRPb
oaortrv66g3Jh6rLiQfV2TG3tn7kFAIbylkNNGjuEodXX4p8VF91AwxgmLT6YUZydxuU/rbEVdip
sfjOBxnKpDqmxkyL73SSA9EiQchFIvGW2/Z3a3TomGWUm1l1tjB8VPwQL9/bnbPBYzOHt15tcWSe
bjngqujl5j7hq5QNQUOim+XpfpE2KTkS3OefT90ko4/Y4PrJTPD07hpqFMmuPd0/vX+Ud9waQ1le
DMZpJyZfF40cTzq34R12/x/s+38+bdcYn0WM22yNBqrvqUDJPYLGYF4WToX3fP/KEjkiSEVLh/ge
c5RZF5cBYXj/4j1EQa6xCetPoJSp/dvrTeXShMODUynCKO6XeA1PitbYin9eu38E1mZd9tmzC1zL
xvqeXcV+HS2RXIL7v0SkRDTYzHSD2Giw4QzEjHRxvZ97gt/PemMO+xq82yIIO7l/z24NQLl/9B+v
ZRKAk9EWbcCc9NtSkfXXuiZGpi5J+y0bGkSoNdfhHmzQYessqmzZo2M0WXrMBIcQg+p7SME/l/tr
sdsWtPTq8z2t4H5hHkvvNPVzrpMzgbvRkEhYOqv+KFIoWy2ZRveoEcV4/4928H/I/v8fsr9l6ab4
N3HJ9qv/+jsY+PpV/vrf/+uVyOBfXfcLxfuvf+UF//3/+r9of0j8Al+Laxpwd/7w+/9B+yPaAKpv
IuqwPK7/Qvtbzn85Hmp+D+keKjUsIv9C+1v2f6HfRGkON1h4q6buv4P2NwF+/r/C0JUyjryZJHCD
FAG0of8hXnfn1tKwJ1XHxHA5MayP/30NULbVgw3FMyZajNRmwzwCB1uAQggNyfri/Sv3i1bOjOl7
Q/394qQl3b99+f6F+2sVnXn2RGJucc39CWG5x6XocUw01f3Z/POhZzGKgEe9r5zIORSECd4fQXdd
PO4f3S8DE+ecBEjaMsgLHu+LidF1hKDcP1RR7S84DVmZ7qsLzfQSorTVkPIitDZ06DScEqUdpe1Q
g05xjqwlfxNrFo8sm4lykxbNcoa9vJvKdsCAQbLHZolwA01mZexcBwX0YshN2XGiTn25yXAZhXkS
fxkT+aXz1HwjwhQKQE4S5aNl6x8AHZPrbGIKT2jD5zRBDwnS1qAcSGFumuKx18ebspN8h0ivDmYj
Wg8gLR0rMvaGGE7dCJ8WzcpeN+P0IOwW9tGUnnu8tL4a1pSv5L0hrX2eYgz4JDsA51oe3LhIz5o1
EL3I9MEG0WfvJ7iUFF/f8mRMwpIG26Ame6MrKrLSBnxAeav6hT4XftyUQT95f25glOXT3KV50Lkc
nmyt4cDqv3ixMYbZYiJ2Mrz3CvkyRo1pJ6LMQiTgX2ZqoY1RehAJ5poYrg56Rj34EE9plm405nN9
v89qffmmJc+qzz4KYAfV2tWzCxJKmeLhKxqN0F8GtXV9O8iS1QvqsXMOrrqYsXgpXZQYekpL1Esf
CRO1Q5dDPMnMOBONgmBbjzxapg4PdtdMB9s2fuO8B5HIAPMki+ZmUas+AfYQJFztZrQu8HwQliCq
Dr1SQUYjxnQLM2sIGm15ptfRhgm4S20mKZJ2NMGJLjVNCylisKaP1bsRYFwxwgnQIzha54dav4sz
P+TZ9E5mdH9o0hFvsrd8ppGZEv25AJbhCVpeuqIut7M5QShssBaBx4VFBhEF+PhfMU3JzWi5DNlc
bpso45CaVuZ+Lts9GJMi6E2MQjbBzqv0RtPVM3M23HsSXpWSa1OehglD+XBC4rF1YK0d4pGRbe8Q
4QE9TLTquDgKuYQzXVLNgxz45EPzFN64rTzKYqcVL2Y6/igGoMfzUj/1PdZbYyFwFpw7Emmd9B1z
PiagPo1c3xlRQ9AoR4TATbvnqlUDKRk4sJkqobkTmEg7HsT+AKsS7ihHQ3TKIuBQR9pInL+2OhKK
VDPO+nKgPPqZmvRHy7wUB6fWL0YfU9XZJJtN6TgDQK9/cHdUYLTJftNTBx44DnjinKCjg9g2LUzi
3MXbNG3fRzHEZ7vY3zdYxpubiFRx4CdqM/Rwhw1kFZu6JpRTrDoZE4GY6eU7TIr7dPEPBS0Lre7a
PbB5P+QGeuKksKHt9A7UArm5zUR8Xn8wWdUkgFpxjygw7jhmv5YGzCY3akIjTIW+VbL8dDrMyhU+
X9JiGX5bIecqy/3FMbM/OHRV+XNgKrfBQm7bvPtecJsdXGvs6F4srFBDAUVRPwPaguVQwtP3H/C7
8OehTTj2gPMEjiS9bvaJz1GUDn+291uStVxl/JTzMS7b9zweRGA0VnZgAdkXNo9GgvFLJtWjs75J
LUvqVk45tMD6baQ/6Aj5Awu0+m3Q7Z+rFqpmhDuk020a0/46Y2UiGKyNsdW/RJMfv6H/hTU7p9Nh
Mapjyz2mD7MTLoStUxBpkmEPecYjNfzSVkx1c3+rRv0vM+ezUo+/Yi1oSaHHvp5uo7YK0CqO2yh5
nuNI25sJK+dIvkEj3JRx0y7uGu5GzDSsHsyabefNmrAQTSnavSmOGVB4lQnLFG5UPJRQMNw4dCu3
hscjMS0Tqk2nNSWOWRE7wnCgUkTt0gfcjcr7ZYMhDkdm7gfm2kiLEPWN+WfhVEc6BZvKa8t3Yf/W
SiLUDQ2sY1+kx6hOAVs2v726MrG6gYBojeEQq+J1wj69mbS23Vf5WFA5Js4NV0mQVTRqci06LivJ
ZfjZyHih92O9+bNLhy43tA0ElWpbV4y2uavHEEdB3NgGqMv56LpU3knQatEQ4Fug+yPoKZqepo7V
3Neb0ijHy5L9WNaBeW714hzBG3PMTwZon1abWRubbgj6dovohZyQGT+rfpCe/jXNYVOu4Qba9FiO
DSYLHW9zIruz5T/CmV1HNnlxdM2Iky2zdtDd7DIIZaIy2RN2Aja6Jz66sJbioBVzxLmZxGkBms6P
4YIh6/Q2pPNsIjgmu5J2OiRNZ2Cc3p5gsXYGj6Q1weprk+xpnujzdG9tOcahRg2Cb7gfOaeSi+1P
0wnnHDoo4R+sPzk6eMmsFlo557Y6T15lyV60mNCJC73EJAHsBCzeb4EqaFcya4T+PLtBpg/msfs+
2rDaMKY1AwW2N897Zym+E5fEcFUOmN/dtX5hmuY7SH1E22KhxrdWsanE3fw458srPYk+zJ2MzjRt
A8oGiVfLsp9jI0W9tgiMEMuZdfqagmMIUca8tRy09rPuXBF3jV0x7bVOf0yzNgn6US47q+aZgHmB
Cct2njVNHIDarY0uRPiUL4SfoQOKIVkb+nVVdfLkvNPOm0+yaSZsJ8nJp575c8kpJPIu82hJPDcC
QqOdy61IFOXDKCbWAcYamUTwKFV9LEnzPNXrBcz3J4z3bKt73gPzD3cnchb1JS+ekoahipf4n2NS
MtrJUW7Gwtqj/ppY62zpbdJSvOo0NFFbzB8I6TP48/5W89awg0YvzV3sVV9Nmg2nwab6GnPyfTY4
Dp51eH7E92Y0IsizTBtxQAmCTLuWYeT/pBMkd4KIIw5MRhpMyvM21BMHpWk/WPO7ENjSY9yPIoyh
L54czcaLpPwkyB2bPcun7dhKD5XPjPGsgKVkpvM+E91ThQaIOVxxxLCsC/qc+rp+Z5hkN+0aImhW
oww5Vz9bPkmSABY5rZXj2JMb7FpbZVFa59azk4l4q8FUYZPgmE4AUnyseM8OcTLDw1WSrfHk7R2h
HlN6ta5VGBipKWIZ/b5akCQZVaUPyk+nk2uZpHV02Sl2EhGqiV6jVavTDFwNYXAvwRQX5gEtAFkq
dANsUEihyZm8AlJ/JD5oTt7iluaAPox1cP9xHL9fV9jk6PplGhZjJDeGnGB4R/kpo69ROaZ5quYE
QIFmUBP6ZhFqffOa3c+mM5V0SOvjYfFzcSwHU7HuAYpZj+7xmqCsA1GD1m78wmNMXk7pJEei0JE7
ypVaZ0Qc3H2x6dNRbvW0c7eouPDRoRA6JfiST2X0Cc7xW7ZQLHd2yShAvmEsfi572hAq0d9w7eHW
jDdjYpJo29EjHOahBC5r94cM0/QykvPXt847yU4MJitXbRMf5FpbxMupBpe1g/zzWaLB2C9FReNw
6E4udVSPAhiO6CfdvDLz6LCyXiR6fQUare1rE7SytL5NQAVzmb+mUjODcU0kRHEIQyVzvvwUmeUi
EpCEHn95Ml/kNlU4XGseJyMu3hZMmfzggE9K/506MAl9k7jxinCyvNbDwhx/jXmk7chujGKou7Oe
/O6n4mwMiOcb/bXB8nBkIDyfSIl97O0ao4JDyFfhNcgKwENTjSLPJe0FOnv1Kuwh3lU6NZjeAPqp
pvyJOAW5F+W4wy4sDxpE5FNU1F1A0dcE8ErnY+k/E3Hgnpr1ouK/ChRXx4UsjdCU1ZsF16Hc6AtC
sAQ+bYpUPNDipA08KbAAcXCzVWKFbtF8UFEwii5ZbFxi2EEhbbDxoSopF1gLU/VNstiGjrVNGrDW
kBFeINoX+3pwx7PmTcG8eNhzhoPLvOLUpf0X1cMboaopj1V3JhSAoLTMDuHP6iBHTxg59dVpJ7fw
Fu3TMIOeksV06MQw7QgpQkBRFuZJy2v36NbfU82ZdgVr+Z+H2lblkylNDCkMtDbZeheaLXmgjr3C
hAqXMJG4Npi1f7qZ5HZvSgA0utbCNy0uNIFYOhwNNaVv1pu4XMF1Xob6pudXFPUmBR9MuUOLXqwc
wORysnpIIwUu9FaKYgATw7cDv/Raz8Ra9lmfnIdycY79spZ8mX6KnKwM/cR9i+FqMJ9EWHdPkRYS
td6SnWRFKzjlvYeGYEg4cccYavOm7vw3iVN4ExuET91v8zkhCYSFJ9/5zoebmp8JqrZgnJsLlKyz
Y1nDzmqXcxELCiGBWL6BR5EtiyAOlpLaFUCjG3WReTGST/lZVj5oqboct9L7TUKLdrpfdD2hAsN9
8aTKhXt0Pbsiuv77UjTDG333KVSa+Psl6WBjYSTZ7O6XyHHbTVUAf8CHeS/Sd8gkn9hI4VbLmHxM
+qJ0fuWXgDtKMkIKHUKja68TgomUHtdz6tjDCTUVUvHcqQ+KloTD9IsZABDCQpNj2H9PWYxOEWjW
EyBy8ecjGPnACCSrNftQRcu2g4xTIaeswAdRk5D60sdqQL1u73pmgCeJycOvcBjoDhkFC0B+d7V/
jevX/rncXysy8vlibWp2/vo/gWgTnUjoeq4MB9HxXOcnK30y7ZKA0Cqa/7JpuwTz4IlTRjIYoATH
v0otjveJo7Mzr1G8vTTLTdX2/cluCUaw8/pdrbmg8zqvUGDBGILrv5pDE1lQIOkVlLkHJYeoB25m
smw5iskTLShyINYLQlcmEAnVLn1PrEPrBQfPcqgGc2t1cD/F6giaVjPR/aItT/gznDVfRv/zyv1l
s6dE5xmaV4+Svl6WoQHobaMF9RCCAjL+ihBOhwbYi/PiclMxsZC7hXv0QCrxcVlyda6csazDAW81
6t4C3ZFThH41QqLUkKr7IWuAzu5Ce9RKSvt2v5Sa/gOr0YvoMcT2vvGNWLqBjTPapa2PTgtaPjlN
JZ6Wvtm3HXwCitJ9x2zK1eTykHDnBbYRw/bKDfuiZy6ijewtn634Y6qeCXdlmEWidVUj/XSN9Mse
h5VHKLoz7ecnoizdl6ahNNARlyegxLoqErfIT1lXk+Jn34IZ90fvlDbDFEh7IZoCxiJaE3j+PVXE
65BYZ+HGCGSQG20nkyy+1vyEsUqCsD98IJMaCZ/YgGCyvndNZjIORUIyWSkOW+jZQxXngco6FQye
jvDaFr+YAb4meukfxKDP4WS5+0RxPCObY4I9kB6XqvqKytL4q5KEJTvq+2yW1nNbQIAVGaJ3MzaT
k0IEzuFp+j/sncly3MiWbf+l5kiDo8egJtH3QVKkKGkCoyjJ0ff917/lUN5kVr5rVVbzmsCAiGA0
jIDD/Zy9176VUfUD9das/JlQFlu8CxR2+vNQ0H1qDffa622x8zPc8RmSs0tUfhe4uc7lnfa79cQK
xEAQmg27OgLzHzIiFtNcHmODla8sRbaeZddvpWQ+AWmZyN3B7fasboFq5tUhCWo6T8EYXKQVP9nD
2zSGyTfDQsuotw7Jy/CnfefNe00lageuinKzdLFDW4Nd6xvHsVRBdGE+Xdp0bnbQyPB1TeQ4kL2H
GpwotHWNrcqXGZ2ucDyVpQ1ioEymvWv+IrllPjqk9qEegYA9mJ62TZvguaCjucXu0NOaskZ0O6A4
zdbpwQoO32n0N3c7b17DwrPWoVAXXNWa6UiAUv0U5oHqIqypTs0UJWhv9GYXmB3NM8gBiOcY/pPe
wbxXdy3oz/h5uYm50HRSAYsddS0200QqcjyQ4pTisd50qsbUq/ptqzYamhS/obPm+c3OnBR2SfAD
TGFZ7mJL0uhk5K57f0D5E+LcJO7aV5vJqIEMyuH3TcZSdMX6+gKJTKKxw1uxbHS15zkVUW1Vukal
wKU+fGiiYjou99OfJmCd5RlgQ6RpXDkRTeOkYXLtzAFWeck8btkYY7MBuk7VQMcri3KjzhBo481b
Jj1Bw4de9lIRpzvofZ+XlU7BssbNQrEfR5EfRn4ojhA/UGWH+zLKjlnv4Jp2Sv9soIdGHELBECvu
OhAG5ZYpjw+l5Mvrx9Rhlut3Bz4eRZFuzwmTr5wgZPzQHkYBzYAEH3TU1AtQzDg/e5JgzxOICM+D
658HM0KFodumxVMosWqKoT/x7DDmgwQEs6k8plSPIwNnohmIhJCO6h5XvFZfAQ/k63qQhgy2feCQ
SjUNwZVfKzwERAeseoxNuNUSAkY8xAZeu4ULjtjRrM7SS8kYoeFF+WjYEGfGUCMfOtN9iNHabrtE
btLKMI5u7D4lMv5FUSvZ830nIxGwIQIXJOQheMH+JYlhvFoqK8/r4M3a1AwImKxXtTYl22jKja3X
iGlXxy9pZP7sJkSqGNmK1SAxjSkvKBKhxCfVKCTPa1eD6DEoLjI89jtsq87abUYkxDClhUkkkE5G
oYY91LSDcWV143ACxcFY7k35psS3TEB3lW3cJvHJtI26nWmvrEGlOYDCI6rse574pLellwyJMy0N
Pr4/v9qDe4pBEqJnvyMAoEYHbmlTNoRj6cWmpMi74ZWZ3ODOObYw4VfFPJ87qMF7AACfRkFIAZNX
UtxxMa4bU67Q1pYXA73h2tVicS8mEnKwAus6QkyTf44jLIZyxxh2tDNWMvGrq0OtNNXinyPZg+Hg
V5eRfsDarLNv0eDbByMLJmx66WZu55totPNkeuaqarVPFPo/YTeh/1KKL31D2VdNY/PhTWd1TV9X
b56yOfoimRU90QIcaNHEVM/bjIIza4YolZ9YCMTmtZ0ytGJR+KmZUYhZAVc8GptrLD7PjiGvLnPi
vmnD66i+6Gqyqosbo/GRzgoJy7tbefPObT/nSrhHHOULrZ/PttWIbdhZ1t5t0+vgUgrxFeadcvOt
ksi4O+Q/XDIEUrbARTUoDEIJxTWNuZrlCincQXavx1fU2e5RExMutxS+y+Rv0CdRe+zrS9XjPp66
4ZCYeOppppW7jqDUEKnKIbWdJwMS7irq/WCry2E7C+fqUIprGtKU0qyssUPDScjSQHXLu0lDJGfU
oHLpmuhAKDaTY2HgAMIM6Q0ZoZ30a120yHtp9WQwVTaG+VPz2x+mEd4MlET43oqUifFXGT7gPQuO
k+yBuni4mZkeILMFlx/YLsVjZ1rz2gjXTGC0DZKPbEDjUs8V/yzMDwiGPa3+ZtfWr/E9p0sI4Ce/
apNuXzIZvubxOyvVkOJdq6SP/LrbdKM7Bks2FDSRaa5miOcYI3fYi8rnBlS25s6fKlv3WC/hApZW
fu6ib0XXcqYNTgAX80sshoHygLlrG2jY0A/qTZc6pzJxNnpZTDsC+CKuwABQ0Z2hX6PMUld8lCzG
oPAFPxLt/sR8sVrje2SC6awGAlfDuficE8CyJp9YkTnDM+LWYteOiOATqon5JJ6JEKnqaScDzrmy
s56DyEeM6PYImJPnxOosiLzoaLEyEH/ge7swnkIGivxNCiL60LFRkarntUnnBGfNk0thZGDW0yB/
3JE4VaDFfUks2kNReZjzot94rvak60H7KbSMV3xcX/MEzyJvDrMSQ3oTOjcjiH5JQmHhykpzBfJa
LdBiekY5V6OQGVQsG+DgXtZz9jP3aKaQrER6Clsj0Y7dQN2Y7FWxdcwigv1l16tB+MrMijAf6fX3
RmtI+ww2pWjkLoZvunVHYW2R6kcrt98z/3jnZN+Etc7XmAOADXWDxXWIGci4m9m5F5xpFS4N1mcr
h8yQfaHTrGik+IwgMdqzZj7OXnmRuX20ELhTwEuKDVjYCzFH5PulsOOne4PYH6mCs9ZN7IJOjRU3
KflHJJ+q0vxl1DMIKRwGmjt8HVD8rwLkRcesSq/hM+R/RsMzAH06QBUwUxdNJQWWsroGSHQbLf2m
I7qGYdS+0kRAJGYa95ji4BEc27my8SVY0HHWJt6ENG3vwJGJG+3nDN1EAepyW9qYYUvL0Dac9XUd
Ogj7c3M7Ei+mIRnb9an/3gZEi4Vz6VwJjTv26oRqqBEFJJaAl1q5VclywAbEm3CdaJyiomPD4GIb
ElofRstqQtlnJbq79RxvA08PAq1DzwHCeZe636huvlcYrHZWVK7QxLvwGp+jgpwyPXVZQzBJlOZ7
NLXnZCr0I2PNZh6zo6PTI8IOvvV+uAjgsOylSm4CsIqSEfLjjCTLUEfzZcRvdNiIamthzFK9tzeW
Fn+qSRlYIaV96id+YvAF/TVOEXPTzlO+haqS4B3H7IqG+dlyixOcpnjnVeO4GUM6kCEmzgzZPGdX
yKDqEtJiT1jYvfVM3+gka3eXuuDicZOcoOOCqhmzA7PfL1VKclBqAOutenGNaHAOaf5mvcd2at6M
sv+qdXW0qu3COtoAwufBdbZIEhzA3JCXgRg46F2bX4wx7rrSkWnlY3+GukVjhTFjL3oqr+Hcbb3M
/15QooJbOW7joaba493o5To7oUqHRW8VqbdveyvcLxqkj82iUPoQJy13fKiWlkNtJqObrPNcrqu8
EWiLkoJoLlMik1G7kV6gKKCKUK1p4ZSooGH9qnDO4mSmHhfEj8eDlKL/jYanXP58eczfdn8/nXp4
oYoJjsHpsWh6PLO7i1nMdPHUC6rN8rcfh7/fxMfr/e2p//Hw368HpUHfSgFlfAwAXS5/OExcvjFi
U860Y5QNy0uTJiQInkGgmUnjRZ/NaO9KPScRpX2nKDYd0FUmsIC84pAzu4aC7bw7U3Lo+9eoKrga
/j1yN63yr/E8TN9CPKRY6dyLZ3T2QTNmKlZqVeIPPrOhf+7mVdacKo8FTtt138hw5IFq+bJsYs9B
EbLsojrwxXbZBSNc0eZRj8JGT1gOtsSgt44Fpnl149/uX57PzalY/36WVL3a8qBl4xjxv57p943W
zNzSIbCi5Br88biPt/X7uT6O/91j/t1tltZ6mET3H3K6gVIjrsHJ/K24C5WmrvlLbLfsLbfZSo+3
HC6b5Qk+Dpd7//G3/zhcHpx1pOHFJt8FermNRqONuhJ9A8mn5Qeujv/tjWZZs+b4uL9QfxR9/NFy
vNztoDyUnXccVOug7vhJ069mNyjc6c/d5a5lY0cbSmTkwaqn+3j2Ze/jNlNHK7pIq/5PhfY/qNAM
CzL2f6dCu9c/sUz8XYL255/8KUETwvnDcqhxmygFIDxbAFj/lKAJw/rDdmzosrpwnN86s7yo2/A/
/8Ny/jAc7vMRxhoYUHzeQ8MsUd0l/vAhnbqI1hTRCdXY/0aCJnznHwRYmrkmb8E2FoKR9//h85Km
o6bX+dFDHnyj99Ccchy/JyeFAdQM02FK5S4ous+hWQWn2feYlteo4Mfoh9RD+hOAfYDE01/42Hiq
RIH46DI6VGnS0Xz4GJTBdpxbRGz72IVzuLJVmWFsSxdQinalsGxQb2BTqMbATNbPpi1wlfQ1sgAh
im0boucCSeLsnZEMGCbp7q5B9rstmyw5dAQ84ld9j1MteKi6tN21WExz6OSsslgLBu4DIZa1HKaH
rqqiR7zCx6C1bmIE22M02dXukvqIOfJ75IQnrHzaWVrA8iqNrKEKoGqiVmvZiQ4E3Sm11yl9qmOM
n8uhl5uqcO4m6Py9ndrYFvXkrIVxvu6b5ge1sXc9NB3YGqCWirJglp45w8nyRrHC/+2s6wDrmxjs
c6k2fj+aXCvfhkzWtKUxzNUWsgvJp9GQrykdrak2i4BvOVz2BN0luDEJXxnfQU595NC6zN4rKc+g
IJHBdAg+8p6qiOoKLp8BXqxzmGYaFIknAQqpD6fzauB/VLb20EZbWaTPgxnjG9cRfk8GKqLCM0At
Je4JaTahxLpxj6x6Qy4uPo56PAltMla6NIiVbkKW+72qGwmM05tBycZwzZ2i1qEd4uETtaGwrURb
lBuQYwZTQLembAsgzaWhx5eMbzST7p5yljia/t//9f/4Jj6+nSJKrK1Wd79MHPp6OQVYNYBvCI8i
f93ilVg242jVWw/zh+4WpHt0Q0NJKa73i67SUSfDsvexWXSURloEe2uySbSiFbVslg/0j8NIdavq
ObDWtSH8VYjUaVa51HRTl915NB4GQjxYCBhfLdW0XvSfy97H4SIHxdcP6IjgxOWbLlS7e9n72Cw/
huVwnsZqI+wGq4Q6LZeT0Z1zbIyY/v88TZdfxxATtZVF5nYRWS//uo/Nx21m6OogG04fU6F0VpGR
y/xomQ8t96QzxGevZM4dqaph8tdmVLO+5TynsRuppCdSMmw3jLaGKj/WS/lRLDXLj+M02TlT+2g1
zTBvPSU2D6lEzayi3mSidydytKwNNSyq2Qm9EBAOkNHUZjlcNoYf45+TxO1m9tdY4NURwb7scyR3
zPc23lhgdzA8WnnjRGfGq2t2K3w0+3wEATEEr14xbruCiDE3oiznmebz5NFuJQ7OA86s3hStJsSZ
J12dbMsNQv3Ll435195y6DeFQPaFU8flS5jUHxhBYxBnFl25QFAJzMUxaSEyOhkiHmKt5ZYe7szn
ZqNrEGL9aoh2szV+iTJaWBEpjidrhlkbJMCGLaQkgcmmZ+14mjjhd0Fofylxjp5r13r2YhP3hnrP
lRqyQkq9aNmNbDOqYWy5o4/irPri6n4FsKwiDFwM8TMe8pkzGiVEMj82PjXRYsD+3vXNLZ7H7zRO
LPSF1Gn0/hJJUAXqSrc2jOAH8o/0OFelQA5DzSggXc7To4NMus8QFQ44Bc21kftvWUkhcKbP6+86
v05PUaZfBuwZu7ziEVXUHuRczJtuAGjVTOm19FwCOsfx6zigFxmTr9Kix2GOiF2bTDERSJlLDfVT
GMe7CcGBmoj+NUDLuy1ERgBL191oycpdEXsJqhH4P1EfNaBxqAG3KLi2tNnlJjf6OzCkS1rOGUNE
H10giFEo5tcksyvE57VulMAlbA0xmBUdp9a4otX45IWsh6C/saQkb2g1xOgyp47rm01aCSlhZ3hc
HV5q2nX1GDZnP5k+w+ImSThGaEwT8AcMf6IEvO5dA5Nxmkvhbk1sgKsRptS66h8DTwu3ht+/RHOV
7Mt4umux10I9GuBNj1CXS8TLa7CDd9OMzbMLlOqYY4Wmfb6SdF6Jossc1MHJnpx5wlENi74ktWwN
4yQxz1W/tsemQs8Kc9ikYLy1I7qMcrgXIKJxUKOrM4GUobYN1t5IXgMmiHzTAeVap7EnGMNJgakt
XLV0rU2UgsnPScywh/zpuUunO4WQ4TlVEs3Z1HZtYSo4bmvu9Gmmt6T3G8rN3cGI0WjiDCd5uUkf
2tkmksjNx7ORJ9ptnIjuM+WPcEqdm5dqJPkG+AvzIHsZy3bcJm4sdqKwvhUxYq5h1k65SYUydFr5
MKXlmYQ4fTfXcq1ptXbrSA0AeOc16y7rbTwdCfSjuG52tmJQIgnBDdWJq1faJShl4hkF86TvqYrt
mQXvKzK7dGeEgwH4wXwdvHXYnQtfL4n5MY4Ffl5dj34kMiTCLwvmVehq166nHjkBXuq5ntPX4ATq
8/Brg6Rvo7Pmp7dVQS/Jh4lx1qfY5WhX3swPFj4xPVKhbQVhzNb8Q+Tmg0v4U06+VZLyP3X04lvr
N189eiEoP0k9Y5jC1UYSUMUaj+zhAYIVUWTugcklooWEszMMQwSWQXch6MQmZjrQdlNBNKwttaOT
ly8KmNPZ2gn0ndg5FrmIOOZ2RhxXmyEcEJNb4We64O+UWric6BIyhW5rtxnnWFbEdPIczklywNeI
/9It4nulPu0e/NnQtr1vO8wMhncJqGGVkJl6mFObbLZj6IjXodGNTalZX0cnPw2ub6yc8aWNUrgR
mvUrqV37Ma+f6ym8lL4cQQsQJVUnDn4AC6UnVUjeLkXqhhxjSsKJohwcajS4D0big6ERD1Eku3Wj
DdU1NsN1NCGZzZyf8WR+mUtprB1geKYe0MLXe1QlZol/07p1grll7xh0QLKOZgySk2sWDA2sj+hM
NMWvsuASUfd6uCtSRyOAGNmFSZrvnBnVtq7d76Md3GPNr3ajXqE5meNt0VN7owVD0Mx4M1H5QylJ
Hg0KVLVObhwJes8Wcs8mvFN4rM9ACle1m7kraRfjEbIJNjYB/dtIIntde4MNIkgS2OJVAtAI7bp+
bF5Jcuo25T0qCCl0nDxcTdYkDk6T7hFuaFfPNt9s+5s5RcG5DshpopLOpYizvq3oz2ZJ8jC4TGV0
Kh3kbexQP37vuyTdubP2RojtLuzyL6HEzNrNWBPTENGC67+GHkv2LmpYP1iUYkNUGl2pn7UxcTe+
5bvbRKt+5LNPWlNA9JoW30vQ7T6ByA8zLl5gACFG5GvqwN8gYXYH8JkyX0KCMHwKsslSiaJjhPxp
lt7K4Ip9nsSwZXjqblxLUQh3D7VXURsPIm1jAOHrcmL0Bod2aKZHxcElmm9K9X6bjMUuUGv6cDBz
FidqPrIcL3sy4Z7lcED82EwaUzK1fFk2zE1ptf51yCUx3w1N/nm0cLL0WR7jFM1t/B0xAcyqnrRs
BjU3+sdh0Y32UY6n3GC+R71YbKp5+mSatb7qYxwJ9dBEZ7dzvQ1EnwoZPFOJspcpqySKgA0ZfvuQ
1vGYpy9mgbJA82l7QyhlciNAjndp+L7IjhbRzqI9WjbxODID9pgG0WoMNpmq+LiWHW+MJkJ4Ghot
Y2jQnlK1EXaf7EmjuyyqxXzq3xKp0Vw3MgXw6vfLzeQOrKVrkNGs0z0squnkyHk6scaYKBCiB7JN
mmFLl93zjB8Tjf+tt9ScBKLSY6+flm75x2ZpmRtIANSyjsxzlj/LplTz4awkYRBggw0XF13pIgJt
iTelpKeO/TQg8zFz74ueJgOYz4dV0hoz1cvTh9xGLO7GnaVm9kPSRvp60ZsxdoX6WmdiiKc1HYv5
NsEBC+DzfrLN4nOQKrJQglG+H3Xwk311nS3MBpYMqB4BdswKftyF0O6xG/1AS0J5kPzL80SMG3nl
SL+CNh5vntoEYftzJvQQsoM7nbQhw8VRsz6aw84fNmmP5JHGyDeSM8ikdN6R7cOamlAJZpFrr231
EwkjsAXEFzl3gS04yJkv5KHz1kHrppUHszeM5C0HOrXuaYytEg1BleMMqDpr421kyeUOTfF04dJQ
fsJxhti0fhVtLJ8dD8pgW0b2htW4tgL+bb/QFQdHgXVcWP2vCevntRWtQXO5lNtErRd107CgYaHE
9V1R32nY1ffBQdY86kW3r2P7zC/PY1xlyHQiOj+rrJidTeSg1LW0cLwa/qScU9fSKW58Ef6hoIb+
YImfZlNDD6yOcT4Tvx2WDsl/MS0gLvGranayXUa4wa7xJxxlIGDoi8DlEbThelgDm6YYx8esg0xi
jNW1J432ii4HzMGA/aisDJCS7rjV9TnDC5PVx5FM8yC36huiwebWFUQB0Qrjej5G8bVxQqgVA5iA
iaKBL4M9gMpqbq9tY86HcbKQXXjF2UyRIMYaK5ms4a3bIDUtnyFY+vyWmd/DCtPnM6PCsek9/XmC
xbWyoVYenaL5UZHjtItpMB20Afx7T4QZCIoI1VbPWS4wZPvuF5eQqrAbkWgqU9Bg248xPZ+dl4xv
6By/aflkPrRT1d9yDEy5m2tXWzeDvd/h7kHXuC9gdqPH0rtHU6dZN9njJmPWsmf6cOtFnp5zu2c+
R98BQRFIO+KXBpN6o0gYqWLOKMqXorpna+m40R1g4MWeOguAg3bWu2Q6WGP23pomSGEfREJIt+9m
eKlckws6PqLvyw89F+mBDavm6eKOxklnRrHt87YBMCmAsqVfJnQdN1HwvYK+oK/d0d3qVP5V2MRQ
YflEtBEblx9XSZMv9HyU87ybiBl8zjADZRzUqZ4EfNKa8PGEBatB0eHQVfFr4bCQnZP24qxKuuOP
ltSfKqo0B54231ayoxmbok/RanefFwlswGrYEvyZQNAhgTQKgosXjOZ2ApkEcPIRBOlAPBhGuWWP
JYqxTjS4tY5T5xCqyJbJmaay7pHrlCwNSN7zVQshFU/pUx/HJEkHenzufWpAWhHLNRcjgbug31lF
1F1ByoUrdIrDDr0afQsSKiu/XSG7PVmEPoKC7cInIcfVa0Veit8W76mX6vtErXE0Gd878mnaQTmK
+hd05vqTnn/tWs6vAmZo1Wf6rXeKYMvomqzz+jugOQX6hfyS+7pLfzibj0NDIILRd8zJBpHeG0Jy
7l4ZJre0+T7oyu2DQJwoTFc+l7M8aXBIjlXNU6Rx8WMQl7T30HbS+1hnNY3yVNbFDWvHPu4nyIx1
1Z6Ltn2j32xekBbP6ItraxMLm281DaBz2E13sAvtR1eS69vhBVnrufM5AVOLQzP+1JGWdhOhXRw7
SxAtzRjbzM0TjDH9qEl7uIk4Y3k/IShW+smW1rNeZEi5dQTscxfOm9YTD1Y0ALuD5moWTfYQmvoN
AdfXJhD1iXzmR9fz6eYpMVCLZ7QDWLyy22zAhUYVonYTbTWlY7lzXf+FgSY9isk4sgR+L+06vU7S
H+GdueMuSFt3f5x9MlBjF0pMMRgnQ3l4Uq8pma14Lt9sJPjFfEksFrt1316jxhD3KIHLFic98Ssw
+FcF/oCdRhzbBldavSmN+j7OQ/ekqqnjIe1i9711hn3bEJlci+aA4haJVBGp33Cxl/l3a9Ah91T9
AQefOI3iO1MM5B/5VBx024aIFeY4Fb1ok3dNtcuJRh61aNyjVTz4qfszZtpOyLy27SpWkaGmOVdh
n8Iyqw5TPr3FbmorWCcnD1qttdVUEZcVI3hJrplvH+PISW99UtiPTK+JK68JXI6GNsBROSKpMvxf
xATKFVnj5GZ7uCFcbOCIQuClBQUT7E7kzxUSoWmeNEwwQ8KK1iDXNXMIfYwgfzUGE9jZYTbvqDlA
BUJ3B9fjtkzFkKXMK+D04PSL5nObepjxYIOcSHR4qRinrZYYDBs9PKUGOaBHk8mGS9mll5G82MN4
TqKJYgyT9balbm0HHoKK2b7Ohi0o+mibJJozuMPp+1gjssG9/eS2xueU3ubZ1KyzH3ftKQRJtspm
muuono6eHQfPnd5hBRnerGEOz7TBGJ8mgVImibJ7P5M1LX3risKTST1Clj4L640uSAxw/XOuF/VV
NLeyL0hzcoJ+h6N0+iQRnWI7Gg6UoqyV4btgCxsMeyHc8FtqM/d2rTnZ+Sxfq4ikH4EuoiszgjlU
FhbhQG92TfBbUqI/rhJwxA5cLG8MnucJmRg5HHBBrDi8+qS3bW1fJ9tmRiLkauFxZvqDItFn1Wp8
YiVFTKk+XlxAGFz9Y6UGNH75LRpzeipH8G5bfdLAaCSQO0MVs222FDo6wza3JbqLMzrJnY/fEXCo
l7/Uuj7eOzO4O9ZbG8fdq9UhJC7mtF61XvPuJSDjV4ySN60NqUTltn3GYbEzkYo+VrU+rTUbvnos
rGBvJ7W2AaZG+bMRTzkXOlll/kX24euU+swRK5tEXDrdoMCK6pzhOW16C3QM1xn9yuKI6+GYFmDd
gG3CwtMu0tYRpOJgPmRiOJTCotKlfrBmTSCIhSfCKcer5TcaiMvyi64QtsUQh2eXdz9qbrHunMzY
9JTNDukcvGWyLF8mTsSo9xhk0V4/aRVK2FKTn+IA3xUOPJT39D8w/rAAbbxiT9oc7qy22+CKtlR0
LHksurTXZCLHW/L/RloWIOGToTcPA8ruc1gjMeEyr22C1jSukXqVhsrtKhczF9KCybyH2ROeaU91
3RbPJqBiJNQIRj2aNSwfKmjE8VPh5KSb8qL4WhoDpCEz1AXvIm8jCRekd9UBAMkUkxceNqFFA7Z6
vgDXb+3NIDWWQJ3PBYAl9tpDR3aMMDSG0AuuFCb2+Ne0Q18ZeCGHnESbhiY4YuGYVpArjq1TvBs2
kyLRe+0+0Ozg5viUJNJKyAOzop05SP4jcxNtI1LSEHD3JbkjHuu1oq4h2sz9xh00fDGQ5lAO8S8Q
6PgXPJFWBSvHDPSzSz6yYHnWcyWacxLS4oo4BCeDQuzWj4JI9KEsGW4Hm1LXN83ykcp4xbOexvPB
lqZ2iiVZfJOxhBp/7dNZMMpKShejRUUxI5psx1yZAmmTfLGqcd7b2WwC+c7IHpqy7y3I0pU++S5m
ST2lHpnTOTHzS+QwuQgor26ssY6JCi1QgZTEccEYtI6JW+pHW6fpVMR3rsnyTHx6esWWgXAgKW5o
uHcmn2xfjhELQ1s+BdQ2r5gvGJW/RHk0XDxAXyhyCeW0kNqcUgL3qOxpT3Ycu+dl49U4DH2tjhFB
WdndLsuEhOaM4VwyhawyD8I84sWrETn5lY/tdZF2t2Lnq213/jFQR60bf8UDW59Z1KMuGxkLBtN5
zVwNhGeHHwx/0FMpx/ocR22/nlizbt1k3JbGNDzlagMLbJvm3ZPfs1LNx7i+V9bn0vW7s2UXgALw
2F00ZJTruSpsalExHOQInFrhJ8MmT8WDEWrjJx1W2iqZ5ngTjbO5Fxb8UtSUKqq3REHZxR6Yf2uH
RL3Y9jOJUJHH3JVAD2tdgVsF+zvfx4bzF4P7d6uvooPBl3rLZbVG0BldoXF74AaE4Fm792G0rceY
n6HPJflTH6C0SPWbhu3pxpr3OJMydKng71n9zOQ8Be9tN3dfKDVX6epggLs7BcLqPMhoor5tJViT
mDbaFG7Tye+uYJ4qzeRiwNJ0RZb8Jk/s+lhmDMIZIIarP7JioeL04LX8iEyCIplmXro6r64upcPI
HoxNWprPg22cgZJ6ey2W0RHhabYyqpbmCQTNezL1wKllf0opB6IcRqftg8PLspw6DeyAwSLcIaa/
io7ZWtHAxBPC4LkeM8VDNuJoKyDLbW2n6Bk/fM7r3vmFF/enHjvV3s+97+GEK47YplvRpsApYtJr
qoDQCbueb7VZoKTyzWEdUpxelfSH99M4tnsr5VIfs2zaDUqUA/ea5AKtBPXoqrR02X3O7PrSaeA9
TZd+M+FVJbAHoSLVh/AM+etJ97oSWlnLex2Zppde91wGvnehgPssBdeSNEBKhvbe3zodFjcN91dV
Hp3JNo+suflxdKzeJrvbZza1XTFX4J4NUibbyntsR8pTg52EK00jJG5qbGY9HRWlSjQ/TTkW57xy
0YnaxSHCjQOSSK6arnnNneIrrA8C7qfhreuY2XpjvF0+R+dV9t6c3VcyRPgBR2SwD6J7CYnj3oZ4
Bmm73efgszNactdjvWEIBDlASCdeWBpPJ6wlzyVZoZY+frFsrjsD4K4dJNnfPb6l27c0/z76fh+3
yaB7Dqs831HNpdibqVpSqbqxHdo2+BnVqQgtOIyQ9Gk+wST3u5SRIF5ZWp/QIs51As9cpUFYjuOm
WdO0whOm3NCTP1Bkddpgg4GT6btljYQs+ek2smD4erp8lJg7oGujr1369gsgijnUcBA1ySYoZ8+t
nr0RZ95RltUOfn0n1CHdSyXDGpQZFdoE6kxZ+usGDPlJGnm2IQYePmLcDqdlE6axYvJHQJJ7cWom
q99aKj8po4t1DhLYlUxpHjlZ6lXvVJ/teTBYs0Tg2ljLFOeYyIw1Tf9sg5uHMoYjyvI8cYa4YTId
UxN3iESOtF70eYsqz5+58hqzP6Nd9l8EyUwrGWfNyje5/C1qvSjE2coShMQd9UmWzSK2WmRdH7dp
pkGMyVS8/KMPHZjMkhJWI/YYDKflky97ZG+Mfztc7nDLCZ2ySSeJ5SGz4DrBPqD2vL/2lsNQ/cMK
w3ie2+oWVsq2WY6I/mWfbifl1B0Wu24ODCg1NXvTLx50tbGVaXeu4Wor+/xMADwJAWq3VH6bZbMc
zgaTUVIL/JWVjZfeS6ZzI2edeQD/DPWOZlXTpJ6vZBjJIlJIGJ2pqtM0plvBhDc2wWtHuFWaUv+C
ZFvbhsrpqOlscGlQL2UOgjDOtT+DSIRARmf5lBlje1r2ErVHnoq9a9r4vtxEI3E84hfFdQszWpnr
l01b9iG8DRSAHxpG6XinrJhyqm8QnGen+t57FM1yB6172sJV/Nj0ZnHpDFFjjUpQjRAByLpKVYRp
DiL+M+PkoPUOZUSKmtFoPcBZEr+D7f5PIPY/CcQEYX7/nUCM5TfKrTr6LxKx33/0L0qZ/4fuE8Lt
KsmXAfPsX4gy+w/KASS4eC43/ksZpv9BaVU4uuF6poEBgBf/UxkGt0zXYZa5PED/38PJjCWo9G/5
yGT0KXAay3nalq6JaeG/htvVwomrrpLhySAI2rPkYynydr8M7qk6d6YkJYE3AeChjpYNytgtqy84
Nv+PvfNYchzbsuy/9LjxDLjQg56QALXLiHA1gYWE1sCF+PpeF5GdkfWsrMpq3oNEknQ6nUFC3HPO
3msveXOWxo8/ChUPnjFwWtW11zvahDomG0rXgPA3CPsYAk6Zx+hSjxJQJFV3M+DHJmb50+nrfZwS
v4Ech0m9Px2WEpN5h7eEX89u0RxjW6cickbjgbAOLNhENd0A6WDAnehx0jMKmf4j2cBIREuJmbmy
FimPkaPcRtj+7F2rHEjElLXKkcSZjNCTzaWk/Ep5HjrYl1rlY9IZzChf04jBqcboFFXRt75xHJJi
ohuW5145ohxWODtHuaSQIdGmV84pb/NQKTeVUL6qKGpkOGuUUEPsm6fkLDv4C5NyYzG5PQgt9Xem
nu+ZmqnMDrxbEhOXgZlrxtRlKHcXGLJqPzf6T1N8hmG70ADECdYrTxjdaFBcyie2ehiJauUdKzCR
rZjJGr2EYBLZCJ8E7TLSJ03UyhT0vxxlRGtpNmOPp5zEozZgViswrXmY1wYjmzG/ENtExba3IM4w
ppdHbw175XwDcRZCfVJ+OJAkV+aFNFeUV25SrjnWUlGYte6jq7l0r4YBNlLeP3S0qIKU8JQdoUH0
OpQXL8eUtyp3Xqp8eimGvbImf29cv/YCu9r0c/ZJCikjvabtOQRETxRBX+g29r7ikz3hWvIQJ9dV
j+Z+GJOdH2PdyH20PMy1aU90WXQoh45uhTZxLtYKZFdPRJMmYNyLQcEqPvtlh2p/ICpHendl1zAE
p4xx29q4AlH5iXsCTJVyHOLpNmkWaI+pVHpqA+gcNjqdf11XFBIqf0/oFOAE7GcyO0UW0adxQ3YC
INLlPNVLGuad8bSuhruvM5F8ZrwSokDq90JFtbaFPmCPHbQHpCbQwvKYKk2+z6PN0BN+4b5gcYxH
vQrJDBUsfgPPMsFvaUV9JDMhuVR99SMtnpak8HkHOgmukzXSjWNoU/u8e2Ff9Gwq9zUw9EDOw1kT
xp7mfPfsxBmwO0YgycBx5qGGOpc2SOnGGXAwQ5yKjPKD0EJQhKThoDDAmUhhnd8sYxU71/scr9W7
QV8jiNIUoiuD3QMjpRgC1aG2+pNvVgD2NdivwqHzBDIoSyDg21y/jiVTYY++REuthX+YK6OfIEZA
UHgwUFbIFJdeWjT3NXZNwiaABC40S8D1SYR7a/wIn+ggbIfB/7juSwwOu6GyOMJFoh9JgT01rsAY
iNMKDwdRdBDr6TASNVaUezmSqChMLNNFkt8Jg37o3NQhlqbUnO7L5cvQa9TcjNP3GhqKkh6LydPv
Mi+7x3j47krv3E8Y6Q3NvdV43+eSHZnqXF4bYX/TCZlJV0hgDpPzPR5sme1TbjOJ1H2yb7+kU0/z
OO+SQ1z2TxFDqgHNYBxDFmPRN9DXhpMP+604RmjckCI9LnJdHxCYvjEOes2sHNedVS/h2rf1uYu8
A37ioLHrb12GyAKqIMQvLxSMYEEZOCNYNh17F1NYYi9KVjxWNMVhP5S/EhZUo9/8iPIlYkCzcm6C
6oI9k8Z2N7ugvpY1CYSOjTRaLGffEj+0g6YuqaH2Fv6aYGi8jsX6dDdokBLXzD1YhXFdVySyadQc
awczVj7236xSqw+17/9MW+uNAQzoySol2EE0Dyy5aEbO+H0SoTdHc2LVZ1kZ2izbZOrlnJOMvt+y
LF/RMeBLbSB0Sbc/6SVlop4md2ZsXhHmmlyJ5hvTEoFdZRoYhpVgRABbw+Z47ETYmdEpI87k2KD/
QmSGhxre+z1AyWF9cWeLOqrXjdBbvR8TLBdazNSpqGWSqX1s3bg9ZTVpXDL9nqE1vkYSpU+tQclP
llcXUS2CMi8L0H9xg6wey16/dmnH8dIx8ewNxz82Gj3BRuT2DoUkbXZ9+rWgT2SsZN1NzC+xLiER
zOYWvdCqgRujr8yl5Um3PrV1bf9wpxcnLd4GN88/TSkzcN/mqkmSIiMlffo5+KV8qjL5DJfeI7lq
XnaV6V/7Fb8sBNSPFPO+l99lVYSUEYMTgLJuLtHcRcbFAM45NFQiRRT7gWswLoW61uwGKb+X9mtc
xvEnPanIcuk5q5T3iy/Mo77iXZh9iED90whKPnRQHtJyHJtwjpF5+d8ALu4MUGr72JvkES/lJ2Yu
+b1IEk7MbX4amtlVDEn83HjDodDAVavbD40Ym9DEPrUnGy066CAAKLBrM0yQBTnJ+pZaDRb2NKUG
xAzI/vGBUNkMa314HxzSG+mmEfVquBNYuIy8jvpAHlHFwe/0O9sggNRI+hLmUT+gak/fTFdkV9vR
ftgeFtDc1vuwww4SWJ6LTM5vCZdY6HITWZnChELaNMmzBwPgsTam8gyfBMNeqwQnlM8ArfLAAYzn
5L282BaaH1dm+DMb2zmWaKQL1UOPez06cq19wP11AR9EOBxmqosuCjpL5hTMsd/cGhdLaGr3p7aL
iV/AP3pwa2ixunwzU51LCGxMHWXDbs6hcNS5+T1ZZOB09r3WQ6LxBKldjVGQW8X5HMbz2R21Z8eD
fcputAeaoXc9h3Haa98xi5vWpH329ewhNgl8QkV+r4P1HNbhAuBlYeSJybhf1re84eClbeqf4jgD
x1j1b1x17EO1dFEwe1zMXBvAY6evEHhW0LEmChxOmzHKwnTXN2DuyRO8aN2MUIaBSzUU00HX0BVJ
pzl3c/9BuFi67xY3vXS28TMdWGeQu0EacZsdbbygxC0Z6AU92plxuYZ2WSPeJ9Jj71qG8cjsUpnS
ii8zwMnD6qKbdYUe3XdTtYaD78V7VyHsYYrnASxtOM9vmmG+8S6Xfe/TL2OiEb/0Nlhw1z9aMH+O
IzW209XVnlZbEgLGzC4cXrjgdOb8dr2e9aKK9jZXa8SpJWcwwgOsMiJwI0+5CjYg5Gg7sCKdRP5U
N+KiMIG+Tux6XhqHciVvo/NxO1Qo6XqCC3tpGieqCzL3UnHV56gIJtv60Xl+jYwLeb/NimW0P7N/
irCesPKjqMwxpJYXTZbevpxG48zFW6FJhoBQxyGEYl+xNCPtVU+uvrmWtJmRCyKS+0lcQR8qYKY1
EKc9d4BPqnw6t/EcxBVKyWyywBHmSCxo3yHIi+0QNXcfpnyeBAwg81enTprBqHz6B7OxPhjDRTuM
AtfVx89c5vZH5RUDMoJefh50cu2Qb9FhU3dbyYSHUNqSizy6Ydv3H9HSCpz39nng4AjGDB5+VtSf
MCtUh9JN1xvTZs7fhQ/kxWLyT14M+oqpfm5hFAwCoVoOX/GljPvL7DQ2QysMoSxHSPzQq7tsYMFu
25haljZo2yfwrfQBKjchPxx9SUqZ0jttRvvUfTSoMfb4X1MoCaz8Ms7cZZMyLnLrF9mWzt0apfiH
11ekiz0XYcZ6xhTEAld+X5+8SWBFd2xcxhkq3AhGmk+E2W0V+bc5W6N9kWRoYcBVBYUvrpYxOGR+
NQ9+IvvQ8EsncPxlr1SnHnA2lFBifejbWzw7LZmO5hETNvUHSEpqjv51JfGM0QzGDT9lUaDXn+rZ
jEIjIXhymKor6czODWXgHPZ5d7TImvbRJAhPPM9ifO9T/ywS931BD6BQlCY8MxudsIBFNHEanQ1/
H/vk5UpCHbFCJrzTO/LDchJK+YcgmN/bMUJQr+/DNf4AKrZcumEPegMfsre+dZ5FR1hwWRWDPHJq
/E5CoPWEWvTalcCSWC+dzWEu911TORfLbk7xJend6JjE8rvtAj40uLDvVZJftljRJ8gVPwqfmfRs
Ax9OtWcZd8NLYjslgrUfvTbrB0KF5ttKyl2hCVKCUCXO7S4f3334aw+UMuSvpndui65VYrFm7Yro
rsND3a5vkm/t64KQup3z6lccAmG64ztHTakb49Fv14eGYKv9iOQRRYQQh2Je02BF2j4xeHCJh9Cn
eld0IobBmp7oFschXzh5UbH3XTi06CZNAC9Q2kQi1L7ETZ+dkB3HjDVDKEagEBb2o9XHgTzeqphB
I2mFXAdcD1OgsRwtr39GsVkrYJr1tczssM7qMM206gdd9L0jDQ7tpmUsTW4PXw5HMjVwGE85our5
FsfpQzeI4jPxQJygbf79jaF1F3MmMkUT0Zk4czvsVB+WdXi1Fxzdwaoz9VrJrDrm7t7Wl/6hcaZP
Y5pwiYTEfNTxBkQ5SWw9juk9bekHpPvvZlM+zroYb9KS4pAK5u0loTBFXamFVU8eFFAIm2sy/e10
3iX98iQkLfxKL15Kt7MODsX9bAnn0NnLAEpOnmfZOIfUsucjie9T6DjiFUJJzkhzms5aoXhvxvce
vAXHafkry9tDAn/xzpDyQVBss8pEpzFmoj8TjvzZzw3n2lkKD4BehxOmG8SsC26VmFiMYc/fm2bE
0rKO75jp/WwczQnrBLl84X5KgWmg/NMK0D5k0S4NHQC/wrTfZglMzO6lc+M09DkPHGbLISdSxwzu
QXQZiC2RqAz2Q6XtAdwxgrP0Xdqnr51DPvyqATbQdPEpUbSrXrqXBWpAsOJ7TzKNJZZLqlrMe+Nr
kz/71PjSz7F1dhmMd/FVjwirHRpKGFSRsAMS5IScTBp/tI+jyJ+txboKa2kPU9qXIT2IYe9EC/Ki
uaqveo4gdIGqpSMO2yFmZFqV055sEPuBJ/gi6vTnKni50lwojwkYLObiGyvfr0IQFTpEwy2e2Ler
mqMN7hVs066x7unIG5yOTg5Ssl3F4q11cWToLv+EKo4Y1rT6K2Z5iAcg++Dh7e22e9C8z+mU22EW
eSOU9vFxA2O2uiaw1tQuKi9HEDyj6Iy/kZnqblPuopFZg+fgjVq0p7aDnOpryFu2DQBGZFVqs93l
5E3ki5gK7BLwCTdIYVJMFpejLrnHMpcdoVLDbyn8R3ArcILVX+vVW9g2jYl7TJJ2//eb0AedNGwi
n8JNZyT/hrX9Z3d7cOV1pfUMjHiDG6qtd7/WOi6h7c728KySEHPZ/dQ7AzaPq1N6LysLJ/WOt1um
TB8IPdPAgkYgrbbHNCIr2O3jM4oTcSmV3XL7kEyoYntDGIwSGWFenGGUrEVMnOJj8rhxIpGpMITS
9OHE+C9slU+0Vpvtlq/sctutjq9pe8bAAkCEoovSwJkssPQKiEfPBE5gH487qRO7rY2kDe43U4yp
fm+eewpQviYr8vVTh6tSWVIu65T8tZkZDjIo+PtByRWFvQTTFLXuo6bGDJFq72+3fHX3z2MVq3Xk
zRnRi0wyBjXD2TaFJrtD7qWfQRvTbnON51iJhjeurEwmLDWjTAMxw5D9szGUcniTDyMlmQIGTD0S
Kic9GxiJ/EHLm9PGTi2U5c9ljc4OzeRokxZXJYwmFl7j77sa0uHAx5O6w+XGIGkbSXAkng3nnTjg
6aLDWsAEn942wiz9/knFBE+4+/IYa0cqGSt6aDzqgfy6/QYd2+jCG4OMIT6017V8N7I7QttGZhd2
0UPAZ/yguV5GNOJEcIoaXvzZFGp4gZFiPtRz9bQ9zt/PLoRXZjhUiCH6m13ZVHpCFw9tzLIYzTGu
XWYQCF+IeR7B7zjMRP7eVOqPqlBLpn/qwUdTTVA2duQmSG/VuxhR47OGVn8AxBX898Lt9lFXfwbw
wlrVAvGuIUWIEcMMrgL66JRJVYXM3GMmekiGF39qWK77Oed0w/qQc8soKJ/oi6zEh7Z0Z90MWVGu
3UWyP3udy4A1Ao2H7BPTg5bjDqjbHmNT9O659RMc1aPUQRaPmfGpNf3XpaymkIBMwuLIk2qzRxRf
yNiMdrhLBljapeP8yLRPxFG0ZFck/h6Z2ctixzeTxMHDyGqdaLzJP5TLj5JEUWVnC0tIK5ixivtC
s+wD8jb9BEmMcTxFwymzELcyENJglIW1WbzEHmQfC0l1XpSHYfSRM5cMhqyu+FQ3hDvH5fCLJd2I
bYdVqZa/4IdFbZdxvtSPslhgoNjsgo5qlzMZ2K01ojDouONDVvOyngaCeY3rO3PWmEC1U37Iugro
1ATLc3B282j+gPvDIIqQ5cLBXJoJ7d3S2S9qxacdwAqbeJ4DObXmTrH/tOKlL901sDsHmnlBwSXI
Q8B6pR3qCYKKn9kXL+twseAPu3OrDs+pfEF8dCe7eoHJSXlm8S/bFX07PvYjoaUaejzypOqRxTLJ
zq+1WX0GBroePaLAOnplR0OLgJNJIoiILa3fpV8OO9MFzXIpq+41hfF6oXdPb0MDw2YY76PJVZXM
GDesq1mc4+mFMWX3mU7WDpAYDDUIS34xqbKzeAKo7Qbkbx5It8/2rW9gPzJGkg08lnstDajB+crA
pvjmSACR7kwGh5t8G1ZkFs2qIXCY+DK0eFQy7eobH/irKLLQK4gSGYj8ck2EmFL8kKX8hPaUFESA
IHH0uEbuQtgpfU/fsI+DTwOEtoQKJkqPHSkYyExQjzDeYCVT+0QCOg/VdIr0GX6TjPSjWbv50Scj
ct/FHWEDc/zTzMnQNlmQM1tQ3TX5tLbaejJEjhBmpLLTG6grILdQs7ZYkPwvVAgzASuUmEgwnbT/
oFfwMc2ZFcQ2Es2JDiOjEC4lWBEeF+J76HIQBWl6TEOW5IvsKhwCbkejiv4qFPXkWhqP3fMq+Ifn
3nTHEvx9Nb3h4DCfpyCVNEJbBGW1imZADWoLOe67Ow4t9i4beflSjjih7HcLOD5U1Oe6JA13NucX
3SitQyyHj0gbi0CzdRzpLrtZnyV0LjIWPgrWnFTvMV8Mdbgd1HFiHbIBrZayNvVedkbrgqBvwZtk
tGoIVSqFI+80ssH+GG6GbMNO7ji4dmqUUbjjgAxqKXBXuGfTLJpDAbF655Zj9mw9NnhbA9ONc9Xa
SujFmBdEfl9jj0QN5cumPLcfGtHUO0SfBGrR6lscLb622QdIQ/LoG8JiDCjpYOT2aVIYT+jD35ws
/6CxjZEkrpHqNefGM+Ir59awqlG74ZdMOkic2kxplziEgieoSEauvUcQUaQ/iO5zwmCF0uSHpvH/
KEFVIGfNJnu8DXrddA74LL/bVrkCztJ/4ULaT+tsvNTptB5Ax+QEMQOxI5edqZqkUxDlY+havnMo
o1kn2JP+s89pmPU0mXg0undOUkIf1XZFtVyaxPmC3UY86gB8w75mzyO5xD7XdU+Si+Z8BX70pSKV
M3eHIchbzMyx155aG/oEeiUZQEHEdMaJXRRxFlaxF5oxl9N04gw+JvLgDctNmPY9JyyC2FKKG4Fh
FSRW6FBc3ifFC1Nzm3yV9kWsWXTRTHlo/XigP5uuL5NEwztEBD0sq33uhENEokmLVhwaQuJOiAVu
Vuq/5E1KAB65UkcjGRBrxuVxQc8l89ig6CqJ04E/lizfYq1fjwTr5rtCOp9ZeL6ChtBoY81H1+f6
XyddKIeBOX8Z35GW0oe6/zpGC3F1QwHzap5eEoTvNMIuoF4oRhrE3+7ifpqIn1gX/WgJhZZjHkPB
ZxM8Etdf60K+tkwOdogWd5Mrv6Zoy6lrjed+Jll0EPjk2wjqWh1PN6mPD31Z/KQZaEnQX4qCBFIN
AFJEH7evo/Scqce2H2ybVFEjSsV2yuLihb5mdoBJN122TduyOB056XplQltsqQCUO9Y9klqiPrvn
EkTfEflp106XQnbj0UFydNk2kc5yZbu1RKhT4bSm0QHRfdDModcSjdQIRiujJq9LZMVHj8EEFIDz
mOIYSelJMqbDzMb4s91FjPywiqOHtnok8BFS84ILj+83D8nMZdzPDI9ohAl4RVMgitT1hRU+mH8k
hy2n1waZGz6ECxdJsBAKGYDMZCeyvj5vj7drgZ1/6ijqvaeW9n24jown0/x5igbnoJulfyFajIW1
xBBhpxfS7ugUlkSn+oyyzq7HQsjpW8iWgz0RPFgTGKLrTbjoRXk1V6+4rsZYwutG/0LluY+XVHFN
ncHftTF+dN9hNgO9NQutGGS/ozbbrW1DzCcl1XazglZxgeyWACipUhpDc24azIeNn2ABm8vicWwX
Fgu4xSAMnG4ZqBcoS4PmEGlI6s5lu0uphzxJG07dQubv9h25UfrXt0Vk93S0MsiRs9sGKPYJN+uy
PPBcVyniSLDyKf72qfpT1lzROydKaOXjyOLpSS9T7WhaTkn4tB2WC8vAPxuzAjPei5RW7nZz+8kC
3Q3ytH7K86S8JgMYE1ml91XSvG+5fItO3NY+T4k8J0rm8I/HBqe/k8aacaBS+TkrQduzkAxU2bv/
wC2YRw/nsXqZMsfExTCT/C5jjoR8pyk9wx9kx29ax2ohViOGNPDNkt6Msif+CW3c7trZLHYG2RVB
r+ycQmrHrKJPjaTR3Jn08y6ACyuyES9AGunlmYR/iab1/pI6kchILKjbsY8pvvC2AVLhH0Ts3hMj
Iy5D6v3EH5XAy67PLqP50UxYhrOEA3IX7TfVkRuT8QCOmraBonUwsEtRBCtL6ti4hI05i7MTVUXN
8/fG9/TiZMSUsBWhrTs+1zJcU+2Xpayyf4BUiKH+4lOZrW/vTZd91B5wyJHofJ9vNlIlGXHGNiSg
tDkFS7K6Os4EXZyUPkuqGhEzEEebDVh/ienjbl9JrKyzv/kjfec6gcf4ms7HMDHEZ0ne1DNX1K6y
r61pXAdGQDQoy1k7ropyEWe40DneT4k7MHmLm1oex8U6bWLAsomeI9/Htau+ejw6McfWxnzr+8iC
/Dw9Dd7KOMeF0VpGNY1fa+DNSlzAJK9t8sBGs90Q38rbxuLZkCw6AWJY/Nx1vyXhbeCVVoVtbnct
EPFHE+MzVu3pIuGzBJGpE5W+WpwoTVUL+kmbcuXA1Sv7lclQwuDJkzSFzfGbI5bnjLRSUkUoRV1l
ZSk2Z+t2f44lPc8u5bOQ9Yh/oE3PDW2FTYIzE5KsMnPYe2u1f3a9+TtKdHvrSfsG1L07b++0LmgO
70006W7PVyi3ZBUINjWEa6LKW/8Q80ewGps49k/bSy7EgP716tt9PCq//zajqvaybUQ/Y8H9c19K
syeYZn3Sxvwjic2jMyXesZcLu9kGimEPMQAIrNopwsp03Pa4znKIkGUKEWz/YssdsW1vnwPBZm+r
ZeDimGfEunw8yY0EGfPiFqNzGRCO1lNu/j42t7coF2KWicRmTqfK8q70vkVIITcaFfmC8ZF404ft
XrSkP+RMVIer7N4R40PE2lGP1V1yqKgDYTtetrvbZlU/mMZkDKRPz3175zO4W/gY4gb++x56C+oS
vt3sNxQL7mpjHvKUIlBO41mWJQ5bk0O+HJmHN8sbVzCgAk5ZHJu8e9LwCrfNJ3P0wDfn471RGZQP
iu5LTRPM9Fp2WODuZKo/soKgGcmZSxSgbMnBFkxbYyATDu3r1sDjPGkXUfOpgqL83tDX3NV++ew1
4i0bnHcHmXrbGH5ARWkdMRBbfNr2DffCemwynG66PlxsZKy927zbIwQnOJXPGojiXemiyiG5Bip/
+RH7Yt3DwCgBbab7KolUygzmDtPDGJ1aX8blCm7sri4oJ4U9BakY77Op+Kj7gpOtdTdOZUX4b/2d
dnz/jFdUSCLM4aksz0WknwbWY14Mp4RV4dlttSFwPZ3MqsLB5jg+ellk7twnw43wBlj5wsU9BYPP
yjhFjBx6ixWagsKYRSoLlWE6N139nSNy3UUaizKR4jMTej9TQ5D04/XIH5gWVNeltR0cCdV5qdrx
W60/2m5kfcdPQ4ryokY8NWtUSW6ON+kvsaU9+DQuwszI87MzDb8Mn3V9m8inue2Be9Saf9gORprO
4ymDijtX8IMmxztuZxG/E3ght5v5HIszUXLIEDivLYPxYBTEe/hJ5V/mEpvj/4cBbgmy/73WU/9v
tZ7IPcEI/7vcU/3e/5N7ev8ydMbNnmm5+HJBEvxRfBr/cixM34ZSgf4l+DRtVJ06TQlIgbpADur+
EXzq/wKf4Rq+L+gkOZzX/icoQCEMJej8h+DT8m2mqOqdOabJWMHmTTffvz6nVdz/n/9l/O/UTVv6
dn1+LmSdnvxp+Bgt556mCV3LaoaVbQga5nI9lnNOTyqt4FQsmCuHRD91QhBax0mAJvMjMvfh6vvr
gx9hZXe05ivMhJyW4fiTvD0fmfcKIowgSZQT0y9Zi+rWL81D4TK4ojJGK0a8ws4EC00o4eJ2WBM0
eW9mb5gaDrkQNQDg3gv0zi2OU4KTYCAFgvRnhn6kSk4sae3HMUYqojf9R9ni0pzH1j0sGVBu1tvJ
+D1OoL1Qqn1y4OeqaMM8MOOEhDEs9pMeradSDsd5RBlJgmdCczXVTo5R+w94bGfGMHgYMlICfS0q
7nOI5Y8zLuQ9qGUCXmcwxmuhLxejjL8TNOjjxB7MzwOzqNPQRu+JmaX3PryXezeKyUs09DRw52i5
Ze4Kt0RKfUcX42yVppWGlYpS7DJNC3u/QVUPafaUz/0YdKnq46BXDW0zOXkROs90KYY7kZd3i4/h
CIz6Heyk7lTnzRHNwYSUc/3kOVhQRIZQyNO/zbI+y6SSP7ss26999D5ZI91LH/ajhsDpuGQt+JEp
aNN0PUx17+5gXJdB7oiXKvKsQECLN5pqOWJn5IVIt2o1ND30EiNYAPLqTdP8iNBipU5OliOxo0j3
oR7Zq1bcfKJ7644XJq/DDNO6+2piQNmevQzJPeoJ/zqnz2VUXL3IYj3ZIDbTeUEwZfbe01XLIUq5
XvsZAUCN5p+WLr9EvuiO6Jk1WPDGZSlIn3e9GAjUkH6XiZ1dB7XRk+mvDXnh+T/ubj/dnrc95T+7
u/0gsjL9iDPrtt3THMLOS0nnq8tGHEb/9je212u2n2w315Lw9TZ2nv/tbVhwvOrdOr62Zl9CcvsP
b3R7TRL0FlghrRn8129v+93tNyxV2wFeI/1N/Zv//GC7G2cxbcXt5j/e3+9nauuL7UAGiWMukf94
4j9ubk/c/szaNyHNViayAk8fFl39tm16Q6AVWrHsONOCbxEhLAug0g+kqqBt+ogHfEyfq/JG1yj/
x0ZbrPzmioLHFIIkLqBL+uqxmSbHAWIFl9z37Xe2R0dvZRXjiTWUQNPsqX+FmlSTNyHiLjCztj8t
8pZo7V0610zSfXYlQy+1WzRM2m27RUyRF640HOiFwHkp3PkCeXk9dxliDSQouyqns6aDS1KWS6K8
zZumNr6dipu1r2KBnbwfi1e4AuZx+7kYhHNCy3KLXG25VprNR03MA1KJyWLU7li4xLg1oBFCQLVg
S9z5RKmwzGDHWkVmw5XX5J4sTkJf/36MyX9ojnp3mdUz0FZ97/zECwqWs+k0OdemrJxrMtEboNVT
Y7Lkc1/nxKyDjEb2LQEz7WdwjrDaNr297lGE6rftWdsGkajx+67pJRkd0fxNOGbNyRMaaUQQLY0M
+kD+AofTHU/C8+1rL/hvIbgOoy/qutg8MLz/nkcKE9kSkVbpRnNXuvlL1QzOkT5PeehbEqGXmpxJ
fUQUhrwV+7fjzreFmOijX9afywpBQq02MyN5BtqdjwGQZ4jucZKreS050yuf0H3ymE6WE2hIsuEQ
1vYZ2xy5pVVyQxKf3CRswAvYSfg9Nn0OE9R9TyBP5fKCMu0UdSZn0lF9OKZe3FiG6xPu5w6h12Gq
tPWmga+76VG33vqszM9rE9HW4qHt8XWit6RbXoaJj8fwMOi/f/CttaAQefVtKc6T5iWHNAaDZSo/
d+VPI0rzRjxUli7PDWCCve51ByPF+CZlV9yYfRa3eNWykxSKRfAJ/9OOEZ51W2bMsaSInKx6cACm
+rkZVo3ixCG/Ojam/bLtWOTKzwdHkVc7Dy9viwIM5R4M1h4i/WG7a2l9f0AygxGNYMg7SoQ6mNwa
UXDX752ecoMC5AmYx2MHSjesXS8KagRUuzxGxmFmTXEG6NIDfuh9UAmx8eDa5bGm4U2KX1WczCh7
EBhCYM3RFpy3WjpR9fusKmxLPbgo0HrcAS5cFXy93RDwG4RhUm2I7dbvB//c334x2wDz28//7enb
XaHA8L45Pmx/2lXQ+Ebh4//tF/7x0r9vMjj/0isgff3nnWx/b/vz69YUQAtPAIkD2v4fb+Ifz+8U
EF8oNH6sK0r+liC1bTxFWf9zlzq6I37kPzy2/XRUUH7LosHiHYWC9XcR2P6K1o5Jw0QDJBKiFuOA
c761VfyNXhB5nWX7zVndDxpQ8m7EiRjkMoWyvL7Zlh7OkPnPxYzQx7bgcbAQFAHDGvrEhjx1ERy2
hvFQLgUG0MEqQkRLzaEvCDIGM/Cq+d3ZEUiye4Svq0Hxk2BStN3mWTrViYCL58GYsLSgtAbCkTxo
MFnG3Apy20zJUjLGnSmZ2MYOkpy4NPaWV4P7oOl2Lgv7ZqfRcKLIR9NVBwbqC1LSWKR5LVojslHp
P0Oy4+VrZlSO2zYkgYq3qcrqALiyi+4vLLtSv3NF6+/bof9s4B+uotdEqsGa4xDhXZsLw4kWqcTq
3WPmP9AlxApcah9lQ7DICM5gH8/eqU1yEfS2gW2nR7XlyXS8jaSO6ZwIqWwB5hg1wI0MbEyH3aGS
vX+u2e5p76R7u44AuCZqiWKnYdTiLUnBOwlGNIGAPb03wWeykKRLYuPntGBUhEbbM7hfacx6PUnh
rQ+6N+2n14JEd4ST9rzPTZf6fjl3KUKwyN0ofDHORLuni0+WR6BNxdeGIXZOItEYJ/0uN3+kNuye
Uv/kGMCRYqu5WzRTP4qyf3PiPgqcCFNquhBwsZB2GBWwrZouLxDLaSo5I//cCHfeQ/ZsDsPqfMSr
jK8JimByIXH9eJHzuNhjeavy7qN6UcKGYC2a40QgOwli41uv0of82f02uZS36BaDfMAE3zhER/v9
uvOmasKuorGomOOjq+cAlfrmQ+gZTo8715seG7eJQnAFGyaHCAyiEyba0UVmA44YXtc1+pmM/ol0
6jZwIwAU6eic8cGe+MTMu66CdqRfjVUWeA8SGFQ+Oe+TT9HAsJPaAwGe3VysWu++JDAL/ZL+SP3L
tToDXuKoXxe8mFP1ta7QrfR6fepsyQikHG5+5tz0ZkxAHxTAfPkETWdGqcXQ2E9lIM3Ov5qpRAPN
8LE1zI95XZYnx4QAlOTdXTqxL3lOdHJ91Co2nEcSb/4ve2e2GzfSddlXafR9/OAQJIMN9E3Os1Kj
bd0QsmVznmc+fS+mC79dqg+u7vuGgYRSllJMJhnDOXuvrWGCIta2PTgdXB+XCW6ZT0jXLc/lk5Lz
mEy7NRDtupSDtYwib6EA/W5D6FmmyQ9qNCEpgaZilTHorGJ/OMW9Q/sHX0GAUjMiykc3/Ge9dF6o
yHNLef6uqzRz1/YgOFo7PDi5WFqZc/YpXKxwUlcGGe65nt+h9xoWFkaJDOO5riSxrn7U7tCh73QS
zEyPVXYiFW6kXRd544trNc+2Gb4N9syWoBa5ohhtbpP2UlLPX4iGYcWiCkdKe+ADwErEahypmWrC
fR5q8yWK0TB3eHjXfjWzbRcEdnNuJ5BMrMK2Vmaa+FTYA9a+L49RfGfrhLiUEL4gLmQTUnZEc5IA
oyoEX+D6n7020fZ9PXzuy7xcq765BKGjTu1QfFFNdofnUVs3SRNgF2iMnT244m0IKogsIbnRE/j5
FHPLIiooyFhlGq5Tt1/CPtI2lh+/IPQTayNAkm4UkHEMl/PTjuN6NCOxdYmJ3mhagMFY+TQOvfo8
L3ESHzSvlSTbjPwgchpr+wBrfpn7MyYLAu6qLchvtlahx7AfCyS8YDRWTQ9zg97RMSeEsUgoAQcC
/1c3koBt606OsgjIICt5gugBEbwpn1hSWyh3ZzGGiMgIWUi5CPk0lvKZUcC2r9y90n4YnuPtQiet
VqNPB0bG5Uyjie70rqH1DZcjMPRtVqMxgXyAH59PI7J6MBBh8e5bp6j5qkzKuHLAx5eFwys71oH+
sB4tM/AnCxXk+ry083AeuiF5Z7SpIrM7V6SaGSjFV0LavCrt5TOtLRrEdrdv3IkCeNw/UPD9knWV
tQwlGeLpPOLd6mFNGX2GEtisEy85KNZPk1/CJvMlOXxErjGwJ2Q0KmgRlXJgGMh3H9Hf5HmPNSd9
4V9TO/OO3uirxejLHwEljIXRhO3OjKjjB0RxobxGXfHFrCpgcwHbdCFfDdAlB9zUbJADhubyS5Ux
Kcmm+VHMBFncccyAKFlBJbAdDYz+HAjQv1MSPlW0G9YsHq4m2V5YA9JvHpplpHUoQqqsXZRke81a
n2VOVKwTWfe+K/ZmTH5Y0ldbOBgr3Hrhoh0JAEAii9og0y5cBSdTpXdaqMASxWcodcTfnrUViazZ
An7cAt0zPBCGE01+8Y3kBSj1brL1iP5xuIoSH/ZAh7PAxn/TZQ8FO8/SwpmQUb8l568mbVdtIl2X
y97xcNBm2ADStkEU7e4iHZ+aG3wzojxftbLHLFOGR88h71ir3XBFnnmJM7Jv7Wtdo2EQoG+rCHgZ
uNlic4V+bdK+tR8zpd3HGbcfMPN+FWf1e0JvuA8TuW0G65sNdPNBiu8q7WjS+O7DMNOWJnZD9gDE
otR3hdV9xtrWU7S9Ijph5Z/6b1nL5QUftoM7hJWfLU4OncYoJEhoSBBoHdLVVITf+1J+QeVIqk/M
MB4VXryG6QJQ3TsmOXUtki/5EAUwHYUwm4lxDkdj2MVP99YAJlnmNvX4PAq+OKH1ZmahtzAHClsG
OqQAsEnkPxfp9B5MBdYhObab1lafJ8QXuzygi4FoP8/5XAP0j7P6gxSl4bXJUsRMaox2Ner8YHgI
KWMj/vtGnvSqiiCTFLyq2I1a9tqUGFWsRjAmdkQgRdWlU1FIwl83Ya2QzqKU43TpPPKktDh/zajR
EDr+MPbZq7CKiNJ2sQItUW2bESUOZrFnFaGnui25DLIxFrJigtaxhS2See87YXjahHSwndLf0lvZ
ZL11NiENbZMSD59rIZmw6cS6frhxY/r0mVYt3XzOxqynT3lGSBAsQc4RDtikKdy7UY24NSzz2Dnx
LkSFhFnD9Raz0Xo7dJ67qivv6ibD3dj/sMymImYPNVrfxHKjpjJap2nwqUVjupKVfMxa7WUMKnOr
ArbwUXvWk9w8+uYB902/f43jWXdiV5zmSlqsQY/GQM1+MJDwjrL87DpMqqnlfBdN/t03GDY9G75z
EYQwsuscLlZq5JvEu+Rop+4IUC6WwvXoe0t2n4EK91LtJa3/nfLjGbtM/iML3uZU3Uc1wa9hSBJp
ovLpChr50pToX0hzHFd5MdnHsgiedybg7sJe+1Ni7kWPpFD6RCTOVveUnnDmOtY2p9RBDygplsyT
Hutrb2c40r/riS2Li25Zp5WN9Fz+MFKMZ0NIWLjRzLLGjMg+N9JqcJrLPNa/BiyaWvQna4xkaA1x
D6DCwVmPNWeYzq2Pv4G7/xDKmroDb32Mhm3fOp9iz2V1bRAr3k4162nzpCd4pZRlHfI5Zwy0V7hX
unkmvuA5y5H+WdOsaneJ7HPs9Iuwxsemq0Nm2lKDCFd9oRhu7zGIR/C6YuNbS2VmZRlTuIcz9tKP
5bGaYOTplalwFtwlsJawWJP+F7QzJ49JUfhnTJuXjk7h0hG0WiA50b8pypOhrF0bISHHLrEaB9tH
nTu2WFgjrsPy2hnBg+bKlB6ywXQ1NE+af7L1rDvIGpkfqph1auicfUNYSxBR2kyCZ/MyQIEVLuxp
2X6qPfw4DbxQJEioyy374tRUAhGf3tmp5lAFrpexb10t6R6ttDnrAYfDourMeaJ15t0ZRCNu7EZ9
GoeaiE14g4XbP8SFfCnNlhVv4xL7J+KHRG/hPhUjLve1jqhpEbwCIOqWIeCTVRyVW+jrHqUNsEb9
Q4gsfleI4KzBMTpObWSvFoVMo0OttmNsIEWps33r4D2AlkfTs7L2pd5Fl7bNQHYiRZ1Hi6IY2c1h
cNjVVPmDTd8Zn12/jJZenwbrwjQuQ6aBtg7oqcocvZUrjHc8EM6RTRA+Yor/RcUqebLgB8/uPV6O
1LyjiGkdpF5hI9dzXzpq15/soCkOg6loCTL9UFp/N5NHwJG43H2fjDoVP+AGDtdj5ag16jm5Kvzv
adH2J2isBIu2yzYqYBM4qbVWiBjWXgWMoCcLh08xSzd5Fu4GGobCjgCjiLmE1dC0BwbPrsdexqyJ
gTXjELddbHZDvvOgwSxshg6vREKF77lj6XLnO/IcR6rbcCVbe2/on4yogyxeKzBLApqWK54c169X
IPjZTNf7HGk2ilFWR82+n+kLwXhUOEQWnUQ7HOnGCc4zJPMaU/5Yo0n0cOSzzJ9doGpytmwr97Lx
f3hal+zCzFkxkiN2nhMrgH6x+JjIqm9hREqbMbhjLly7bYy33W0QPuXNE3wk3AgBmx6SlPRj2lV7
eg20KTT82b4jTLIlN+UYPem2iRy9bB4GJ/TXfkccQd3a1OIwSi441s6BP1ZDhAeJfOjaOts44cgi
OFOolbigdLPYIT4syW+2MEeGMl2PfcEUWETEw1sAl0H9L1tmS9h+2kLp1nfMCuGx6P0vwNfx1rpM
dhLNWGu9NknO+AE+QY9JSwgd5230iwSQIG54HGc4C8aLS7156deRxE4EUU4S3sgZY2tj2lA/+103
2E8V4OuV3oKDLRBzbiyGftgXX3x/YKmSqRffQ2rmOhnVGhf/u9myedYIDYjboiQNJLgvUJKxfqN5
pGklSthXk5K1Xr9UyU2oX+dnpC8jH9HneIQI51fia0WRQtcG81SjFF2zI3HIn1DAhx/E3F+m+g5f
digoA44eZQj53Z38lxHD/SoNBkRRAo62YfZvOXlWm0CLXqby4keNfyYhJL+GCZalibX5OqteMiT0
zCcUchwEAI0sN1aiMX/MCSCAGBXYeJzEYK2fTLBb66FhWWpo2SeEHqdgGkjfiKd3toKTZeAYpmlU
jMl9wCdGjTtinr9CdV5bDRBoUEfBonXte1lGP+JB3nVp91SJ3sHDSMtDb0hc4a6M2HB1a/Ot9oZ0
K0pk3jadRTyBdrWUY/iUsDPb69J9aCccJ84AFs84V5oXben/Ac8H2hyFLxSN0g3NyReqorPbv3kA
BUnwI3ULJCkCL4A89I0fHntnEX+dumq+1Ehz1XuMSrnpuZswSZZwAcC5BXI7oGMGpNMuGgGS0W24
Ml1aqlsNYHIfyZfeRng4WoAqcY//mHoMr42Q3PhKW5bfPL/bmkH/qDrU1P7wbk3tsA1GcSBP4DPg
mRZ1LZaOwMSRUnvujxRi+Abd6utkko7LtAmQP6nHJV2WOy6LBjEbkglkPgUiYh8J+zw7qlFcNRqz
C5dQkdo/Acd5wowbbkIPjUFboB2tsfpr8qlPcEbrdZ1Ss3c+lUZME1Jm4yLV1w4GwmU4fdUlcNSh
JB+iwmE1WWwV/QrrjQe7OpF2dBqBEzj6wE6nz+8KLhHua9eBPO0Tym4mnyvTLNZBQbwIky2RXQai
T2osAnKC6+7StsAAlnoH3xn3ZoWsKddWkS/fLeE8VUl7h5LewnA+vGWE+SJTVuXahswQNfWZ8uRK
EOe7E+ljV3+FW90jTTJfUzQXxUDvFbVhgJej1vb28M4aM3p0bLqNVtsdJwW9uauoAhYum/J+3QUR
dnyLTVvYsnymCrZoEmTHdEW/T0DZHVtaFwM5PDasmspLdjVcGs+BFCM0X0BxwGmXherUxcUzvrMi
3n6imcS0tNlGr5L3JqYFHsBrXDnWbN5vPRpXLC8XDoMn2t4WdS4D2ko0aKRtP1tVU55u4sk/a/ZY
7fOK9aHeq22h/C030EKPiP1xE3RQIsjw7cpwFychl0Y5Po9N7S3p1yebsVJ79NjRQXZ401IIdn2u
ym3QcsS5NRFOk81aY3Guo46uSpWCyKxPCOxRv6CH2TqUjg9mR/WlNj/lHmnaQ2bRf7CrOfOIEYL2
eCvkshH9VYS6s+OOoWrQxPdQkpgz+6patz1k2DoVmzKCDCKRp21z3b02ifbFhj8DIQHtKACZk2mT
N++OODLm7VGkgNFo7YrxaZtq2Rs7qzO4NWMS6q4vXeylhUdZULwSjooYiUrBdlRw30zI/sIOfHgR
UQn7ze42eaCR4p1dOvA1I95Sq98bNfNmbRLF00Hx6Fz5LbTbdBXkj2Zy7dtRo0guWM96ONoL4Thr
QYrFskRrvBRUGYR4QBzV18BgKp24XwsyNkUg6ubaVVEt3WbCzbigCPB2E/McSvvJcaot1AcSCsYE
gnY3kbcbJkCxA2oDw8n2KHd2rZWvzEK/z9QI5jTBiDbgQw0TQgtUiSVPUnokYJlUeuT2omOJPmAZ
D7P7KTbe6E1h2NsbOSartJLwjOKQKnRvzfyAr1Xg+g+MzT+cAMAgldNgHUUGeHQ2SutK34fw765h
mp9y8KMkh2UndL2H2hPpXp/iameY3ZXOP3aFCOx9FOmsGjwyEUbS6/ZdGXMvZu5ZG7pPQclJm5qY
Exy3CuU5OdhlE7ywEjFXBhe1gSk1KJNwP9WUVEfxCqdhAzK6+0yyzxZ2SX8Na4lW3G7AsWjYoQdg
2Di2nHabq2ACngiBkPZAu2UWp/xZD28OVwINiR2u/47ro0bvIIkBsI2TZWK489HetXOf6AZpvCk0
rbSn8fjr+e2ratad//re7VeUL5BB3X7n9vz21YefgSvlLycr1LgVeAU8L7gi0ylKNkIZj7+9zM+/
+h9fUiXQlrA7G6ufP3T7O8yGNKF//fGfv+lE+OzBOLNKw1EdeN6uu4Utfji+n6+TNfpJczV389vL
VlV7ZM8Ubj++8u35zx+8vZNaWW9B73Xr20sHN6Xrr79y++nbz91O3O1pkGbB0sm8cXl7+uuMagCt
tiFC2rASzx6xWHQbqVWGUfGaGFCZA80GmOb3oMXbLlh0iWDnQvqLiaOMnWTMpGsgQEw7NsWsme8v
tmlrcHsNdx+Z0dbWpL7yGyph49Q+J4xwUWOspO5/Y8vvL4I8QnbPAn8d2SPDfIoe16V9bzR49VrU
cGPNaj7LnvFN7kYTPYsVPSTd1y7JNAQmabO0WiAE2twyGSHLYpQGtOSf9Gw8dmX0bW5hVKOY1wrF
uTCnt7hGPErU4wmX8tZFS4JNAnnjRmTiYqYD4/0EQNtEob4ijInYM+aTPvWuGtD2ZYS8cWFaIVc9
Xi01Fc6SGxYu6Z1N7hm9onY55ciSI/dQlUG6Dk3QGKG9benFwwoPzkM4dUvbxidUpMaxb9KvU8Xp
zWlxmcXMeMXv55r1c5NBDvVj2jUOFy3pYMOeiW0nCgUkBKx5YI9vJrW8sRef0emIpW8MJ6Q5SxKw
2Pei38aUX6Ebrft1EJgbqx6/IMth59BsCOP0EXhFGznUHmznipa5LF7SxH7Pe3NYdeX43gP9ZYMo
GbjNHJC5zxyot00K6ZjoJ+MpJ+aAXn1MERA4zyr/BJQGtdaENUFfG4YGv0WE1q6HtbnO9MhFrk0D
PQonAmxctS1hCaz0+Oh5ob4iiA97gJkly5YAqlWXsN1o0bTumx7ABbFFn8se76Ij46feY11h30yf
2hecGDC/UvIktOorCW4tPnQmtbVA4rHBWA+i2+5PDsB1YAGPJSXOcoAAZjh05dMpuzCMrV0MTPRo
hFhG6eyrKN2DNnn3Re1Z9MimfD3U9ktv5stBZfYyI9Ri04xYU5gQJrcCcdTmd83kvtRTcbDi5i0d
wus00rWUQftFG1qA+HoC6aHBjnjTPNmFUy9+I01efyr3/kfWptc8JP3kf/9PYxbs/V3QB1DSNCXc
N5ZK6Pr+LugLPDkmYUtxahxpuqSdcA9OTGch1JNroqHuCKX3ZBWluRYpjjxw+N5G+VSFyb3Wl8Lc
15WxpYdCELXvt0c9Fe69hB41BE56R3DcOnfqR4YC/18OXNf+w4Ej9jdorVpoj90PBz7Be7RHarTk
BKh4L2wLuQblvMXg0Dlrofqu6kjR00+COwty3GE0sdT++eTNJM2PJ4/6h23qsxQSBueHYwjLMLKH
IA33iDXGuyIx9rEeBVCYOn3pTo4ghqhXG4/dgShZMrTawYYekhVf/nwcJtrPfxyHxCkHRlxTum1/
wHDG+TgSuez4+7YgwypQldy3De15jUGQJLLPHT7dLTFzTzqa5zNo12FHjN2yK+S+8Gpx7tymPLGg
X1QZzkofwQzzFcrqQAcrJ8njpLNn6mfP8Y+etA6YZ4laErUB04h+eCXoSWcwttZ5qL/BiOp2A+lS
ABWd0+0hnL9qkunzn9/2f7h2HcM1pe44utLwBc0fz29i1FZrVNB0gU/ws5Eu+xoOX0RY5lr3nU1h
GctATtWpg9JC+BXwfKPYp0NGfz+ZWLYPpww7NMljvQSXlHZ7KKPhovMDFyOe122JwTR2rQGlBHjY
/0fhfv+/kUeblpJ/zEr/9IaYEntW/re89L9+7S91NGjb/3J1EsltbNKmZUnkzr/lpTtIkw1kxr/0
0RJ6rmZIxVVi0OrUFbfHX0Bcaf0XgV06sGmdMrikNvz/oo/W5/v912AqFYsbpbsAcW1AiYBxP9yH
BEDgn6QsRqKTRe5NBY+biEWsOxoaphaSfWrOfQVjdlsAmbWxiWeaBtuwJ2m7hkpKQgmts6TVziKJ
f/zL7WL+8+jQbruORs2aO+KjdhvbNTB74AP3qJQJP8vlmXokYjwlLPYj+n0uvQcL0tMcNjXHd7Pw
cQAJ71of6I6TUjXFpVrT9Iaax0rq5E0tQY8jZAQTnPpd64UbaP2IVbAvmrn39V8Ofz55H06uS8MT
2hsCZJvP/+93e+U3MXRHXd5POMK/sJeOLuVE8TB2QMIUkySAVg/cKyhXxAdfRl9rro1uHFPbCU5m
IMOT4SeHslHZxcmpFbIVbFSjP7tFRe6eUKsspYwZGiUy5a5+MBxCQjxcubkHhswsNOeUiuT+X97T
3yeQ+YJxDBRUGgQ13pv+8T0ZhKCwukvMey70bFvVmgOiFEqd1jOWGzR+nUC3TjHXBxA1OkcEyIiD
pQfjibSPnvJY+awGWiBOam7YG+sXqZ6MkPot8m35gD+L1gbFvgGb8vrPhz7fNB8+Dg6de4fhV+eu
Mj8MvlmReS2wEuNeL9RSs0X0ANi2T8kmSFJif0lyCI7ZRPIYMiJSbpLhtaiR0/cbyxIdzgDSDvIK
CP7gT8PGbGke0tEP0ep3y5K3cESScBbzHhHUG57tKgvuZhE4WyTtGBB+s3KcuWxGqtXByx0k+RW6
RHu24KDxxSGp031qUsNdlyFcvhglFK3HPNyKvsh3jnln+fRTE/oSu8mbqOR6HgnBNIFbcvJwyviX
MLDZTMwPcbRyOuhglg2tpIq18zhglLNC0Wx0VuPS04gZ8fPx1cWVjHgp/NSJvD1HAp0cQ8WwBdg4
x83pLJu1pru7fUUe6zWOQEayOagfTBwLF6309tRR6OBiokCni3M3frInWS0rUl/XQge7MUa4/Yda
q1a9KN5H9Cj7NKw/GxkOhmlQ8j7Qi52V1tXuz5/3h8n256Vqm3i1WC/qminn9dhvk63qFWZDJzDu
hQGQy2npB6qq2nqUSrDoyT04QXKDaXEC8X4OQmKXYoLsZi0Vu2jD088B2L4Wl68eI5NNWv2erCA/
pmBnuohapsolcSRzP/3LYf99mfjXYcNOt/FvceQfl4m20JxosCoQyrD0GLiDB2hmd6ZDdcewWeuX
mRHxwZOpo+hgnGVQH0IRP9buG/tr42hr4Q/l59WuZwFN7i+cQnyXa7Ok106dNNz++XA/rChvh8uK
0mSzq7kMCx/H6A57aVzGg36feqq8UjkgxCh+DfvkFLQ5iHWF/CrK1IEUVPDnWXzS/eg5JLr7p4Hr
2/C//O/59Z/7AlP+8/ZmWas5kqI6K9vb7f/bx+2NTsPUxKfUZt1jGevyVH2COWjDyDUXgSbal7T7
EueZfAwnpCXG4C6b3jDubqeSdsUmHPvkUmWNXOE9XpKjTUjwviipa1c17HR4c8j2kXUHGXmOWND2
Rtg9dLHML9DTD72nYxr19HpZsW0+CUIpMQ8nn6MYGdWfz7nxHy4R06SSYFq6Y4Gx/zCSGVLkbql5
2j2Vt2+SFPljr+BkTRU4NwSFD2Md/7BzdS9giFI+HJJXPN5nHV7F2ghNjCsRJcBRTWRrOdACm7mz
PgFqmFy6S6XI/m3rY/9zImfFK+c5g3+OZcyf3W+fDQQRLYQ+YdxXdaMov4VgbGhYoLX/VozNHGBL
PDzFOFoyDgi01tHyY1pFcl9jt2xj66ojTl/LfPhGxps64QGgbgNZX2pzWJw2a+2VGe8DI7rrJwjx
ht2ZeyU/kY2udnAoqkOcBwXbrTBAdIPd3bXlKi1q4i00VPOd7qSoYscUJSQ3t58fwWk/xJqhTk3c
ueuZ4bMTg4M5ngr1pLpLqbo9s4K6i4apWdFhu2a1b/0QqK2AxOsYfuFFRdQu80h/1F3ffMaxXdF5
yDFygJQ2s3Q4ezbhWETareX8powKPMefLxT5z+UdewxuCU3HgecyoPz9vCOI8lo1uvo9DvGExt3U
PeBKz4+TQyQybD9y1dyup+M+c3CoWC2CfiSWdcRDINKKrYb0Nm0tSSTRt5KSUdualKBASyIY9rs9
7Y4VKp/xiH6nRTPsmWCCirIF7G7S9vYa1obZKB/Bcrsb8Bl3scjsJ6XEMsmM42S2xlnlNF9oHPZ4
vCSK+RjUBMz7riSDjc7WJiV+ezMwDxJ/5BTr1IpBd+aApv98pvS/b0hvw5hjSooKmuR8WdqHMyXA
gnZoiPX7ocg+yRJ2L4iVzzGc4mNNMWWlbLS9Xl/BFA/T9AidcRG0IPNJtyPLxkvqhVmM58yEY/Tn
I7tthX9fRdqaxZjGxkHTkW7qH48sbXwjQuJY3/eFSZZOH9dXPI8UzuJnrxTqVDniNAiJFABSy0rH
3bT1Sroqyi4IXJov38Ikydma9VAQUdASK8ryYdtpp9FzSXBEKOt7doJwvhAb2cThJq6neNW0wbjO
zJ3fSu2hNz/1NvOi6Cc6cIUtd0Br3nBE9HsiHjCUhNCerXKdSzwCA8rpsZzoTJUYdmRN6bKeL34T
gBZ0a2JxyFEYPJp2yJiDDVrPCpd8bJF65xYbM9UGAMDm6pZCF8dvUTy2J6AdJBlIdOuCsl9uvMAS
1jfQBXB6FAXdVUq2y8CVPsw3A59gLmFqh7lPRRHgy58/EkSu+Fn/tpZku6RxQ5mMagbZo+rDgDap
2HVKKhL3Iu7zSyomkmsFukQrI/E1FyfLKt9Db2hIkR/pfkXhgXSA4KmZRLXvrThZBs5XNZD0PAcJ
ExbgTNgQCuAvLL33dGlUgCRsbJDkSnRE9txDZW8TdR4Rw712yetw0zZxfNX0L01T6g+xNzw3na2d
2/xKReFO64S/4oRp2yCqviEl36Z0/NFmwwJ+QPZiP6aNOMQmxEKDBsw6I0S0C4eN4pZemMBnzwSg
b3D166xV6SoQMqWhRCAMDB+Gjx7zwaElvZoCVkkdHQ8bklmkQAkWt8RrwkG2WlVoq3SQBigsp6ex
Fg+nn18Z7T05dwes6uban7OFdUKGtTlt2CJ2OJ3zh805idghkriA+LKo55TiQg1kSsfGgzv13j2o
YBtY7JxrjHb2k9471S4C+DFUZB9PcwoyIiuutDkZOaBXlMxZyf6cmlxGBRTlqHa2vCzRl/Wcrjzn
LHOhg8yds5fp9lCmZ9F7KcllrijOtrek5jmz2R6MQ4cj9OQWOmIbwI4u64HK64d7TxWw1qM2uowq
p5/qufbaJBp6mjOisyrgfVryMsj2BFMD8MIynWPDwQuXQIhJmu5QJ1ANJDownXOoBwKpU6v7jkqc
wPG+vkDT07Y2QcyrqoVOQ634XvZcPXy8QBNS552gLG9b0cs/T325tNDYXCLwDFcq+69EdtO/zoJN
hPTgnsDaBXOGvu+UfZWVh+A0mK7gkwhgTsMV6E0Jk1BsRAHauYzJWACS8y7n1O5hzu8GHaw9Vfig
8znbm48tJDxiTqgn99u0sIgkdXwJ50zwqIC+rcVJcUxGG1AY2oWhcJtzQchaTkY3XjaVt9+Vnitq
CXV0TnQQR7jzcDF4dX2BTFFfEiDBU9pW6PBUeiQ7fU05owS6w3zrlvQiprpPz15Rn9uQfECsa6QX
1zYxETQLuoy3ZYfUO9UtgFYFBOKFNKxzK4cp0adzunprrzqPXZg/gTPW40uf/MgTbjBwte5O18qL
yzF7LLlyvx7OI+CKVWvhzwsNPO+LkhU4AzJh6sK0jwBU2m1foafjW4TDT359J5OpWUxzajxK++RY
zUnyuSWLVYAWH4788ILgiQuD3g6lAaE+DRDcPIqARU3ydTxJ7Zo0jXYl/re/RnsrIygkbDhJdYQm
AUePsUhhVyzjIPSJxPUOTS6tUxrYb62HWNVyJqSxgw1EoSu3SY4M3rPQAKLJIlrAQR5hVO63kaC6
pDNfB0+JLZhyDzR/00IfmWr8VgO5u+bkM9YGzXdnjpx25wen0NDUK4pC7O2coxd48bYbkveRFIXr
1PQNCSzeNVckHZeTfCLE5lxVHgwwqtQocIis0IPqJS3JzLV94xgI9L2htnWoPQDPMMARcdl+Dafp
ffSEs80nxMQ6GsLThIqExRixeno1HAvrOSjYC8UTAaYpkkpJPft6W8v4UXgHXCS8eE518QMv2PlF
6m39mOYZpQzWd10pZ+WVvQ5qVMdEdi4xNznXNh9eS7BdCcEzjzKWa9SQ9bozMaAFEIWRQLkLHVHf
quyc/KmXd0XkIBQp9TvGKWDu6JFxkfrURGpv48TdyrTTdNnYNr/WDdUu6MT3oNHNfYsm2ARGvqjd
Vj7ruvEskDOtB4WQYQyJ00apk1eH375k987zLc7k7Cd7BmNX+ROX8xFFoyL3jlF52tyQTujbJm39
Kw3P0khTwHKulh9wTsEgzoZTO5tBcFrpIVa/PVR0jsIC9HcmuT4GRtm1o4x3D/TZQZqsi2yyBlCQ
OuMhnB8cfxqh/CEMtI1uV+qI5pjuDkFPa9UgtzTyxYiQqHv7+W2gsIFNoMMtR7Gaybm3WMU2TOEy
Syta3VL+UjBoDlv6XTj8d27dOKNXg5myeku0a5Lgmw3AbGMn2PE8tx7XBlQfPLDJsy/958oGQqRQ
wS9cfJLrG8AoGQnbNIPAXZmdHh4dEofYWgEwKKbx0QgYqFMDO4boD1k7WPuuxtUZzh7Q28OHp9Mc
+TiJ0lqgEIjWvUQz0dXZiwEfk8UBsJ3bw+SA0/n1lB6u3HU16rP/hk4xFxf4CGFQ3b7yYbIki9vz
CDxspYsaJFV2R2bwY5RIfy+aOfsBN8+2Z7BfGYj5qsBwV9BJJ5S1+ZMuqYMiX6hXXTxeNaT2K6Ga
Y1XmYu3o37XCPvc96AtTs2z2tDSIYmX3i6acSNHwS9IvpI3RqJzB4T2ZyH2UXxL3qcEXt/EdfAfC
wFzt1tupD60FYyW6ry62V15PZLyNyyooPORsFnL5MSdnJwkzssJSThT1ikNfaT8EziXXIExLONye
ATvcuEnwrsOTaPzdUGPH9DtCB1jiENYLFgfRy16VzP0J2FrUpW+ZCDc96KNVM5G5QNIocNK8g+af
3PbqsC8T8Wjj3lpBNqOc6RfWKtXRl41mfaQ0tMtmR29yE2mEs3KDhNzswPS1d/0KKsb8LLppLeaf
u311+96vn/35u7eX+U///esVLGDwy6YTAWrAv//NtGZIXfz6M8UsmXDH4fjba5P1yM8YZZds9cw5
gI/m6a8XL+ZVkReU3yvIGxM+SY47Z3iCH9dhw+8n9nq3V7j9z6/fux3K7WnsFwZrfuyi/oiaHSQE
6vphgwQHTBb9TqQIbJBU3rzj5tuKYY7UmfpphUINTad9g+jND9BQK6TNGt6zqGHAH/UNOQnNMtNV
iVoKY7CyYraXAAeOmh2rVex27DikQTGsML4FUWjvQw3JadaV1iGGZpbh7nG1DX3ex14p7uTbf98e
WvZBB+WAkzVKyHxuZobw+ebfZha0DmMUHYGETNvbz92+dXu4PU2tTO6EZa3q+UVu37cS9ddXRaJR
NdAiF9g8L3T7BVbygCXYLSMNH9XO8hAoKdHsCbWaDlbF5EkoHx1IKEZLlU7/h7Iz222c2bL0qzTq
nlWcB6CqLjTPkse0fUPYOXAeIzgEn74/Kk+f/M+PRqMaSBiWU5JliWTs2Hutbzm79C0awiencPw1
7SeoW5EjJ0TTfFsW0DSXzFcgjt1/cP8yuDqG8nTm2mGxSNF1WMGK0LLycP8CfeUf391vxmlYsCDY
6Iv+3Mf/573//Oz+uPu9//Y0pBSRtyl8rjmDPtkr5PU0Ee72c7QShORRsz9Hckg2JjMACqBiLA5/
vpQYZ/76Q0JO/vrff7t5f5wUSfmXZ4hU7Kvln2f8vz2EcgCAHYnrq7ij1/H73kWBreT3txPRaQhl
/vm7RZLJrcOS49h4uGMz3IU+1JnfL/7P3f78Uo2Yp7+8pvt//O1+92nYn5/95Q+//8/fHjIEjbae
rHNg1beW9qm0f//ysfMsA0Dl/FLrkEiiJ2IsiwOpaEWxu78zddaXSO4xYYCddnb3z+zPJ3q/CWYZ
nVhxh2b9/v7+4z93vX93/6CTqocp+ftOfW9oall6xbQF5LPrdZO6f5iCei069FCGunTzZa5VgzOt
70fAOIEJfbtjD5DxcbXBhhRh/sYNOApyp8qy2GczDb2coev3L63wTRIQ/nk7dIgK0kTsoK1xa9Bz
DjsMrn33J71TFRzTwJVl4l3TCiSTWrtJdH8Ac8f08f65tBS+G7Opnmt2dXscGDjV5g94ksg40fT8
82P/8+ncf/aXj6i+H6a/3/U/34ZZzWGTdN0HcSbfPS1hioXo8aiqCe9R59com73ygQiC4xhqAzgY
Z3ysMvIMFzU7Lt3f+JrwN+jKvK0bhh0Bnsww7WzI1tAWMZtIKbZ9QNpPRSkJaXzCS+1Y57Exm2/O
TSN3/uSXxOU50T4L1D7SI3IXsNQuutj4mgxhX5pKf3aGPtmb8tJlentEW/sAisPc0Wj5QmotHHWx
vSxf21yCWfOYEommXRP15iLtiJ+nVvMoEezndCBrym38L+LKJHDklHSOocd6mrDWj0nw0bSlcam6
wcOJbIV7XWnHe7KzcPWPIPbdTQ+3bSd9493JInKS4Nd3JAliAZb1NZuaTduVA8yXcMRfx4Zes9Vn
Mo0fkGCqY5LSgdLJT10xYTKpDeArow5nh595JrzrCjWYMX6fGAATaa4F2zAS0Y3UsnhGlduY0SIF
1afyYNR5P0q81BtdYKUPHSwfnh48ApRIHj0xNVvCCV/6wpZrhsP5ylB1tLJU5a/TYnA+zZ6GmUVe
2lYQ9j5wMlyjim4VsANMgEl1xm32zVG2wxIbBsukIKSVt/1SkhOJAa/8rpUkLvU1yUR5SSRj0924
IDVHe3LjfZ7klzTFCpy72QMK2uIZTjVWMtv+Gk2l47/Y6ZZTHSt0vhuCrCsAs2rbub1P7dKn+9CP
ALhmLIUpqi1BejWM+OH75FmXPqid4xzoU+J+2zAd+lVU9CkzfSawCKwgTgP381AwBzoVnV+++hl7
Met5FK3/mUeJtojMztwZVZQDIMJYMnanzOUq4hiiuZli9pcJY5sLIzg1lb/wpTYS0RJO66bqr71C
qoj4Xj0mcbtzIB5qntM9mJJElNFSzCgLPztGEvOtl6ds9FjoNN+7THZIxnnKEDMtMYvG+baTDxLs
/QpUiH/K+/o16j1jb1cJyM6QhAFFD1F3iOwG7lHAC1XOcRy0j26XZ/aDGrPglMcQ0/Ui7o+J8UW6
PMrnnnGCEgCm7AniW+jC37ZcZxvcesR2JuhxM6nJa/Epjypf/CjweZJDZrwyv6GCZYe+MQxijnB8
XcaGA0sRLWoVbXk0Wu8pxjJ2Kj4nRs6vMvgya/WokjJ8MBL7wwJtcIvGEBehUmdGeMXF8fBqUav0
+7YaAUfijGvH1nkivOGM+DQ9CX38Xrb0qKIudgFcEN+LSF4RNk4KGsP1Z5/wnUFPZ1Miamj44aj1
/HrP/nSPKEJH2Iou0iaq1oPYUDM3cauyPcICDpApprw63uBFG9raLlfTC7Sb9hnmfRqa4y2zNhEk
jQe/QM1YuVxenZxWMVNRI/cokXJzmU5q3LaJrW8Z2mDJ6nMUrVqkn/zYndVazA+aUkXHACpN6RD2
arKutpl0VhbSkyPKwW9jb+YnvIiwjM1uWukTPUJFhN3KCm3rSB01Ek1jpjujwWmN3jQkb3WJlfxN
Dbxydvvawmnlm1YhYzX7PDwjgP2pZPkW196Gu5Qbyww5uvWuPjZj1z0iPUDMZ9JP4CYkvNpi2jLD
M70vAhuMS1n7ly7G2KY8DQljW19kDdlfxUjFLDASWT6B8SoIstKr52AUzzJS/iaqcRk40zkt6rdK
ay+u045bHe0sJsp3XWbGqkJKg7aLkMB5/GhYP/V0P5BU/2m8mWE5nbVYW2PFByFuPCfqI/Esa1/1
9sdgdi4Oz/5ROukvbJ3tbsyZm6DAJMs1XvXsZZ8FE+oFk4Z2X6hHP8F1ijUMnzF26qehp8NozepN
yxVYJ/RF7qbaCzK8needCGMwn2PLX42MA05Og4eIyQOaUg25o/J7OCGRvgfVvukd9W0iEHldR2Qj
On1JREfVBOvAe0J/1gLxkjT64xHkTu9vtZAdIGLkaJvSjyLlLQLJPJxAimhnp1vZsqufTOHT0rIg
k0M6XfmJ0Z2K6asi6/jBp103C9co5dz1wPRgzAf1ZomMYIT8JKw0fgoiN4ZAnzaHRrS1WJRD/KJZ
Yf/gkQeYTGSFqMntHnr1PTHt9ksTRCvUzQSTJ+OgpRtJBmMKHN7zRrVs+2igB5TVDwr3HS48jHfd
fVKS003opode2t3h/pPQitojONyfWRrkOxdXI6gOd4ty+eTbjrabBDUU3t4YyxEnTF2hPyX4cGGn
fX2O0rHbDM7AedEVGa3hLMUX4xJzQO4cRpH0KsOu5bAmsmwIWr6M5XUsnPxAZGq75phYCtc8doKF
wXNrsaql+uE68qIqY7YTJJ+Qlrx9VM6X7YJeNE4szm+KSkqvNtjkcqR1rxA9dHI3UUPdPFduD7iy
gQrMucx6jxMfF5b2BLJ6AQvlV6m64bV20kOmuwlCkTx5FDl0GZGQeVal0y0OMpiGqjqLnrhjwZz6
IB80jyGg2xAxwYV+y9iFrbztbRuo+PS7C9YwuqKmS66YO7zQWuHw1fBzto61rCzYdj4KUWql4ZPm
PM77lC2836CMt5GWk5ZmYk7JRjItH6L6nV85Yf5x5AY22VvstjbI7hj7uIZVip6/ImSNlinQO2+O
AX2RVUZ5oTntqmhDIj+y7FuU4zT3XXi98WCKDbJcWnM6s906jHE/iHg5Uam+2Xb+0g82xSst1iBs
JPm8g0s9MD5nDrHkWWRnm2GIrmNL9zN1eRGpZnnLxM93g6UQficazRXA2Lr7yfDOuOiYR3gjraIY
3i2YWmvXiX5GLZO5ijnTwwgBGcdqfPKCG6Rrd2WWRN9EHMp94vcrYXD5p4ThqFDT1SBY/BCwVx6k
J66T4QhIVONrwq6ZDvKUPIdudyZcxZkdQ9MWy/kS5CRAkOBH0pDPo/ecriSY1evUExfilNrVqKx1
Kmzvmw5CxHfzXWAO3qp0Sg6Xrv7JMOfR6Uz9h6UlNJID9xurF4HHylthgTQfwHe8xFMxfcaRG6Jo
JoJBWA01I76Qo5257aI2GygyHpYDzRmCPSh4llD9VW/KL4/o5ABO1AGR/AS9YNJos5FHPKFvPdVu
cYU7S12PemSd5F2yExk7jZZa+sRWvAsy70ETc+WFZr6DG7rNDJ/El7KFTkq7RJ/wpptGDe0ArPRm
gAwWRzaBEKMbL+JiQAABPnQRZqn7HkT5hx8XhDrkbnMajB5y0kjQnMSMmWUDKOasCZZDZN38svBv
TjlsQ48ORj4kR0aCO1rZ9FXs6b2B+HdEzb8QjGMwFNCGqyxiStG2hZicrccUzcwyd+B5NZqgWnaz
fM+wikePDOxyiv04t8alHoDUpt+7i+0RTNZL7eFNkzo8I+npCJEC/1aPgTrgaXofi5yAT4MFhXip
Eg4souHZBMXCt6u98UfjGNeRgFM8otuUQNgjwVE3VKBX06DZYjTlPkO5v5RwbBLIEbcmrd5xPhwT
GD5b3TDFQiNyfpEyfduKgZdDWZWiiZD9PjaKx1Rp/T7wu4zkVP8XBY91hLwXLtrAnvajMexd1rar
6QZ7gIlUFT0ebM8fP13BAMbWuuTF0bNrYRNmCjz2HLli2iRtA2sE3B2EFYeTHpOJzF2CEAh/87MP
p1bez1KEn3b1nlj6+OimQBU66x3ATHD1gvpbSerhQZrYZM1aKOpNWANN6jg7zeiOVTbgDU2Q+sWl
UZzdhh0wCwtyy764oMU6xPNzFoSULE2ipQLjuc/rnaWFBZO2yT9ACmX0pfuPGdffXHUOnBUJ2kmh
nUNcWGz1uic7BcTCGrXtL3rjjyTz8GZVHh+fSBdujRVoioz3agjPlEfigOdhC2hlumAsCZN2vAER
9aLivbEH42bGwYzUbmDAVNV0BQPpLghsCde+Rh/fIqXbkBbhOPKmpN/t4WkcKojATW6fDSmd5RgZ
1dmM+4ec9PSMaLdzEOZqWaOa2uRGfYgCA+eU78/hIcgzoyQ317YWEzMLtZN+iWDI4bRMg0jsqeK+
XrVzMZ5p4+Wrt5jfdADe7/KSAn+Or+veHIny3fCJ7mZAfer9Yaf7gjgTt4KpapDrHiUTwVpxsrof
48hk4X1BVxiS4decGx0boFIZvjDtZ1izwIcF6G2kptTtY9PlPzH6TRDx4ZH0jI4PLupRNyyMx3gR
vca+dmJKU12i8UOrEWpCKktuCKJBBTQoI+5fMsSuZ0K3vg0Z7E8qv+I0Fc6u8GfURwkQ2U5RIuXg
XmNbFTu2N88CPJnM3kRrI5UMZsSaW4cbG90IdlP2IPexU2X2h3QIrXMaNq//aA0QNbqPMu1Y8cMR
DGzFlB0fC3SsOiCEk/I2ZeO8ylhsdlng/2Div+Ni0B0bkT00WWYco9QluSFVR4U9hlXO0c42SNdl
2Jjuyhi1R4CnP9lfi52mnC9zLPNVqpXxbojBVrEnOuaO88aAz9/7WRwgyNV/VFM9oA0qtY1uk5Pd
ddhSOW92dV+RMyo0QXMXz7BuSlS6NqDW0qYvVNGDt1sgBfbQEPoTFM2eFjDMdsnNuB5tdARKP2ge
yUuVjRtLlBWgQQYfW3bE7aLg5FrStsmPZaXDYiqmm5tDfJuFNl3LAKdMGuyjZL6u0SegvlqLvtsx
iLC+OdUPfaI+UtVwkuzG9tTh3zhmxFFYj5KuxkOWBRfsY0S663qx6WJ9vCloj1LG7pLDNAEAbNsP
TqAd6S/AD03Lcy4teJSFtXOx73ONhm461QElAlHGS5PO68FMtW7Z54J6HlnXJioLuRJ28g16enYm
xY9Q7IjEVxpcyTqPidOOlZ4t0WEOW82jzqxR/R55MviknGKqUTtXuKjdWhOr8dwgyaX4USd9eB7r
6GbiryenN3gdJcG5GACNI+sumX+1j/+V3aKOMPBQ2gYlaW4XuwCh4NrycnRyTrdm6ttcihxXi8xg
jmuqLtaalY6rSi0IuDEfbZX+rAZmrJEox20WOt0pKDLgagzKlqU0ft0JZh6ZqVPXNlfiFIGAJMlh
4ihdjrAid6XL+BxzuLjGYW5ctGKXiSo+1Yy8EELqoJZcfTxUXjDc4iklWWivtHi4DsJ9qWvt7Foq
2YCTl6su0PeIO9RZpoG9kKR3nr0ov2oNdAt33pBEjZNeiqn7NnXxxusz88fQe4uiIPYqtDvzZeCS
GJDu+9y30HLt3rs0wmw+gqLftHb+3TSDiP24+dQ4Gg71EBUFLh0slFZXPHQuFYnso02oAWisgHBQ
mcM/QHxyQ35p7UNyGL28jtcUYwI7pztH3CtniVonXaGlnLcMQ5eQpucJEwGd15/NsUEUVZlrL4SM
iDnHppfF4Hxoy4kjUrFbn4sSQGTpIarZIzC+ZNJet+A6EV9OCWLH2hqeLUfxFzLmZ2BAUNeY4sWQ
4MBHEI9m6K9ssyNfoyPmomuwMAhpJ8zv9M+ACsppWt7jrH7rs0w7dI6ZPhoWw5B67dtkv98tCb7P
5gXQiMv5itu/j6IvG8I6Y8bHiMvFJdbKX4UyyXpnS+5nI1IeyJJr1SO4FF3JdR8k/LJlqwcjPNU2
fZ4QSCMynLdDevLVVVMww6pKhQSjGWQYihctLQPygxNtzwjeQs00eQtCyOTBJ+qZtrbtHTIJDDHP
OnODj9Zg4GRvOKNLhJKcqC2zvFC7miUIj76111Gqd0c98xdOjLopv0VyjPf1fJkdlA0TADzPtuqb
pywHkdh7Z4sR/g6dNxSbErLhvb+mi8c0oKJu60Bd1cR2odXydDNBXFV1W68jE48mOWfiag03VqPk
pAnv7d6Cyb3BXjoABXfZO9BAgxkugiAiPDndJhynR6AXK4Efbau1P5PWAYiYDPat7PsfTuEegzwc
1iLVUernA0Sm0XlyBLzHpnKQTUCxYSUJHvrAUPusbtmzWsRPgg39xZ/9YDXJSwGieyVomS7BZrKT
rB2Ko54uyjBLOOJQ/5AGKRvwu4ihL2YkizVy7MSlezUx9yXK3ozTDDJFxL1yp3LaaHHYQOCqaP95
VNaQM/JHKA4vkGMfgzl3mTjtcW33FCCu3hcbPajsTVU4l1F43bFmiKBf7CpUB6e2fnZILE5GAQXK
gN4bBKgnEr3lcAvcAQ+qNuL6ZYVLqFRWU+JBi+3mfEV/LjB6NI6ids5x1hdgMcPrUOob36ucz6E+
m1Psn4gzxt+e4j5x0ulHphGoBKuV46mdGuLSkpCau/p5F8OHo/9V1q74tqBXlS5ix4eIzR8JNX0S
VzDuALpenHEcfk3YXwk9oZq27H7XG18UXAmuV/x6VjvmZ8uvbr2b0GyscmuTVshTM87mJd3mZTF0
7bka/JMTGeUjfVtziSuXPCo/fpFpk2wZN6MeSBz/hODo3a7r9thEeCQ6j1SENg+J8RNgqVUjUDz4
I6OP1oXK4C6VXqBJSqtj2Hc6k+2A2X4Qxc+KkQRSXfQhc0Zu2rjOClVxtxO6AYipts8hsmjCsIgT
elJ5XO+dGFMwbSWS6ebWYxo1ExbZm5mNdOk1lW1smb41bIZPqau99iHzFx/N5zHK6qtIZvFioK1M
i6FnORjRYQgeay/1jvcvhLxyzIniMQeucplJQDF7VITDqOcWg1Z+qvRClVxB2XXHb1nioTvFT27E
2BvKLHiGLPGUcyIcIxGsXRHMZ3VGMw76o77OYnlFCSeuJq7wINRzrvFr3aftqmGy8YL8VxP0+tqr
JxYyUZ+trNCPDFnkXk3Y3mMYVQcHzb+RaaeG+OKXZEyzh/bLFM22TKrshdXZOJWk+SzaZmtrZvqk
o6xfF4ZiZGPY6hwY7VKbMrEdRe4j4min7b23YLSPbFG0nT7UyXZKUBjGzD90v012+o8RYuaxgXyz
zSztqZTcMjvyiqQRnBXgda1KPCT3Ldl2hvmRNLAqDLgZm8pv0gU+4VncYi4GilrPLscdHgd6WLFp
LTOzWdKwSXYqJZzAiQ3wCzYBm0oV9JYKH5IqIIE53m+GyDdPurDg3RnxRsaW91h6amtJtHqVb1yK
MvuQk2LU3Nfiscw8umtDhey0S4915fj7tKRRaCSVPDYa2cCjqV9BN73yFtRre6IEV5Zxs2L+/JIJ
5RJxe7Fp/NRddqVnrywq4i0a3fYAZ6yOoSsFDUgMlWtf2jDTOv162nhVW27q5FVGxbgj215hdnd7
GqvJOSzB3Ed5L0945UF3jV1xabOvoCpX0JaKz5SrKQiDdoXjh9j6TBI0aFpE2BopVyM3qVbOiIlD
GwzrjbRYKJryW1bl4QHGy7NVy/pCEjSgPdsIt01LiugYTA/t2Je3cPxVMpQHzMPugpaPurkxAPgx
gyfllW8tSSwHEJAN0jwdGQ20AzSypTx3JfkmvcP+wSSSYeidM6Yj50yk8PciavJ9BR7pyrD/KcgZ
fdCuay/jsPD1cDHRDHpizSFJtyk8MgjWd26bhktz1weP9L2zJ037lStZbZkZzgw3tjpDTYQEnZEz
EdMocaKEoy1NYpInrGtqV9U1MLwCDN7L7xtmz3GBJHupJQj2XLv0jpqFYJUcQXud2DZvMpuz58Qc
OEiMqD9Z0gHw1ql6MbSTt7sbLsyBCsoU7CgZFVVbX0femLr+qekZWZmRVp0GlX7rBjp5uqHfKgZW
IoYQkI+NtvRqo6UTZe7uO0X+BFS/qbbzhOTzTbne+w5k6tr1tmYCt9DTVcgenebdmI43MMUFV46H
NjbGK6+ACt1Xm3ww83UWVgTZ5Qic+LCW1DQkvQTKA9PUfE4FeKGxQ8LRRIa7wX4OQZbrieeFJWgY
7SESPdi1Xo2QHD1tRRnp7UhQW7OpfshJrD4zN9C2zQA4rJnHjrVg2R8CNHt2vWCIRcVaUhYjiQGn
2rE40OzyFxr+ixlGRFkqqqOuuTSfWIcbQ6DJ8kj+DsWxcbpgLWpkc32P34y/CU2i7Ld+R0MuGo3X
vmJb1gzfaWBmO2WrGIt+4S+NugU/myDnt0xpnerBONb6lF7ZJ9dsBch+9WOHWUQJ/RbvOA1X6RjP
NPRn4DI91p3jDerZTu30IeKSFSnicXVPPQ0C7F4NhRddmYHpfi7PEmMdTuaJ5gJGo1RjRFIpqJFt
hy4HC40yYvMZQjc66fRc2Cb2Gos27+DXP10rs6F/ev2lHOoljbhVpiXuh4VH0YNR63WW5MLU+dDN
uXgWnt7tSI5vtAZadK1cij8jAxObgP+piLkmOLRHzYeLNoYEhTGIbElahAyxDlVEbHlPP2PpjrR6
hUzloUZuwUzTvdS+TFYTG65T65rfQvdjjFz5yof1kgw+xMWkHRaO1aEuAAC3MHQCk2PbfCGX/ss2
m+ESElxQBIL9MxugGhgzkvbicSJ/ZTG229Lp6ncTdvZQJE+FOZRrrXPlbapgAAGYrJyY6OR5Mpfl
nOo1FK2dNBSfnpkQy9GYxsW006OnnjsbAbqq8oALZK6uVTwi0HKHd8e3+CPhp5uVtdPYKZ1y+0tD
jruNOpDkqmpYNjtvxQQzWqo5IkhWOkkNAAdfi1iu/Rj3SGmQBV82JDKRoUg3JELBnE92tBLKqrdl
QQtWDsdOAT96jhArHR3gUkVKxAk9aMTMKQtyq687FwBdaDEq0Vxrb5bFC1Lp8RjY43BUTIrgflqH
bsiac4tghdyY6cuzovKom1ZxvH9XOXV5HDLjNWramiBKImzvObb378bJwhlKukyXwtHyNBrbLkZb
6aATaA2YPqaJbMxPojmzvXocsA8xSeZjLvsYWWIa6IvKK/ErZJPxrEgEXzYeNvY28u0FGZ/juWV8
f7eXlYxXn6b0O0Ksa2OH7rtgvxIHxjvIq+7RypP66A2k18oB/osLB9TKZlNBQjNQVNPZ7OXwYKUf
yBKdJ2lnW1sF8EsJf1kWR3CHHeEKprnM5K8qKd5iKv8t4we6uqjXWZQnUlv74sDIjPqrSA5JNL7Z
esFlLvbHFbRvNpFF+nnXR4wRRO9wSJrzZAPjQSmNunyAYtz4fg0euH+G0W2etJgrJW2oz44XkqLV
W6Cm+GVIp1k4Dqdxq7uzXkUee9t+LYzxEXlesIrS6ju0mmJrhNpKmY5xAMt2tkMCooXEvRvY3SpN
FBtDvz+2jIuOQVic6i4irarGxmtXVN2W7LBrBNWBmfFLhO/9QJnkriRTbrqnrA7Sg3w562T71rwk
tbI2yZycWWp+zTgwl8u8K8SyxkcHfxbAvyjonpAvoC2BijFLrp+7HPRe5HOVKPUQ4znTqWVaKrnM
OvIOxEjDHEIgbcVBgudsyVQXxKwz2qucB6JScvSpzj49o4EMXyxB/jmhFSMZwyhSgM7SGy3VJ9Lw
Zqc7h0jT3DOtLMp+UyN3WTdfiLH/WTToolg3twWTl6ITDap3P8F1SU93chzWAVXtEFYNuwEJQhnT
eG76nTXoOojAL4wu1ZYcumtMQ3aBs0TshHDXwh22WZd634edqNr1MA2EvZvt1Y+HdtU6Wr4aOvqf
gCXcRZL11irOCMeOWX+uTS/PqY1tuajeClpqC+xEBMMY9QwH9+RmCNnleYgmVFA2612QS3wvLkTH
MQpGFH1Ffh7L7vuYGvQlw2xvKe+lMRiRNF6mLUZIfPDgYRPKGmAQcwssgpW5cv3AOLNBeWhDoz3U
TvseWfrFrERxk465sZIhOgvfuKkunmjU5uGKC6E6xBGGer3UmYcxf2L/N2seh4tmE+fYTuLx7ieQ
tvGMRLPaS0ldZNvpU9pW/W4q3VdpAz6VNdBLu9J+OAMrRRFnc3xMEGC3GbDpMXVaEvZknUopPwlc
kMekV7OA1PltfP6PfzEci//+T25/r2rVJlEs/3bzv5+rgn//OT/mn/f510f89zn53lai+iX/n/fa
/qwun8VP8fc7/csz89v/8epWn/LzX26s7yyTh+5nqx5/kscl768C4/R8z//pf/6vn/8TIoppeD5u
uP/462/4xyPnP+G//u1clfKz/CQb8v50+x8wnH4/5v/gUHT737nSu7Mt1TBp0/8FhwIpBQKb4WHX
R+tr6Pwm/DMy/q9/uzNRcLDrpotJzYb89IeJYv+7heofO56JeM91//+YKKZl8AL+4u5zELQDOQDR
RNaIb/qYQv/VNltPVYaKRMVXVwkkeK01s+bLHQvnOLet91NJIUKRdUROla7zPvkAmCwPKE0N7B8x
gqv42OkMVBCTpauu/OVDoM1r6bybvny06zZdArWk0dhzsjDUXZIlTYwqYSZM+h/Qol2DGOQKl0pc
VpmSX9NEdomXTnCy0fGTRPkeZ0iFzHLrEsN4zTOlP8yU8VKAMtfYN+f4fhcOyzQ8rnGNnMFaDLVB
cPatmaZXzSm+WUpLttWvaKjQlbXb1me6aXR2uYmRKm+bHJpqFObbiIexHoEATpPoLc9hviWe+jHa
Mc4Ax19CboJH0ZMQZMNVUEwho/6TYUz2UGBhw97DdZmUdFLv2GT0sY26gi5H3ikgusPsQw2SHw21
X9nnM22frnG/Ysqob3UfSdEYoLMLyGu3aSpyj3Fr1ix5TuYe9BilQUzndmFjz3VIrIVJ3XUnJFZ1
5Lgb0lqSNRdzHwlVtjaxBqxSU90YZJUQZ69NCU4BhdRK2jNk1gqetAQDwtTqN9mT+dhppVxOWVwx
n3sSHAPALBx8aXb+ZrSAOhrMDUbnIiFO4ogAAQcuQO0yhvH9jZWKdxgpWFVoJq1h+B/MgElF3eB1
9TGAGR7wakgnm8SF1hzxDuToJYf1SNRV3j/Cz7A3Zlroy9JmAfd75i5qmghUoaPaDHF7RGDwK800
rs8FgZW22scysAkD5DmgZL56NYbHwiOQMM7Nz6hyRjx5Pe3jGPlhFpcrUgRDcoWa+YMdL5rVUCtM
eL0SZLxWqTubcsTwTYTKhjPlXEzBF5vLbutm3geT3lmyCoW/VxI93iVuonQ5WPVnIe0UciyFry4A
3RhttnIJAtgAjrZM9GRRPSwCzBt0ackhzs1fAaqNPYq9Nz3Jp3U7UmfNcrOxSpOV1YJElG6El44l
8XumSeqkEjOYG1fl1qYxfmK0CLcRvAdpDCX8W/I+4vg1jIP8iG7JWMqEkGVcAQS8FBjNhEF3Ea3b
mDyOAvwLrN3G/u7Q/IlBw+rt1ZsdORFsmIVEjgjLPPeMleP56SIDMhC3drbH1vktsIqYtAwSAhIY
4G1QAh21vU+0JT+YNelLfTKoUpW5SSaAtWpERKMgg5fj2dJLnhsD96Jouo4og4FDHevRshcGpr8k
7TbGvM8O6npHPOS8CYCFQ84SffvYoCvn+OPeg+p4aylHx66Uq7Zn4oi+Zt0mkJHDmOJhKotu1eU7
PrViJrci22lagcxL/0gSuaIwRuhlbbgCL0PP+cE7Xi5yCUk9G24SQ2dr+Hy20us3KPuovGyUQva6
jYi+c4nt0yvzmCXDZ+6am0p0I4rPJF1MLvxmV2eUhkWLkJG+GvapGb/VQXzRK79dxT6mGlIMKbQy
JH828/mVD5GE5nFMBla1BhcMRIgW17YOiiXjxgEVbEBSd/4WVUTvDOVobSEXX0FSxsQ3dK1QCApg
RdLlN/RebqBifPpW8Zjl8adTJtcSdNVV82bkZUgCUxOph7RT5/glYTqHyXRFS1ouR53A20iyrRfV
BskTmzyAkxI08q61FRrEcaV1+87J8XGmZnaQrqT67MADsWNUfQ5Ac2gPSYU7Lg/wyQ2Y9bZBpB//
/Oh+DyhUukmxe3/M7/+bH/iX22Yck1g04Q/DNtLjY6yGw/07Y7Buk+b+sDKGPbFlbO+58AZaxYPj
+PXhfvP+JWvdYo1l/BcjAEbCjSfGrRLB1bDZCQJ/Rq81OpwLPpolMYk9Frt+0YcDIXMx4ZxcqFdu
7GHBYSN7iZkC6xNs5CSpadnNxhH/bi64f3v/IohYY0OveqizOBXuX2gLQwabfRx/fmbI0ViVxHcu
cQQTUs4yOniECsTzlTD93+ydx3bkUHZsf+X9AHrBmylMeiZt0k2waIrw3uPrtQF2i9WlkrQ0f5Mk
MpkW9t5zInbM9R1O/QP9oH4TyPNDYea2khTmedbA3jVRSsWjuxYFom/Xm1IL5IMahPuuyage1lJy
qBBAJ2VyCDX9Rg+Cp9bPYKMELYAtJFVFcGW2prVXDBGkdl0G2a5OZI+AP7acJqFOb4P7Eaks4Nzl
sWbxOqZ4HfZDe8ngtgKvcc2kmXZBFu10yEWbcTTfWsw5baxUR1o3X4h8NU8w9Zi8++aavB2s6IuT
J1ncOqJxzvOS4ANFyIudzPLBkD8sgBM7etiL7nZ2kX1pdoBC9LDeIAHHb5k1fOF1UWo5PaIbbL2K
IfpOqFOvanU4oSPOriFh0liqBWfcH0zwSsRVcCQc1FuSFe6ZWfYH1Ncho3+bfK5060viCWFyDwmp
f6VIV2yyFncVJryNCOo9y+lfZMPid1QRkPc+RKfvPUAROyLi1D7CP4dfY/2kn5s/HpODrnYbdK12
NkCa8aJljWRNTOI0aklnXUt1hPori6pf67r5uVltkT93v5firN4YmnjX0ww8rDdzO0Ezj2pEXHOB
j4UJMH3yWmKdDPpIULRFZW3ZGj82TcWPNMr68nOejOm6O8yLzTVQqZxVovwlTwRkTEEHY97fDuYU
he8hXlJhXBxJ1bJ7j8suby7moJ+7CFgx6Kz/GY2xRiG/PDNbbSXz6pEyJlKHvp+x/q8WVDALTRij
6VN3P+/U533mkjM32uu7Kcvhty59v833RyzfYF367WPW+13WXUwKF5s/nre+zffX+fmon+esjxW+
5qmTAOKd1trrH//8b++u//jjPb+/6vfHrf//fmBdZ7/9jN8W12f5ZjczAkHxeUprofhtZf32Juvi
X3/Jb2/32/9/W1xf+nPzx5c2Mnxhhtlt1JSBeaU04ZFZcHgsJmkMNpUobQnNpVG//MOfpBKs+LKY
BVFSkNXA4npfyy4cJBzyoXZvNIB0gcZRRU0XB9TfF5uSIR7AJhkvpN8ifEkHVxlbrDsGkLYDblpD
dNaXrvfXG4mcc9gTEv3Vnop6iUjJLZuReJbqmA/Lj1BnKleNTDGMyyht296qUIRnG52T+mHKR0Jh
VC5EbhCV10aGI3txDa7+KnPZ5da7YyQi5P+5vz642q/WpT9eUgxpu+tbhkWLH3G9QW9dfC/JCRIU
NWYcYC1mwfVNitWsty720AOmb3vXt4Vv/Sa/PQrT7TmH2Ul7cKoOTPvJXCuqF53ScWqHDe6oWEj3
bb9YW2PTErwxkS8kEL8Fss48aDka15vVThczGF4yKWNPntL3fJIRPhDUIc7jMVFLZJtWt1ttaNIo
H9rechAUteD5A2/1zyntZzZApl/fkIkp6ebL+/vgREzV2OvR8DkP1k2FyNNef4ef6Pd+NeDRWU8I
62PrauDca+x53c/3wz4DD2QqCvtnLZbINck3JWmD3jA9dV9Do1rLY3FgpPTcS6LilbMFiGJ9irps
4FpJn8tR0jyxTjGUri5SURgr4F+ocXzlbiR+jSHB6LZ4NrI4HXer+U7uwMVBVF5iRQ1ZIrWBjWUl
7bkmwm+zvv/6vXw9QssiX89K3jJ6U26/n/ifm3a9m3fdR4zYxx4LVAVTESOPXT+lWyyF/eJFxgTI
T1vvJ/NiXZayXVkkE3q/ZhDpiEIOmrQ2H6466E072rcVZUbGPsNCPWBf+CoR7H5v33VLNOtbL5vj
Z8NEpvIrXVJqJ6t2NUpoHCWG4nwnHpu9j4OUa+mSF7JumXW3DsQepzLTCx+L+vpr1v+tN6tl8Ofu
+t/vHXoZAv3t7vrk9Sn/81u1eT8y9rhaD7l1X1u/zHr329r5c39d+n5wjpLJxieYfm+vgA7EToQE
tT5l/VjmmhzJ6yL8JQ6178X1+F6/HCO/fx2AtEjxgP185aDMEX4xThSs7mH1aa7J06HgC7O3HiaU
TYrZCSb1lWZuubXCPtkVTRiK3vr070V/OVDQtWodYwp0V8Vh3VPXpZ+bn8cmAsIR/cpeCTTij3PQ
+sPafrGurou/GV6/v305j7C0r8aC5E9UMddNMc0bCJRIrKu0Kfa6+m6uX0StD7Ipi/t1Zf/NSP3z
GGnizMwDTfi2Va//WD/9b69dH/vZjOvdP573x2uj/NIlQsM5jFWznjg7I6zz3Xp/PfJY40l7XO9/
f3lAKBRSBEAM63ut2/S3/XJ+o5ad79fdNZLp731bjH+zS/99cX2L71PVCCJzZ5apS3wkEebLzXou
We+uS+tjP3fXx/RlFPx/et765MH/GMgQ3a+fvx4o/bqD/hwz347t7515fdTCHDd7Py9Yl76ftS7+
ef+3d/3tWX9+wJ+vEqQ6gt7yIM0ijeJlP14vI+vS+tq/PfbzlPW/3075dfHnZt00P3fXpfV1/+27
lpLJgfzzkvWJf3zU3x77413/+KRgOeGPold3IaatdWhPJUEBxrddj/Wfm9lUyhmAOWPqnwfXpZ/H
5jVafr1f/UTPf59u1zf/eer3e4gFo5F10VeDHtOczCl5GY8gTINi8HOg/Hb/e3E9pH57dL2/Pv/3
wxOj2wgMrqMtSEmPwXH1gYtYl0X1Jp0hk+gBwLW8tLZtRfHNGi7JmBPE3XTihdMJ/baxNG6pCxN3
OHfVhbgJeruALmZJn15yNd/plSJcZMnHXSoXlSv7/T3BjNGmqBExi5BA92RpjKKu3eVjLPMD0QEX
TVqeZmyjrhG0pMerqM+NiHIjdRISupsAp2tWbQeDah02PzgXi8H/zx/8fXqaoXp1y6RqMZSZK7Vk
vbyuF9afm2+//s/970vuev9vT//jsfXSvT72/Ql/e933JwxYcjEhEhjN1I9L4npjrrSFn/vWMoMa
KZ1TFluvm8v9YTm4vh/86///eDlmsMk1dAORT7swINaXZ6aRx9frM/ukQvQ4VrfrP6Z1Ivb3xSgg
r0dLiw8pqnWHaN2RGh7CbJI2uGxCF4yH8ANNYyeUbGjst7FqIMd7TpBgY7ivdxTsDGgZSuowjzr0
Zqs+NiWWA3R85midlbx/i0zCZhYytNxk2ovWaXf+KH7QkyQVmtOzFzH0p3uIY6KZQfSoUQ4oOZ8b
t5NC0RUCoXHRBzbYurLUzWJisirqjNtW6I71qx6E2kYOGBkiPmn5iJsgFYOdP8BtTidQZdHcti5m
AHw1abOzfOiMkpYcga5lWCL5Jdji3KgwNFcQ/Ee9616CcIQQmWZEAkFjHamzUeXDPp1TCLcrdCrY
BKfatgwgncY4KlQKpjMhB1QpkH5QMsyKjZ8EaCYoWkwlS1qn2GqA/ydoMMCojZ8CICw+Bfw6KunZ
9ty3W+iVXwhEoUKRH+iViH+jVHtMdXVCCccUHLneDYFpb+HUBzsDWijFAUwJ/lOnV5iY0bzGEYQ4
nbWKLNmR3xVIG+duArECOxfFqLYxah89UpZ/IvheaK6LoWUE7S1lnTcl+Q2ABeuaed+HYYXCQSwM
c2dgWpll6tfSAEE67bH8GYClmpyGqUp5bdZjlNkoowNMpVRuUmAZeP70Bs1Qkeu7tFbxofb6JhvF
ejMUCcNPmgiWSRq5VIZA8RDf9Uh34e1sM0mtXQVxKcos5X4oKhPuaKWCtCSZrWou1uwraGgCC0uz
dR+P7YTpv4luY617DglCSWDOPkAKruzZlB6EIkfVDuvS5gQFx1Hyr/IZ0V2HsxYHEf7dMBKPeQ3g
I+8lzUG6tTWt6o1YYMzHZHu5eDqIFyfO52RIzbDVhfylM8EfAC6SsS7goMMiRE3vkk3SG7NPZpVq
Km3yhngNv/b5uSNF55wyUwfEM5P6d31I4Y6pSAJSQT9VyrBRjDIBL9XbuLs461FvcsccXCys0CnN
T3UXbENV6kjLQSqm7OkuCh7g0xd1DMZNQoG16mAZXastsoRUp1eBavNlVhZnPwbJVNIfVEgJc5N/
okEL3ydFfI/LMb+v+yQ+5FpBDHchuexy0rmdqJXTb3HUejhac2TeD6l0MgamJ75aEoEQnMY6b3aD
xnWloMPWyUWwnbpfgRHlN5A+Pk1p2EFWw2FZE3ifI0KaiB+S9eEe8fX7rOfyFWeKhApCN9hchl6S
EdiCDMfVq6vqGZQzejwLH6tAnCs4sL2GJshOuvBtbnUsD0p6sIo09nD0PxcbuRhI5tWbV32glRBP
4IUMyIitfNIH+VUw0ZgVQgTppvdQvE/lR15p4S3ic3yZJSynoKkpNkGr7pW6PgFWI6Qb4ZEMkHLT
USOeIqRKlmB8SH4I8UPIkmt9iXXTFaw4BeQaRTQeSJ/PXKmRiVaBO43vRHashjMGKZ1ouIjA65de
YorIwilL6zOj1JaNw5YUGBDrYX5rVMmRcuzoGcY+0ZlrSumTFXE17G0TNAJOpFq4NwM+w6p3hUzd
M9e0raokt7KJj6GOzlz+dFRKpBvhjGY7oqa+L8Ra/sCUjKPpacgRCalmKG6G1HealBUpSOlxiPsR
VL6UutBEZK1/smCNbNJp8kjnYqPk3U2mZcdh5ESqCDMslzILd6aKnRvojYHuQkGGbGiPvVaIh8p/
mmfaR6nhKVnziJPYtGXLGMiikI9mTca5Gvu3sh8RKeDHG7NrG3eYS7iQS5FcFFgJhXRl4nNV63I8
q6Pgk+vUcIWYuC4hIp0dGgCEKlD2qPr6Sy1UfVcRWNaGkTP7SKR7BNDM4LFAqHO+b2sC05Gn5/tK
ZUaoy9i4BImjPADfT9ztNGyxRm2mahjAaLYVxspa2ZQ0bSLiJnZRh+gxXkQ2nPk5AhFG86Kg29RL
oNlsqDRlR7V1TeulbOmZyjWtIJA1X0LQfgRkVzqtctsPirEnXwtDXS1vRjVB6Y80PdfC4EqZkd+L
JYlIU5IcO0E5KNNb1ZTCOZVndpcwvRoE3FcqIs49TTm70HrdGWN1S0z7lkJBbhsZ2t6+hxPU1s3R
DAzN7qj3P3F+POpWRvCzyI4Kjpq0DU5WsiQsGsnkjmq8SywrHmHWmJsoVrxVkvA1lopzbOKZI1SM
hL66mG1q+Vey0N/MbXy0ak5vna+/M2PeNhXFWiuCxU/1Tot1ZJQJVyMByqWsy7AFKvPsi6S3KjWZ
YV0v0a3Sx1st0sgnTWEKqMW8U/LcOh6kkl4wDOoRqeglJbTWhimPZdjX8RBFT2IzmF765vt09YW5
SzdjzDQ6CrpdND32ol46vXBbpUl0kDX9Fj/3lsZcEgbKhuIRiQ4y3NqBQ7wyEZwSB+fMY/dKd5sD
1OeNCjUTdpi5QG5IFwKA21sChWtbLmQkZsO+S1lDOSeX2hrjoyTCKxZ8ry5Pw9hYd0EUDHvc+Gjd
YETpZNQZBMwNWVG4vjXsYhFPBR1l0N8krGk3kw6jpB2UxOUKdUBa2TpDynicTD702+RLlm02erjB
OfXN0X0ng0maMp3RNIR6e8qhvkpCE3gyGHO7qaqLL90Yc3pOBmS8xqtizQkYv57Sllx5yoLTFPVx
KfzAdMtDKBVahC+pGoWladkdtV4mSzk5qgKskcTYBgrYBjkVaqePmpd5gFJeK/PDOAnkQlashjwZ
bHYS2eXatQURgMnC1F4mlBpjVh4HASNeOuKdVLBk76J+eDSbcCcZeQUOuh4d3UhmLnJ730APTaBk
t7d0XChkbW/FKDRIY70BfW5D2eA8CaZIKue7WNlQGU5DQUUoLp6xgY9nfyCDJ6H5JMN9tmuC8qbI
t3st/Czz+TQqhu/Rr2VNRNIm3BeAONlA/fWciW6p3KOSMGE7aAL2My6oKb5MEi4YYJbzgasSneCu
4hCMYJ9nzXOP+sINtPLF1HB5d4YEK8HE1hPiEkteUJqA3qUucSJE4U4mvmwTar22GwPzPcySBy0D
CokgRrRbw2w3TToyTJK0+9B4ypj/0I5Gb1inpe5JZXTKNJSfr0YQVtuoY+4Acgr4+HBCR/wKf0rf
NAXjFnATjsTZtMAjcBf1zdEoZmNv+AFde0Sv0cRJGaJW6k6SQdd3IOm1s5M0u5EVJd4PQ/doTuZX
XekSAA1Cfa0erl84QXEykdlUIeL2dtrilhnCGflC0pX7SLixZODDJDcTVi3XeyL2yLEnndkORp1Q
V4u0RU1jzpD1VJcPI5tql2Jv2wjP+SAzUC+s4ihHNNMzc8/VkEAKzg6GueeMfslm09UpUx3F+iYZ
ycsE8ghAWv3yc8J6IyRAUYx8KFOvQJviPyxJphF6a4NP39U7MnILDVrY4PtnsellO6j2xtIrjOh3
zlE3bPO4ql0xxCseRGJEvNNyBuLkpzTDTTeOB4txEKOqdDs3E5QcP2C/t4ByC4kI1bHDaNGKuzHO
1NtsdhG90AgNd5YQvuRTfQawWZ/bfEJKEtbCNeaGTV3mG8AYYHWYQEummJ8TMONqu0xNYFTHk/ma
ZTINQnLInVI3K/Z+84I80p0YAYx+eRdjVSFEaav2bep2yggy2W8gwJJ2mOazF9CWdGNdfpwq6dOY
g9QttZjJggEyqtSUzEmzeMu04bkqsBJ1aA5IFG8wgSzgl4HLpzRXOyuvtyPKSccyPESgw0Geu8uA
aOGQxzediKveMkkJhffwRgTjyYgoAGlWRbj5hMqik7T+SB0eXnGwTzv2wkFu57OVZvf4DT40Uxue
C9N6quoUC6OSfhIlAgcVqxsUn3I3KuxfqYqnRZMf09p4alD20CCVvDbQ08Vw64Y5WfZC2wwbwDMt
Xu9gJ+XxY0n0933TDkBL08wZZ8ROcSRc8hhnbYMhwy+mDI8UVfRcmp/0sK48cUyJ22Nb6lrMnlM0
blBPs4epJtzojAfqqUCNizDNKajdSRCHBIWUnGGwKwUwTznhtcF7aQBuc3BcSNvAsPAxLzTKlDRP
eLqZHakMdGTMdE5AooFr1LHg9cGtzPUGMf9AHwZGRZug+ZI0G8NeiFgFieYsB5tCQ2EaoTO1x6ox
8Sb3C/DOSDx4xwdczvGhHqYdDsiWQ58U5aml+Jyap0Rccpu6VnvKmC7FAa38AlWagykydXwkbHNf
IYIR24zUVU0EDo+CpsbzoMdN72bkhcENq6/b2NXHlMkHZ7I0aQ6aMWmbMEt9pomgzOp5SO05nHUg
xMySe7PZEmVAfFQ27aYmviW5q0A+Pu45qEn28yO+CukmIOmIoBwRMuu6iPel7m/xbHFuQLwVGiqd
kxp1mmjBNWZ2zgHHHrghODxH/oMWO7QU/B5T+ijGCqd5LlpDuJiWjZDuiBn6h7q4G4fm0YzuQhVH
A1l1RFsmBbzeDdwmfc/WqIMGWAA+cCtg46EXdhNy2NtF+ay02DYUvAKYRazHsCTilb73rSQH+hZF
Wb41wOLjpQLMVuMGkGZJuia9EDkdKVS2VMuyOwQeoWpfKevSAY1vbcso+QUq553+/Xb5inu8ZK8a
VS5ACemlHgeqYVO709pga2UxGA8/Jx6qA43VbHrDOkXgefFiuEnVasevqhIwPfvI/blE3MlMQWwl
iMuNGmSMjhaK3swmLTUAFlyFg6AJz12B2FwbCRynMIwGr+64DHSXWe6eMymQzwVrD1NnfRbJqKUj
UBhUQfLGg52dg6FX7mNz6cHqC/C2XWoQ03VXFfWmkRTRBZ9DlgzOKM/AoXA0pfY7jeT/a4sfphKF
8NtnRjkzwjoQfbT/phNWRAst7n+vLT7/Gv7f7m0J5onqX3955T8Vxob4D12STEknHmuJVfxn2KIh
/wNBlK5YmqwjP15jFf+lLtb+oaD51SxExJKqagqhj/9KXJT/oVtMKSxFMST0wKLyf0lc1P49CklT
TcPgnUgMgX2C6O7P5FOV0WpQmeD4l5FeEulX6Ak9kgqFS3VKd4ZOeQnt/QG7PxXk7qF9Uz+Ch/YR
qSxVHw4t4lJHknyEp7Y84v4nAZ1Aa3gFGhM8cQeSAIRGTrH8krScSEhLvUu3SF03+ZuCYheaX2xn
vhtepM/qaLnG3nK1+H8L0/n3fKp//kauiJamKQZ//sinqn38OTJZanQfjcdOgsXSISk2lZt4UD+6
uvta2Ix2mUQvWiTd/bZD/CUHTLX+Pefv+9NVthRsY9EQqUn+u3q7yPyxigMFi9LFGo7iV3FXX6My
xAq/yb5CPDWwqb6Me/WuoA5wDC0nuRc25pV1b0JYva6wtN5KxH+fmJS8Zed5n9wmnducITwMt13p
YGE/T29Yiah5ou2It3PsIlL5KB5JbbyBjWj+Qn+se4I1Pya/ksEjYOOF2T3W3AJ9sa1dtRlTZtsG
ude9VpfsQnISvAJt0exiZHaV2aaYAvMD+Crj2OaUnbjuf8KNV3YLBYnoWsOlzQ8I874645eXjs3W
PChu9lpcmCuGH/EDP2czPuVf81a4m0HBXvk7yoyJbPdvgbkbTt11zMBgE/+adpmL937ymDQkpf0l
Hys8GhayPGEvot1+Z9jbge13s/eGSYnqCvv6FYdnJnv1BYoCcc+y7IFWCR4QK1gXvwHfdjvdzJi7
wTc5tflQ3Ca/ApxXmS1cFQ/adr5D4Jc/ZcMDGIkiZvJtB6fpOX/DGpkAPLK1r7hyMG3Ci5MQ0Hl5
7ATBrjdhrbFCXOCCikHwkq1Pz33GPn01S+gwJS8Xb1VxQwXNuK1fh6P+Xtz4121xlu8Hpr7UpYtd
FDhh61h30VY402Y4BwciNoIb/chwZnJ1bF2KU76Rumky7LDD28JVvmKPGO1uQ5kMdfrw3sYepLgQ
Irvuao7/LDdeWdxED214BeWMPsSA6diJvdbLj/MWE6GH0h+NCepy7UX69K9QluhX8zNiFcvNrn0n
fQ2v5CslYNU2pSvkDoMhMPj+bMdbA1+vncfb6Wg+LaHqKqpgN/1V3zKaHs8y4uJr8QUgknYX7A1S
TrkyRk4hOwNxzg89a4J5UOtAfqxaW97Fb92+drJr+U4qbfMSvOvnrjm2gh09+RdwaZHNrk0JASSL
RnFVP2fXw15smSWcjNtG9Rb83C5/HzY5pLtdtUufLVS0trUjZTK+sm6sx7myi25rlA5Rlk7G0WGn
v3oyPu3uKMcPceFU13Tdr5t0QxVKRBJIkSA5DM+oA41blRZHb+N2913QZm/6Dl8VXS/PgsfnLXy0
jXWLMQsLEhYuRwfQRvqUpzKI+6idafmB+ib3jH0fI7FiRWK93sZX084vd3iiyKQ8k77R7UPiMR08
A+FFgegnUjPyfNFZAmACIult6TO9hB5tzxeKiOlWtqcddFQY9tsJZ8c+vrSvk7ubduFFFR2BgQCV
pWsDqWlraw/+WwM45wDUUb7q+/30VB5Gj1x367ZjSDvawhZqp0iFZwuZEVyMea10FwgfV+1LeADI
ZbxMd+ITuUnkwtjinXSNKfV/Pj/+e9AZZ0eTIF36AYZEeU+RtD9CaSG4Mx3R5WrXII/NrRlTq/Fk
Rs3/Elv2X07Cy8dolmxYIhc7Wf8jT62uhakTfVIYNGl4WD6CwIL9FIy/5ibKqOOAnZwrLvH/ORb4
y6lflv/r1dUkkEskLlBXDROMMpfx34MGlaAiZ8Jqmp0kLBaXyPfw/sNiHgPgKLoivEpaA6sq3fjl
YxxYqiuZb4Uy5FhsG6c3BH2vltND4fsYzkyZQy2lUdZBImkjRTwl3Xg9BpSEKrNuNpICBYhJtOqZ
o4xVWpbKzYxq206q5twSKLdJAduicD9S5I+v81mpTsC5TFeJgdzoG79qmke57HDQG9ESJ9BZNDpI
3wCtf9dmzBnYyw0hmHay0iPaLy6tZnT3gdbIV1aaH5cgKzdLDMHGg1PurbY5jaSdbaeAC5kvli9W
X+wDjWl4hm1a++iCwalyaoa1vniWaWgWGcW09gBbRNoqIslHTI83Oi1rW2VCDIO8c4a6dkqL0uVA
cY6hRn8Twbt22ewtpwPTzq1mAzRBOBQiJX1mEE9yWQtubc2li1ziq6vb5CwPdAqjQrxPiNi7ivpK
hXkKsAhzLD03jSAyc9oBLLrV0yhxxCnbjBHzOVXLFb6k+QWzVgKCEufwZtnlfBuAJ1SHgPx3WZgp
DcCY3oxivhFkFH1KLBpXbWPgi5zpqosDFz5DvZ5qZaJnpb4P1qgSXYQoSc5svzPSXd/LApUrrQGb
KnnjEN8ohfBhyXyzXJsfNEw0fF+7MLPPmszpnVbqXM9m+TrGfRnipnLaQqftGumPXUT/TKX9OuAf
o57GIKFn6iXV6mzPun6vzcG9WMIHTKCBUjoB0nYjgWUctbu5FJQtjp+nUS8fyzF9I6FaJLq1GZu7
MczvYz8gKrn5jE3Q2tT4H2e1S4jWe1qW1cGThgjGYCRAvsgUNxiX/oMo8BMTsmS4JOQYqbSZIhcB
z6CjaHJmMSxRSIPnsNQukQyVGHCyo1psaRM3fVwIWyEFFl3jK4l7uksK/UW7hhCbl5kjmkBCxjIw
N8L4i7qnKwrpw1iSAkTgD6Ez5FpayZL9tRWSDiMyOnAuFPoNpS5gw1wZ2nPPFpj8gFEERf6ZhNLS
LcuAbtN9qZY4PUO+R+ICU8DkFG5zsXOXbSb6wmZMfwHP2BgUz5VQc6G1e/WMOdSsduqNDq810yy7
N2YnL+g0ATcyM0DSZBUOo4E0nMSlCG07OjTpVesBUtSinTDwyrVfMd218X7uIQyO/cVshhPzbyTy
4kYtI2ep2jYzmTUM0fox0o+ZUetHBZzcllzI6ynUYjofviF7CHS4aNSdcvKFzuzsAOa54sYFtgKt
Bay7TFjdKZeqPbXyaRdnUHvIraMuLY3dMa/qO6EI/C15z+TtQexZGALSIWhm6QAoh/muYjau2csB
xq/+IBE8YpMC6FMuzj1TEqPDVEQboxHkw3qjT7J8SKOaMZtsteG2as0bv4XWkgta48YSzT8VCIA3
hGKC4nlIDob+BnaJQev6UGQ+IUknNibKaJYtT9JAAX8v9fIHR0R8nCHFkqMtYX+v1N4LkJ/aId74
3B4hXR3CTobWKAsbEI6Rd4MJDLni9XzXDA7DRYYA5c50m6sCFakdbXu6quy8L/Jl3skvMcRBt77C
rXwlvaWJDeovcXTLtbDG2Jy7k5fpnmO/Oo2hM37VW8nrGSGclLP5Yhe3If7EF2hT6nX41pxgXqEj
tf1z8Z4dGbKLkF5t+ZltpD+bx+Y+3Kk020BFc56/NsqtAQBRo1+ND4IV5QBjx2lcw7M/izfU3HEn
YYSvsSTiMliQrQQz76VbsuACXJF2/UIm8GSAwYLC5JIPajgQqLR388b8NPfVr6h/wSRNYjdcU7Xj
hf1XpXja43CSCZOdQIo7ecKoB4yAm56trfFYPDCQD25Me3wkJHErXkdbYK8GFzEwxbfKV/o6x9vc
Md/n13i2wTA3ZD4w0ranJa+UiFAX+SCIdaYqm6VwCTeDgBtOoBCCY7Lm3Vrb6hJ4Bshnm2nYjVga
GV0NHqFIkrrXYn6OV7dAABwRwgPoPY/6CwLZprLLCjinvVTPVRsYhn6jSRQmXeCVnJuOmQd5wtyE
ArF7nBC4nkCPc8bKJeoqALT2lLZbwKYMTs9Y2pe61B7nbP0sl4BoiI5wignWqI1VX0C5fS3jv9hz
c0VLqYBM69sauRuVrbvDM+uYwLVp2lJQqxVMN7A/T6D2ZMBj6JF6bxJsqASRF93C7Ia5VvzCz6fU
x/od+yebh9hJWkaJTeczvbb0A6mUzEL0/G7o96P1Ipw5hVlnTTvoL3QS+x27RSbsWcWLuzO4N87q
Z4+DKiGq0G5LpJw0ZyVnZsxoPuAHohIcn83oqH/iG7qdH/1r5k/NS41wB3TYA50qPjt4Zej7nJ/K
ff/JnCxvHPUX2ISzfpW9dYUjKnb7NECyclBvW2cOm8Rrix0JKeili0u5qe/hWQPfMl84ApT3jMla
7JLkRdnPapluOtVlMRC62jm5aAxVyWuSjgAOyX2h2vkEZBGQAQG9BLgw++muZMJdGHazqr0RKqJo
P9BCRF9iVNvqAtV5Cvb8TN66728K6RmxDJZH0zwFxGcnXpw4rESDiSQYMEc7SZVHXuDBZAYKn6Bg
S214D+L02ECYVP3HLnkM5i0xFnqyTbuj8K7mXnQXSLtupvy+rRiIna3rpcYN/2C8Gvf9KcEyCODM
Y8LpC3a1rY9dshkP7SG5IreUkQ3BhJYTP4vwU04+pmsDWixGW1tEcPpeV7bPbM6GFAtiH8Yfo3/E
6hFtMEIRbGFH5fC9e489lfAFZubhLh8xi7jJc7ptdYfBABMwjLyPVIWT63brY2Uc6CnbTW+T7CXL
4ICcwWQXcQJI96eKCTnxcFf4k9jZOTVTzH6tBSYuzkgc7i0zcjLHkgcCSyGDP5iW0z2REgjJy3SU
feNIz8RnbfVLuqWY85IhReTysU+voo1yyakreMbpiO2DWIDMG2+ojIOqumU+89Ju4kWLqF4lnMZI
inUtTtyfsM/AV58xVD73z6h/XvkNt8x0zXwXHvptP9tBya9OM3f2rD193fEaftVUO6KxQdYjnv07
pAOtQ/YzU8DBZVre3jXXwkt11O5xTLbPJm5d+zXcN0ekFx7DhFt/9KyOyTaU8Pt42pjbmZP+3toQ
p+Flj1xC2xvoH9Jp3EDxPdcfsGHA5shXSeRY14LikPOrXsr3ztWuOMOqD8o5upA3slPlQ6Ac1Mnz
J1ueQMQTE3Iq230p3ui36pVxXzxmxAgoNqXKPHB99jptV38yNSBQ8ljvpWejOczXTOnOXGEohTBH
jN4xf7bQ6AMPkUNjuEZH48bJMrf0D6z3zKXNdKTxXeKYfZYUT1HYDcwzUMZa2hDFB+swFHajBFkW
t+6G31Ikt+J4KtS9HDtMUum7+N0GGK1qDwWDhROzSumzqd4ZVViVW7Qn9TZ8EIg7tyHg3Mpb654e
DSwRmk/YdTFIq5EDSrCz630ouzSuxlOEQNEzrXN1rkMuSOcKYSNH5VePuGzPbhc8zR/ZeT3NwdM8
ZK9UV4bYll6zYMewyPKmm2yLk/E2iA6K9I56IDbhRV1FrzSehvQ410CwaXQczZJQOP2Kk38HBiA5
+sNDJ7GnC182oaOm4RWAbmLXmiamYA/Job+f/oO9M9luXEm27L/UuPCWowcGNSEJdur7UEywFBES
+r7H19d2182ryHi5sirnb4IFgI1EEnA3Nzu2TxD/1F80f8eKYLrKX8lAmN90YPbkujb6TX5a980d
6XVM3oq76DvzEoOBab754364Gm+q+wSnqZ890qVt8ULztecDpdyiF2LZnDKVMT5SKWMedijGP831
U+QRhW8zDGBkzQOp315ntHtNv/fuNruBubDczd/CEBgA2bBtfzK5YlOEj2g94OBuwu8gZuDEl/BZ
fzRP1fcqvLSe6+Q+vfXqC98+2sf0VQae2j55m9EI0TYp3XQ32TmlSea4MlG86EdKF4cBSB8slS2w
mUN/Ynk6XEkbwvbQGHvscAETUP6xwVRvMLgYXr0HsV6HD+XRDcLX4Z1afU0U8DhWkAQ2ZrvjRomu
RVA80SSG2+odhon3NQYb2+wNZW3zYe6H71jORh/LuXgzzDtcXjoWdStf+3gxUdomCH9gzkvuEHrd
juJgJ6f+nATLd9g/zROjOqXUknclN3aNOulhrM+yeHT0nqmFU4jxb0govZl78c6Bbh+miOotpdod
iGx4ymmD+G4bPiLpLi/se+p3dryP87vi3VyJYoPi3UbKld2t/kWm77XAw8nFvY5QbEHbhMHLOkF8
t0i3QL0aV8HiRCAh/bY6BQByJigrqLp9xa2XsLCdLEa6CfASGp2cEKhJWhbqgQuBoEuB1x90DDqu
Fhbo30p0B1et+dG1P9t4197ymdCZoHsKT9E7MQyOmgQJdzTJh5gaEyWc3R7jlgBPwfo1HYhxN9Z7
yM9Ynm2w+Vz6T8iFuI7jx/Fy/AXS53sIZz3arj+ad1aNfrfD7Tz86AAjMNFQAvfO5JLtl2jeMGfh
/qsf3PN6teyKywLI0EbfTc5mugZs/gptsbQOlbbHkqCmAWTTXCfBKmCv7a1fUJJBcxxaNBUX1lVz
JOHH8AIu6Tp/LU/pIZ633Y+hDlAUx4/NRdUhUNgwU9xgU3HteRfiML+P7941V6UGR/VxvYqvyp/+
Y3TTX+E1bP3wT8lze4l6S0KnnvEQWMoPfb1d7E2Zb1l6LemppA2l3c8/XY9C8X72WcpsoGssuBkC
lyjM7ehFxtaaF3GxGhbf89zY0XllFRsDm72Yoly/QF/MA7ror8YC3J5ApRT0ObMt/UL6hdqo56k9
9TJ3ihjIswxDsGrQL/w50eF3yGdTBKzP4XKbR/1xKtL4Diwq+pUZb3kPi7OYcaZvOqhByAMD1+D7
qs0ItFPtICmYUbvF3ta1U3zDZ27sgupmQRfSznazO4zrLxzb43/zezK3ViFQRDKDrBiObcISlW5P
Q/rGGJE8AV9m8HDgfRgpEZUGlilcRNAhsURkIkhG+TYfOYyjAGLdq545cdAM3fSgg5pIijLfNwYZ
duETcPcUtnZNSBcljlEPXYeXTxV6b0ZsMXFpNeJFJMF5G1HWzw3cN11wUnlL0twIi72ZzPFzkuzt
BqmDlrr6nlI7AiczbPeNLaWEJVNhhVLiviE68swYcU/qbdo5YrE2I71Gf3ZhDczrdbaSSPGmizjN
7+CLYugkUBTHnfnqWOtIvb0+pwMdDxBVIbNo6X0Nz8Cr3QuXyQkr0ouRSqq+gv1qGiLkqQrv8iT8
jpKzO/dGSbJ+ZvkMn5bltg0Oeq8cjwETn7LogvX1bV+LfGdY+FIuRpEFS4Lcxl8IKgCRnKLJf4oL
ACFpMuzj0Tt3bnQZ1vM3JyuN0zhp1Ml65zZM3/Khbc+hr79bdc6ybPSQJ2AMiptTwvyrHdLByl8t
j8VKiEMQxjA14oy1p0EjnO/X6K4oS/sbEJNOqwS9Hf0rBWfSy9MuScPHxv5AZthSrs6fxzhnXm0y
2Myt/9EA3dS7uQXJH5I5KfkfUE0HqCiDCRsAlr7rCxa+47Gf4Ww2Iv5YQ5s0EqshD41LjD3fMSSX
1wzrU0NB/0jjKy0BGriSCLkvi6vpZZF/DP5clOkotEG2kYHObbQP0HXjfm/psCaT1EC2HhtHUZOe
hoNzWDML6QBUFHpLL4b1ZWq0l7GMrx3mUMzkyTYiou3pxfx8bZHaH8I7ZXrNYD2xfiefBsmZJX/u
3eSOaNCkicdeWN/KOTsOTeDgwWsR3iM1Jbj2odVMMUiKiP9ASou7l8qezujF0l1dEqKaVf9UNrRi
lxbN8O7k/8AnSU/CH9hdnbNkHJB8ETDXuC64aA9969XP9W+oMzuWoBSwesRv2bRcVuOAbRdLBpyQ
iayahEaLHLfctohO97FNUQmEg1SNNaiNEhYzncBP170DH/qMcxTLJheDD1e8ZvX0I52ZaTzIAItP
PqjoT3YCW8/AzdFPRxvzp6fGgd6SmgwpuWC1HHd5tYuTNegLcwmaxeiPGHc5QMgT5zzqTABu9DhA
VTq45mFkXZr2I40ZmkDDOew7POBp1XwM6XewLR0uto4kxuv7k5GbGdotaG+5ASvJHMlbaJFZnrqG
jJ60b2SIDMwFpWYbgrkB87qLhvrG88u7ZGqf9GaRabIFYXWnwyXs7/0J985GTE/YJOKsZSCPztzF
AfVK2SLsaYCpKCcLNzrWyBUjR9vTfXhn8tVydRol1BRCWru1OjSww0taAYgPc2oxjOHFpd88m4A0
WPenrzCvKF+l9IpY9Eukkfc4Ao2HJLMLDXyVvFIcKuSKm3mMjcDGWmKXZotxU1MHxB5x3DvYzG1y
GngzfwXPns1oNmBk4Ev01uSsXKu4eAIPuUlGfivTN9vNMtP8YeGLUJNm6PvwPXagE4/DCy1Tir8A
bj1P06BeKKwJaz5349nrjO/xTCBb96+wE+EDXVPXONYu9ECv7979mcI9ZjkCEqCrlVfVAh81KqKr
7T22yKeiaR6E713PdXsYJ4dKWy+mU9G2v2q0+4t4i6KC6bREPOgliKi0jraRxc1fM23fZVR/Wzu+
yiuUfNQSCHhY4iyvbw6cLSBjBPYdWN1yJE9qasZlP5AVaTW5VvWm+8QrCTzS5E7ARbdzG+VTQ9l3
rgZ8RP2HqE2LPRwuJtasPnY4svTOeA7TVlxULe0Zqcjv57F/pZW+2TQFyJbIiFgsExMBBrmrNO1t
HumTic2baCwvkE7cTDNY8swfOgCxLCV1BFcapMG8w3TDwkxy46D0O4YoCVF0oUlDqUMclbu7yi+e
qnniVE1arZ3GizyOnoQ77zosQ7LO1g/NlOeUVieyv6Nx6BjNNnCHSXeM5rW+opsbF+eQWNmwWfOz
bZfr22onF3q0aie6Du4Kjxg07+unacaxZHD6hxlF7Tac3DtMyYnFLQZ4wz+YgMaACOasm6i1RpbU
9Ln2oQtrmkvMXZhg/WNqWLyR6DNzX98menlCGHcxesmDxud/TkieZ1X2LXOzmJkYEWrLRKaX6JxL
fxIna8TY2kd0bJgFKeTUZJxqrWQf1yzsXVzbsENA2JpoQ3VKgVoPK9JYEaXJPoRzfZPR7j+mnrtz
JppkIgzdEabqe5O6zlZqEa1EIqed5c3KfKhJaI+3VZ2dVgHPpfJOVtoPOAXpuK8P6O/Liq7HFd85
FBs0hdE/tBrdthP8/k647s2YdRmiTWcbptrtYvW4JtdQvlqPfpyBtq4GnNQhnYyPqRlJ4+bddnoc
NWEHHn6EzZKydOiGq87A3GfAT3alR3Lx+oeu8Mhr9u0JSt0xd6U1aGvfTQVTLvj2U0KjXMZXtE1C
F+svmKR1xGRD0SrPk4dmwU+q6ewXY67trciK1ywUT1MbLweb1pI+8V9cQWuCMc5725xCOhg6IA2R
8w3ZG1mHFPty3cwo0pSQVi2X5ot82le68Q3pMq0RDjkBT+asbSO/XzHMiev1AZgZGC8qUhbiZG7j
wpoevbKif8LTf0FbabGq6w7k8VECW3WzH8P+PupOVe7+cIwEC4jSOUfF8pFWUbz3HHh5Id9QZVnB
MJNf0/EuIOWM6SQsg20zc1e7zU8X4Ru/JZdE3IXFrp87Z5ftdUkeNUZ8XUtDfwrFEF2OuAtuLNQR
VQjuNE+Th6xApU+BRgpXUQU1lLKzEQmE7PoL/d1MRWOZyGtEvXtlmEQGDGxXrpjpH/Vpce1wsAA5
d0jK8WY095pnUJePB/NAw5h17gpM8dTeH4dzXsGiq1i4NtmPhMpQoJs4BUxQqH/bqHNeu/h4QUTf
I9ngqzbNyB3AgAUMvCZqC3XjVQyVee6c8ic9NR0ydx+1vQByKpoImn88kuHDxg0VOQvZ1DPL3Txq
yN0dcpo5K7eo7s+YmlQni6yTnQ8yiZv/tYFmfqcVprsHmeGcu3Rpy41hV+7ZiE3nc1MiUD33r74+
u2ft702CvIAemuaUSnfrXG4KaWltN0OvuEQFGHodP47yVoSTgYbSzi7zJrP+B0D6/wcgNVCU/SYM
kIjTfwKQXr//aN+67J8JpJ8v+ksf6KP2Q+XH3erbjkAswPv9pRHUhQWB1LUdhGu6a4L//CKQmv8l
hGkw3Jm+AxTU/I1AKv4TTaCOKgJdQpUvUVVKPioqaAvqqG6ZvotcwuZf+2fdQm4OmljCGLe+0epn
hCZN2F4plFoo+6HV3tfmPz+nbjBftV7/+7dB4qvtq6hC67vTzSLdq79VKWCNeuVooSMc3cTCUerU
hvldmE/VRe5LTL8xofJjpOmn9jGeniuvMk7lOrnBaJKE8nT9lWbeE+8FL5/b8VyW7UtxtnC8Tmvy
FdbbAHYzoNNqtontsBgcDyLGbt0c18Pk14+hB1JwSGlzKZZtr5lPPXnjosNo264Z3NrKi1hcVcuZ
qfIqT8dnWgZPed46WHeThMOp0IYH754Ms8WKFsOnTV1Bl2mpFAh8pnZR8ez6zts04dxgUUvdDdRR
QNC7Z1tMAssN7bXAxIGA39dPg8n6ZTB/6XQAFhOqeP4OrWUGFiozIi54S1e+RhN3Vlko8T0XhF0F
4a5PyNg4oJ4w4Cq31F3tXbd3UyzE0wyhdV+Xz0YaHTvHHk6WNn5MVkwgAqY8E+m4GQacbkMaWPZ2
T3aCZVZt5s8RP1TgeufMCo0dchbvOJdjttOPpDFrW4PnOZXXEFbRIc14RydzfiiXX2E8+fvRY2jE
AUAKsqJL1/ae/ajwYeBD2h7bx9JxfvWRL7aWICOzJILVa5XftnET4ym7X4tyClrTfxlT/WF1Kntv
WfWhc4u7tfZe4ahSsNLA/ZRRQ2/AMMJQaElA4dR6mjPtykvp4MWAUobnP8ekWYJp5jqga/E7zUzZ
LpzqdJs7z2IiVwuez9lYgnTc4CLcj11i1AHiqEtfJ+70YSsuaSmiA8KigpDVOLctmKDjRkg3HUg3
/210dD58HRtkX6pNW+MBq4uf1UgFJrXfNBdTrVwU9S5xfLSdWXPpjTKjzw2JaSyzA91v/HpVfVMX
vrMrvZSYXY+pdzrWzTozwRc2i1GzQMfZm/gPTfVmnDAWj5zqGWBwfRwMIoNhHCdMw7STU5gBjWTQ
2vEHMFb7fl5Iy+O7RTM1KRMQp9wCM3Tthpye406sC4YKO98qBDzu4JgnjPgaUwfa4HLtqDsp3nQW
uFO9cX/kbfEjboZdZTUAHi33Pu3zdyEkJ8c+4U7iYDy71GfNeitpmSPsBIY3Ggu9gfYJb9lf9MKG
gdnfWaNpkCii0JPl3p1Ox5uBOWoWZ4HQ5x9rTul6btqjDaxyU/flm1cvLKR61qCm+eTV9N4PE7+V
ZjR2QIFA83/Mev0gx9eNt1g+P5oFCbm88ptpPvaDg0MtkYZG/vZQ0vtz0YfJh5MV9wyPwepH6aEa
oipIaEbWHId+wdgghRpYg/lolDW1yDI8En3S+AAj63ODfopg7SUpFomwN27T1rnLeioOKTkoxDN4
1OqDJ86OcUhDLbl1s/EwYWZL3EWSEvYwtgHWea64J9x0psxfgkcth6vUzB77ArAVd5elrXsGANPW
kWxABMbirzB03CmRcq3Ji72Sql37jhCFVQwQrvwiB/+7wyuNfgQZoyKFTElRwOA98Fl+rdFoIQuf
rwHycmmg1RsagpyeCl4eUVqLOvfoFgg93exp0Vj7R25t7mAQX0Wu98Nl8X7Z0nbnZelRhKh2sWW5
r2AG7yOpnpkaN7BZVWB2cSOS2duko0MbFRKsQLPJVVt0ft3Rr1jehA3xNUA50ZRbx0hfLR+AZE0d
INIo4QjKZ2mPMIKAd9qwwNp3nmwIWd9r3DMdWkcOHXq0wLCs73VI9nm4arFEp4tyV1sZQp8Fn464
sG8RcA46Te4J3g5bY0IC2mV2cW22yb1OsqgBV7sFJmDTfqP9GCwvocqpG6iYugTOdZLsjHFg4eD5
t2W4C0cNMUOFzhpjSBZU1kxwvTgBncakKBF7bWj8xj2spzZmmSStw728teZ1oJ3MdpYgS38ZBSAo
2zq3q0Et0ClxEKi092YavzEgcTYd9/6gX1Zx9Yuk5g2TwSXeEqR7AF6h28zvfIGJV1Rd+imppnb6
SAyof2XRknCIC9Z3uG0a/ccSLsO5y+LHtO/qI42Wu4r16h7C7AcshxmdAL7ZnmtdJnYN9E4PMhd6
Ta8lw45cHFc5uDaykN7HSlJpU4IPnTIa0LqelkD0w4VGikL3bb7d3L4RaBuvTbAq22WOqysYCj+m
2bhvl+USVAKi2HEpL8dw37Mo3/hG/qzD4T+XmTke+hJDO+wfbunSeWpEqdFIhNmGTV4AORkKkbBY
oWSTmcDAtsezE+IBNzL0wsyeg6rHuTMs3v2k7Ojn0YgdDDQ0q3Xh44wdlB7F6ImUQNiab2ETIoHh
vSN3+IADTJ3XSi5xsFqB0yZ3S/HsGZF+ZgJyLVJbrsgj3KedDzufWcaZ8D5HY9yFMT1fSCXveUuQ
wRmD3iTS20TIOrIRXWZkNFkyxRei9gE8FLF/JHtE/s848GTUxE2D3Lq/n2qijKprd2MNOahANYpV
ekhybMAKIalGYCJUc2pdf2+wkvUtGr0np/5WkElnXV9++AgtoNfhwElIByEXRSO1guPY4UHcFSNW
KaQ3cSlvNlY7tkQXrUfGjxb0DgiB11BtcBjYQM5eJBFFnyRrc3qWA1qvSPRl4y1xJNXPWRrnllDh
TYbjoEumY4+fctiH2CFWnbsfzek9YvlSuceuzPxdtWqvRpomB+XXR6zgkJrDz3XEhooPgySaHHS1
zbPmh0471an1+mOoOdmlJvA06bybpUdCs5rQxYeImpqj6buhsPydhZZ4iYr+SMPzYelFj745opCb
de3Gs+qdWKT6wiSvzPeXUkNu3oeBAcM0K/SkiYspmlYvG7Lg8XVjk2ceG3jdIHPTQ+8W1VUf1xtd
Z80+OIILCJo5ReLi3V1MzK+SgbHoKKbkV8kv2awGENilmE7uwkpyylGkePhJ0zwM1cCzUTHYmsFt
pBnQIRaKlSszax25QZoircr5u1jqWqivyOoJQQNmN+Gj21sFatVZ3GmdiUS2IYfeOjqJvTS+J3OV
XdpaLanYBAyWQ306haG45KcGGn7Q0Ma/qUsqgl32a03Fj651H8IYREZtUQXIBlpB4tULlsGzz22K
Zmdhfg9se3kCb5KiO0Lg0obmo79O9a6CSrOlq9EOx18WbCmtj4sdgzpJ15xNi1iSOYzWE+wBS3P4
afTogH2Xfl/fVGidx6Lw6juUXElon7xGKidKWDCR7101FY5pqc5EvkYIjE0Ssfzc0XDZkctzUtGA
v3Wpq2Juf5GjjolpdL6xSzEdbBfR1TLhmNyuxPTk3sZHDdZ+1bbXULmpxJtWdRQ5enhaOgwRVnsw
NaSGwz65TisIB2tloEPR0Dk6WjFuRU3hIq4atG8xkY3pxOAaAXQxKCf1pUijcT9mzbvws+aiSyEx
q73BmG5MW+gnQ5sJG13yijM+V0QLtgnvYnrRKEgepmy5xCjXvo7xDtySv8dIbxlOE9MmqYSctJYg
l0CQfj0XGToJT4btro/YUPbsGlWMkCsKrxZ9mHfpWNv7iT6q1FrCIxPFZdu5/UUeLsmxC9e7Rdo4
zxmWVBOG4rPbIwuZm/Xcj+59PtYl7Ajo8mHaiOdCdklB7cAOtw8yI8J2NnWDhYrmuAjzYqjn9KoJ
vSu0GeOgV5fYEInbmUZ1U1/iy8F0XuHeS91hKI2jq8emW72Lom4ebL/eraJ0j0Zx3wlvvV3FmgTN
WjSk2osw8PHTO5DuR2aNt85+8rDsHRztQSiVLCuLfTli+JYL/aXH3I7IjUJQMV1PRlndlNNlFKIP
Xj2C06psiBPkZp3ivzZ/nPOy/GcSEXHQ9z6ea29kWoS1jHJAa7PprM5SDtqB5UB/Bg3jjKHXdBZ5
iaD46xjYRwLEXK4fDAjnY4FbGxXMj1TAa9iu2oCCR26qIlpQSYzGRdSYb/jpDgjkLARJWtO1Z98v
5K4Avf153De4AJnrJ2MWv0jkNZZEo4Lr2LWxq4Cjf20Ss9lpI/gNbLvi8YKBHA0IOjd3LgCwKx5i
YYUp7UmSmTgWpMQGvXuJpQ2SYuB9bSYJ01OHi6bdNZbd7odONqZEdJgolKJ6D7URDOwsQNzD16nP
P9A2CHfGGJyDxKqqdwslTgYlCqDur5M+xpGVIZbDF7yWWCtctooI2PrReor0y99Yo7+hNRV7rpFt
/Eus3ZA05YNZsg+772bnMJM/yGRSzB/IWbaxtrJEBU671WXOriwF641GJubgo1Gyk6TBGJYPDgfy
+5ffknOZASYygmwlYgxBIGRGyq8kfyq1NxfmqgcJIihmbapuZMRNPyEwk3u1sKHNWLP7bWAED8xc
1Gfq9PW5qmkEJvsMoDT0xZF5AdgxhMFzVub8wOrYaLXmTHwCjAVl2RxVKJsaWPBqz2qz4UgDBhg2
yYiXG7WXt4hPemN+HeVTQ7Hr+yI+J7r518Wn9hKqO1ygM66EOthhED982ohYRw/UB+dHkhcihZzU
JTeNUECKqrjUBt+ea8QL+SFOdecQUZ9EWsXGHq0aIXjdnKcuPE8iKg/q1Loi4KXLlTVw+QTUDGEQ
ZJn6TO67OutyTx1i4Y7Hrjn8smmK3/tLf/ffGI2pvEjVZomx5Mh8aaMhubq+gswrxK46Vht1uGoh
DY5t6UPIK1iGg9yFwIsjK4u4kIwu+nGNJUMQh9ihxbJE2spPoD6Q+izz/VBJnr+ZImvC9gvEhuEi
JWCYQE8A4u3gkMVtmrU7uxoCPXwv8hYKU8pQYtzb1oQ0YViy/pxWPclZucm4UXZwiuijkzxgteGe
/mtvcXoG/K9j9bBQJ0FhTIG/sEb++3WOyAR4NHncD0bRfvvj3dbOLE6deJ/rmc/WWFx3n7tW48O+
0wdiE3kyxahuU7QJ4/zXM0cw4ZgGsFF76onjzDxM9maBXsQlYaA4qm0HUp88Ej4XjdqjuvmN9LNL
/xrn24xUWyAiUW5gStm7WiulloEiokk4+/kKW+79cejQSew7jCrw7jHz+Xp70+y0HUhsEM3yu1Vf
q+/x9atDtZnkA1+HfzwF3KB9HEtGdBq0MT+QG7PSQxFoUetgghDLZbZVYHfI4DnrzUT+LIoB68nR
xVWIXrVL5fwqcVNn78+31QKFxpOQ8fDLl+LToIA0brNbG+l6Ud1p6tcc5I/2265yp/BaVtJJPB7w
WGCQZApnW/mldcysFPkYv4VJsSaoNfHC1PeX4Yb699WhMrBTe2oT1w2koAGyoxyPtNphZGTI4hr+
+xhnW3HwBu3w+XHkx1N7JePnPBrJkTRxuzNseiPVebWxuxZNPTkoSAtIrCGzUKpnfOEGiumpkbsz
Dq5bctq46P1dkfgqUND+xgq0SNLh3NNXNOnj6cs9wWTWZ2yycFOYdO0apdGfF6G8Jmnfac7qmrTJ
v+31ybr97fpWu31CKjSbHG+rDmszRrat6xe/PU9d2aLXr3VbM1HA/X2bqOd8/Y1Gh36KHyUAHvl3
8VjifipnItgEdNvnP6he0jnSdWmW7E9PTOsuVSTxVM5+ibzJY7n3x6F6AIcRd6vKDP+Dbfh/YBtM
Ovz/LbbhZakgPkS/Axv+es3vlnB0o8oyCO/lmtQ//lGQ0XVZkPE90/Spubj0s34xGwQrBgwsfUdY
rGdo9P8Hs0H8lw/KQRfCM/GBohf1P6nP/NHLKjzBaoHajK2Tq7J8U7bU/ny75xN1/+d/6f8beUGX
taQor83mG93jDEfAVXGo2NjWLS3hv9Wq/kUTqykbcP+pFPTHX/ujQbeJTKRYE3+NxcUHADXnuZp3
XP3hHTVp0tD2S4W+/co84NDMKvRbHSTv0SE5WWA1KYFsvW18OT0jmAfuIDYzmJ54s2r0hQTVxb//
V0l5/re6FRANfjfDxK/P5sf7o8130clV2LmlX7kdEvlazsu45HVnfzJRPVhyih6j2IXlhizBLB/d
bp1PWiGNkwYZLim/HbVHNy5Mn5myU2zgWdxYJW5rQ5Jhl85m1FdKUZb43sjFgBZNM1L0dcKyAG8i
da4M0ckifKh3TUomI0uQN4dNM+5Xr6g3X+40UNgAeJbrSBOHjkDMlIFxotDTyh1GHY8yFleHtRhv
S6+Z9srIBzvydQvqElmaDBW/NqSl2/MiJ6Zora7VxKE22ILpBwyLjl+nWj2poQhharzhS6KBXho5
CTm5DG5NvDMMNbIWjLvgIBEN2+5k4DxIJ7AM4KgIya5CtVUnhIzoVmnFE+NpRW9JGx7McdxXMq6y
ZIyopUSLas+Xe+qway+rXjdOtnTRgAHGbN/JaFNtGrmHbxIwWvLDED+JMgjD27Or1kxfx5WV+zDu
wpcmb45gaql160QBRUvUBZHnSiR9uFen+lVjLvYM0wngrb96ounOUZ99eCO6cEceqVNq83WoN+k3
e2L61JpeMrf5/MpYKYUPum7VJ1e/itdSueqKBEQYn1d9SrUXjmbJRShPCi+r98WaPnx9QkMt7NSx
S8GSeIdouI5xG6Yxuz17c81F+vVh1Z5u5YABMCNY5LJSE0y8ai9pKtpjrPXk4WK39137WT2GoJXZ
uoY8YXTgKjQYBmSqWHeoJYdPVgbxCdwQdWjKWHn5NPdSUZIKKdTVQThgHCcwEuq8OsUv7sHp4JqP
fBLBm0YufpowpzNKjyE6eJ3sn0RrfO79RgpXpCFL3CTwMoZ5Ok+Ty25UsmBO1pIamZ/MrFna+TxZ
dEJgan9UUY66bEf5P3/urcNdYYcQq76u1zqVBGT1T3VVhW0vlWv131TqX/p7Y0tDEjzd+TfluRAQ
GllUGRfK0JECaYc7FVeOOlSbWT7wdfjHU0haUgjuFpzaZSwrcPVAYoMV88YuW/fg+NVBlwGyenSV
e38cluFCK4/fJbBY6fbtckT+phkaICXkG+Ip4wZ1Pnz7enu1JxH6x4FcqzpqYwQ7k4zSWxnYTzJU
IniWqzI26tyiopxSRvuZjPvVyVWuBWy1KlAP//bMXrxrI74yCJ6oYqn4Re7NVlq339TJJYLnFqhd
tWk8m6CumYJOrcy+HlCvbr5Ofr2beo7msaTL5fpIffPZ31+/oxZSmnE/xM10Qp8tILhOjFORLYco
vWj8I8vrDfZ4zEyuDNHU51UbwxwzZYH3+ajlrIx38SJHvc/HY8PDf9x8qZa5DJyUBmkUsrZ8k8/n
qmepY1RZf72zOlQPqHOfb/fba0ptIOtMNxIiVBeYAR3iqVzX/6u3+TpnTLAWtkbbk5aFe2cis43l
ZepNNv30ufumjlJ5SsjrNYf9hoyXw0nnGlZ7X5s/zxXSXcmxTWAzGAIWmgZhVT2nXOOPRX74f/la
9bKvR1Ba8rqvY7X355/6538pGqwY0tbBlCZmLYjlitEsUPkJM9YDd67zo1aKb5Y0Qfta5qsMVAPw
x801xHUHiKhconSgUd6ldLxKgzUhrdYmtVaQG88W96zVWwSI/8gsqD21Xv/jXIm/WyeN3hY5uwrp
U1BKGzhlHVIqb7h+ogucXDOyR3nJq40hJ+ivw9/OyVmPOv3MeCWtalKX9SSWqSwUJkzrhqUxth0W
gumEoR3c85OXD9U+a/vvfB3jScP9LpU2eImDIV7J3CIN8jQxPlg3sImzz7+p8mOuuoMaabA3S6s9
SP5UoW2+nral88Bu3CNSdZCW0qRPpXJG5dyndr+yW/gcY8bjwKbxcP2bJ3LF9fhTfUvUO3AGrKRJ
YGdcq1ye+pZU3i/DUTD16emOus4OCtwGB5nsHmjYWPAhbDocaCcE2b60KPRLElQ0dFvRU0y9+aQS
VSqB5bsDthYjRDCKVw0G4IQs8nIwMbU9tnM6EQRoq3+ajMtJZwrp8I+kgSu7c3T/uSfWXZYoOycT
+mBSNGOH+aKNCyMtPMZZl+6MagOU4gbVVXYc+4W6WuVd1+CeYnwdMcIawZJjkzXV94m0fqx0Cgk2
KLA2LN271GrrrdFjfKWSkGojB9tPK6Wvc0IaTmakgj9Nf5TNx+cVoHYTB/ShBwUYc9ieUqarXbvS
1FJIe8sW/6JJGl66RjZuejwwR2mG2c90KtmUITezQdzqDO6Ns+bz4TObqBf6R4dRaGDIUE1tdJUM
kKt6dViS4TysjncoK+tXPeu3ZW6OKBDw8VR7TVpQh44x+Iwrot6CTwDHXRqA/nbsS4NQOhDk6Ux6
iarHPIaO0W7zw9cp9YzP98Dentw1K35/02H0u+3kJKQWxnnumbgcyePBSmm5ScA6gcsgIhKTT3ZN
PbXOiDvVk9SeWvirva8H1PM+X7LOWBWnAK/UOeSp/sFrrT24DUYCuRFrScujOuZi1xEDYLNMzNaf
1TlXA4S+qekiW3T7pE6pB2Mq0DK0Iyms0So3Nvx79OXQge1hRjOF3qkc7NsZBvaeK4Up3YhPeRtO
h8mJMrH9PNe375EXtYFRE5mrU0CsNVoe4Gb18lVfD3wdTjf4rfqInPMAcdI4oY3ecQHoy8Y96N54
jQF2uu/NC90PbC+YXsp3zJyupl1IMzgy9J3zmF+z7LjXgtAncbIbi3sa6OL5ACWMHSO8aBzC893S
Io++hE4vV0npLo3Oy/g8GG8jDZwyS+JR6wni7NlKb/T0UNDOql1U6Q10ud7gnjm4+oU3SsIB9/dl
ib3yfDnMlzQMIOYtQhBeJ3rDHfsOftXkY+Z3yopTtlTbdt5TCKZZ4lxeevRKM2Nv+59rtGuC4oOq
UdsfkNABWqa7Hdjz9NC7J5tmCLHAy9kU2YtB8xItRcCyEMhTEtYohWxH43GIA2o2FiiBzQxX0ECX
ADmIcu0BUIpTnOg0jJK9ZBBaN16xSZ/a9LYTP/Irsa83l8jw3hCeXJPV4hbdgqw/m2d7m35fLmGR
fCx7862rNmNQ7bRbm5GIbqLv/mHeeifjl35X/l/2zmS5cSbL0q9SL4Ayxwy0tfVCBOdBY0ghbWCK
CfM84+n7gzMzGX9UVmb3vhaCESRIkSAIuN97znfWwz75Cr/6FayLN+5cQNr3+g6v1F1+h4RnjUDb
emDSCbNgD6rujOP2W8TEsr2oAQq7NR6GFD09vDUoFCcdNyXRy4ywiUdG3OB9A9p9n+/NzfxCbclY
J4/KJfg5/Qhfy1/FqTphlAKUu84QZdxZTLO/tDkEBe2l+Wp4P9vdfNzDVN/zrqItEuoVb5hxyKF4
ICB+Z+OMvJsMqrNreA+x7c2Q1rZ5traqr228i8InYKoUL+t6Y1U7f+OiCUsxgtIjRoRgPYPZgRMi
fhhATcLV9B4UuGHWlg7Czxtx4daroYO4zZe2WkA3FAeAHwR3Mb05PMsqQIr6oz6Cc3P5WPneWuXP
1njAgIsae49rTfHfICeSYwESkDMkOkX7S7eZfVAH7qPm5Wdikz5ad9X80E7YU3C+JO4uQH4zetNz
SgCtu2mRcrnrAegrLAbraSFXfurlUcyb9zYjhP0xT3ZlcYFp+L1UiCxcr0OupMsfiLzpm/2D2I0e
Lbt5TGwYE0efofCw0u8JKkheq2l1NPEY3ClHdUMj/M2EWsDJbJGd3bkn/wkZp/0O1mZawHpu6ynA
F7DWHw0gSB/Ti1ueNGMnToy9HtMP9ScyBSoT4ptLyMih/xQcldVJBT6/7bdEe5eEQ+9TxijWCgMt
NqlIZaZ8p73l27b30BHYr9a3/jF7cL5W+/EMgQEtVJmf+PkrFKd9b3jukYdCnPwRrOqftI8NOIX4
KZDUqRsi7w1jyzvk5dOBSf9KPesH/ZFyPzpNN9thw49+ivPwqXxPH7A4r5ikvWhfgx/JC+IepDYd
nUyAC/4leaveiqN4XHzgIAe7IxAV61LsSBOYv6Z74/I6PZnPyk5/iH/mGJyDlY58xxO/wB9YB+AK
a4SXnGjqL+22f9R2QMv2SXRXv2ogoD+ZHSd7PLx3MAC/imJlb3wPHYfXvUREWhR36opZQTyhPvAq
1WtDFHh7Dnrlsf9AQQIMz+Uj4k25I3DY45z6hrYIuskzBE4+erHOAIbcacx+ERjeaRtnlz+67wQD
vI5ry5t3yUe2hZJSriJ4eQ0m1DXQzi1JHXRzwEwgHPDvihM/t3hDkW4XJBTJOA5PAL9VUCWUJIY7
fvkarM5LDMYbY8h2fPzu74ITM89dvpv5odKVcx7QkOwhdfb1BpECIjI8y/h5Na96Zp/u2+OI+9/T
wJpwpAY7wlSCHp64R8+kfHC/VgSmj/BHVhWgftSbHPkaJm17hxASfXKz9SnvbNEsrapt/D6cCxCa
XAwUVAmr3N2YbwTNw0yBraWfHC/YVyd/Q/rZK/RSZ4sVBA3BipTWlX2syg1OpIWcROqGjSBvk/ur
Ll7/nO6Tk/tpPCRfwG9uw2/YRMzLCER+dbv8OXlFwUdeInVOG1lPYCvFo4Mw7Hob6v5FdRjYtMsM
xy+YrxvL3AghJ6yMxupoTjrQdRzG1jtjsZrqZdmhplvawMtT5K1gmZDIW4Opt/nuetMVuPDjtCde
tYm30bJNKmc3//2z9QRrcdVoTEpa+NgFGtGkLcj3sH9hNLGZUIVud+j+scC/1h0UPe0P8pZ8oGnK
D9y5FnUkB/DNQAZTMM8gPBMNnyR6qUEBzDNj+LvehCQH5MssK8+2DLCXDRlTq6HC5R84/XgISztF
40uGBOddahCxXPdtHrJ1kgaSBCB67TKcFnlGKdShVCRvtaGM8/7HOtRvZh+hOFq9AbaexHFSSWiR
imVhL7p/eet2n+r2wzaruwdf9B7Os2ZlARAD4LJIFKpcLb0pVpWtH9wHlhAHx04Zg1i5uo/DutnK
DphctIl5qSZF3QxLdeG2CJaO721VI/QA87S4l1W2W5x5XTqccm93GhZKTDLr0Koss0ALbpXAl72T
5eB2KQnKW9ZSDSaIQOwWBZtqqc+p0AGju5SmyrEnraPkMuF3ZXWshQrTQOd83L2O1RLEHg0bxRzd
7a2AJDChrabEWn6MJETcRVU7H7KZSozeEl2kudjFQo2RZweCY1wix+QqGrEeFJT56Pb+C1Jagdd4
xFYYzupLWTvVhh7AeKAPQBaCOupbPXJ2wbx847UBXX4qnXWfjuScLn6jg4FA8s72HZj5SyPSXb65
2+J2X9+Laa/5J2mhUGUAndEVkzcZ1YtomovNrIeoDmvXL4U4WaJbuiArs+856y19SKNZSi3X4vGt
mAxJ7cM0bU6sCvwthYCtQz61R+a+8Nmt6tvUJi6/ka4N0aXpb33jqMzcWAiYDmi2unWDhA0sILVV
+QXLxW3VaYuID8nEUDAml1+vurTilclWqTRWYIPKCaDRRITa0vCm6HxdLDVks6y5MwgAp7khQ5Kq
9VfKrFKhkxXWeBE5XNcdMWbr/2nG5XRQp3/TjNN0sTSo/sFN/Sf2qP7zx1/NUden/L0Xp+KAglBu
W5gfDVo+v/XiNPo7f+++abihHNp4hoFEZOmx/aP7pps8ZFrc6xia5piq9f/TfVNNg2biX1pilmrb
tqVpLj1AS8Oc9dcGXNgaY5/XpX4O8bzGfW2u0XEyK3ELLLAhzlfCb/HSLKOvEA8R/IU2Cc1TveRy
zVr9xS+wn/QmCXGW4m/zVgNNGd+VSl2gtuY4bmvqNoUGMgCb36ca9piDhmbddY26Gpg0zYKs4F6Z
d2mn5ptitL/UmT+t3Rh5lqvmD/glTaaLCC+C5owRmcAkk5F9XU6rfI5isC7zodFDZ1fH7TM/7gp9
vvHi6AG+5o5qulqLYCWGHv2p1gNcVgQ5UGaxQVvYvLZB/UIWwmudiuJNd4nIy8eL6/gNCTwDCKd+
GFcCjwYYmeqeQocPrJDEF+io323iHtY+yTGraGAGia/+kIoue6Due2er4eC5WuccCUzEVb1gPPih
t0lWe7km3rrFlaXOQI3SXeEH5XtRNGiop/NchqE39JXK6QCiRwgTLiJeYj2K+TEZ3k0fLS6HRIO2
EGH9MKtPbtAPd/IZVsBcBHsfNVcHTQqdVIBNIdkldoOrqx0BcNdxD3wneTDnqNy2RdasdcQG0VbN
UrS1lcHOLn91nXqoC1ilIdJ5kmxyUFo5kyXjh4VadtU4DP6xcYIwdP0LUVKWepynBoe6aLN1ntwb
FZFuxGyQRe8Ov+xmeB/NrNoR2LXGaW0jqIbf0Y22h1AazV+cIvjO02Y/+8bGJGtkaTHkYLWBP5g4
1MNBMwCBwe8tRGvfkeiRNwnVQKc/YM1lpGODMSE4h3PyTKpFr6gPZT0kZ32q47VTu2crnQh5xBS/
TgNOqfA8/YcgVqJzmkDpWvZNMcfKC46lMlVx8RZZuSHMiN+BMzGgJP2o9GwtTR/KivmSCSbMfoac
GuyCpsA81P0y694/V2rxLUdpum1E3m+0GBdOSqzXwS/FW2A0LqyewWD3+MdZuMW+HLBJKUCJ+h6T
vd4w1M6C+qgjeSzmQX9LwEdGAfGntQkxFIVqSvLBMaYcDCLImD3VgF5pRMEX16IY51Y6h20rSs/P
BCKTsdmGjZatfXXszzXfIlHu7jaMNHg0SjJ6FnkzO8DJe2swYXU2tfPAu945FgahYEjN9dQzzk+T
/K2I4ubkFKSeNPqLnobde9Xlz2mQfxFC6b2iT80dV9XGm8fj2A/BsYbJsp/CGpVr5IMnwj38akUR
yrWgVj4VPTqrQzMwrndBu6ucQxxw0Kqi7BNDF5d6iVHyZwXHQZS9aYs0PdNIripxksEMjc1t6odw
RzPnFELZ3S2nqxzLFuFzAZLod5Gq51Y43c+KqN6TLfzTzDhhQxOP4jAQoGMj2AeTFhYAddviHCnE
9ZA//66ZpY+ANRpxyRELbDbEXfoOWmJrgmMxK2N671MC3kGT9vdRaaRnsiWh95MnugpqYm7MVoEU
3zTkCfUFgSgWhDi/hpyr9OgMhApmoe5dpmTZEKxs339tWyN+wee/InrUouqzdLAyy4H1jH4paOYH
Pmc76ewJDUNQ1BPVV8TZKcRIc11A0zjnpr9vQLNUOV+5YoGBUIe2vXf1kW5Abj4nAaUZYmzXAeFC
xy4f0Yi1FCWF9YEhAAphkB0592NBMfx6RUas4qnLuFou9OVWJ8fVt3V5K0e4xUBjGWxfH5+WBqFc
l4/fVq9byjttOWyXD/12Uz40Yg7aNKP6IF9CbiLv/+MVO3RFBz3RvsBkWmZR3TIlcueZAXO49D6v
N5VlWiXX5S25kVzcngM/Yul8Lxs6TcTTbw/dnnO7Tz5bPkA3FvZlB8wUjgjtYHnnP38HinxfcoPr
v5Ov8tvN69Pkf7nepJh65OeOGnX5MH++tFyXr/FPP+v1Jf74nPI5Y83karRhjd9e97ZdU0MKNAOC
eW77UT7t+gHlhrd/fdsnf24uN/zt08nn/PZOb//x+szfXl6+KLMFADK3d1hiN/JMyD6QkhT2tHy+
XBhW1aBtXL68396EfOj2RktaUmVq1ltOge+B2WvXJ1y3Gg2kdCS+YSWlqJa0zEhrEqLPccGEDyS0
AWsdawtJRI8Z5p6DPTGCj8u0QQyXL9Mzee/toRYB4BaUxuGP++WquTxZvsLt0eurNEHNa/32irgm
mfAugsMK08XAdH5RnEb9MvyXN5UKScl1fYoUjvo8goR8uzMHo7VPirfrJvIB+Tw/BGM3iuHeTyKX
84BioQvOXOil+TRz6g8TL3XcY7U0LGSDXd6SbXO90/EZt2nsadkhKeZL5Prj9vYTLeWpoNQuWqtp
/CKLI3h6LlfJIpYw7HzvNBQ0m/6n3fzkTA70L58+UqVEJwQiID/My2Ja5ndyYS2ljn+2ettOPo1v
A3YSpcjStqnJjuVxbBqbgAGK1GL8loduvanrhnmVO2NsMfTh3c8samJc5iML11S56CRwuhQYRfiX
crUaoUSTa7ybhq3OEOdAUxPy9MKwcG2qvAS5dasuCIaDXDTLLadIcFZkGUHZ0MTZMV3PxpRIxHJL
rpbtrG57p9groxUe5YJwancVTFzNi16FV8MVOD82KSHfDN0cTxoK5MIGcqUNvo2Qg2rC+I9FFym/
SpVGelmU1Lpdn0a4NVoP9dBEx0mftdWkjBUKaIfgFV/ZpWNyp5iE1aLBW8DtikmkskXPtZ8ZbLY6
MJxKU/WDbTc6EjCF6twQC0+K+ONaA0g/EJpj9dU7iJZzzYiEyxn7LR6fSNIGTEKKrLbWE4Oq/TIV
JUXN3wtQ29OsHogwpIFpHG1joKirAti59sUXCZa8NVgYUPGq7aR3Y9QgYqaqwMDIvOWQBZ3GFQvW
urzlWvR0mBMQI0kbUH4HHNlVu0PjgIlwEWrJ/W8vX8LQOuq+Sp+kQF8sk2vC9Sjj+qm+QxlFhMny
HmQ3OLFNFAWyTS/X0xlIVsgw79YUNzEHZTu8FPMqivRgdWugutmYXVupwRQ600rPjMug5HBpwWSw
55fj25zwKayENmEhpUZjLMfe7QCUt/64b2qB84cjqaLOcjZ0bTDjSrBpGAUujhukV1K//9u6ZYfR
mvlZdJdHy8lFtrivH2f5oLL3LT+yW1L+zmbSYOQxJXUA8oCjyMNP8/o9LEeb4++N0Bb7W8f4t2Yx
lteD3AltgttvcPSv0oYgW8XMHxdDgoZ4gLYeYuGFRUOPF89821Se/NXJQ0jeui3kPpCrXE0YrsbG
zlx6wdKGEoB+O8jFbXVKxfsQBEDsJvEAkc6cV86igb/e1LHw3fWOaRCxjQhGulDixZoiF3+sYi/c
ZDrBANKZIh0ot8Wk0DaWq4FGlCaHBVKWRYmZDNrPVoDSzHW6rHIRhk25Hn2+L8Jz/Z1h5OgLsN1G
CRXPRX0hd+LNHyTvu63Cczs0Wq0uTmlr25kkgifkjimzrnkTPssjRg0N9kJcegCiqE8GEMDg5UE6
XqSTBj9ps1DRkgj6mnnDJJASvQbRkchwflko0TTF2KAJ8Hqh3Tu+beDztq1DNBna3Tzh3kxCkR5H
PT4FUfwyDG20DpoyXau1AVtdykcSJ5hptXBCJ6EGZT2HwvVXoAivB5sGVK0B5l8FwbFDA1IHE+nH
y4GAdxxqeJi+SIjA9Zteyn23g8Gu9PhgPOcjANmalFSab8yNjPRzVEEWuXVuArpkoTAZRL5ITsei
KWvlVc0dokNaAsVwXST8lbOLRLjpw+61I2llA7iT9myqA7nqQ7i3mmqeqACO2zkc4mNr5OQrNeVj
lZBDY8w2CMcoVe5M0yi8qeo6rxZEOSo47HBaF/m6mbVkF4pop5bNXo/R13Q5+gd4DnxM9BkHg2Rq
HDDLuuoXJiG3XGpdzGCLWatfGapTrW417HEZRdsaQXJpp7zq+IJyjTZ5RtyD3bgPTlzzW6rrl8Gi
ckqX6frqRsHdaeJDSl/+D3ZbfVWJEwQuL7CBriN5WqktdWDLKrxskRID9S0PzSI5C9XF/Nyqp1LK
0OR98lEgcyS2N+1L2HGumefgi++n/gZ1aHFsjG+zoUwHrQnUI6VOO+LlRiKbD1HVY4sieinIliC4
FMihSGaSH5c3hhSOOnminYjova+pC0CWp8eg/ApRVxzDqv+qNsG0doZ27QeDtulJhUU7STLAcqaU
i1w2NPAAGQ2/RafuV3MjnvFFRrv6N1eS9CdJvwzsUYrURmft7f7edsZ4HYfkaeWcUMitTGHHyA34
9e4T69Pu627TxiAjeuF7fUt1Gk/6cP1sYYnoU4zUYyuL60izLMjsYEGRxUs7TjPTjOyufg2Udmay
PdP3sEnwsq3ktQ0tLEqJn2MjiaZz3OYkFZWE5LZcHeTeyablvAthjvhppXDJT1Gza59C3nIkXuh2
p7t0MJRmQvkmwq28X7Yy5K3bQm5m3Z4r12X3I4nycIu//ig3/m07eVNoVrImaO/X9bnyviwe9lEu
ANuZ3xNBwk2RphXReyB6jclQvMaMn/MsAbg/q8nTVPuLOuwprl1IHRq9Osz4lNAU9Ac+fcZA0Oif
3G/BkL3OQCHXcwrgtBvp6JYzLeh5BqVOWM9b0OXbzIHeqqeA38MOXWoe0PnTe+Ky6/GIfa/+7o8Q
QIbS/SCgkPz6iZqS31f2ymi6AYM8NUlFJOhv+5nIPi38jg5kdHTjA8QvfOtg8O/tMKjPvkqzKk+i
6dOuo9NM6vAXjdrXjhITIobe7D8S5SgfH3R6ypY60Nf2a/+5Ursv1jiPn0bYhKso8+0LPszmkjdg
S5eSyyc0ladc8+nRpqQflEBh9u08QIZZHgSHSi5N8tlAbNx0s1Xu48DOv9ThfJGvyl7jUI9M4+xG
QDFM6sKII/h3raO8hzFBxUNZawfTIAScLkp3JzrG9YVIIHa783sFX20DSrfbVQ3BiUMZ7uWHmNoB
6HYT6aeyqdQHZj8LTGk501j0lZsJtqcvav/RniPo0GM4UV3j3c7UFGbXSr5mSj1v7bFVt2rahV9N
9DLyXXUTWVJhbGnHwQZtYyZgRa57J0A1FhH39dAHk3rK9Sm4vuRkoyAYTe11ykENFFOBMbVph/cM
LoF8Zlg4pP41OsQ6CNHP0I4+5P0ijaBxBP54r00ZYYVWS9d22TNqWFycVFRfqAwW+2ass42qWMGn
SYLg8gUbFYdTVDfkIA6CVnsyP8kXHEowHr3ptJdwKmnyF054/QJNJ/+iCThGFbyeddN1yUE1Y4DG
yy4RzdENteEDmVqLpVb3d5qwTSJx05N81Tm0aSUuh1jnW/69POzkE40KoYZZaE+GmKJj6ACRkG8/
h+3fAmR+jQoSBTKBH7gqjT1gJvcxDiiwupOef88742DEofY2OnNFSBp4liCux8dgJI9HboHBeW9a
SvxViYx4Y0x1dSg5IT02CqK8QGTF92g0tr4ZTV+7KHfXoY51Plyqo2ph7VydA02+DoifzWik4Tuj
LW1NAqiD4ttvHqbWobS5vI4Zkco8KP17ijF2rdhmxvghDx/qGr613CLICi8Qvf/euDY6oTIbjkwM
1HvKxBlh33yeegSQWUztRzBpfN2+xoXeyap7AXbk+hoW0cNZazofc0Wa51iq8SkvqEMjHu6vW3TQ
Q/t5bj6dxiQSKjXaUwZb62L6DQ2F5b+MnAPc2PlMkap6Oea+U2OF5QU+KMjJ5aO4/c5CkXySG4iy
azy7raNz29rumUuEf93KRowST/a3voOT71p2c06cduYQVGNK+E36Pf3bGypIkSD0ST/rxlCcU/6X
l9SD+o265vX9VMJZdYoSXnyl9k+IXUF76kb6DZ2afD/qXOqrHNvnpexrcer8UHj+nKJwM97kBs00
TmiRK+PSEvN1MpCPem3QikvR8fX0cOUp3ZO/sVRRxdCKJzsIS65tc7PL5rx/mh10or1qVT8aOGap
1RmflZ4pqzTiNSqOTyKzBL1ZAtBflTZ4ur6aGz6XTmG++kpKpgAUuqOtKsaFgwkJaOj4nyTxYszg
Hyd6C3yki6onszD6XZH4OD2KwnwqLBoacpO8GFc5xdlPw4YHTahYfQHzNBwTs8Hy2ZfVm0irB7kp
v56XDlbZK6UVqGH8JA7V7IT3A4BqRj55800PwUgu/1hnUntntZbyqE6TtmPwpCAl1eNnO6AkneOS
+pFxVAq3Vz7ihZyNgkZpyGyzR+PYBvDKo4yfFw33i9w9lua89qKOXo2mXVS+o3rQory+H+nhAk0q
l5HRm9xy7nzjrutV9XH0ewT9NIvh6dbHsau658FGXiQ3m4J0XRju9KHEZeP1hKyfsZuHhCkhxOl8
O/w6d8lZfha3dL+KvtO/2KGC8yp3sF8LIe5VWwEXTtnmu9qf5Q6qmMmR0jnXj30zJHs8uCQ1JYH5
HPUzc8Jlx/gW9hjaVR8+EEDP0dzhbGtKcfIhYK/NqGm/Isw9yk2p1H1GYc51MhuKo+2jmFOBf+yt
3HUerTmbKL7qRA9nyEPdWnlPOh1pFjqSE1yl8AKxAUBtlrbfMudx6jKT31/KRdG1lXs9Exr6BYMI
dhDib8TPn+Vrha34pcRB/EJ/wYZ01Y2kEnHpxgxRcG3jNfrI3Y2Tr351zblfz1Y4HmO8NvdZUwiq
iLwfuZCrXeAqF0dwMGGM7dfyacvz5RZ6cPif3vj/W28cVcm/7o0P//HOXOR3p6qmyyf9PVpc/U8a
2ppDuqgKC9JZ/Kh/c6ra7n/aGFGFZbg4B6/J439vltMRV03MEMKyVd2x7L9YVQ0XT6lLcrxjuovB
9f/87+/j/wp+Fn9zizZ/rP9HTou2iPJ2cZ/ycX5vlRuOaemGbeoAbkwSuP/MXVV7q+oF7Mn9JIL0
vgdE9uQDyYtJMx5AMniz6gMl4iTUBf4vZPrBTg5qf9tpf3tXf3kXC670Nw+rfBeOqwp2E/tCBq3/
7pjtG6HMlQMaO0/dalOa/nPvZucZ2ffFBB21mbL6XFv2CrT7nRWoyjow4aGNZbgNTUTNDIbrf2Or
XQzJf74lQyBHsIVtICRw/nCq1oqu2aVDypc2Ud9JUqX1RMf8J03tH1kbi4d0ZOxZNO1W14Nvhgle
kqKG5amORiqk8oRDwV4zde62ummSlZ0us0p3ZqohFmaRUIZtqVeMoJhsrBf0oVfY9U4Zmt2gqT71
yvHLv9nJfxiFl51sChRorsMB5ajGYlv+zZZcKQJJUFPne+HO4qgjIVo7IUmdZUSOHc2FnebX0bZJ
Ro25v7FNsAeTbm0VbXkCHPoSFbZ2n2vOm68J9yq++cth+ZcDgF/Bn3vb5EDXjYXl6NjL8f77e2ub
Nq4Hx872TFyecOZ6gy7SPRq8aRsI+s6NC+dy0ivCkjqAEiZcQm2o9gw8xpXuJ/N9ptwHWPr+3fv6
LwcmYDwheFfYxtHJ/KkkiYUyllpTL8S3fdXm9koX6N9NBbF7qSLbhao6haiXZxIKtlowvDICLDzo
RVBozVk9Z5R9//XXaP7hLjc4hQjdcjTThSrsas7yln/7GsldEDOTg36nx+qwMaFQHq2aSDtSQIj5
jern1D8zXA8egUfGL7lqYTiiXDIbVkQmOa4FQa7JJTcKIg96BXXBmBqHSQ9I45kF1ytcFMz/zrOe
krEKkH9lJsaLNY3qyerFweiMTa7G5N2P97FjmvtRoQY0l9rsRaOynpxRB/Y0fStoI68cxR03mDwZ
vdk9BNVmb+rFe9gSiTZKe1ysQs5pLvoAX7co6ukCssKZpl9RXGlrEVqdN9owxWwD83zboXG23Dpi
oobnbMgH4ho15+Vf717NQG30x7FomyrOfZXfPcgS5Ht/3cF55jpBnLXdTgOHbmlZcaF8eqxy1z1q
sV7v4wohe1I5PQ4TmJu5MR/nJM8f4jB/UJhSMjhTgPcTI3Z0+/pnndlkH1XsoKn7MYQka45T5R8T
f/aPoW9/LyvgelE0uexf2oNYKT3LVsp3nyJgGGLTSEet2Ra+Zh+QjTwkjvbiTmG/DxtbXJSahbyV
uEFwaK3uoXcJ2NJDGJaNoob3cpGG7kX1adcMQFTWNEmOdpM/8TV2l7Qdx13TmupLj/7iMfTvSU3p
HvI2U7cUutSXuQGn1tThvRuX1R04EgXTXDF7TeBZWgEKrUWxgvGpXqkq3H3qltUG/Ea+L/OY1syc
nFu3TM6a+W3qNIjroxqctRSq5jx36Z4LnCesLt7w44ZuqNUUH6fGOBFX4MWnREWaYpESfWmrlPkb
5P9MCwjRid8mpel2XNoaRBDzdMzrXr0wuaccPF0sWzw4ZqVAYqwdT9Vy9zSEVb03Fl57KjA6qEWp
7rmwx16Li48AsKk4qs6SOhxGzaljtB+383RQQmOEEox4Juv0XdL4n2QqfHHKwjnI78iCp7KqQl31
gIK2G10X76TcqpTz0bePg2me4rbYM+24BOBu17aS2gvoaO9WdvRot5DW2kw/hWoSPfpKT/RG7IZ3
haiAmRbVVlEq9bnLbWbevgNSdTRwnVjBySz5jJWTT/RjOFoIwBopTE4nzY7RTQRG9ehaUbwv9Fps
u7L9iNogPyFFyL2JsI1VZxsrF9Qm/AGSP/WJq3ysBNna6Q3yBMY0PhnLooEft/OH8JLM9uIrQaUf
FiqnWWd8ioecRoipRvejwEwY07dZzR2BL7lVp0R66lRq8kg8+FZ5F0VxtK+m7nOsq+mhy5TxoW+z
V3jNx7lrybhDNUupoFLuI/Ju5ZpuiJd8HtnJakFe55RjEWvcg5nOewa+9r1cIL6J9q5DWUyuzm7u
XB9ITD5HC0p5Le+DRbXI+spxm2nFfJIb6yjLPaofBqYJ8mUzm8J1GTTBI8K04DHNZmfPj4RwlGV1
qjiZ1no4no3a2sq7DPrLoMNVVHoo5QlsCbca8qlnYpBsmFsG9DLNUJ7kQgARDwEfXsSyRcgMZZc6
rY8M/kxjEt/RsiDBim6xMX2Xa1ntzBc+HlNslXNzQ+ehj8L0WS5Gqg3ObOebiZP2XdO1o3+nxEJF
8E4xMc2ywzxWuAvSgcy80W2fAxQ7XGDnk1KCtul091WNhE0ztBme9aL3cH++lnlm06m0p11nxi02
nKZbtx1ZumialEvXkJPSzfgYRr8q350Kr6T1Y4iS6Es7cRDTklkZqfmqmjTGnSIjztigXweFmOwx
bfyeFp37UGNMsrUPJ9OJ6AOX3k2v5KocDYv+BE7HnYV8BRhfv5ta2rJEnHlx54I+9uP9yO9irYBE
MLsh3ZNNU62boTWZyJqnrvbduwgpyDYxUnUd2FA+Jgd7GgCWaZtSvN0EA4XZngT1vSijXxqntg29
QoMzFzmyKXRXryYOYIUjsyA3KiQWIqtH/5EW00erd+HG4OS7ywBP5nXnXArgmdieiAYUfbYVZUw0
2qR9iVuLWSMA0AcrJCtJDC/+qJDZCiKTbNbQR+Zd5F6auiFIi+Ccosa47k2yzJX9TF6uamr6vkyM
4S6K38yuax9Ea5E8RVCWPD/NODRfaJXd1c1XRyjlI1eqC2y74ehG2JFUZ3y2LZSPnXkcGURs55R7
GbpbENdHUAPD+IE7Yd4YUXPpNCRb3cBJwoIabMxkQTUlJSsjnnehQyi6qlMj5AXeg3R+ttCPnKKg
caEl6sU2IV2ProG7Fm6kHCoyo9SmXrmhmh35/h6cAM9vG9gPdkkKUAIdkgCrREGAYu/MtCDCTKU2
xFB4m/v4YgwH6wsfbYIO71TeCLyW7NucVo2ifhNKXjNehWIWIywY8q44xr1OPF3UUlDQ1WMbOsPJ
CNa6ms8XteuPeRErb/O8I9zG8AYtnAjOSpOdHpWXuSMlkglZurWrPALDHUKcnPB19G9RQTUa5OuL
0BPyz8QiM5s8owtJS2xV5TXoAoe2dbF1u972EBfND071WJuxCpgiIle+HEv+PYI20TpcWPv56Ix1
sg8nmqkjlLl7kTlILgitj7BLBrD090mV4Wt0qDGUSxrWVBbuKVzGARkwghbbrxUY5mFulh5NkMfF
d4EwwxNDGWOPKc9VqhUX4f4MBzQDvk8OqqqZ+8Ssf0bk0FE0svS90rr3aqeTRzDN9HKtzFwHaTyQ
YqyPT+TuqcfcNrgcO8Tw0vcjG7wd6wfKgRiscsv4hN9bvkd2+ArazjzoSDpWA6n2XpdSSbNUXd8b
XQDX0D/UVl1unQZNohP1yV5U1qWixVdGSwp1QXpPk+3yxHpQ46zYglMvy7LYVy7mRopd8HzjOL5z
bL/eyzdPQa55LDv3XASlchBVBH18ogrSdpE4u1mynYNM3YTuS99XNaeBPtrr7cjV3zHCnRnF71U4
KeeW5DCDTzYpdXtPTZkEZiOihBtC/XfjzicioF9VXa9TFK7uU6DKu7EhPA21Z9GXPdX7n7WZF+eh
cAZv9utf5Ywra/i/7J3XlqRItm1/5f4APZAG9upahRYpXhipCq01X38nFtnlUdHV3ee8nxcScByP
dAFme681V8ANPHbKdTZXRyOG7OThjD+kBYV8bmr51ubDQ+aNx0UEWOfCxHU3TcOlsPPHT5T9rHU4
8V9IInKAE63QjmbMt2k5R4v2GneKUe35Bh2RKVGpnmOyJcyg3VqktQdD4mxHRNFrrisSULGgJ1oh
2S61S9q3KRpyJ9l0jbvla2Ju2pYYJPErtSOkl+AGIpcsi1Z6+xqNeWpP3qkrOxNWhLdojoW+6gHy
NrJPn7thISp4aCxrVFvDxi1C67nujBWOabqvXfHJn4eSeAP5bHYwHKOZ8IuhKtb8ORhnZF6TWuTF
L92k/1GT+rYC2RE/1h3R3c1kfesRx2MwRZVsIFldU/wjf7fty3Ma8TpkjxGH2RHHbrTxrWhcxqYk
Vhy0EKC+2uxolhCGzScueu+MqFu77R0S3boMG7MmQVcM4sbLw+FcCqdfpZOANJ4RzIuNP/tshP69
NsT9L8vFz9/oN15dEnyIqmVdZ7k4m550zpJ2yFbvTULODX4g7ImGQZw9M53gRcPcjNMIw7B6pFTP
6sozcljCK5ccyTSP8G93AUY4nWTgPGuHs3AnIE0h0yS7NtnU/J/SMNPdMJT6LnIyTNW9du6DKLio
NbVwwx75vE5ytAPVuyZqz9bOMib23exBzi/PaKIEeR3hp+Ms/3BbM0ICMd1qTmyBRRbm2yLHi4BC
oEIr1lPDxnlGhF++ijeOXqR33hx90SvytDX9FpQTecDV/ZgKca8BByZrs3zUU9M5VFRwSOOYyke1
r3NGehh17+2BFmkMpTWywxFKPxYJDsS2re7Vlm+YAJphN6HD4MHg4ORBS6UZG3QlsmgrPKfc8pWx
HhJhWg9TggI/SWsQVfMEooxqy7GyQD6OBHLcUuu/dHpQPQEBXXPbeER8FZyKqcqQpPDn1LVBEodM
XgzC2i5G6x09e3A3tl4GO6rQxmObGPpjKAwaqfyBfivtXTHozMDMYEtpCkdpt/x8PJIISvfAdKO4
eFx/14508Lxr2p3RSP00zRjm0CUALVXbbmnrpAfgAfQKAde5mM/a5HlrM0undUMRDRRX8Gh1Xr2f
rdE7l4QEnnoGdt0wzie1AEqCLe26HU5TyO9tnLcm7zO3zEn8ioxmokd7EG5FG7FyHtISSZ7Lj+jM
uBz/dRIi3CvlhmfE56U7B7e9ujX9OdiZkfNZ08laTV093zBuOBJCEhPv4qXbLsguZpd+rgvxnWSU
4KyBSdUlJtwsiy59oRMcPAUP+hDfyjm6rXEziBZXf2UfYqMjeII/dTJszp3hN6CTfGm5C3jOoGHz
Hb9WaYiH1Yw/aTrshFkHyx1HzzDKqQoQ6cIYrQfWgCW7gNCSyR/ObH9zZ/cweP2LlqNu6GfS6sW8
EXlEnMRzWPoRmqu4IPZDYwboBXxLASsZzXCI7faBwcmncLnDpPawh52CRL7alNXBNOJjkKIoCu+T
XKCJIuVPR/NB3h6KR38giowQpotmT8cBmEkDk1pv9G9F98g43wf0RfzhTCuW6EoXlyTwp7XTj4fe
xiSRYtM4pILfVGWA4NeJbV5U+zDtup1wkm9jMpcrfFGfzEK0x7xcQagGMx+k4kipbQ3hYxNTU4Je
yuVSLTJnI+pQHIxY/mpm/p9x1+wrSxwNr9W3+KweBL3wVVsnaxPI3ErLS2/t2fpu6DHsJJZGEF5s
HmKhPWow23DD4BjCFfh9lASEV0t5J4O9mXivuomiwRf0tKsGxJwgZxUsL3b1ghQBCA70/5ewtQKw
ic9bXQ5+joGA+7ZmMBBok+pb8sWKy+y+1DPSGKox2y0VZPA07U8uHHdchsJVaZnyztMC8lBoFh2s
rPhjcEa82LFj7oxROq+BsG5l5RyLqJVUQAWBEmloM78KrRchy881CJtTVDIFtqWfrUNJAKhZNeem
Kt2HBA4zDtr6a5QX5Sc+khst9V/rCgp5VFffRIdyJxXVvG8GAhcQ++NyCiG4OFxDmLQnZ9s1yEBI
Yc5NrhXeaqnctJFZ37ZETu6aVnvFrkyJgVl7PC2M15Lbl+eX0FcNi4ju2g8PbarJ/aw/yvm2K6Ni
37hl+RBFVAwBsmZdgqdduC6TcuJjeqAhZeFnlz4tyQ/tXnSj1S9EFyGAs1s0bnnFm2giEqva+lzW
WH6dtK7WBsiho3TarzmFo9XggSs3xxBlsMH1y9HvrNRw70MK1Lkm0FcBbiU2tEROCp/ftc9xKqdD
rOdfK8ZSe0L+HvRZ3My+GRFzTw47EUXGKu2lswOJ027TZ+w0LsFQcb+hSl3dFVX05NrA4Wbfu/Cp
9evYoZ4E8M/degkl5Zi8VxfBx9lO+PUf3TGp0Jm4kBWW+0agmS9ycqwjA4ULOuOB+Ar++tSOHzwx
+C9FjGGunF6xBg0bRDHDCtFxRaEaUiXWuHxjDMmDoUmuWwCJTgaGKqNEu2qSlNM0PqZ2vtMgoaq7
vmhuEy0rof7weDIxpo1032daVB2GBtYTPjfoDdFxaJNxpWFRgs+AH9ZYMgRF5hY7351flOxyKV3/
VmA2isbY+Hjb2/Kr16X+atSfC9z4WjLYpOUsZtkS7xl2DeaUJTLEtPruzen3mAIF2eU+GVy96Xgn
tY0YbkUiR3hUWlml2FZYcrX5pp81Fi/Iv33YX3wV16MHVzY7IhVwc+V7oxzWVS++uAmJCI2dmsQ4
oZHMJoAaMHPkoV4OoDJ1mpGicDeZVrWsya0IMeOqRR8jsgdkwhzcIq2awdoFZGB0TLWModcd+kMC
qqL+IffLS4L+4JRnVromBuTblAEV0azG42vfaafZvGsyosiY63pbN6mXnMpw2AVBPD/6VZbjiZ5R
swzBg7uvCa98itz+pcZP+g44PwZyNdaETE/GvLH2pRzcp66mrSJ77xOG4OJZEtT1PLslUbEj9qLh
iHkiOQ2WN6F8iaqN4xIsnxQ4AMl85q1J4VSG+iFoSXYbGqyNvDXH2fY1KtptZq60UctOHgG9FFft
p5ELV1kmJ1nMP/mwXS7ZmnO0h9yDVBm3m6icPptDK2+xwVv7VArs9TBqopm7cd0UzAAne9MXHmXd
lMpKlwbFnRM3N4sV7YwFbS/5Jm80PZccFVEgGkNyS5qt6c3JZ5Fl9dnPKTb4UZNvAG9VF5hWtxZq
x9eSYPWdyxjhmLZB/yA1WDK0H9ofY0JA9AyhY27tJ9cNiz0/gfzgh2H+WuT+Oc9j7Rtd/XJte0ZP
ckWY3nKLZqIke1iGUfgtKKnxdNG6QD3wBTTrg/Aj91eGF7QnCd7kGnOX+hY5hAHxPrU+HSq7Ed+z
3PKYegGgdXUK6SipHuVIQ4fQomjNhJoI36BJCNwYSJ/P7PnQ+aTBzDmXjslKgdNoLcwOCpMFmu69
Xo17ShzNqYH/tmrDTtwGVUBsb1oYG0102sWttWAzNdLeMNn/w6qaAxNKccQTiOvXze8SozeeqbPB
MidaOs3kdHaYwU1WET7Vrd9tly34VOCJsta9benxrgiA0g613bWEeuTPIXOEddwxCw7qLMLM3xd7
GxiM8KeYYJtCexiDmyl23Ju4JpBQ18SP2mumo/M1H9v2toMsMo7EOTu6eQZbwBsjDfs4xKO2Qz/u
3gx1RrxdHl3Io05pD45nupPYK/rppjfi7sHMxLfEZkhskzFXUPG9j3XwoGbITcoglKsS3WPXcDNu
Ah3GkTf/bKqsP9g+xmWN4ioSgzDfCZ0Gbl2Hu7gOCLsao+bGAn2G4rpjlkBiCSkn9aHrpi9h2DJE
H+qFvE1ZSjrWnraReDR0ZDR2ucsL4o/6FrJHiZcUq4R1SiPYRFNZ7jqTXG8fj9YqCebXaKrygzkN
T3xa06KwYA6U9PMuNzsbYNc0ACrqzH0SAPwx+IJxiUjXIpbrOaE63BQcH1r1J9m66bqnjVRNencG
QYKWsXIuo/HF7bK7HOT5QzgTM5zjGb7RyBrLbG5p9dCMe2f6MsnhVuYSqWLSbh3e3tMU5Z/T2RvO
vRDn2IzFbT4Nn4JcK+67yr+4YccvcBAJ+lhaNqRG3UlS+Ehdwmc1B80dika+WnRs7KGLdnNRhec2
6h5nkgu2nvMT9+o2d0xkU4HGYJugl21j5ctMHexQpXmMj7NtN1iAR4UTbMah/aEPU3ieNSfaNP1Y
gKcC6BDts2LsblASm6SDUEnT5psBfCeoxtra6GUZblXloMmQR/ntEhkVkKnuDvmxTwj2jrzKOEwJ
bweEitso89wv9QtYogXKegftEQhxnzwFoxndxlNpnpPWwElr61t02w7h9mVx42trA5f9CZ62OGhL
8vTExDOkoDd0nb6f4bfSmyvLT1ztGYXrMd7qOP/azkfyqk6dZUe3QqPXzCCpEeCkfP0uChgJuXSe
7sOGy6FVt9olrjVOagb3g0MxYKznG8/2jUPXdEuEMbPEgK4EuSa8fwxsxRn1ZHfuCvkyoKfeV2bt
r406R0lkTxsuPDypbB1whJ3s6ajE5nn041+9lQrCFGPtlHePZNl1n0nJ+dy13GHdfM73ocFHbMOn
3pf1HB6DjojrkP78lNEaM2IBRBvDzXrQ9R4VKz3gkoFf3NoXoo/coxyLV9uIw4vTmNV6yk1ox6VP
aFzWBHwJteTB4xSbyBtBVVuxT1jpvpvh142Yopn/n5sWt5wjJ3EuGDP6LYWjpDfbPTPc6sbRINWM
GIVyfBA3UShe9czuDlyrXmlV4JzLi6rZjcvQwqhp+JpeQ33J5NtnehCC5DTYq7Edoi13Bw0YU5BQ
OIE23XPrPSHSnk/E7PV7O5ouKi7JYlRxiUyuyHXQnWEgOrtSh4eDqg/DnqDZXEbGM1Lldu8jrsSz
d6aSmp0DC8dhM2h/pOC06U/45bNle/2dliR7x/uiO5Pz3Gi1eJ4p+hPl9iXS+/bGxcJxcTp0yYOB
cniOfXja3AAk88R2KuHPVDP9PA/Nv0/h7JyldnYOg9Rb5yRBrCujys+jZjJBJPdKixnyhbptbXAW
k7dkBtEvEVfokENi+oSeekfZvmZBQefAiP21cJMG8A03dsqtJqtYKmbQM7BHfUoWK9FwwVAekzfj
iWywHvYBRT83nuw1GtX+GFMXqoH+1AfElRW5gs64KtBSEMHG/WU2fQTedlsOt6HjGTugRrQk8vbF
tEgsygc/nuho02JKc2u4IbRxllySk8a9q6u6uWuXhbrspPyC0aEkB3e8o2nJWL1qvfzWXdrU9mg0
Nw6y4cAJD17MFT7OEfVMk5HchcuaG2m/koJJd94O4jCkBr1R2W/6OmWfn9+Iom8uRBftPYax51qM
Dri1JD2GccZMIQzpsrrMQKX1gtGA26StY1olrog7dyBuhnaMD0Om3ySkW8smz85ySOB96ml/4Lo3
by1pCIqxWbMncPFb6GI3071MPnVGdJO3tf7Ft+Z8Ew4ix0Zh3HcNE/8s60o0KAl5kFGV7+260E6l
nn4dDEBjySDPZe5A0xO2+yoXgliGHU63gue6NSjYjdM5cDr867GLvNjyfkyhXe9xrw5bLTTPIX2j
L6MebNBYC1g5Irw1SkK67JEY2MoB2UwBBfyouzbcwvhOEOBujjK6BwxCc4/qX9ZpNb1Nk8rOnuhT
ZNtVI5/jHO4Q4H8Us9FlTKkn9BnIU6Ou7iq9uKNEvwUlVX4be/0XbOEfTgHL1ZfN9FxSnqa08ByV
VgRekOKS+j6ob4avl3ubIce2bNMC52rmH9NA8DsPIr7xTfJi1/DEPMoZ+ya36wcS5jZTCN5Dt6Z2
XVEqow/1tQ9bY21w31jRjK9B8hnPNMD1TYrJBzFsgdZq5jXI3RvXXdQ89klmH6uCSkU8zsmqr4vx
NZfOL62Z2ZWm+p5xpvkyd4xa89mc9+oiTESfx3WOMZ0ztj8GZCk3Wd3o+6mvcB2BtoaRYWr4zVzn
Zm7c17Ao2ucctMwN7szXpHoQ9P+fROJEz7I2qFDnkUGgkUQmoBDdQ0nch8qbUdvW4pVSa/NiN1Kb
4WQjs4oiyb2u5ZYQxfJIKAFG0SsNKc+HT0adpJsRCYa9OPLekPrvaOWESkF4m24oNv8GkV+55GpN
7xazfdFSAOcnT6Tb4vvCm4cJhkYo/pe39TwS0SqordhBopAePyRyvyVti+psgMU/NoDlkzartrEy
LirAlgokUGtGUgiu4eJTrNyd/QJHfltVLCYVAlBB8lqFjZNt6CuXJ4VgmherqNq8LpzFW1kt3koV
XqBOoE74dqoF76XWavIaZzcoDnAlcYqmSepvnXF4VQ8map86QfKWi7D4Mj+cMCkRZyFmfFW4p0IM
fBAqWuBtewFBBUv214AoY5P3GLTJ1IPQsRhy6d39Tr25bvqhxkA1aBkrccR1v3r7P+y7bl6PA0+C
i+165jRwUmoHIMLUGcLrp6i2NeXujhoIgtIhbNiP7JNvA4ZLcQVb65b82Yqi834YPIDI7pM6QLO/
S7Mpj6M7lpgplGN0Oa8753w71EugEf4NAFNrRug1Wz1uf6iD1S61UGAwtdZID1ekWxyvp1P7385Z
jBT+iNcVm8zkIkwFj2SrJd9HramFeqCLmIHjZ7fXUfmE/2Y6tlB6VlOPpUsFF6TVwsmAh2gGIFXU
xxyqr9v1YyXdul9+VOrnpGIK1ELB/20xJXRJopC8pmE8qcANk/I8RT02rwu1LwtnZoYaVfOk9Yne
SDOiR5b/iAqhV4vJrSHtJPWIXATPiox7pE7oBVKHBjI6l3q16JqIfreSeueKsiSfjXKf1PHeZXDN
JVmLifeseR3Zor7YxxnYEL8Xu6yqfmZR+ELQ2SMZqelmGLcTrfwVpXMMW4GB7IDQu9E1z57DFN9I
DDKAURfQOnxJI/MuM2NvZ07JT08y36ER/iIKXjBrl86ii781Lz55k3Xs84Z8UD8M9hh+bmy+bitU
YDdJUKE+csZXs3LuWoLcL4ENjxMT85ZLxMVPRHhy+QNX8Ayn5ju1OHrlNEZXCMCS0ueT4YRoMlZN
0064S6j+T2Q/Cyp3ZKFliFoScfSFdePbuFyt7mZcesNdm60aERPyK8/21PhrqnV9W9Ej7SYAFd0n
O63vqZjtO//F0OGxhZOHpedTKzLom608NkHyg6s1jo2B/08ASFPz0GtV04+ZZG/NznDj0pj1Jolo
v3RezMH9pul7vckWzGz7wwOcuJqkq+FWpV/gN2S+ZxMdnNBkssBtPIL7HDoYzaIO+K4GqL3DjnsT
+NHXKsITP3QptGhzPBaILWI6N2Q5HoXv30cQ6KAQMJTPbX/lli5E1g02uw6epUtBxvPMHRbio91i
J0KPMjN1M1qkDt5TmkJmtnjnGmZiJx+ylhZ08dJXCHegAOifS+NLIfaQAkmhzRjilzUh1r3/ELW3
eTFZ2yJL1rbslmgpL9u01rpnTps2MDsZftEIFDQHLWPvI7ZZjVXV0bGiKmma0Y2srSeCcuXaF223
RhvxSInqhv97syqnCEVxxLzKjXj3ammsYmc2V6XIX/l1/mG0m3amTkqSFbnU7XC0A75cBnxif7bp
YVjhfu4jYlM6/TsTiIafrElkGN9tUKJ5AIiIAhfY57b8NLVEWpRF9D0qBwKCPX2DQtLfzo4Ljioz
HifXwWXhb5zhVCYaRuaW97gjMIAwPTwT8G38fT3aBxuRF9gCP97pWoWdJWzHFzPtzN2oadOWUbK5
z3FfbGpiUA5xMEIOgNn2PE4lqiQ9P88Ss4uXZc7znBvNA1313bxMG9SuIJGruhuMRz2fNO5Cjtw2
1fzFxFl1k83wqN04ydaxTblgDkz3GDij+6wRTEEH3dd39BURdDr+84i6+CiZJK6gvfEDxX5M8cCB
I1nYcI74HzSgNx5skc9PIf6moo4LlD4+Ix6dr41E44euBb2SRRuNykTTP4/ketz2ZfzCjaJ/Vot2
PI0jht64uEQ+Z4or62flWZI5lj88uyDsNzEwNy2ef6VR1GG9GaL7yNK81ZDtrNInZp4k6YO7QDP8
RoseSUc6hbZ1KWjMetg3z9Xs0CNoO22VuY9Wa7mPoxHtpnTu7/XOfKry+keoZ5KHJmrVmMXuhN3W
TNSN4egZIMRav0ZsUxjjxsjqcpvJel/YjXVrMLPri7w9I/z+Rpk52cWUEan7jRHDRXu4uPFrVsYe
o/+h3vrNyLdgeEbo0a7MfoCg60mGTiXDwlS/qYRn3zjmZN/kJnJFLJwxcL1J8EuOnTVV7JSyP5nu
QWhcbMN+qPqe7pIIxi3lKrjQ2icLH+2N1XqXEd3VAS9ttMkyjD44JcpNjcEMtXoWbtGH/5pS8wll
RfjUUp4P/TZ7EaRnz418ckLBdSX5lBnTcPHlVN7EmvGoVDdVTVUyKnRYr/WhF7z8f1YWG4tj4C8m
Bw/VlWs5uDkMgdv4g6Ng7s1YRq5VHhLDSw7Q2Mptm/kaSezui4do8WnMCA+v52nnLOKOUbTRf/kT
zH9xe3iexwVVB80Fa1FXWWLvtOPSD9sOJ3l5yDTkTn5n3rkBVwBtIBScG9mX1GR8jiCg3OGrC29t
GaylmRlrDVjZusE/hzIuCM+L2FTvjeyu94LnlubykemqfruoQFU16j+/ceYiuP7wxnnuQogU6PBt
VO9/FWTjZkituCDWNJGt2KaO4R2DHuqwNSN7L1J770Ci2Yy9cewFSdZMm5Ivs3Uw7OR7NEwXv7Hl
txEymxd+F6b+WlDMofjj/EKg4mBoqxkCU425B8ASkXkYzW/uqX9rbjD/xdzAuy5NXAQewXO6owTn
7971qYnxzBii4FKXM3S3tWITtQ3/CSJ7EwTVR1QZ+RrJExa41P3ci4jLg42jXrbbwiyAv5veZfC+
O0lcH7DjfpZLBaSKyy/88u7jsSz3Y1kM6yYLHYIE7FvYRt3/ZRX++h9awCzMKP8Jjzr8v5tfY/Sj
+GACW572T0SqbkE4tYnukZYuBF6vP01ghi7/oTuWa0t+kLZrCh76bQKz3OVJQLR5lotpx8QJ8juv
0DL+QbPcEJ5lSFfHNOr9b0xgnvwYyyelbhv4zWyHbyfBfB8uTVVsp/OAxvDS0J8JKgGi3SL/eJ+k
4yX2FjCemhWEDH30tZCNtVrM35oGqB69fLWtQueHnYVQEZxLMcBiaUIxvC2o/44MpjxI8Nn0NVsC
mqySCqJUUHG1mnuyJ1Zm2dstwRtqTS0Sl3xwDSjnSs3caHSDtbKq+yrrhp2amKmFoSZzarWU8Lmi
7KeaMak5klq4y+TrutlBxCFeVwOpsEAnZgfSi0ItF4bHoF2ttrNNIxHzxkbNvaEPECu0xMtcN9Wa
NIZ16E8zcd9MlxUSW2UCXhcO8Ur7ziafYJkYq8mUWqip+qA5GlWl5qJ24QMjNiDwIrqTEx6CXkUa
v+X39UXxmKK03b3LqXtbpX+CnHR8fAMoW0tIn5pWq4XajGmdbw0AWzVzoOEMAbVdUXjBQeNo8Ygj
vdikIe1wx/c3c9n/bLMJLwsteDEzw2ow49F2u6sZquyQo+89qgorV0sImOyidp+O/bMfxnsD6dDB
8DLSPgz0HmF9OxiJw3S12qKTDu5JZ120DHOe/FY1dNRgEUIY3/wk2bqWFjE4tPudlSQENiRc3oth
TiPGp3EKUVdNBdVnA6r6JZ3byp8ZTtiv6vPDHEyASGN7dXtvF0yBDZXjy/jCX/nQPGCtil9tkTdb
Wpgw33XiqNQaFaXfa9d9FvpwpiF/PqKOuW5en6f2MUhGTleR8VZPXXm4HvdfTvPxYXXawAwdGv7L
3/j2eHKuZ5h519d01B933b6+3v9+X13Cj03y2X97RXWCrKbToNauC7WvT+N5rzlyV7i7Dy/19hZ8
eJs+bI55jJyjA6GknhwORrk0+09EDxGpufy+1CL/czN5y978c1s9XOcxs0X1HHXk20HXZyJ23U8t
EsyQeK3V3532w77ry+OroWD34WG1eT3m+tflLREYBJ9RFlj+dvXA3x13PR/zSbmrE3m57ro+9brv
+n+77ksa864WIEXf/rumcF8KoDG7d3TJpqiZJi/8UKgZ/8RLvltVTEptCu7iDlq+qZCTuhEYgBQC
ZiB/RYx+2FSnfUNhqkfeUSonH5xZ61M9W176756n9r09WR2j/pC3M1y3r8/+sK/IRvOY1DrmtSHs
T6X/1d4OC6SoFRQ0yXMf9bftKIVLAnOYh96tKlZlmi7J8B8fKrtDBmNQ0d4i3FgJCfKgrqIot9+A
YIpeVqtbwruDAnXolWym2GHXzU7YaGZITIgXDH+6LJSISC3e5EOGBpQJwPSD2qeOU2uOYvZft9WT
r5vX08A+/n3WEFv3SuZYiufl3UFV1WNqYE0tnAJ9VuXN+aLL/ucDbeNs0EMRBrNELXCFfr/4u31t
wj2SdC0U4b95jWpNAfbUWqLq1Iq6FxjjobRJNxtVkkAk7O5E0cXbGXl0+/Hgt+epvZr6qbezt4sx
Bx7ijPGDWnQ9Y+OsDPq1UiSJ5eamFtESB6DW1AOGimcti096PcJEX8B2amG6OskaeUyGpCODz+Py
VlkNOUVlY2noQUjBHAHmrmzDIsQLF9/G6bj8DUta4XWh9pGv9l3PaWWrbum49E1V8zR3+P/mfUNZ
jHprstRb1VqMy6u3C9jRneechmVhjO20FxA4mZIP+trvzXoX2PMjPFt7NS21OfWZq893Wj7k1J8h
paqdtMlYxfCbndLznAYRz7dAP6NkLWkWL5G06p1Qb4xvewe4F+7en3X7JDtJvXpZCx2K1mptEl2x
TbqCOQ8Tonmt6IPmbC+JQAuSUB+BqUGVRhRi6zG2XFQ1JlRsJJvz8KSgkqQQOth6XTzCTm3NW1nH
AW4MJDaw9trtqIG2aOZInrBPatsIIst69JaiH3Rab9SGreLj2Wr0psh5V17e2061rR5Ri3yWFO1L
MzXXVoHt7W37+vi7g64MvjTVxM4025u3Uy7w7I30yZqaNevJMyizjMDNoFgu/REVrqgWY1RRlhiY
RmYHYQTOUXEp1eJvMZXqSddjYPIDmftw+PWYWlT2ypx1es9Lc0MtZtVJUqt8ywB3Kjng3z4+CYLb
4DhBlVmGxNdj1Nr/YJ865O1V1FP8aPgZSNLwPpzq+l/tRxhy9pTJtfpPqXfr+t/9sKn+o4lGb/AB
dRI82j8X16ggtS9Y5IsqNMgg+9mqR8EXdhE8Fupudn2eWhsVoPr6nOvDb6eNiOQ9fNjpNkt/7sPL
qmP+7T7U2sUaGRpyKbxopL0WJ7UgWYFTfVxV2/nCVP7bIxtnYbD++8ffnfTjoe+231bfvfRojvzq
tE68nfpfHleHzlEBJ8z4+e41/n7171/p+kcnk/E8yTLevfsL1Or1kHenUI983FY73z397fF3f46V
7u0GQGCsJea7RfrnZlYQwV5pqJeXXdf91ye4tu6jWEjhHv3zHL7dmifTSQnmUqvqkS5FpKvWCpQ9
xGvCGdV/d5ARPtUn1UZOYpusTLWqdqpj0naJ+Var151hGhqbKcXsFV8fFt0yWVZHvjuduQDoTdW/
Vqvq8bdXUttxPT/PpUx32I+ksb0+Xa29O+f11dXZ1cN83I+akRMQkmEy6mvzVf1Wrr8ItWkjrM8P
b78L0celjsuLX6E6Ss9KF4ENyUHcTgFvquShUI2AcLNnp+vCyzGEy7zT1+6IYGytqJOKUqkWWg8o
bqVWszlx9LValb/qzolOqMa5y6TLb8ZeUOLjMma7bmbjLo5Pjufle5WW3njhV8Y+VBAmCypX0/2a
Ovsn9f51ikt+TIpg4xhPQUY+bdH1n12aYOeoQbncGvZXdAByq+bWCacp5FkCa92ClP09kVdz+OuU
ntDicGsH3Ga0Lo/PVNA3dRIwwA0TVOEWN3PREnhexdhY9W4/2OKFbjg41fHcgG7VdYZefIGMOku3
nujW6Pk2ME7vrnNXVYpQs9hsBHZdCTtYyaE3/o/Z9D8r2NkkGv2ngt1dGP21VPf2hN+lOk//h2NQ
jNMXmKGBrJUS+m9ek2f/wzOo3VOBdjxTtwwKfP/kNRn/kK5jCmkZruAfx7qW6rx/WNToDM+2THKJ
FrbRBz7Tf+I12ZzoL7VwV0oIQkR0YTkAH+B9qIX7A1qzMIe7QmFo43r2RIbH2Kx6B8FrFjjfrW5C
wfDd643HUuKYTSVejb4hblJifnZsm3H0EPjb2u6PVYADpeZxacXzLgFokhaZszaG0T8VdJwOOX5s
R9YPJcXrVdmTy8xwyVxjFkk2FvqUIArlcY5vi9YkjY3a1MrRvySJHm7d3PNWzXNe7CEfhAfKfgFc
W0RQTWf+F0aP+TdvianznvOumJYQy8fyHogj8dT5xgAomowVskXNyFoHqXabltG0Jwx9L3ITBVFT
+ttxtgjUDQ/mnHzVDADtcZlt6on/aVti/uwk6n9a8LIEB0GfdGUitdl5PQ3pQIrPE8KC47tv3v1b
D+Mv3CM+vg8fqAd6CxiTcATeL2FbH6hMfmimpQAjePQD/3NWIRctrewhG3HjZq0s9sDm75Ap5UxQ
Cbyr5KpyK3q8tfcJo/uA3CqwViMmsvUwpBU0KXMrBigOoPnEGNMqdp2N2UQQJqvvfcnF3TK1alV4
AaEQ6CUaJz1baQ7tn8qOYc4PkVFhPdLqX5mDe7r02zPglRQk/3gmQOeTbc43+Fz6FR7qz2YfvLhl
S2UtAq1AzhP+4aORxNFZePcBs6VVU3bdLsKMOWNPBp6r9eYx02CqRt4s1lqzpWVE0JscNwmCV322
v8OHxTIt+h8T1dbKs9cZzwO9j3HMqLfNQvE3RC9Xov1phjA4liB3L/YnbH1kSoXk56S2+FQNiHON
puqQYMbQAV/Lql0CabQf2Io1itetcxem3cE13Wmtwxoj8TlEcNLpl2rg28IEGiGu7h4nWzznJike
9YiTqOUkWhFUqBLsBzvLf+Djj1fm0O/dOE+R2BrfkumZaEJ7lYz2Ny/8/5Sd2W7rWtadXyXIPSvs
FwkkuSCpXrbkvrkhvLvFvu+fPh+1T9WuOgiCP8A5hr1lSRZFLc415xjfwKln0GOuu2tsOSj6K0jI
uOs9BNmnNHe2mPE/lsXeuCEYk7Ix6TuYazJO3t7V5mJs1cjIPYb9O1EUX0s6O2Q2k8nO8DPoh+a9
smBhl2NcoTUBjlSX0LpNJ+ia6JTTX/HzrkAbmZCSFSP/u+hhj31MD4xQO0vY3w+p8uSg/99njb7B
vQM8H60dytRjLjpsoPBDomUh9dzcRnHxpdj5xENipiVOkgStcnmQDgj3uZo/ctw6w1z7WV28VrP5
2XTtN5GhYDP7d+HgTxi64kebxA961FSeFseXJu1UjuPwZtfMsSwfHenKApiZ2ivLRjp9APr3VC0q
Wc6q+Y6SD+uiflerS+OXib6LZ/zwGIlwI2pyJyqNPAe4kuShOhi0MXCqEWpNYgTTbrjMQ7+jHXgG
d7brlATSA0H3afNd6A+GOxx7N3/Bo5ttpDp9KZq1gYt+TI1kszS8Lc7Il2X2ppXpI8vac2ZBWSGy
QIn6g0XtwlYs8pnkvDmpeM5SEhCV5ZxUkYokKclRn0p1X5g25pL5MsTlY2K3X6XefkQZemuZbS0+
SYyB+8/O2RtIjL0SkAcQ+n2rab3H+EPDUJIEAi2GKBBOl3QpRfatdZxf+Oo/m2w+FqbxRQ+l8nUg
7QHxaD5Gzms8WO8J7yei9Esaxifqlh3hdS8QqI71IK/Csr6HFi+gML/MeWzIDUdfXYSPTsJk3FVK
yBMJgh7rMTObTWditkIxHHkyRHi65MMul9rPgk+e50Q4UYklfenTmX3TWvvZIuQzFKfsc4F+GOzX
41alISDKR9FlWy3FwL2QwsKqQexolRmXsrBJbEV3lQ8PwImu8ZQ+JPZ87xrKvoKNq1UOtbfVy43I
BpZrl/lAez/HKZlWsjRpChDQGvaHZJUMZOE33crP2Ief3BmvEgizlyqzdUgOFnyZUb3+ft60W4LQ
JtmPuBO5JF9ZKshyMx/mlqgDxAcn/D4HQPEbI1E3GuC3xZQf6FhnbwEQkeWy9uqQWHbFYJ5P3FOl
Paw3JK54T0dgsZP7Te/ImbazoB0bfINh6xuO8+lMxlk6pzA9iNaV27Ae3rFMqIg0ag1CfBXuymwB
1uoC/6x7kvEUFbNyZe9KPWwhsDc5/lUL/50dPYejpe2TuD/oDNpwLNjgXDS51czxorrNoei0N8Mi
wxBzHzQK+Fjlm3SbU4ojvMtWrc1i1oH9pQpC9ggMOy9xQdyni+Spl/gnIwAdBZFrVe8wL+/EMwlL
FcbLyEeRmhxGwJJYloQD/AuWYGW8GnG0zzKN1lqhE0BoGpesal7DaLraApwJRKJXDUB4krakcSMu
cnvjh4FzuuzQcBd80yDy94Z8IMWcm2a3fqxM9wydlWug03l5ZHzqGAzpjRWU18TNuwshBubaYMoJ
eZyRKtvpQqz7MvyajB6jtOtPMv9mq5NKYgcIlNi2zwQrcGmPp2ZbGkOFjM+6yA5ezgxGosz6Z0AI
IyTomfWFa8+MxdpKte953QyeQSK3wD3rIfj4SKHZBUmISoY4dHjudwa2Ew9UTgHlQN0ZoPegjt/l
IqadoFsKMuoZFR5cK9dFEVPpCEdn5ymxpkBxxHvuzK7Xk4EafCZVjJVyAdlmGV8WhUhCMmuj6EDN
zan3qxiqWNqIe9OBiLj0nIpVZ18XhxeICt723YqVZYSpFnfN1YwRv6ho/6Dlg5CvjO4S6Wrho8Gv
7nDWq6eulT8WR32up2EhE8zF6M4Jr7TgfYTmDb0KV9hyUUna5c9YRQCfafQHZ6MF0Z7spObCb2Qo
QghViAnquVtRFkOIBzjD6J+LK8Ba3mxz/LHERgfBYt7poJOipkXZz3CExaUGTyaeR5RyqXSOeocp
UfXMiJTgknifENGZw7oVLt0XdArk5ZwSd1srS+7GsH9bHBOoYZmT3KyfRyyP2WTBuU67j/XQYfaX
LODqjk3sO/T7HzjYQThH6vsI99pSitHDRvAmtfwpF/jV+07btKX2Lhq92grCyDsz+0EMiBpUVNtd
DA4C69HJzZTr2A+fJhdEKIvQD8LixSYrElEhQtG6Ll+JFQFomd1Hdn2A4vCo6OMlwWGEEe6Z8vMI
NZD5KdR3y0SgGi7ugez6lnuhQLVebq+Oy6OP38MDJ4Eel6c1bHOrp+4TlqKfbQL6YZ7EawVWbuAV
2ma7GVNz74T39lxfFLfhDwcVF2EtDMFhd40TbyfXza798G0ZcqxsKWyBpt25YIM2doXlwWrHA2Ng
cSBmEyXjmD8Y64iIpV4j2qAuqpexmz9glhOnPWr7STFBcWaEseigevxijAU5qez1y6UmGEgB30JG
iOeSoVrZJniYJd6YVY66zB2vCDHXNDP87HWhtzQ1sWE3SNPZRdOOHzAXm9mz1jkD0wF2MKlpICFN
NIISJmS0iFCxZbww9KJWUGLyhUznOUmRehVLy9vYdwSEqk8aIRlFjAfPSnZ9Kfn4o4CjLun3OAN/
xrIJN8WCFs9JOPDpOMbnWV90/OkN4soqZgoRNvfT3KuPRYHQX5PxQ53T5ExdRfGqwqxZsMDrwW/3
iP6cZIuALQP+HuLUwwuuBZOuLesgnDdxVA+1UE6ZiagYG/GCY9lcU63yO5GTHR+JFCFY1gWr6abP
sEq0GEU8BUsnSxoR1kRGZvuOTj+hSXOMI7TFvM0IgOiO9Yt6C2T/14+3GzRsZc3KB7vdOOJgRpxc
kFr05w7GNWuWicpI/feHuP3+DDhkKwblWvdkNAFMcUmPIYxBN3aRXOyD0q8BzwDqaozvZeIrupx/
zxRv07/byO/2QLcfq0m/FkkybOtVUDHduky3b6GFsb8IK5LTHTJWV1kGAfPEc4zVRmAZOVS6dsgb
hBuGEPUungrzQPKi6bGBgwLTFbAJGFQlc/hsWmg2bw+/Psztu9tTyFs36/bY2doFckyUj23IwkTX
B4rMbDMNIp6A96sez4g4xWEQ9GnI6wGOD6PYbVRCU91eelkEpy9x1x2TYVU7UKbAxsCB3nCZ4Mui
y+RE2pbwa8E60BbYAbEYS61N7qMQSvo06k1QIfbjU7k84VZSQMJ1OkxwmeGQAT1HBUM1l4HSkuNs
BaZdVgFAeuvB0rX4qOepFsB7JBmN4YUvYK9sYp32Vwn9qgwJJ49igo7bNCGTHXWOPZRETBDVako3
PsdR89qh1KVKLDbQxLazltd3age8UckpHpy82EDggWxAuPA21Xj+1prkGeXiB/2F70uzpIc8p0pt
m/DYKyidswrtjVWtoHrzMdKSozv3pPuSzXu2W9aHgiRARI8VVWBkZZ8LFyQnwSqeVWDkcVVVW9MZ
jE0tm4ccwfoJobLYaGPzZKL1vhsXNlO46Ntt1xeQ3Gl1RHYjL9qEy0cvrAN7fPOAIDt5QDpnkyTe
e5QaxbcBszBYqGNpcgFrlbw4FRqVGCDX9kXiFPAixaW6BKPjh9GQvQshH8rQEDQAkmlbxoN8HpcC
Xznr99hWvjY13cEdQwP37PhRp/m0Exha7jhFHMDzXcFmXMo90bPUmMI5jUTZn3AuY0N4nLuK5klW
vNOFYbtXufPFtIdrmibuLu3lN8J450NVmt+ySURQYod0M9kYCiscTPdd2MX3ioGTM5RTE/S6fZyX
en5WbEUL0gL/gpXpj5CDnWeptAX28Z44Ph2+Td3a1wnPsO+kFQigIaFiLRJHPyPg1c+Dal5njLcg
VTRCclZHFzywawoScE+u8V1LsurVJZNiTLRs7xhde5LT+JKJjBxIFxvAIq5OUBQ9jC8NcTPz930E
PiZia/IIv9P0ksbSjmNlvsd2gws4T4ftaBnOgSi4zhttqaOu56qq1u8h1UjARcw4kL7jHrKh3Jjo
ku+rGlmMmUvzYGeTH1vGFRqaugcDG7FFyrp91uLNHp81dJzU6DZuxkheAHwTzAMqb4dh8xibRbGN
8vAHdKLqUZtUFPCD2OEKTL1Fszhg2vIxNFO6R9WkTGgO+iI9GYNanizOXAzMALKMlzwejlEExESM
AONEVLyFaz6QKPoACVR7GsHa1WoeB5XghBgWQ6GckydJV0Z4HGFgxkU43lsomg+OPT3Es4amxlpa
vzZTa68u7OM1q7KCrtXJSlQi5RSS3TA486ZvYOzKvv+ZZF106SfnI8yN18GlkpmWZoduv4FVKryo
lvlRQ9u79Itx0KD/VCSGYbJYKI7MkEi0Jv404nJ4JM1so3TpEfSZfMAEfh8a+bBBIFawAQGys2SB
USiniuToQAPDtjGX10XN3C0QsmIXJ3AYHJ3WSycmGgqeJOvkZI5pfwIeVDQPVpxfY0oazQ8dc9rZ
EDJ9pzeqXTQV6ilS5gv1dLJFzOIcQpIs0t69qGo1cK0mgkOK+R68t35s8Pty2ujuDjaQfW/ZI6tM
U8w7VQ2PZm8XhHSN792gqXfNW90o8XM/EflGl+OK6NnTJwrGXLUeVWkw+ZUE5RSmtql1AJWC6rxr
AKH39pgGudHqm8kK86CdnB8yz+fdMvb1acqWQFjLVl9t5fRKt5V0aK3Z5gukyW6PEp/tER040Lnu
vlL7AXdEcW7Sl0ZP7iBq41/qxvA4A0jtqlNeYnhbsvakl636QM/SQ4NgYr6YRywYbk3Sm1i/3L6L
4zM53dVRqRXB1mj9dmrObIGJXIsiRAwDvtsZUXwCT3ETqvSSlAaekp8p+NlmAuT9XIGjmEX1LwZ2
kAjW5MmEfrGHPLXfIAbBhnLj3vz+Nl45OBQ02TGvD04xquGFsHCwHM7cUX/wWQOmtB0hWh1Nlw08
aL0cXbaYj1FrBpHANcMOw/Fv/3T7ApvjdeppdaRdOWJRW+3mg9CHv75NoQod1AHYQm7BVlu/3L4D
fIYHdujGv37u5iwOiJ7H2L6Kwsx1NPs7iI19OBX+mk9nT9Jgv1P8jqzrY+n45QTIrFkLl1vOmZ7Y
bqBiNPz9b+GtdPlzs821n2jA9JNl3oZ+7kJc/dd9bw9w+/K3f/vzo6quWZYjDle/kexB/9ylFtSz
slDJ5v3PB9ScVS1w+8Xf32oVLVsrknnw597/9ku3f3QUe/D5OGX+31/B7ea/PYXraBVbYHjVtxui
OrS9bh0i/3mCv93j//Yof35Fm/jkxp26rdZqkYVQeiaEhk1YxgbWTtuKvLaMks3t5tp00JKMLi8y
aR4JgVcPNhQ0NnV8EavUkeYphsXbzwD0OlSyIa27MCs3iPLYvMG/GQJ76Ff+h/KUFc6z7RI0/nug
PIbfXVo+G4uULXVzm0kz1mCkeRvYY28pSRzPntxuOebhBFgbo8h8yuD6wxSEc3EL4ktM9XMqlkMz
jD+ivBy3OnJVzOC9XoE1ItWPwoIL5GxBAxEGzkjOKciyQWMNL2YKD6lJq6c4Fr+isrq4Vh1Iw72W
mvzCOVN62pASG2P/anocq/G1JgzHm/pYBJUdH9h2vw9xlXuMCnwtN77ZLe40Gj6dp5Iw32u8fuy3
frIgLq2n72meGyvRmkQyBQ+nQC/sNd18Z5TKLzh6zBO1p2I0X5J0fI7qudr0unO9TRDwpdLhzcbv
xmgFsmRnZOvVW2P+dAg79CwwDcCc93p+GFQ6QGpDbhEkmJ9mocBFRiccpaTzyZ2uyU9ImjFNr1VH
5euacxIokygQI55tDDrqv6SftpBCCaCSxRNa4ROkDr/LIdPVOK0s86Jb/StEdyOimZ7Vr8NskaXU
4ps2zV0XKz9aLCyB28YXvZ5Q6iwvaQlsTzMLwNxuee6adl8pzTGjdkvTMD1WXSj3sH0eK2kP90P4
S5QzZVGdgs0Z2SCHLWAjvJA1ntYgRh3MkTBg0AAwacwFj6XGbsDNXibDwf4/LlsYCBRbfpU6bgC/
iHV5MXzBmgQnmfJfKvVjV7/M6Tz+0tmaMkhDgUQK/bitp/Cg9eF9bY17d3DvuqJmmSQFM9bvVSd5
NjUXXGTpPokpSHCXW5hDu+EOssvejufA7T6HsTVpbyq45yE9DVq6K6X5WiWvlZ68TYSH0YTtjZ1T
JScF8M/GHceE6jV+dHQ9DBy7+lYaOX8y0OaBhWRnJAbEqt6It2NtW1vOntEbdVJVJTaogFhX0EFA
d/qKIUQOFwkbsTXtDY1PIZ4iTHEU8nLdyNhlGQZ1/qNRxslf9KH02z0GSyypSsHIAUi+tyQcwGrE
FufO7AXZqR+dwfXnR1dBtFYtzg/RZxdTmJ2vT2HqQwDjZAwfgLjgACxS8LZUsMRvzRthhS8kj+wK
tX1lU3ZgLwGTEvCQZ6puCezewi3HC64mLL5hs5zKKPtZIgSP0qcyc385o1pvhrICzZvFngHNArS4
/tnijfLMdgqWtEp8k46qr5PgtAgbDYdqToGgf6+/lVlDUzIXNIKymIlEa5NDCF3dY0lJ92lFCC3z
p8nsHRIeAeWCyQXAk76jxjj0U+zTKKq8hUNQkU4dTMVnxkVuq6+ftcrO2bQcK0u7X/8HABL7iNwt
GpzGJu24vipWQ1jUxEpDPHTgNh0xNADLm5KWXZ3RZWgWLo5w9imE4L1MKshucL9+GS2SFgMmo5HY
xG6xcffp8j5nVMDVjFSaUJVnA/+t7RaBOpNynEmu3BnMoKL7aGn3nFoArtsFJjevtpmCMoXrvpBu
2jjpOxo/UB55g4yyqZ/CTOADNbNL2i60m5T3fBIMqEY+V7agYWd/6mTZ8fdyIIEaM//CKs9uhakW
IT/m/Nla7veGfgjvhvbp7GQz4SbFV5Is08+OOWSTpo+xW25AGjm4Y+XLOpBm2gVaBl/pzrGzXTPW
QGRz8sdECsYbPtLkhyElvZYuhFlYmI5nUOeGg8utyHPTQwLCy+9EHDg1lXoDZ3lyxS6rQ3bMJvvB
CQikYH/it5Z67RSUioNdf9frqN0l+iw3K6SBQRrcFE5B3WTmZ/4aHHbDtXWyBuUyrQ37bv1EFj2Z
RghU9D62V/+3F7nKdz0i2iIrv4OTRwU4gL6uaBWe7hz8dtaA2wWabrwThBVOXXUI9fl7zSeooe2s
aNrrENO66eb4I5x+TcpcIQA1AuRymC0Y7yq0vlNOOpXWqWr/SmkZbKuK0QEdGZ8QZij/S7Fn59T4
OZsZxHlOOftLRICxSQ/W62PrI9aYGifpdyPTs42VLXQEE8yZrhwflsb5nrKGVor1IlKiVhc+Dbqm
X5R8mFCfm19dC+yMz3dDljh/U1Zy0BUjBrdoX3Dm9r5dtK7nIJvn087RhzrqU0Ek9e2tMJ8ZrCFn
dQm3HOuZEyJUm23uKo8OH0svr8CXdET+Qa9zd5Phprhz9pnys8lWOy6OOq+3sO5qOZjSfKpf0+yS
lS7ZK8tIXKv0DaPS7/q+xoJaCeSv96oKQLvqZ5Ku+zuAASx8CUVSvVAc6Jnc3wb+/+M/zIC/BR3f
wVQ2+FW7v/34v5/LnP/+53qff/3OTRLy56e7+HuDwvFX9//8rd3P8v4r/9n+/Zf+45F59r/+uuCr
+/qPHzY3A9xD/7OZH3+2RBf/U5iy/uZ/9cb/9l9S5RgW/ejbofp9pNZn+Oue60v4X//9NW4wHcVf
/26i++tO/0xSs/6hrxY6W7fM1Qy36jz+qcwx/gE2lesFIhxcbIB8/qXMMdx/YGoziXpmRbd19jN/
lDn2P3g0XOyCHowOvcz+/1HmrJlgf5dy8Py0HXlM/gwVP99/ClGcgUtjOUtt3y31g+1qtWemRbIR
Z6uLWQ5kUvgumEc4g7tsESdiXdNVKQ+VH69RvgatzwnUp1GDF6GL+3KQ8Jmmcc8+hJZrRTTOkDKo
R2t7zCvlpcW4Su/4ZdEYGpAXEbhMZjOD5kivzkFmD0GoTY/rzEn2zrFW2ycbUI/TDh5sJlKeyO3U
7H4jSHj5RbDiWxVO76EARQ6niTGrnD7H9hq/NlarQbY6LfGgeEKvPpNWfruhPvLI9ZEOPsa6fXba
VqPqIPxJOZDfhJHZFHa4lW3BFVeIYd4LoozidE0xQlXrS72QIKdsZr5CP7alaewdwYbdCm26PBGo
REyPsDhNm+sI/AtZLZRFM3zMovgl2MnjaLAvdeMS0UQfn2yl+iuZsHsPKT0o9TVzfxiW+2zEw10S
uy8TXSnvhj7JVnk+b99jHA5o7w38iBQQ9TEH3qQkhqdaE/JADAebsqd/CCeC/WPENo5J2Uwg5grL
UdTQDCb3yLgoCmBhm+9IceR2gSIEB8j0U6Kw6IxzEWk47V/CqH4vraA3s+I0i/YX15rqXMX2Kat5
2Tc+qr4wgSrN+Kr3zNqssChPA+peT4sGuQWZuCdWOKY2735U46plmJIliOLQfSUzRntFI3SoKHX1
Wo2Qo+Qg/yCKbQCG5YGZggt3kgcDPrKXu5SmTmReBrKsD7Ayqb6bnnhfl/YfysUehp+3GIsZVMVL
NXOkXEl+rR0hQ9BMeRpiZhh+7Y4UQI52aCaF+w3ZriTiFywgJ4322Yeo/sOG6PS81V8tMrnRA9Tt
kTGre5jsPSnvJXAfqFu5I3dzkv20Rvd5jLTdKEumj8q3aAnL7ain40YNYRU2Jqz9lQAEsLOAQ1k4
9FVoCh91rSi3ceQcUeuRQICtJedl4ZlMH0tc8NtUkryt5PkYGKTRqiM8zQnEYtpA1YB5pvmlnT9V
SwIZW5u/TZM+bgBBNrglhjM7iHTHTHs44neARAzg1fvj6GyIQAhA2ba0nZGuKmT7BrLWSo86vUNJ
yxcTHUM+JtbeXa2nU/YRN+6HqebnsGEA3Lm0MrvvlNY7CT6bXXEByojstzV6hnFCo67U9+xXHif9
8XbKMog4s7zEHOjyRybytyZXw+2qWenrdgMKE/RUyb56DMnRVkQLz5Mv5NgeMJGNO2v1zbQr2Bdl
K3105uTrBJt9up9EzK8YZU97d9WHrQdGYRCQ5M1LmnT7pIG7qKZWu0kGeznCoFWPIb7NzQgEjh6f
bE+l2j40vU0sBxhNx07sbYf/qa4txHdMi5UqucJMS1GbRa0/QhXqpBzh8pbjUTfjTdYR7NSRj91J
tTvgS7mA+oKuopu6N1QEqs1Q5TYZkImmVcq9ALrmM06o/WE16SSDY2ybQb3U9UjfycbQJvpo//vv
jK0nLtHjdigxxBUQVT0Sj3ZhjTw6GiMUWm2/Jbf86UbIavJ03o/4PpYfauqCsFm/hIvhOeNjOhKm
Mfaq4UGLKeqlPRrCua+k4NDa9JrKJD9MGQXjRIaStjanakXLgjxsZ6/v2X6MDSoCRcc1W3yNOZmW
/azRwY5JAGAp8Bsifmehx9uqxHGMStLiXKofLI2VRhG8S3WciqMwcCboejI/Zo5ztvslCqxcWXbd
gXkmA37dMUiFhRqXieWkJRubk3dLEI04LhVMPFqucInRR4TjKFgRnCAZZw2vsLmzo5Y3w0p/QGqV
G5vkEigvhKJ1bHzoQalQP9PD7UI0NeZdKxNYOrIYz9OUPhUpWG0YPg9p2TAh1dTysXFd5ABN8zo3
JetW3X7cfpJRC8bGiOE3d29joWt3utaa94sVU3FlNBZKAEv7vsePWIQkQabojALpqkqgp5p51mr9
ZzdEx5xu7UMKE8GEiDuQUP2FT+k+ogGDCNZg0zs2bRDCKXzj0HpOT0d6VqvpTAqHP+lpd9dHsbEF
V0e6hFtBi8qMeMIAq0kYjWMCwZ6WgjPrJNqsW5aUpuVeTKEMChQmWzVTwj2sEdtfSlscOfHbrdtS
YbdLKdE9fjPDxTqVtZlt56bS0ID1V7ZqDks++5RoROAHDj67Kyf5rQoTh3D3dFyhIGxuyacDxW8f
7Sg+A11zEJ6QJ1lM6VsLbfFshaW1VewC/EuXDERytWngOCbwzVIxN4iUSMqUHcjoNnm150x6icEe
d7TCHvN7VgfwnR16ytEbMsLiLHul80j/7Aguhwc5zY5+7Eq21tNAbJg1B2aYtZewqC6Ri5GkF6q9
Szud+XtEEGqIHe2YZz8Kg6tI5/KekiRwGmOzP2i5+xzD8dyPVGSsE6Q2LY5mUaczdSJqIbtTeazg
dgOHkGC8qt+xKCG0i9NrFOvXZOmHp8IoUDu18rFXwo5QrG6+Z8ta3FUoE2OASI9Zr8ZbyPPPUhoH
RTFeyUwM2VHqhEcz4LlrNH8g9+tpMBYYeOZwhLzKEGPSuqMj4u6rISBMHeHOLjRQjDYLd4np0C3K
s343gefaqoRodIOpEDZR2dPjaLQHIZRrMhJZb46EAXXkD53ak2vIxO8H+LeTMNp9OfOuLj3RFrrm
EmLRPQOrzWFUpT2nVfal9OB4kFNeUrvxe2uoEYKJ+VxUZzwfKMSsUIdEON2JbrCDiPH2lt7PZRHt
uI1Thj6EdTrmIDfNwC8tNnVZFY4f/eLIq8bYptBrd2N1oFErTlkQAU+8Rcclss9Up90jW8Zla2sK
LUcSiDS3yF+Yqt1lCQoeCCPnEGonetd2OanNU7Q0tP6g69+ba0T7nGvlSW/NJ0u14Tgzib9E7Jnu
FJul1fmcCymvFBGqT0OOgGu4BwQ7oTJPMVJVJGG8DCQw+T0oJaTgcf/SA75hzRwRlS8EUph82man
rF9y7X3ptWYvR94erJF51Ig7rbQsT3Fm3g5d0KOBCmPvYWE9dXGsnbs0TnedWupvsb5zjN7G6YHx
VROTdWZ4elJcnYtv3+Vn6LB3YTEAEm31ikxhd9lCVOW6D2MWuHBU7SozNphzRxYYa/eMZswMDKsz
XmrOL991rXkT2fKrYTNyiclCxPhYWdBdyg4G0VjsRjhCBwZWzgPShoubzA/D4jYAb3VEuoJ9ZioU
eVwp3Ep2qpIZX1WViJfG0D9Z+kBvxN1LPJEnKRFG5hFnHFVYvlkmtIZ5FGdnUeffk9UtaiiVQ7ut
t97TrZWuTdliuNDs7Ddzq0Z+3phdQNvFudD5e3RhOm9Y8KFIly3WQWBIWxiW3Y66udkpLUK8eZHm
UU5Wh5iua/aalCktMkP3deRvT2XFw5H+Fj5MZffWtRHJ5VJUL6pOOyYfzOiHhQwhHirnpaGV5oFD
UybRvBSJRrdhmljV66X6aBP457d81JxxtV9gqQDGV34TxNMe5WygcSkLa1u09UuR+k6lRd+SsblY
0OHJmYFzW+rArucqC7SYPksPIIirR7V4U8dGJ7H7V7oZ6iE0CubhVlXu0wVJFKsdy1Sjo8Rrl7u4
/9nmNv6skUgU+jpHoyOvJh5szg6Oq6JE7rbIKZLD5o1M9oaMOclWriemHlShgex3NvcKYFE9idDV
QGwLZL5qwHvhvDNhPjECtx5mpnKIPZtzSpKalzD/2KWinu5LN0FObQDgp/3hC1FaX4Mr9YsRDS2K
z5EO+zRulnDS3hGdQVKUj5KxForTotiXedTyItT2oGkc90Samwrh9BVe5irpaWE20c4J1MoYtlkk
tJ2VdYggwWGlqNJ9Q+AmYMjBpJPiUA2N4DZUXxbjjuyPbpvXJqcxrvJljMMrMSkPUJMtPjnKL+Qb
ycFWDj3JOjLpiQPM02YPgHTZcqIRCtkpup/LEeHZXO0reGV3ujKvGaj7lsX+IhL6u4kTzUFB0iL4
3bxGjjFsYxWcNNXXhUwndkY6+nng+QcuEjXauDI+YHj5Fo2Ltm1RFZNJiQ+6l63YxcMY+0qfl3eE
VT3Effc8ulW6p/J1NtNADFJGVkxVV2jidb3kkWlQN9LdtwuPLGrjlxWKHni42gSuWSQXlhvqjUpr
HxuwSkQ7R4Ofw2HasEp2q4CQiasBRlDIfPAVKgxIFpLYBKe/Dz9oQYwoEdoGqoCte+2k1l6Rm8ah
m8VD3CrdfpoK4ckhhv5vV4DGccGd9exuseqY6T3OmLYvo0MYifcZal/eiOylAJeugEQp8ig/443o
eX/SnUnoeUQmxSFBvgHufBqCcqSPZTEG8QRAvmNRlyesQnzURy75Y56e3cVES0ZUtkxDQryStH9Q
BCdmojHsB+FnVN3PpTfr06Cn/PWF/dVIQHqjOdSofzv1qCwTUg1nRJ04EGGYoL9vaIg/pFP1oUX6
7OO4kVR94Fq00sx2SiLpm84D9h9iAZM0MfZzaBnEyDDFsRCDMcpDGxCtWTqkCWw12+mODAe+d7OL
3gLrn98X+im0aHV3dQpvLhwvZtFtkNq4D8yd+7uhTJ+V/NEipfPJJncS14R2VRXg3dWAFbIB8E1P
Fex8o5h3Uz6c84RCLzLFuYxs9xJZ9IyLYevmNRbQzjRPivihIsA56SmyFJHUvJfwG9Tyaexb45gO
3BRCm+ztTGJkyeKDoxPAW+vyhDXFho1jIDxzehwmtKynpfrsciKLE+0KOTv6GKA2NsThTGAumSai
rkX2cK+XauIbKg1P10qbwFmvuCLUbFbMfNp3s4rcT/YPk2g5e8eEvBKHmHbTblE/iQYIZc84zdRP
RIt0pyQ2CHTVKBCdFsvu/2HvzJYjVdIt/US0gYM7cBsBMYfmKXWDSTkwzzNP3x+x61jtquo+x/q+
b2RKZWpvKQJw9/Wv9a0Z41inAXfJ3NbTh0j4QpexX6R0F3VmdmhtF0uxTD5ZqoWfG8V8UozvKPXt
j+ssP+EUeDQs9RpGRb8HGoGlmpyq16wOAvUKLX+aSnYu9B3jJzXLTdraTH3S6E2hyF5C8Lie4PXe
sQRsqu8xDafHiRHAdhmGXwbYoKjsrX2C6cUca+nPsfW7ptNS0nm9z438p1Rpc4yWbkf4WFGdicOz
VhCJ6kaJN9M6Robrvgq3+MI06BwoBmfzCsJ750BSXFTN3M2kvypvi3NvEHMY2r76AtL6zCvxYbX5
SNXUma1g9FgsByDS7BCFnn1E3V0tivk9CBd55J4z8Tpa+VOOX8ktw/mo2cllGPo3A+3DJy/IchDR
5cItfmZWgM7cGIW/dI7zWOJUbF0B6q3tfvIBuFJKerSyn6OE6pNs2MHeY/9rI//Te9AyqYm8ie3S
fRy3dEsMc7wLkZ2U1u7xwNaXeUQ2DFTzQ9lMUqOU6tOIWUtoU6RTaPHzNLD1nBsNduvH3CbgNUGN
UOMBIlFDEkJoa7daUQHm3GUqpoEnxcYcdrQqdF28+FpaHiIxdNscccUL8mXeFstI9WmJkWxSCH6D
8VUvEHofhD29D2PJ82YqWQp7AY950YnejfNdPzrWA49++ZDlathAkpw91VePQVs6Z4Jw0Fg1hx0Z
hve6qeIfApwtB6rsM2e4YtmMh0jERdfcNWN26m3KFrEmQEjTNq8tSkw79e29oaO/OPxanoqCX2T2
iQ41ig7bZkZJ1XKqr5LusXAW86HVTHNbO1ruTatxn1Lj/rAk/NIq1nRvkjO1QIURHRouuZqwik6P
9mhWv/OQU78R1p5htYOHISd6sMJ+3I9Z07H6M0WiAldeXWVgT53pDewc8ZVRntbUVPwW2QTxvPV7
yVPZYZ6uVkq/SAP8cTjKEvLNoL7zF7kM3P8q3vW99RyPDqbxTpybuPcHV76UNWjx/DSlvP519MQg
KqK+kP4uu8sfZc4FyqlPhXSUj1OHO95lbWyNe1fzcGa3STpspzqYNyENfMMcXgXz2XxeJ0iKooW2
NAsAa9yk2Cm2DSyPLf3G47as4m9KObfSrd+N3rqr+/lrisUnVRD7JpCAZpvivhnN3qOyyFncDmv5
YL7yKg8NMsm9FNWPKbAOKW6LLI8fF9ZB9jnMKgvHvErSVEgZ3xIMbs5eUboPlRO9KDGaG8azqM+h
av8QV4jXZJVP/SJHdHY8m2IW95MStLDIfT/2Z2RrgM5ciZtC7zzu41dsstciq1+jzArBeWqvBV1m
bDt7QPlpNW2WKOKW63+YlGcDbL/aMZumEugqGgBj8cElr0Rm630UbKxDcDISbURbuStjvq/n4dIX
kUOXD99VlVBn44coYqdQZR9ck59WvjZNF2aIx7390TFLxCoRvIEb+ZlOqbVPNf1czf1IA5O9HVkA
hGUQr0jZZINGxVJiPMkZ4RSNYqPURDlaZqMY8bJaEfKKRtkl4zZJbQxVDNlbOJPLzaICxiozaK/J
xd6aK3cT0rxqle1RZBmWSqogt32pLZ7FC4l7mDEdyKJtiWZZNrx9OD1+9OiDG2aFzO4HcOYjv2yX
L38yimro8PGAjLBhn3ynuijHh+nGG2OBT7LbjPKXtP7unenb1ipkY+SDtOJRO8/6ock1eTYYnhuh
IofBELlGTW6m+reKg89FtYuH15L3KbvrE8f2w8k6s2cQboOrlA5qS54FmbOttaT0tgsMKnOhb3P6
7Yh1Iv81FvOGbjw4o4y8pWw/g9R5JMI2bPSF07vhtueZcYhhpwfLPdUjXloAf2hlyEZuUgo6Jc5N
Vf0M8bCqJY53TT0UV8OmuGL51uk49lBT3J2e9Gc5xt+hNbbH1BlhTJnUL83G0agdnN1x4lkkD1vH
Ni+KvzLhxXhBVJrbtGp/B3hA7pcG178R/hyFNXywU8FbYxdXGdv7MRjf8PxbW4avEYI3O7sS9uKB
Slq5YYBff6YBhjGqEtL7bkZyqDUgSQ6/G2PscNNJFG9I2lzZgzl4omqO00JhkUzII4whpQ+6Je5C
6FuXgnmHZvZvVAKd1HC06z7/1E1yhbn2R0sEMY6FKy5b1QVpEmPRErx2JEB4UE3BjobyYjPbxrCR
Q/8audO0r6v2waVVbBML+j5hFp9Eto5mB3ZmWceFwHijfpFsaWmOY+UoOM2WfI81lMY2bdd6oojT
J0bDd45kzY9EVZxbp0E7BHIxPUnuaK1I55VD8iJ/PvUHoICM7/Pu6kCadIvqkd0dpV0PtBG6HnVi
NCfbqDCtnkfYrUmCqqg+tuSEi2ko7opqflJTx2Rg7efh7OlBZX+kamINDb2QLOW0TRUDaxjox2h0
NF9oKOx1qT2Y5Z3R8uAVeNf7vrxfxuyJGXvlJ2OabpO7vMlJDAsT+6NyonNL4JKOMoUbffkMBORt
QddeM3FI4hzzzeMG3g1F2Ho2bsz2O6QhfDdE1xi/Nov6MO/sUGKsaYk9ZG2N4SAwm52rInvfcv0l
WZhdCj3DsMH+wOlbd2eN79Ec8Pa1sNB7QnnmiKGkK+iEA1UPtCb4E8TLnzm1rEepM85xE+y6PSfJ
OGVRWFUroP04KGKeAfpSWJ5stBe7/pwqFga5hB+RDFHdqS2tp0djdmq/FeIL+70857H2UKQtQaEy
OWW60Xn4xTZGUNPmKapvrogcNMAQVNWVYCyWGd1Ir4XLjoLBEsHXpXsdB5J4c790F5MMASV63tg5
Gvm2evHgerwlbvek6lJtnZqhXE6GjUkQO3SVfRUZnbco829zqZAAltrw+ngWu6GZ1YV4urd09mtb
6wZ2wrLzlV62hyYWZ1NPwAMgl5ma++2W+fiR6Z9lNICfRA840FrW7/AaGqCmh4hHUxscSG+pkWMO
3sDUfjfr/MVGc/apbpneV7PHtDDiDOL9kotPCpIlVieqBQZw8YmhpdRy2e0upmf402gc4vl5fm/n
ONYwIfNGOBQtRYci/hjYVhK+xbSiocEuKjujwefYp5vLggOqMtjhYfTd5IHZ+7XJlHB08MsY4knj
Gcn50HhJgoD1qCpOBHVPc1QbzHRJOVaU0dcW/yf8DnRTTuVvbHj9rlS/RspMMVdYEV4f8MTGxNa/
zu/7mlesAwUfCuZ31MjgH6c9nkTBVhI/1Af8NTnl40xv+qdO6J8zPxx8UtySlj3+ylXUnLRcnx+B
pjwOLc+teqp3VkNERCqax21tbO7oK90681mPRP84ixKpqjkFCf+uSXGJRsvBWq3h9Bl6ahQYhEih
jyG4f9lWuyoZsLmP/TvoMSxh4q1tB4JQEN+HpXwVXf+sEtuPq/ZAEcIhzMccdLSePlSDlj4kbAtP
Unefw2rQz46FLgd54E7yWC1Npd0z+1IVxTVdeSEmVnm6HR/tCHzCLDhK40coPgpYZ5XBwzttnYcp
rx/YatfeGJlHim6NOy3V031csVbl8VsqTXHJUU0aGegP3MNsgGvWLRaaFTXP7gLsjqkop++AFjIj
6Hic5z3l32jlsrrDiH0/Lpy6WVjnaiIGUT8Ops6+0Ko/+p/x6twsFvVJUXWMXy6HbNBnz7OgRXiM
8VdxTve1Aa55jwyJyZZjumKMvfjpiFegngnCOwtVnHkCzUfO4rGBI08lYeiB62FKQdzb0Xh72oMK
3JeU/OnVZcSQNz2NwwFlC01WnZyUDvCenA7VINGptRn7J7WXVYxH6sh6JXe0ZVHjmZGa54TYZanP
Fxg5uKSTkmkqdkiGkNm+M3jURXI9dLhpc513OY/1xw6j7KaNo2WPCe+6uKSnyCLydGIKwPiAPTwX
ZtR906NseMQyduWEsYxoBlgAox3vRhcGBpgIenVeVMmFEprjSKy14MURv7OZbWy6MJ6MNPUmkz99
Yv4el+ZS2cryJ+re6dqjx4GwUr51YvLXSzLhEzXsR5uQ2IwBPV9QaN36DX0tP3Vm9waXYDhNUt7H
nEqZteTmPbWWvjkGv1KbFK9VSO2Ird+kATD96vO09Gv5ZJCcylracJ3FeZqCZmawrotL5UxHoUaL
kzFJH6Mpfy59wtFhodRxsB1jC6mCBIjJu8F2l5byyCe88zUYsHAHSCeV/TXZPXp79uUa82FyahfS
xZJDDdEnb+hNwrcxJdV2b5gYpWLplRp9BjmcJ9EuTBvuHT145BUE/ho8yEjU+yEl+tAHXjMuRJJD
g1rwyUm9bO4eaHlhciWdmU11RVg/JWDWjEcDBss84+i0KcfW0veaPEthO9Wuofx5SafY75fSw/PB
zMWEPBN9GDUZSpvDZWv6zhRrnpsp/q/yoXC66GNampFg2+p0zBoG1ZzqwRMT48zltOvi6o7eql9E
S7lt5vEXv5Dc6Gav7Smix0j55D4uSzi+MvDaSeUQg+7knWSECMATQr7FgRYk8lOa2w5iJ0kknkOb
KKkRfdJ6z+VzVXVzz7SWxrcuejLi8OrUNHUb5lRtTWmfuggnTJ4kvoBUeqRR6z1wHJ85x7iPe96g
hT0Jk1Z33w0I2FHBfH5lbpTBss+VjZBBctqd7ZCD/0RDDsyQoMxa31C146MBwXdRDupYMx40YAPz
LNbi4+iDkZ/y4/izJJyKzcampFU+1oa4EF966mugKCh0VxliYzAEWhDxpBd3+kkkBNMqfWZ0pGVb
I+MEqPSh80xXFV5lcL8VLEfaTIOMWX2kmOHPq7eJvWvGtqgdB78kfbfR5mbXc0XsG13vPbPuaQi1
R5igTsa5JqJBxLYxZHckdMnblTtEE+rCVJxegmj+aJ3uWhZjdobyfSIeBimso7k1hnBgcOyypgkL
SlaeDdW1tA+TzjUM6468PHMD5k/bKXHLbVS0n33E4Sly1zo/hiuBOk4BviQyQbvGwc2MHR2eQvG1
/i1VcVerse9rzT1z8PKR9jah8ZbwkytzwqyLIjEqHJKYc6LxceraN53R5hJpL2U3jBcqvF/0Q5vm
rOTN1TAZVbQpOKE+abcUMD25cU7Em0CTEaWJh/kp2dV1tAsdAr1hWBLvI8SzUUOIMtsZmlck/IA2
9RRLzyBg3QIL+zbLiz2O5lBEVMRQLPyqOVxvzZkInKKUo5fOrpuG58lYk48uNZ6WntWEfDDJZq1s
tsB5XL+ysDS1KXFWiinXt023yFjGmo+osjykYX/FazvsgngthRDPEtsHhDiWtZKKwCBqI+ZFpHBj
tl254Wxgwm+LAYPUmNJxbKcuSwplhmG2XEQwnVPek62kn9gJUbDNYvwaZ8bO0kKMaZ2pPNLdcET7
9lLT8U3TJQKqEWg1QdS1GdW0yEoaWBUvdpfKD38E6fTeB1kKjcPS2BN17lYRAYh6xSp3DgvnGs1g
C3Q7CvbrXbu17JXCOumFnyTBfVfIL73lbZAxmJH10DDXiNmN3FF9mGxmnUTe2s7X9HfKuESNnh9j
p/maDIriOa9nfmrBLhd6eN8nKLtOkP22QGDsLH36RfLBovBnYyaDu6fgCbt5NfSPCnYJJqlDKebA
X+OTCUOYoWz6LTDybWzTQ5+SMvBtRTutmvHJDvaTbsl9zI7Li3pKf/CvD57uGPF2kd09Zsb4KIKY
zbcDnL65L0x0Me78Z2Gu0k1UHMyuO/ems28p3fGHifQf5w/LK4ss8ZO15sIWWoqLhz6aoK33qn7t
l2LGDG5vWHkThN72qrfzq5vL10QgF85JR3Qv8wYb0SiD9APG5cstRXQYvrtZfcxMHzYx7YTHMTae
sjxRvpzRRdxYfUcORZNxXJd+X9Z/MBOtqAAaZKZbPecC7oRLvYTAM7HIJldAvbVjMKsLW/3Qu8sx
i5VfMF5mp1Us8otI7uzDt6b1jokXucMJq3lYXPMi4njJ/QSLvfhI0wrTffKrIPvdjKENL4Gpk8sm
cGK5atFBfc7Ex5Lt4ttcX9tmHj5lJEecTjo2yyN7MZfPh2U7yRLqUHqx0ORRmJ8Lt3w0e9FeBOGz
oOHMYYVlijna5PC5stgISTiHsudyYtsF+Gauyi8CiZCawCxJnl5HLXb3vfkncRLrrP8E+BN6eq/J
o6wwbqqc4FGMBYGHAF6ulK6hMJLNJarXjKrxJ56CeB18vhh6gHyg7I/e6vdxrowHQ+sB0Ej8mgM1
Yr7JWJjJ/rINGMnt0dcbEucZFhioQHpM+J7xrR5y5I4KFqlR/siNeLzPxOPk3gEWEe+sE/zeiZo2
sRkC3ll6NBVHkMrETZXGtGhaINYzfd6nJe8rnVCBB+GN05LLgwzf2bLJEvOtGz4DRobnRW+y/Tz1
j1xFOeXRMZyi4JJpDZtTQvZJx6CprYijQ8Ry1rhDzflukzbxOy1ehtblr1C47jt04h2NqbuCZcaP
GOdtQ9X58ZxceQvqZ5xRD3Mw11s3i9YcxNOsnOtQFz8626FA2AWYLAWOlXQqfNhTviYU46gZR2xX
0ZrYmqZHHRH+0gAIg938bJOM6fS8lv6eJNRSHgwRSuqiPQ5Tyhaychl2E9CYSnMnu3zcWiqLt6Jc
TwZWm+2LlHg/EHOfnjaKRDMvq5nysBVytxX9BUuOXVO3yGx2Rs2FrfPcm+VhtvPlmEcBm1VBURAv
+LwZMBxuO7v8HljwT4tDfklzY2gHyLuWKN6Jy6Vo28E9bpRyM+rRfEA1aBuYaBEd3Apb5Sml4a9W
LpjtIjkalKlGbnev09Lr0b3aA9OQjNaCfIfz6juHgrZPBWniJgePY/Fymw1yk+CgTlRGA9QRKVh/
UWLfuWygnKWtEf+qtWatQmCJuAVnl8anpDqWtkvgbICCEUvt2tb572DlP3CSnvQfQN+Yzi0TXton
2c/DubGb7qhlxqEpKb6mB1htebb5sZkteLMc65BhjJkRcImxeyX4bU+SPRpUIu+ibsDEiI7GksoB
rsCWx2W3ySYuy7zLfEZAnMY6di4Lc7N5Sp6qglii2Qavov0yAIP+5QfOMtrI6OWwvTZmAhpZbFbo
ISabYdd4J1bPXxHHR4rqehobjd/LnKd+CPjor9rCGZ2qntV41MgLQ6yI7vC3qR0GbpAdjd68ZK7I
djBPCYnqXC+3gdqAgTAkEHXSa4h4Q0DrGs6VXZbV0VG6lLhaa2q4J3Kl1YhzU/Rmxc+2YSxM5IMn
k/jx7mbxLOoKQkgrDtKZSCRbQMJvZktWgnswNXLnOikwUzHs0bunE3fYFekZcaWrXm5FK8PcGYdI
b7FPjPe2Mtp9ECCAb9o1iduAGlngVxxvP06wxnxq/uilyfPYkORghmN59KZ0m7/c38tqX4+H7gmx
u95pK2tWE1Dg9CHQvWFYRtjjaHqYEZYg9TTZP9IZPe8lm4A5wdlRO2DI3PXWzHlX1RzFW2W4SOJr
YWsIz33naPW9hSFgV+rxz8opD+PIzaGoUt9mEXEel5Ss77q/hnaod7DgNsqg/jiJESYBpS0pF2Kb
50+gAanx6FZTabn6bklbf5V6Th7JgVYB3YwSVGdI/DCAe4MTgzGN/bLohL9oKZ6p1W1Ca2/L8tBH
ee63i/ZpoEAwXimgYAfSG/vC9rltr6TRE8ai4hOAuX5iXsSHeiyPcc2AOCpbzwrZw7hiMcA8pWy8
pOMp8UTQ1vETq2EklnFWXz/Q3Xrihpv2iwMEbkzjD1VgeTX0O9Wl53FG1+7D6ZTEFFZLUmc2npOQ
L/kYHu8bJ3pd7C/SjgOuDtzCwEL3JilVHlzymBriT6gNLsssoaoVQkczesLb7DgJGlhtwQwhkx9y
PidamXY+9sFyY0ls250xvpnCMPc1DznXHopjgu5+CtLAORHioJQWCDzdRsYWTWr10kaz+s6EWC2M
RU3GlkuiC8mtia764oj77kwGtTi5fWUBJO6m9/OpXCu6nTKxdnVXP2GdHv2YAjyX44DkRJKPHXA6
J9hmBarmPGdnlOcauxN3n8bR5pmqhbclssrtWGofqp0EZ1+wCEP2dXMO2+w+/vI6z4ioeytxHzk4
sHmav2S6hgO6hUSm1cNWAjyz6DtIaXe4tQtMmV29TdgLh+ESY8wrKBLMR+tUFKSaeMuwne50yZ3Q
s0Qz3jI8zUXKrEDo7xoze77dVUaAGjIKMs2VHp0BNjyYa4PP7bK8uZ5vHxb4UkCD7mlQ5PirPdo1
ORMUcZ20SJ3vhDO/ZYY77Nh0vI8rGIelhwIfGQXcgTjwgh4YVpsb1C7hu5v1C49tjMnrT9uUuFfq
9UrRAz2hJTSMCN6jjU8KYn7KHRAZZguSANrUCp/rKtIEG3tdYsagvpfElb26DD4KU7sGKokPJs8k
NeRPGfmEnREuLc/kCAIogLLfbjGyzhEsBCXGAHpU+W5QiGoAfw5dvV7diXW6lSfpq92+iwAyC0iR
umL4Q1EPglkY7OvFwnlp5keX/RTCHBWUQb9s3KDz3L/KmZp++oVAzrovC0aMLOi3GzA0eSTA5GKS
qSFWx/TJh8P6kBPpc2/0PviOrE3vekP223aeMIbFIcXYDFTdISPaV+9szD4bt2q53awS75Wdckb9
Wxzq/4SKXTG2f2/Bc3XS30RvTFQ5g9zLv4FiQwrhOZhPDQ715PcCHNNLJOHTQjFMmiOK7JKB61c4
0jphPBFIKEzNZvVFgXa8/+9/Fr7pP34YikodKSzT5igi5L8xd7NomJXU2/IAqgPBSAL0yuYcy1Gq
X0VVP3Mi8SLiuBsN9xVSEHFlg3JRrzWcBd9yGb6V5XPKrXWx47S4rE5opOanKkrTO4VSRpuGl1hz
hPo0Bf4YOYVni0ijodZ8S0h5ekzrzFOX5Z1HsKC9BJaNibJj0mlAutt2TjKfnIKN05jm+9iw0qeu
ExbGuLsqCOI/TO6/9UF3DoaoIny5WI1YcnpueOaxel4E245g/essd0QCIIKlsf6oVTFP93GQxyxl
aiBL9vaWZP8TwoR/Ca2Gys7E2HE5aj9KPLxmfSxXFWWstTsxMSykrJLAaaXH74vL1lJlhY91hIRK
FB4T5QzH3uqOAYTHeyuuPkQz5pcw0spzbHKwgXb6pFWNA2sNkCRGSeOucLjOqybmMSmn1h/MdcUk
tHuvr/PFYgoubqKFb4goWcjMnFO3uXNkcjfaNipMy1QCy625z7IAQ1uZOEddlgtT7czdCx6lPsJP
t8f8YOxKTf/I5JI/adJ5AguyXEvE6DXkDwguroYHnkvtHnvWqkU332lQhOcJty8ZCdDChsi0C8rh
L5YK45QCUNimCSLiaOQwcQNzH9vjdLELHoKwY8A8FTg1c0ve62Ndfk9RStHpI6tE8YXRIIaKER2Y
WsovF9MjtKXqLQ6m9KIxpcTVBkWN0vVLZC0s9EiLZS7Ei9DIOWVL8oPYycGuMsfH1UY/yWAt77lb
NrRgZ3/MSog9YKL2Qh5lxj+dNm+u3X0aK8eyGZDCxpkiUwvw5pHa3od+/VOihhGxY/204IK6mgKy
qVMBRYS+ldVcL2ChnJppvz71BPJCW0ze7Ttv3wNlB8VoLqK//qFuazaQi3k+BID5t9jP0pPVVWzx
ybJB7BFsSSWwjBAb3TGS7vTUTk1zACZAnrZF8nHerAT/QMEgOnJswMyhveCZzZ4BY9TXknpKTwcG
xl2Jlrqwk8IFQokb92Tx3I5nvEP5g57b4aEC+cdIfr647uhuMoV5LOrUURl1sxOksmstEqzsLStA
iYpB2qvYCADGT+w3cVUH92SpaYTqA3y/kbB2pPuJQ/HC3gPBoU1wTJ2r3hQJO3GQjRKx8An/OXhD
x02OgdUy8A5I7Q2F2BpVUt2n8k8dDuOrg5NGGl3otykqHc5MeY4TSn0Dgi+p0xkshzh8bZWgBc72
962N1BGDdQnC/rnVwuo6DYo5pjHt4socd13VEFvsF6S8Ejgqrxn1ehYIaomQo+GpIEq0+MGkNow6
ylNUmHeJ0seTWZZ+lpb9OTGbm8bUcUbMIU2VkbXtpnE82zRKeAynmx2G0TXMvXwj8cIuBl+z1+fy
4GRO7MkQWea/fzgb9n88m22pLItSJWnpxGL/baFIG0MECtLuAUcBAAbyhBQBJSdd5MlFjiLggJL+
briOScxkWAacuMT/PoEYgNZ7EcTXjZqDUlEQImHW8gc18X/4Ef+j0ZWMqlQUuZLitRxT/Pta5jQK
kQ8P1GEyEhOqN0GN0WGAh9dLnPUMAF+f58nvgEc5aJWa3Lpgd0rd0MOQjJ6hP2YF0nuEfLgdFoea
4mayrwqzWlw6cosvyUDoZl6FZkg1Oht6pM5S/A+roPHv6HYqO3XTcV0Fh8SlQ57qzr+D5ysNK70+
TyW2saK+WqF8IIC3URw+6KOQxbXNT/TmXkKegWhY/6AVKpS/HU+fEX979Wo1cQxa5ItxEq65stbw
6+Zkwv77S+I/WgPWn9QSOi20hm26//F6E0PUgjJocMIngJtFHRI2rHR1EM7oFWFNQqYdf05h81h3
TvPRqZ90eXUXW7XgsguCHU6QnxWlPt4UDNq+zN33orbP1EZNFwcTt9+kLPXAyF022II28SDnwFJU
8gThAWMjA9BNldvmfhgb4bl5vhecKd4DNf0elnttdqbHqgrxQGfWIYxdRVoWq7/eIe+kNsYIlP0Y
NenQ6Ezybi/N/w/kv8wVsfqvX3lceHELafVn9/dsPdlJlyKF/3uv7X2afUVl/i+B/H980z8C+a71
v9gEgoIQtNDSYuCSd/9HIN+4Fd4qZUtbMAe51VT8vdVW2fRkOHRhEALnrvmvVlti/IYkNKP4H63f
+/9UlSFu2f6/b5n5gmm7gsYMfgz2zVRv/MsN2jC2LibWrJMW2+cMwxsrNayqdUYBQPVtbBZMEAs2
k3QSXq89pw6Dz7KHBxoxySEtSGs4QNxtoVmo1jOp3pr1Wk8s6+gGmnbSrb49WRztmrAx/V4co7GI
Ed73lS7TrTkQBR+b7nuqdVDVLSzpPEbrcHDizcbBjVyQG0hxp8XM3RO438FLIs4RgkjcCQXyrQL+
uW1aF06ZTiZwIFt6un32zw+atZ0EEs6ss5bYrsYtwr8UIEYx56+fIivYpzRftREtfUNFATkz4+a4
fQjbSiBhw7pLJSrO7Y+wpbJtRlcH+ul//ePbX9w+xOt33D77539gLuAquZJ+2SnETNb8IUoKAczJ
cezibUD25QOWo/zcYFU9yISKilmIk9uuHvLbZ13p5SmVnXC7B/ioNvtgJMZkWbKzk7tA411Xe+zr
2N6VwcVyFoNKE0Wy0wyL8z8/JMaANKTwKsxpkOR0+w7SG9wV/4cf9cyA8QKpffHbu1yh9NetSFBn
KcBLmvxBjM5PVQErGOAJ4xLKPrIFWlsUV58Oos86hH0MxqRhI6Rw6GLehZJTkCwIbc9xtB+9EwGl
HXha1Vq6ZRCAoVwx8HKYtoxY9D1rqsU17Mi8TiOpfXoJwLi7nEKJgSUHxNr0qGHvs0UbMnDsjeii
zX/MwiiuWHoZqS/5dWyLQ29b5yYx+0sw92yABN4x7MPxpNjy6zoFCRp/NJoOQVeWJllJyUZmGB1Y
ZcPzDD52St35oqabD6WF16jJ6CqGhquzW7LdSFCAI7V5aJFF76zIbTYRp429OYZk87BWMrprxnlv
1dp+sijGcMgKbEQ+Xgo7sC6mYhM/Tu2ZpVleEDYVc/7l7fZ3bjXy6mm6nwdiYMPKPyAq7hxFo+0N
fvXr7Mzm1Vh/aqJlb4Mm5l0TR7vb3xG2N68qzu/xs9hepC+vnHtZnayOgQv9tRf09PkyKlyao8z2
LlUf9tLBZJhxO47Gkuzl3F9V33DPtysbLklMe9eq9l++NjZo0SnDj5CG2TTKz5pw9cOssektwu4E
dYxqR/7niEjrp7cv/vNDERG3IdLGVEV1WKeRJw2SOnuCq+fbn8SqhKZwJLCp2aukF84bLQ78unlc
ZPg6xYCbuDbEmeYBmiaak5y4WWpTPWShgaiN7MVJRVvBBnfmGk7vJXYNt2ssRIiYzgXF+fXoTA9p
JIjSJIxqBif/jNbKyFHMzCBdwhmdQDYoOX2d/vq0si2vMdBd9KBCX/+Z4TkAXzCRB18/jNmXJXnn
nFWlKpAu4ToAhmiwBbT0gx9uX3IbZtSM4WlANulp4ZGAEKaNEPKqIQIXj81PL0PAGnXKPB9icnNC
CWdwq1Zn9DAQYoDBkawfbrWXt89uX5ucgXxIJvetoSFAB0A3F9TbvFPxoRrcxbfQ9WC4uV9ms9am
hVRw3n6khfG4ETeG/9cr2QPNLZ1J2w7rC1sgGsUmbBWss7UnJEory1jj00oO1Z0LG4cBJxy9I1Rg
hjiFbW2tLIMHUf3VEdnpNcehYHcjWbZ6oZ+6xMwPJpEKXYaHuMD33rvRDusqBpikezWXmaex40w7
URYvKuBFZ64AK18j9aFTYLTVZobULJW8jZ2JARJSLqMWk+lRSz1zWFxQryM2WBqR68E9xjQ19YU8
rOapW/usykeWitun/Qq2xuRNh876ASLWxnRirdxwko/2LsEiEN5cAPMNjb1+1lId1+l9tQtWXEXs
mMVJyZjlClxAcQLpweKVEZ24NWdSDzN75LHHk8bJ72QVVg8cA1BY2JnzSQzip7Bt3ZfIijvzf7N3
ZsuNI1uW/ZWyfm5cw+CAAw/1wnkQKYpBUcMLjFKEMM8zvr4XGFkVWXGzM/sDOs1SRkoKkiIBx/Fz
9l57rJ7oVLtciSoDa/9sqN7M6gc2sWoHU3sgYQ9+3U7SxOBMTemMzHvNN+a+bX0Fdlgu778ZA4hZ
IEXNfv42UyyYdVOP1A0h2CRhjgZcDzZoQlflsC3Swd4GSYcMkeVwaUOQXCijeNHjc1f07fa3v/1+
tw3QLsxAphyGykdlM70N+GfmOqOkzf3e/YsyvR1mbz3E+vDRpTDlYV4YO9Ea6dIEzUdSDN18PQkk
eGl/HqvjroqmAxSfzWIcRmZpOshVt5gcfFN3fTxiGc82INFWFSx6ulblQ2dm0RrqOxkEFpqDxgk1
WD4ID+9xuiTxSkIzdphq+50KgLMnUm+YBjkYvL6pNQtEM/FrHEyzsxzF10Y10fdNffb7F+YxLGAZ
NAwad7G/REEBOHZLS29Wc3LsiILCrRe4m9jiWpCXqPrR//9lyGg1Nk+qV6Kdmha7+5d7jOyvu/Dj
mAgFiFQ9T5b4iIBLcJht7me/h1aYAe+0ENy/2I7pTHPXKQihfgg9doS5qqUzq3c7uK58qTViCrCw
/FyDkpEl3a/9WZrSGKr09pHp0riElPB+f977ent/Lb/dHV1VWae0mS0TMKl05ppbozGNcosTqMCJ
wTjlpTIB8rJRU3f3L5USi0WV8I5kqgeLQoJx0mvzK6H+Wva+4uNVUBboufqNnl4U14rUeTodmf7U
59dbzqX7uenck46nNhLztqCeq9M5SM8ctj0uyRZevN55b3TqGfWQpmsX3aqSOgtzYUT7Bj7mms1Z
itQexgj+LBoi95tiun//ya8fE11bNY2x/fWz+6/efyF0Rb6V7bsR3/GtobmhMUOXjHv3nOlwCq7+
dffnLcOKEJaztBdgVpb372VY+1mxpvcxNxFV7sMiW4tUmmswHygS034nwlh9CFs5PpiNs21zBeiN
TIZlUKY/goTkQ00xoJDgp0Fe4BC8g7Ai9hhQ3G+F0600mKJX7zfv3/z1O3/1Pdrx6GAUj1C66bF+
fUlSiam9aBe/vvXbv7//4D4pv99q+mIyg+Owu596eZ6gkLjfxIGYagRJ6VPBjkelZ0FvAM0W8Jc3
uK1ZFv/7Evrr7v1WOwo6uvcf3+/fL7O/7iYGoI52HHa0s/FLaWq/ZOsNP3e6+JCyRQzV/X43nUew
0hY0nrp4hhWy3N2/2GpfqRxcjb1pC9qW2Eke7l96nOaLgSvyHO8f03sNQ5SrI4uYOdMwcRiaFt5N
5lYb8BnuekAq2xSbe0QnTfkJe3pP6/wtvfNPP/rTzaAJO3V5T/a8/6t0SXpMvh0lq8/yHn9ZTeEM
91v3L02CCeTnT/LIGsv9/bvsWshkuN8cpxNF860s2dxvDkbP6frrUXTwQvNc9m28pw0XLbKCvQDg
3ZJ1/eeD//k7vx7SDSiP7o94/15f6fa2kfP7t3/7LX/wbRRa0z/4efP+7D9fyP1X7/eDQvJb9/s/
n/HXQ6kh803dsep0LyW+zt8e/9er+Pmyf/3416P/P3wvS9BWF2rZkkPvMlUfhor96DTXApyAcSM3
xo3aDRfSM0C4Bp2+6LXiKEJ1XNQdc+12TK9hYGMqd/JrBEeAYnYEyFCqYq258lQhJX9lK/xFiX6r
pV8ghNTDRTEqSK51fh3/NwJcHZ9vUPnPTJ7VRRNG7s5yUEv5zeRdwAheVQBe4wDlCNSZi5EFXGls
2tgjVxS0kO0F52m3aAr1xcoEOXTMi2UrEfmBvPWDcoYyzZkDsmxXYpJdYdFGUMGFz5KruhuiZUF9
OmfUXnIu1MyTqhThTpnHa1xqPyALBVMOnDv31faN0REIUevVDms0o3kYLQfZ4iQtV0OvvQNKINwF
iBRyWb1gCDpairGVjQVOeqSpVkU74LcpU0Kxz7K6YekL3ny7To++/70bPmIHsoyRokMMoR14qf9S
t+TaScPfioINaZr1O88w1kadP6ITr/moCgWST/PdcuNFrjrmWnfpSIRWuvJKdm5NWb9AhfpuKgsE
aDQwAJ8t/Eli3kTDOcKuZcADKZl8V3kCaCC2ln5sMJiJnxxaE9c2+VCbFmNqoWG3iG9JSa3LtGFh
BOqpGOTAFBQbP7fKOVxYdhyiIZPFeh8dW8Xd41TbLEKZrOKy3IYGpj522eu+BOGZWAg7PRnPIfY7
a8eub+pY4WkuvSuJdOE+Qg4xp3FSL3K2j8tUa9cKjDqMoOYStFRMX96H2mLYt5AjfRdypZ4L0Y5k
IQaXsdeeXTnhfnUF8A0FaEKZlpoW2uLahSwIVNDPe2PTedo3uyuRM8TZ1sdedw6E/c3OYzwAYNpC
L4o4nlBxVuG6LrC9jbqyZHKeEwXnxuvActaYyRCcJs1DGoTud6WtHvi/YNQBFKHqSiTGAQtcJbQK
eirLJFalalZkizAjShOi484c1UcnKNUtLIFyp+IZVxntPDqDAihWiQm0ELO+4njVmPbPRW6t2wKn
8STvFh3mLcYSxqrXZY14vjvpIQNxTwBxq+sPfSq3bFX22y5/UQSgRIkoKDbykqkpMWyo/qiJavNg
T17AuPULZLoRY3y9RZSBvjSdG+GgrpBYuevUjF4Lw/xA3HbGIqq+5lX2krNEzYcW2atdkPHcIbNf
AylsD6p6CCoxzCU6f1RnDM9gnDDLh/ULaP2YpQthNaDSIu3JQgR5GtIvdQwYQFVghXV7pvY+a99F
PuDzj84lJJHC6wUNLOU74o5rGrhAS3xQdMAsrRDBW4K6bx3F2DKGqAqQGlffCT8yF65wvpmyqDbF
HpW1WAuRYZy2COPB9MDoS8FaZwkQlKm5G+lqUeYx91Om+KXWfaiIBEHR2/ygyA3RlBvdwmVxQj9a
LckkRJwPxjipnF1i+0TAMDYtXA33mBehqVe5BpBZWvlAbo2MlU8WFKE1fR89T0vY0+5L4k6yYiuM
5ma88Tv1Wy4VdxfX0cqXprOsC7GPVFk8KT2JYaHWRSsZVd8xviG1Yo2aq0NCMEPNHlcwfArq6piG
3clrDYvAPwBD9qVrUPGjy6+ZgarfA0sHmTGBerrgNnbxXNg+Nh7dgz/A8bVKnfbg6uXVKE3Qx+qQ
Mh7ljdavbRt/5QETF9sp5QY2HI4UDt/8RpuCv6nFuCO06M0B50Tw1AVfToprPPreZADps9GPYWbB
BfGFQWyaZa+cCZ2maQ2ZXg8TJG1dZfG5HaAJeAIbTYeef8lIM1s5A7FYePCXvoayO+hvjde940lh
SN891168o39F4GYFtz9on8lQihDBE4ZT+ftB6R9T3foghbQmgwYRNUlDLfDRAolTJpm/9OpX5+fq
otPaLxspeeS3Kk05CUhl5PALcuSpVT4eySVm92D70Sr2cF72Tg3QW7hLBYTZvMHIvMiNlJEF9dEC
XP9H3i1tQseXYdOuyTipqYRLpn5sPW0uVajsHayv0CaXhsM8A8VAMVdT7TtcLMA3wasQBVy9TCgz
hMcfTQXMGJgN5wVa+gAuxQL13UJ/byUKeDeP5IY+FCOkOZgVcfSqYEJ3I4YboGIC87ZqgMZOYkXz
UfHfhImW1D32uIQWPgSqtXCbN2FEu4zd8KrszH1jWdZRS/1DqWboXxywMoRnwB/hYwuTumeLBhG8
oT2Mdjd/gjG+4SqMcq4Wq1AGxlIPxxcyHfJZEdbWsoUEsvApGmcdAvVZ0EVPVpAR+kuP3fD7m9DB
94d8IlUVX5F49rNY0X/o2ckzaUOJbOgWvRhYCq9WpO+rW+7jWh+VW+0Exa53G7QcI0pstqtH1A8k
1nj+o9FqB+FryC/yxyTVTvaISy51wmLV4muHQwBZtvY0cntZjH1w3k1rPNcFoKrG57pMA+EsFONZ
uiyQUZCrT7kH14RBNIYnTzmLjIQ2LHqztkU7ACuM5IBMtBABsOr7jroe6+oUldyRxMz1zfgQqMmp
z1Sa1XxkiZxsYAOrgyBgRpNyr6Sev80y6GCijFduOCfpN3qk8qvnnpTPOWYCgAInGRRQNFvxMWUb
aDk59iIIwCkRtNfjp+n9EL8o7rCZq6EPDmr3U/P7SzPyPiphQewusz1cQKAyS6dKFk5BBdvqZ83E
3+iFx1GOM11BQKv6slnmFSo+EmEXok0/4qzLVib+IWI+2xnNX6ItTfvmhm1AE5US0HCqR3XAGd3n
wB0MuQ5tmDJm5v1gz0EXHx6G81IqOKmwsMw0EQy0hPOTGuw60r+7VMY7PUT83qqqs0RMvMqb7swu
lws1Z12p4Y4QJtKZwedkFx6EXW24sNn7RkBu9ICbYNnhxUmQc7GaOwd/2oagRDHZdS4itV1odjQe
BiN/0gJV2yuoxnPSiiqkATOtzPGoSrgBwOXyJ6ct6TXbjPo9Qh1GL4eLDyWJljhhKBHVrWSnqLyi
WyHrY5ISRQwv51lkr+g2pScGk/IRu3UPqfSd5QhxLsX8Kq81Zxk3vXZsy2iP4WlHrCIQL83DIN+m
wBbigAkM/o4B0QYmkHMuhv4kDTVZqmRaL+iBB2gPc3ztdCY3wgrDldZsdI/WF5az/VBFXwQPMRLn
mrRQm/QT0eP3QKHWiiWpa0jC6BrHav/YYRWKuktKSbjWs9xaWnGzzdGBz7NUGzdY0mwWREd96ur+
wY8K/XG0za0l6O3GnbOkTFLAz0egOF2ufWZ1jIRfsvciKSLDlIzeA/O7olbBXbsfBqLcdloZrg1Y
P4zoJ5VDj6zJQAGhB9aKMTHCfu2jsTCYjfFk8dLxHpto/kNyEii0fEDRhzDVVgnXV8pId2Mm+dmw
vklH0y4u0ozO64Br2uj/jWhhFsVb1dI4b2r9KnSKe3jcT6TevxArt6CB96TZFlmIBYyoXhu9RV85
7kLNxnOmK2BQAJ7NVN7xwSfoTXM9AmgBLcT9vm0iUuokzF3Rn7F4qyQXdqj4+h3yD/ATiX6qGXTO
a7X/NFNMN60NdwxvDb/oQldSy/Fqy2lf4OpLApyQqJLEMesUPGgekzktH6GToPyakYlok8CSNAQ2
pPhNZ10dXwaYv3MZJN+NVGqLhPBR9mN2hclDUWdZodO2+6H7Sb0qTLdf1FGzCwZnk5UE2JeSlm9E
4swGu308D2UOMMAJl+xyEAQ24YrZ4iG2eOY4M/O5A/bP71CINVy0ehEtiRkKyV7XcKgHzXvD2j83
8ICu/ch6K+sQKmdtE+mDRkcrmxvshEvUgL4s6KoXeCNtUjrn7giXF1muMfS3IU3463TnpYW0Rbsc
921eWGhic7Zr/oDys+kw14m9nILRGTHR0qcBhOxnS5b39FfqM88MH918Ldu7OLXdgcIOgg9YGdas
naLNTP3ahd1XSSx5aPbmyvLayYR1hPnHB2jlWz4ztm0incdJOaw6J3u2iRVFAuK8RKO2zmX7o0n6
Zx3dHSiQNWX9zcXLuPUciuXUsc5qlR58pb9E4UTOUiA6m806zXDjpyOYRQC7JvGls6yHvNoa/SGD
Zpy5LlJ7edNHsrTyznOWiDBBZBIRf/USpEH0ybSHRoU4aVlFv6/B3gLchDuCAAsT7rMaubxPCIj5
yABOxcMjexc6QaYChHdZswo7tGvUurmOJAsf2aVAEoLlDmxgloN+ABotVoNffzK3/fKbcfoRjUcP
yC1yoWdWie8Fw7NVnhhrrYVppGa+DoiaVdtFX871maxepeUi6sEFZrIOForRgmO2S0cprpantqsF
gkL7zNnTmXnELsVF+m0z0IuD7+rojzOZmG+kSVS4H+YQIeTCCT4keJ9tyzFZSUKNesbVs6CVE1cK
bK1GM7Eqsy9/LKK5j2HFD4YPLa31Oba8LaYDXoDaphvNR8NT4rkolFcE7dDIibGmRngxauNbSc6i
kSpPGOSAbfIpJaFHKzUh5cgZ10XN9YmNPBgvYgMDEEEYuZA5OuA1I5s+To3xUvHZIfveydEzbe0n
PnWfj2+xiRtt2TqY4oOaAOCKVW3AsdETRWLEzoC0keq96VPeEJdLJP63RZeZOKygMc/8ATk/Sq9m
FthCe5iszXhfIlbt7mZARLYnmeM4matyIt/jLrwO2s3XtTcPv/Csrkxi2QeuzrUAqalVR7yWMlYY
lPTWAVOOucdOPmXPYMgROpFi6p7uU4SFx4nJQlSLYwv7RjTNczCY7qHsdrFNuk2r6x8w18pZ1LTN
SmEbz63uPORypdWqumyj6MspmU8rBQJ4mXqryvCBjMmYWtPoSIQZyOhOao1O4iAXMfq/VWOe+0x5
brovx6frbWnPnVk0c5xY7woxIdLiKmdgmheZ3Lgxu0XmRLjMWQGkx/OXcRjMGX5t/VwezVwFwJ15
2kMKUF42VKpFiFlPh8vb432dY+THJVXLeWJXJ9DlyayIBMtDeHL8fOE16ofmgTMlzhIposbKx2v2
DRtjPTNzjXK0dCYVJ7W7y1hNc7GXWxZ/Uq/iLG1KAHeqtgoVXSe3yqT8tgpjlpNFX6sB4qx40The
vtRG55mU1686yb4mTYmZBI9tmmG8e+aKQMlbBFe/c+yFHtg45WKqc+UVc5CD3dYcoE59ijg5YWwy
tySNYOWl7iQncpjphXHAoPoMbpUpMai7BS6ZmXZN3GbesxVgMR7ThVb7n0rrBasi2vTs7udkql64
aB6MfARGwOEJz3j6nCbD77xrcfZbMW9gW+jk13scLaqPClQGePl8sHgqPOJOe8vCKdYR+YthbeHt
hXPfAFRHA3pmi0NkIjGIXYaDnn+iH4fPootOEue7jsyiqLqLNYQXzHvnvg+evGDYBnV+rKtkBRTc
jPS3jD/Bbb25LD5zn81Gp5wqAhUrQ3noA8LP0lGupo3pSH4AJy4Frac9GpF3013jGVa3RnxTs27C
4iv0JdprdgltUtsrU3m2nWGTm+qhhZ88K4MJQuTy55qF9S7G9knn0zJcGA6Ug774Zo/jpRB9uNHe
GCoQchNxQJKMHbbJqk44YkqRElFglot6dJaBWr6PUr5bCchQ3mJVS74g7rwbTfORph8dbIJZyoAD
HP8zY6SnArZWYqVfOi82HvMvwGvfYjO7pFCo53QsEUSn8sPheF5XUfOWUmDjM2NJCoshmhl1dovD
cluW8lsK9cUWMY2CfiuGdBHr+TfTDPdlpb5IIIadTFZ+z6g4s90n0NZ0ltvyK7IjqEjXDm+KXikP
fh1uGzX+zFWmSuWUOa0ABBxbFMmeL1ZlW4D3qYhc1bXiRQlO+Ri8RXUF+u5oVCVSpjwnI6y2DxmY
mqzxH10NwYJikGlpfpkaJmhPTM0q3Ti2rZ6BvLLoIlFpY4euZbBz6xdDVKTBvpa9p2yTenhSAJ/F
kkjiODiPf3gT/r+g758EfSjpEOD93wV9Z3IhfvzHFrhH+v1/KAF//sP/StnR/qVNkj3LQJ+r26jb
/lvUJ7V/2Y5A6qpJJK8SS8gfkj6h/4t/gcoPSZ8lVEvnR39I+gQPJ+BJOaah8e3/Chj6w+/yMxnJ
+5H9cf8/0ibBK5DW1X/+L0uqv+maETTbhioMXgOvy5C/eU4K2INl4jjZhPdFbe7576SWWeplsGuE
+2524rzAhWaULagxdHqd07MJweZasptYNbE8wmj3kpNdtBc7G/eBbr7anoVqKyC+ZurUaTNQfLfE
jQ4QUVadIkinPpAFua2yo2ES955KEpChmZhdv261ElkaeqgiI8WDAO8zIix7p+VPdSdWyWQJHrOO
ARShhF4SH4l+qxe1DSNcNyD+FBErKAD7azMeSAlGDUIk5LxQMDoZMduEENGAahB+qplfdaHuU4XG
I8tm7KtXhZgNgMRY56GuENTL2sGFP2tZ8ggq+QoHdmx2JY953DId7rVTFJMWL+T3lit26eCRDyqQ
61YlNg77A52JQ6SDOFe6dVE2l1rw3GG1cGTyg7SCs1KUDHi8HwSAS6NOKRfRxzcdKgTlm7TAK6Dn
OgDX2nsV76bswVek7VOnxoegJuYgFZsmzfgn+UIU6lbphlNQyiNRgPtAJbDPUU+Oq159BQhsOpzc
goaSvioT7VoqFeV2uayqgZZ8fCjr4EtjD+oowQvBGufAbi66b742kbdEwoJZWmb2URr9OumjgxWF
N80c9wM8aidKD/QCz77qbnVv60Q1yh102Hp0aIbxhGtiH1rd2sFw0TnBrgzR1IzhIbDhv2jBIZ+8
j7RoqZhQnC0C6hg9JvmD2GQahceOjWAmrdeCaHKpDCd1tA718KLGZLE5wv8yEo4Dz8r2vQne2dL2
biE2XeothxDbuULZiDyH3AueOatcTPM9NumapPfaeI1wJHpm/AAXkQjXUw6TPq/9XZgCmdG9nVpG
2Emx/oMRbCqiScfoQ0Txl+n5X0Xdn6e3MVfGa2FzUIvxohXrMlI/BxVkiIbQUwVROqkYbQ0iQ7Qt
omZOd+TsTLQ/NIH70crRHpEpXxnOrte6Uz9am2YIdokxizTzmI3mUfd5B/N+r/nIt71hH/jxl+3V
hJdywQ16Y6WK6GCY7JE5JseCgGtVnQtEK67Zf9q5foCI00f9xfKHc5eLV5+m5dhpcyOPDmUR3u7P
MTSAOQdQrvSSKB0wlxTel1vZ1gySxNrr45tU+70lqqXgU6FLjYF6jszrAM751EJqDdTg1WzCL+xi
LBJwzmkaq0N8YPq0MzjPkyHYuBlj43K4TtfSBFIWMUunYIwOpL+sipBjVSm/gWhqw34NKvKM9/tS
KsmhnZYDG6vSeHXG5twZs8zrzzofSQmgrmrfHIi0dTdeZTFep0+QgK69Eke0MpPb9MZMx6NG3okM
OqI8xmtF1nZLAdgCE57+JEhvUGphSUixMXU+GqUYT11FNqHekQu60nu4ZkbJ45WAzKMdmcVL6BKz
rjPhwFVLprcbBmAfpHCPPmuCK5pvjUJ4DMc2UHiiyMZr7LGWdW19CfDahqNOckN6CAOWAiwwe8sk
8MjlXG8SEORV/NULAWDotWNeogX9Rdfq1XQwIe1bIUUkiYNGdnKteaeMVr72OVU0+/OrKraVMhHX
qlVphjslLFeZAYIuHU+y7E++2V8SleDzdJkn/UlphqsMO4BO7HJIFr7ZnvICKf/poerNoyjVT59Z
SYD5vNUhFxmqdTRk/+kQGpoy53CAeNXpsKd2nBcczIoXLGuswx5tcJA2ysntsgcjaxdWp60Gvd4U
YzTtko7CZPhcqCeacujFuGkiLRv3BPOG0ZMK5bAujU0Buj0ByJ71nB6DzyHBO23F6rx8r4zysWnG
vZPXl6oa6X4hBwOGM3IiTP8rsEYzZOkGh1fPuNr0tH1hNp+V25/6ScMmmkuhc4qFIl+7OJBKSQeZ
xSpg+jcj8C2lOI7JNGkv04IteqxGWfjocGWrw/GqhcmtLopn3b3S6LgYLv2dQPTkTv6oAmfr9dZx
OiWnNUF15NEP+ew4iSqdc0zT6Dy3nv1KahHooJQrjSNei8bccE302SoAYhSc8yxUs6g9UV7eap4j
JrEMF/LB72nTdIbFqZbcQqfj/PAfJvoBzwXD6Hg/47SewQuzC1cR77WiMJNwp2ao/9gGcFKtcFKz
DFPNj3baQ1S36xU2jGghadZ57lw16xeocjf6Zy1ycu0z9CxoBAQ5w/rJH4xpo6931i5kiX2gsRMD
BxnUJTttQtAmdXz9HAfjsAkxmSZ+UdHJi8gt7U9OFg37AfVErVUM/fHUGhCGwAHB8nDTbki5ztbK
PDUhRwkd7EKsXvopN00Lye27y4Lut+7fG8ZgWHdJjZbEegr8UCcfDqVg4gZid791/6KI8o+7wphe
9kxNk2rnwPREzIWgx5HeCyYa8GwGhpwG5zaAD/zICtggaRJjNHfKUdvdv3ST1jkJRQ0Nz3zR7GI2
Do27c+101Wfxi0/7FRo8KjqbXv02IW69iScgghpcNan52yFhuuWPLCGNuilqa6VBQB3TdtGOEQQe
ZYnCYsY1ABXpq119WaW1ipAnEso2D4d6AQsPLe0g+U4NaCz3uyXgdbbvjVJBPc7qn1+gD9Z7Xty4
IdDmKP2yX1EU0fBAH+HTX48V/5RmgnwxRVxtfHfmbTSdjc9VYFn49q1MNQhBTWvvgrR5D3pibpTQ
J6GBvTVTqllj9VyNY3G1eonIgBjiOSJcRg0m++jahEqRcmCPof4Zw0BqU/NoC0jg04AwKgH35MNr
k9OaILZ3F5YsHpwC6dCcE2c8e+VAWhP6ZtQjmH/tt1hN6kc1JH15hq6gWtosf71egOSN5Cvpakcz
6S56OYBLzI4xaNXCtdfEXd0CkOlduRdWtPtTUf8XdbL272WyozPKtoR999Bov7nSgtASSK+Qczcy
+ioiWvTxJZXdxbX7I93aURn2BXVUL4vlPzyz9m8FOmYbdg8GvkNBq316ZZ+3c5B61PPa/3YEgAtc
l+kGEOCJkQy84NjaxhCNWF8odDAJz6eIRsWxjlOp9A9Pz27nz24fDI+TC8mWvAJVd6T629N3UvYG
ASPZRq8p4llrUtJMlCJfO+o50rqzZQS3KoNS+xSYeFEEqxqFrR8O/+QL/Lcc0OmFQB23KNrAIcnf
PgHPSB3frtyUaUZ3IZvjbFKZxApBA+oj4M6zHtdnWOgoK8x5g1o+jZtzClwi1bj6xBSsjkBATqqL
fPn7t2jao/37W+TgzJdSM0m8+s0QRa5AN4aDnW6chi2Umu7x6T8pFX0GLKsUoaa1FFHzcT+884r6
PB4+qcQuXnVCAnFTQQQaPgvAvTy0zfFEUI2lvGAbuNZcutCUzK2BMoTazkoGkk779VSCWE63jlCY
Qv5DwV8tVRradtyfEz/c2Yl6Gg1zU/JZwKte0POmEdySHl8SrfAa2+qq4OLn2nTgm2Fd2tW5GLpN
XJvM5+jfMRz0W/QNVrlS0SsWBpCrxLsSyfgZjSjHenFEaTCXRnmytebs5slX4TQ8fHgrmRRxDZvr
QtJp5KgBZYUGNmb/l2Q9osGOfIqSBuTffwp/dXgITdVNzdJUU9d/O051FG+YUQVJzHq1Epl6apyY
ILWPe2XdX7W63P79E2rGX33uQjOmXbstOEd++9ydTrPZm3JmApiDJhx+C5E+TyiFrMNC3p9Wtohu
Q8+iNk7jrKa9sN3dkXmxM6jrY5gH2vjNr+BNZ4gM2rPj0I3U00dDTgcDRm40RsMJqikbCf0RD29Q
2+PMSmloNVw6uvRhZD1sKMWmx+2gfTKKM1sL63pwmHYFMUeC4yPv1Hvg68QyyfHasqtKYJY5Icaw
5N0C9K2QvcD+HhxLfEghmAXVh+13lCkEqzkWwTyA+ha6zDcAoK1l3zHeDDVEciLH6AQvUc+RzhHu
VtruwbVdSNJu9KnVhLpTSenovZLGe0yj/tpJ9xIEzbxlC0YFbrzqMdVxienbNN5KtqNZHNymorXO
u3VoxsdkqF7KZvhsdcqxFMIEKQ1FuYViajbetuU9Zqx1YHSEa1m86hlya1J8xfDQKyEyypx5r7mw
vWY15PFNi92d1Be1cWLovoGyiQVp2Le1/Wq12mna7lGx7IGFcbqa8uc+KcPN24wsu/6uSJ96nYsW
fwcWnKNjeUfwT2DwsbNr7b6z1U/XFkep0Sb4+yPtd0f0tAQLaTtSU22pm/ZvhzZMMGIPFSPdTNu3
aUvX87FrV+nmL9OfnFr5Jv2H1favVn3C5rjY2hKG2N1q/qeLDkwEEIp0RzdmxIasYmOa/fMl9S9O
WWkxzMGuqunIHqYX8acnCWDv1bGK9ELYbTrrzIomTjxeCC9YFx4GHVpBT5FanMmjWA42cawawxg/
+pqqbLLB9pNcJjCcpWMCvtdpRyj6MWLb0+riVbIQyjTehT7/BjldFYYftsXTFG0EOkLbCQTf00Ic
Jf2VFIQrFngOxRIshj4u8yE5VJYzw+YBAGw8NW50051hX0OAzMismvZl0hivviOOUS5QplOSM940
5Xns+o3JRmd6keTs7JBLHwfDuhDpwiGzbO38mQkmxSLtaSxlRngAQXPRpPnqJf2emNdDWhoHnzgk
pRr207ap9oODOkrcpOUDh8d+9B5toCAogoKdTrLNjO4e4ZLZi9bIAvQrmvCe0kvVgy/y1NbKwJ4k
iA5w9Xa6DnaCT9KODYZ/BIrxdCpRy0hozdfUai5JBaezkK9Yr+bTpsQBQEjE/dJ1u8u0ggv2a39/
cGvqXxQ4HGIOIkjKCwH35n8eBqme16QdJYwjYy6fKRlgWRGWzAbZN5USGq8SqfuMgfFc8/mMlD4A
r4Szple+6c48XjCLOJZs8wD07xthHRthI+e8gl0hb97cTFu3tj1VSX/2Fe+hsvWHwg7fnJp8kRTQ
YqgikgheBju6hTqPL3XeUmgpW4FoEhniV2o2M1jE27CgBdBy5lONTkVFUyJrcM3jtKoWY/uJwn/S
cewDt/uUrPzMb2+YkA4CWkI+2DtFmBQf/VqjuUD3zlX6s2O3Z42M8QaqcpK9T5tUGYW7UunXJvFM
Oc0RsmzWiUm1Q//Fyvtr4asnNnh9R+YczbKpGnOjduGxmWPGf0zrlac1O1FW56TtPoemX09FkFlN
LQvjlXyC2YTexSm3xn12xbGL2s7jlDDcp5wWXW1/RCaSrbyuF3//Qf/FKkbhNv1HKjid7d8+5s4r
ZFx3TJ07sEMV8AGRE3Ihu249HeRG3Z+EtXNz7x+OL93EgP97eWZTPnOF1jSYS78vn4UglUYXTbqp
ffOalPFhus4RctTCGOxUPow4ObhdvZj6Z0DrFq4hNiUFTz7QeKHDqXOiGJWJjIBkC2K9pyI7oq1Z
qijnqcU068OikSKycjbVSzaNUtmfpu5GGtmvrfN/2DuP5ciVNFm/yrwAjkEEAsA2tc5kUnMDI4ss
BLSWT38/VJ8269tXzMx+NsesrYusIhMI4b/75/WmL6PDvGT04bnVtG3dyS3GW6fnPpR4nMLS8ReV
Ahdl0hqIuBeN1aIsAEmn+su87oIKvkQZEiKc5gpDd0vYIErPo0c5TdzfAw49nCdoNCIgyGaU8WlG
4iR7hp8NlRC4eAif3YdkPKYO68b8DgdW/Dn/zNakv0yG/hJN+rls+VziL81JzqPg2sfXxiFGUqda
m5LVt0oO80HHGfRjw2MP77en0rwtk0uD18n239ADeWM7921WKIJOB0Wt2G7FpZjS37Mc4nY4TDmZ
f+elt4VBdTaIqBuYTpKIbEF6loJTB3zTXxRTW/5MDNaWICG1cLhMDW/lfKyb7Oxzonai7sdroHzJ
6ofbQZXGYmLMWnPdJdd6GInhKVc/F3NZFCDNdoADPzqXWbU20OtmtWksg402CrBl7Yq716/5h/Ys
TiyxcSu1EG85alrU3ucdPuTdAFJ1AVJ4m/93YVKtgAUBuahqw3OGnNxhIFB1PLPfMR/E9TIHu42B
S+zm1XdW1vDQPommu0I++nOJHdsnd+x/GXn0iLd4YbT6o3aYV10MK2fdB9rL6ICQ9acIo7ORtVw2
1acQ/Ks0ULOwWvBcj8vRj2yyy0cQEG+z0pZm/AHe3ky339jCj1HC9sHpslCPUSlP84HJSMYXvJRv
Ed04OeYqI55+dYqtjtNEl6UHrYsgmKIjekS0JXBQh+xqsJm1tqZJkBfLdQBqB0m0KEZQATzwDD3m
Y2TINjz0/D5ZvQSqgIAlPN/GEzwIXgIyzvaXxNr38+aTiYYbpH2BHwku5ZeuoevPD9ysvkZsqsXA
3aGGyeoNKSMI5IXa6V6SiQmPwoPTlSz+E7DNEtWZ5XjWCafC//n/r1qG5fzflg/HtolwSBYR/d9O
+cloYUIVNqE/Z4QqzC9y6veW/4zOheDRCrWYL6Num5K7j5nR0FbJizRrz/ODVSsPokLDHaAh4EVA
PLknsf1n2f7zDRzzq4w44Fbh79wbf0VAN/l+FzbvRw+ghi5d+IJ9XJ3Qg/p1TVsVKX89x7URwnkQ
HXtOVmlircOA94Z2nImAlKO27S11uKQHBOl0m/qi0J3OWR6+GbOKJCdek0Gm1cYwy8+i8qjnjAp9
4SBqVDlaaJOjbepW0S8uGTQ9GmXaxWBiPMXf6qFyk71/8UquiN1vvbIKHOspCOrxqCbMmFFEGYWO
T0VepGiOa5PFaV5zHgNNv5CHWeSV+tRhpbodQEt9uA+R2DVFTNbuAMF7Pe/hSQj6yQKvIUHR9Rz1
5n23Tc4eT+T8/tWO92hYjx1zjSTSb/N3m49JgTlfjcNDfNUqZ50zE5ifitihao1v4qH3V8jLszKg
MU6IzeEw3zRE3T0ZMKztfPyFa3ANN+slHfEbesZmVxWcgvL2rp8IoOkrY+ypZ5hYloixlPXvpGmf
LInzFFWqcf559P+fuft/Mne3DO7y//Kmrj6bz//4yUjujpfPFATPY9426j+WqAlJmP1vOJ2/v/Sf
k3f3L5tvxTQeg5H9Z4j+N03Htf6iKgJFz0LXc2FmcSD5J03H/ovCTsPGXmFJAfqCd/7v0bvFVJ6T
qs2CAFXHtIT474zfTcv892OR59i6rQtUI11ahvXv+lobUi5dRSG4q7wJyAF2Dg8aB3FhUmE8vFaM
gu6sNESkADoATDbsE2PVjlDCorWlu706sPY2ApbUheCLTx5m5U0Y9HLNgKcWDCuhfH/tj5exKqod
nqRfUcTchMU2WslBY7wjIuYY80Sql0O+Ci5uipThxfoaBcJ6BrbortLB0jbGBM96AApuj7G1bchM
AFpz3WVSsTcIMkdkYojd6bQvLewsi3Ym0MNNAdkTv5t95JbJnR+UNaaHNXlHbVE1Kp9LvrN97ocH
dxhAVUMnXFrQx7dZEa5jtuQNMy9mpdy4a5IVdV0kjyxTFVufJXeM+3ehBq26pAnmqA/Y7Mve3ad4
87amGp5RDAmi4Pw5aVQbDm54LLjDL0evr981axhwSVrbIIo8MluhuPjNzLfheTnIPvuuYkYTGYPO
VZebxmwroifdoLPPkLa5FmH9luThaew09dIk2S6CfIzpobSY1nl7k6eKXLljHJLe+qqwEC7dusz2
RrB3QsN+4hIhAM+W+8zEYPqnhxhG9a4lWwTeBD+Xv0YtGz8nEnKp9Uz7kHe0tNxYR35/twi87qaE
rQeijotniPpjB+KZTO9+A8Ei1mpxBXmS7msvwImoQCYBSdSPdqtRHTEmBxU34SXqvGGN//WZ3otm
Y7VjCQBU2dRu5Jj7FP57Il2Ue4BixAiLtbjfVJmAqpIbr1kxlSe9cl6GnCidZSMVjb7u3Pu4WSWd
li8xHIwUTUkM7i1057GH2yAJkmDKsl8ojF80GNBIDgR3jE7WpkwiWsjAhpZpdtNxsVMtULLLmWGM
s1wi38ZAWYbGfqjouLzzCwXwK1FEcMgVmpfMxTwNHmjsskkXSRphgfPEcQ4AJA4s8p3fFLZ7JEyk
cxPY9+iiei9So/gcyeydEr/LHrRuzo/rdUddbCcZ7KAmRahEWaFnq9xJQHZDsCSkG/DcS1g75Xj+
UyPP9oGPtziqIb27mUk9UPMo4Ewfxkox+gnUsTDkyat96xBqvb0rHQvqUQHzwEyDvZEFu1aU1Skc
2D6sRgChnIx9lJTtunGxSgxwyBaO3dbHRpseyryLKUyIy+P0HTHVPjihzn00TR/xkV+QQceHPPC/
09ZN0ewAWVht5s6p12yjSo/TcUr/pxEyBC3py3MF5EytyPqdxsX9aPpHQ/twRu+pDKvyGlORGpX2
lg9K9S1VapF70jycovQ+gZrGrwflPH7WU7HUbM87jUl2/cMSdq32OphDcs22wQWn6jGXQ3QcLMrn
wgA7rIjMQ2u4SDdaDU9Q0f1m5/Q+DAV1yB1zJ8jRFbVcA1ydcuNZmXqqTPqfaG+G9cLR1ggvkC+M
ZeThGzY05+bn8oklyLn1fQsqywKfm/k15ELqhRDN5WkOscLbt9Ze25I/0oXcRiXeZzeGtGnI8jIE
IQXWDaHixNX65RgmEXegVjsLlzFVUfbwvqVauQwsl33QWmuOwTjKCy/k92N+MBcQS/gS3lZX7XfN
aCyAtrDVgiTeRRbCRiOqHwdIKQJqbKwaBrPrPoIMuiIP6h77SntOIt/chFZMIVyRh5QCYf8HMUqB
UaDdJkYq62lQM9TH/S08/6WCYIsXN7MWoSbFNn+l2zu8jG4Q8Nn6Pv/u4cqvlkTtmN7L7AdQaPtc
tcbssCfQysVTF3BexAyTJX07UIHYBFG3r+guWms+/s2eEQss+WQgCYOX3W2SlTP++EWGybJ0hkVl
qGnT1OVrZBsk4btKrgClrLwse4NdWAKeJFeHJ/Q5c3SMzQMp8Nr2T0TyTIofsl+TWx7anGZDLet/
UeSZLs2YyW4VdeR6iIjkSbK2qJ4EkmNs0f5xhRMaX4YlgAVwpUzrxw1KJS8l9i2u69y5LGpK8ZbQ
FwD1aMM/fTd4as+c3DkJoQ1MKxSdOtN+qKR+aB0SMxmFkzQwzDUeQZ+yzBNznQQgjVp7FWHwPNZY
zO3Cs/ajV1O90H/ZNIgvGVMhD8g63VtT+W4GE5p54j9U1Z7hSHfHa8K00n5wdREScqI5jbF6vSCH
ZK/o+2a9EuFDpXAFDCOvZpVSnNtOGh3i4mz5lJR2meNtjDgolrCflhpgqkNiNMSZhMc9Z0Y0kxl2
O3u6Nk6ULYMi03e0IX9NMK/II2Hxn8RaY6Xb5rqLq6wcIczZ2SUVpCebNJ2Y2EbpOpWkzZyMcJad
RTalJXhq5FSuISmN+LsEKUirIg8g1c5sQgPrQkjnT599komAAgBXdppiG+DtZK9Mm5Y9xQOWlOiM
uVN7+7y4SRkB4Uq1XTrMRINg2tWT+KbORZ2nSFlknG0Wn+b3mLrGU1bv9Dx9M5y+QL8KXmdRI7P8
YE1EkCTgCI8vt+sr4MsEVkBEmm4mBhpt9e7KuNyVSdBTddcj4thcQ5zakVvPmdJHKgP2sU+FWMj6
PSd+zJvPD2Dh0HrwpFxHtHy/wYqL5kJK1yQRa6LGbwS854Mtg+Y17nA4h8NDTaH1W2fSCmfPtQJR
az+5vvbMsoTGpxocxMG3El29lHHMHD5k3gYqPSA/meu7uJT5Km7a5FGE1Li5CTHLUmfN00srXUaq
9t8GOX6YY9NcDGaVKy86ycAUn53ODK93ev/YSOPilpj8FPHnRS0b59NW7ptf+J8Q1Pq9LlLxlLUw
C/KArLCqJvHUORVuB2iJZPO7jUvZ5x2OLFqSUkA/xsRYNyHIQ7RJRE17uNNJ2J2trspW5qQVO4nT
cvIVdOISd7qsokeIBy3WLMMAKGjZ16jn92GLXG485GhuoGpfxL34nQcRS2NyApL2gxhzcpRT7IlT
zhxgY0N4MNj2Kh5x8pOXrwgzHzQM+zR+NyeZ0Q5H6UCpioOHY+PJa3iIbeSZXwN9pcQHsCmCYyFT
V+/J6awTyOf8qphx1SFZpYYxgPQnSIFJFRxd7G5h4MhlVLotHwoVfBXNW/YQqicZ3eZzVpdOGzPx
5ZaCQ5v4b/nM3ruhiDXeO2WIQqvb97aoARru/bxyP1wf0b0msPCI38Ja46PIzuGsIKkAfF9CUgf5
mORVoJaiybVVkVnTSpsfHOwQ0TrOA42kQOrw2lFZVPf2SjUCAFum31zFKal+Fb1dfVut9+6bRfim
K9+lH6dgg4PGHU92v7GQl2SQvwwurlKi0MAm6OZY12mUY2ub1Lt/y6zw7MMB/6Fz+6iEmt7H2nrU
HPur9rL8DvGMTG97Zj1iBXEtktaiRDh0w6vBY7kYWvoeZP9mM+lcIEITTacjdZ1PRgVFmM/RIbtz
dTtxnFSq4TX6bdGReCwxlq0iPaJQRRKeHGrUQ9qiyVFpAncuIjsxJT+80ZNJM5724rbiwDkOop1b
6FeY1mpPdP+7cGnwrns6FXN/eC3xgZTAgWEvT9573FVnmnC7feQ4+s4mOzyE4oUSwGbp6OZvDEK0
v9JkCGlaB5gODX/DNYEo4LCIpdke0XEwBc1RH9MMX/4QpLh6EODIu3Rlz1/z5wt7UbUHJVLMOSl/
lhP6Y0H+EAtyzPxmS7IDgV5XL5meO0vRDd9wKeFHEhNlDWywbLn+iwTOuODg0R3agETbn/+wPu+V
XjxotLvS0z0ht4V7so7uxsSEnBtdt+UAdh5MmiL8AqjZH47Rn/9gpB3ofenfjRzWvCARi0HP9ng3
hLOkS6iTQJLiQCKOdSZlmgFyWTbSNq47TUkqSME4g7iJkbMoqJgpolcDPuimbcqLVjvh1rCHbAkd
nniUSUF7X7fHwGnrpa1EzY2zlP8gJpru3IzC2XKNDXc+NssvktIao17KZbyEHF/nN0/lMEar2g25
003BJjDpM0xBwKyaUT2UtiOx6LUuDqn7VDr3vAM6p75k3MWn5lthSOT+EF1Tm3LNJuy9pW8Q5x6S
YO9jIjsNoJWyUN/GjcR8Vwh1NjRfbbI4AmTkRld8ITjLFMUyaeQAW3a8czclL7nCNE1rfHiP+2Rr
lHJJvIUDsoqju5E628Iuf+j4RIqNfFgWkRavkwz5DvYpdL6pe9d6ba5uznREV/ctM+cKMrzpW4xy
bc8rWUf1bCRG8Out5nGKPG9JvO89gmg9Vp3a6Vnyhm3+nQawbVMYJ6dXX1DnSeGl4lWrzkpg+WoI
tPilgYsiYtPq/OnaNuN7E3ubSad8vqch1iUusgqkf3DnlU3p45zp23MxOcZwyQXW+NBe+ESdSxq5
SRNgm+NWXKHZ7bLB63etZm7r0cXJxp5Fx6rNcZc74KKCZr1r564jJecctH4VeL5wFZ+6ucLEasvP
LppawtX2Xat7aBl6AZXQT2Msyi9x7xJotW68u7esjV99q5AHr8GDMOgXIZHuONj/+UY52JldWcS7
0q8Ooi7YOArLgMVQLWxnejWD1DxSLT0sFI0667JrfEplCvIEM7CzjdOeWxDygfKSo+955t6viPWm
DDzHFEdjmUga6rxkywzhipN42dgZfOERrLaTQqNEKXQOxJ4nvC5mRw8iyWB9bB9ZeB7CFuxglM5N
jL5JFhWr/LC2KAle9Ok1nKsK5yaw8VoMkbGH+a8dcE0Hx4q6lL3WfGtznXXlOe0ybVuNS2B1cQdg
EWFMkHtMwXr8+flTzWi59czIEdc+CKu0D6B5bQwboI5tvl9RAJ2Bf04jywzpHOc1zWv7RzGl73S1
Xs0Wzl3b9+Mq1zhHcZbBhw7GC9ojuMyAEbCvgl+chmjuCALS08re4p957gffWnmddqeQI8K8Y7hG
vI4bZjedk9KklFz0CYZQMBXRku31RaccaqFJdYY/9J1SO7hgXC82mr7VdM7KJMaJFmA1WTD0BMTK
xFF0BXMZkltOH6pVa4w/ffZel0P6aJo/cvJe0iHEXh0DKOjKAL3cIqJF0dE2Udd0JFmIBw+MhZbv
26Re+WowIG81X0Zp7Jh3QsQynW1jurcoMD5aY1Vnrb0Xrf7eoAEecheY7oyEbNo22kHYnPw6WKkI
8dcyaFeUnCPKZtvQB7cmJ8ktZiyHZWD+FFrpnS/t6Hkf1GN2QHLK2Zbdo4wFbnCU9Ux0q4lPlmYD
u2bUMVYGAjonXu7Y6q/NoKgY1LGk2tgRh5BiAJOj/rKpaI/XE6ysXV3AoFgTa1xAb4M2Yhvf/ZAA
jqvmOwDKCM+lPPra3PMXQYTILaO8UgT0Hdn5s1400ZrkwKJMae2macmGB9QNS8qInLUm4Hg4Nall
lyncqmvNdkVYL1zEeW4xQRuhInMDLnmsd1UyrIspucVZiW8v/ym560LDgK/qdO5SS4Zr8aycZttT
O5Eq+jqw05KQSW71zGCoww+TAhXGCgnsGPqa7NR5Vg0LWk70cDIvvNebiPQmPNSfouFxMK2SRpJy
XMI4JgHeDbNBaDWY9M3A3WMOnH3q+JbLUj6W9DgsFYOi2Kcu2BSEJG3REoAfdjSxzPO5+mKylyxS
rnGOtNdaQ9DHsdkXcs4sFqwh7h+h+HYj9Y1u6KnocQA3tY4tiw+oeotl/N7LWSLei4pPziip4HPa
rU2TLxQMZFZGedRHYZdgDpINlAz4/SpW2h4X9C7Qs2+3KvdDTs0hZjmqbcDMRlguQKxQ9a5LUlKN
vhezY5pL1VGPtFuR47Iv6mtQzUHO4tFVRTiv8JuI8w2HozvvSBMUD1ivfiR1Ehwr5WvQQX2ip1Eg
UVRRcUdgOoSm9hX6dNswu9sU+AR0t4UFwTIPnWXng80yKJpiUdMWDLJuVSMhiA2suJ0gIJNTkFPh
OxQ/0VQ/p0JC7KDsw+1favjhXjb8Cn1a0YxqxEhvfWlDyVQyXXZR+N3pxt2Z+pXudXuC9e9dYoBN
y9GP7Bi0DaizQWN85PXDNxNdgksUSbt8DlxULsJENuWasKe0NF9gyX+2pL0fi3gfhGSOanqEi+Y9
L+2nnltAn0cbOvz2mFR2dYfFIbBoxdO24BsoO6YpGlFO4ZS2+EBhQcSFES0pX/52lUfEwwBnB8QV
2SZ5gZrJv9Gv7w63EB38+KJhtkbas16NbvGFDHxTe5EyirYWWlWdrapnY9VjWLj9yEslRjIu5Vdj
iqNvj8BtbWSVIXsZYKRwkSJeGnMua2hiptT0ZxT7TPN5wpP5duOmu1FsoU18V37/Ljrg1ZHB+THP
AM4U2bWciqNm3aDZNDAAMn72PG5uHs9UQMa4DFc+CGOA6XywMe1TNkDkOV3ckLYljAp5oAYbJMFO
ElSn4hJYUr2oWs7WytYeM8UtyI/ES2w9x0TxPdJRZc6XT2jQTQYRN6iG3wV0OAj9tGxqpNJTd3pX
Lgk227emvRXpywioDB+o+l1TztLYkAVKVO3Wbddm00YrS2UYBvKfER1sHoXRpmThJHW1nWzv5ZSK
PTgHhcYBNS0eYRrMn0h7r2c/UeJ2/r7x1NmPa8WtnMLGyc/WpDeuMMQ4mCLmZBQgbUKNpRfHrYTM
id2i0y3mxl0FD2T4CmL1QSEjsWR1dNQc6fURVQyKQt2xOkAWbPFOcYTZiaJkRqz7GXfFYBWlcFa0
CllKFLx1WgvaS4+AI3rseG7NHbNSBKXDkRbL2s/Hk8ZrZSYllJW0RJM16Hl3CrHHFkohR9py8ARC
oWXRp1RBTykmwIXUC+GRlLwcA7F9zKPhwgxtecLWZg3uAiaehmCeIvA7MHxdzkAt/vrOfg4Mfsv9
RdrGZ5b8AqpvPbuKCUEFvdH06Ysjvk7UyLF7mv+CDLiWjjsrYSLadhVcfpMzhoEuaYm1yjhpZV1k
bWqTOHDU5sjlotkHJeJnicfTqwJtrXzo+pVd7KqOamb7OrW/9ALQTD/lLrvcyLFRAc7VxnzVA44c
Td1baNp9Kki+1w6ShO54Cq93tIgzbx7sMPtOcizpVD9s2RfpkxtafKJNTOzRnnEzfvYCZuxWBcFT
QQaB0vfwNW5oErV7ce1YtDyjNEkleje9FGDRsLqaLoNdWUHVwG1hLZvOvsNaqvajElxb4u6rUsFT
A/ZmIeqAdQdPQ5+b1Vqv60c3aVxWA89ZwVTAlsxlct+ADSOGzntFXRbFowj1m2ri7aSTBmyG0DmL
WMq7CXwUtsFpbYTq0fAcnPAcAmlqzB1NZZxRXPd3FnnpMmOtkpOR4UiQO1XmIHij12rUipsIJIQX
HsOGVCLEIjzaKYYaoIKhp8MvoUHUKRxseWginECSX22umYvcfA5ip9zHHpcw20sBywTTR22nkuca
Rkmnqk2alM8gneuNZeOttkeofFlfrLTU/yzaKUEAxC7TWbisihGkCYgwLNnct8vuBbW/XfXtT1SP
h8FKoeN1q9rEnjhp8l3I7DoFwD7zAs6SBdOxm96yOg4X0sseB4d/lP7gOjABSSRx4gXbKz5Mp3+k
ucxeeQbsxsJGUAgIzWrZRDVktKCxa5EWg1wJBuubKgB4UI06TaXhJhJZsjOGesdMnxdf0xaiGQ1q
2ZZ19egj6YQAcRZOxAVOh72f9j4xd+extvwrxwKkf0gCyJgx7SHWyuEd92qz565JjasXIygwh7iP
laCEyUFLr3XKWfjDsQh+p+O3jafe0X0TkBBjPyss7mZI4IVOg0Bs0zG6FGn1UfUNT2zybnPclcNw
ChW96wO6u1aMiGEOXV9Wd4vnu4GF34rkY5O+yoHJIbAfzlx6+TMlsF5oPfA95C5rG+vtgzn0r0wX
SfJYOBIcjDbt74lfSWeLH3dIKHQo+C59sEt59kLr08Leb8bpd2qshsB7yEdaPCnZWzpefzJ1yfTV
b9ZpJx8qQn5TPfdmx2tHBhg/64/aiddVXr9wyhObsHUxQzlnTUarAJKnt9AxfXRt80YL72H+XpWN
ZyynQhuNj6RsSbUzEwsuW8PBYG8NRb/1w+wYpNfSyd48c7z1urwTfVg1/lZO3ZtpOic+SQ+qhznC
lItoBrcdzimsPha5JmNrskTCrMGNkdtruqzxK833E33CGzJx1SlGkBsslWEKb3ScnsI6e6Mva9lY
0WpwulMqi6PV58+JeOK3Rt5y2MOTWFMQy5Tcu9p9e50/rxYkaJRGV/7Kix7j+ZIPflN/9AWq1hSB
s4D/h3CEjWoG4Wr+zu/7nTWGETZkmnQrjOQLgbZeWBUQorF8kEn7WroVv+6aHcC8Uwm10BqgOHK6
SaD6lZVvGGe/R7ZVL/KofKi9h8yYYzlqT6v8RiqKqzkWL/rSfglbc0OmhBaA7EzcEBxKrMEOBtLr
9Q+kROndA4yxyBUssCSJXgZt+GaquEzSulkWTXCz2viuu8SMCaTvhobYU8LcoNYEPTs0jxaduJYm
rq1WfecJA1dVFi4y2QvaMwZXo/qTziCvrptXefHFB8LWkQIpTI5ksbwu2ulesM16c5dzS06nVc/y
KNpbQEVcwzOiGeM5FMY2jNS+jdSTGXHw1qzN1FBcXhc739c2xMyXPu4Yt6DtoBiYKoHcd30sTXb7
6CMCN8CLWHa3g4CRyaJ4MvNwTfnS4/zgNxop5QTVgz0t7y493DiYK6vKct6oETlWmnfBS7WuG/eZ
Qfsb6awV6KojN2yWq1J/NUgqLPTxd0YXL5t1/TDyyjO9D/hwul5b9kZ25OhxKjuxN/Vqm9YG7kj/
yUR9KDi/0HJ4GcIQRmjxyfj6vR7cnYH1aaHMdOv0vzKRQUn0TkKbVhUHFwzbB7fRviaj/m5Tii5N
95leE25difzOGvk0xnKtaeZeNuULc8yPuRGv9T9023+ArPg7LtVzlsWb2I4fmDnv+5Q++JFBK/4K
L4uuOlDfvCTQ3a4YUm1CL/kydebA0nrMyOCGeKCRYXZQ0Yh1f1aafq+S+j3lrdey4tSq6M0s+ve+
gXYUUPzQQcKE4HqbGMFa9Kty94TnFLMBpXBaKE9STrRij9m7Mng2LeOW85lYrvs9UyDLXi0VRWY5
iC0maZL9szTSWzQ8MV/68Uf3UgbmpU7ij6RgGOdEtKUHp3AaLi5gPkvLzpMljnjHfkISk1XcHW2t
fbN4qSQ1KHI0qCpjZhpTSleH7/DPDlQQoudxwW1ZTHjBXm3NPlGmsQKEO9eHL1RYXJTj7ayOYYre
9FdrKq69WR2aybpoKVlkwAc8CiAN4lNr9E+IS48Ve8piYiKSGwCURmoOch5tVk/b0GcK18EHU9cW
3J/uGPC0BYTJFClSts0REC+3r6paJwfs+Vd7NOFAAQnmoj2q5fyw+GZ68wMoAtVGARBdhOhXrDMa
UkkN3M/PEK3ACfmpNeKeKDb5bMUPrqJLdl6TPcEGWXcWUODctrDkletGL65JM65b59GK+j1kWswJ
KPyB+WaPmQWfAQnIGR8dOasxfYuSVl2nTpyj0byBG/uyBrULqmKr0unkM0WtpxnwVn+kbXjP0ydP
KZ80vIMZ/sP3xv0ASSDXCiYphglzKL77S3cannuj/OyJWVT1qa/rNyXGdweiVxp7L4r6xEUmFomo
m1+jGZ4FKjhjkW2h50wxTY5TVpXvh8ZchVqwix0nZTTGZANfDASkY++hxaUMo+P8HKlp68eckVgx
1tLiY+rhGTkkuxd4bsx1a2R4sbUCHsGjoc299Y7xzHTr7IGlwx1w4I6zo0n+RXS89v0U8N2no478
ANhwlxkVjx/Cky1unHl/Rv5/nwys542bwbjKMn3Kk2obWA/DFL6Cpn6Utg3GiaO63iKXg38sgGtG
xUbTFAI1+GFpiN/z3xuP8kG3vKMq1VkBcVlUJlad+S9MhfEIzS1cwayinre9eyo7cO3YATZ8NlNz
03T5i7OsjOlsGzRA+QOMwFp128R2obMzf57/0JCWr60TcN0Lf8xaEVlIyZeYxUOrNtR9AV1O8uzR
xVIi2mkVp94X3R6ANS37rk8EhGEJT1zgiP5HKMNA3ms5vcwUqMiuN4VWb2vwWlIgilDRFDOVL4Ci
mAjMdazB+0jzRTyyHdDzUznd1fMlMqHY+319HTXnPAbWPoBbHuEFFW9di4g9PnVg6YZwhOfb0sP7
HsxSZp//RL37hdq6l+BiZ3aWDJyvEgaYNHeBn/z4wj37Cr7rKMu9q9efNJ3d/TRa963auxkKTkuh
qsEoR6uT1TixRBZpvEXCW2L2/siYpq1sJuRJQi133POrjFuxnti1lg5l6SuHseoyauDpd9gGmEBl
S9C+nG1T831eMoN6eANQldF3G8KEra/SbYiGR3p5IAnsgaj2cU2c7VGRMukoIdf+kfz6H/vnf8H+
iefy/41d+of9c/UZ583/Yf7kC/82f3ryLyFc7HgE6GxbyDmh+bf709DFX+TbXEvMgzFTzjWj/wQv
2X8BQ9IZCLkUezqORS7tb/cnTCbh2qjPkspwxGS+6r8BXzIsZ47u/Uv9uO7xPUxdNwiterPldDaf
/0sEzoOJ2YC41I4RjWXQEf1infGOLFsSFxi/4n1NxoGnu37jxjrCqPYPWBTeplS7JaPvMNCGmh7R
SCQ6gBdmN8Gf2VHSMCaCPTzob0G7Spxwgute0EnoonToxOitjGE0CbhNPkMIjQi52rPHRetBD83T
ey3Ziqd6G+AoQFiicGHItmXp3oz57QD9au+tyuBk1/qz+vyug1UDIfXM/OLSQ8TguMcRT7BMpuNR
ZJyK4JwTpTnZsUE6VDln2vKspW7G97wJv6xootSQrUyTi1Kv7zHznwXVa866aBXYWztHAk3WiTnY
J4Mbbc2m76akPjot+60Sin/FcIR9nhVwNuv21g4YXM2kJiDqVisflqDiD4cJDbCNEM90lnH/jV80
B3ERUBwGfmBzcV9jbETbi1tmgl5g/poMAXOhx7Famvcywa8u7UeKiwBeFHNurPVWbqV9NIT9ijL7
bHBKNemqHqO9EVXV0rQoEYrzaa0N1bOhY2TXKfee2EBsDJFLGfZws+RZc5xmYQwvetSduxxKk0YQ
xk75cWN+CzW3dTw33Q2/S74sTK64Rah2sb6XiMINsvj/Yu9MlttGtnX9KucFUIEeiSkJ9rI6S7bk
CcJ2SWgTff/090vIZXm76u6KMz8TBACSIIlMZK5c62/EAlDY6LOrhdh3K5QPtGYmX1lyDBttTkj7
iYz4/zaLnBuqrR/tPtq7XGOfKSWSPkmaYKQIbVpI+EdDlG1SpENCZceQONO3RuIBjgsHIWye7NFq
QFyucr/rcF3GKsc5ipswV+V0P08gYOch2/nf8HW/YKqub6s+fHCm5RbVka0ZJtAHkuHk4DaLTWHt
nfCPJyTIkNU1ENCK8/ixt0ZxjJvuQ1bhLFnBHi4FOj1x3h+Nxcn2g0dk77TtvqUxN0OLtuucGp9l
PlmBa611muzKhT24N5ptZYPWickvOG18bQ1GRWTDVBUPxZMU1VMG8gRvx0+2l32usirfgvAZNqB+
PmVF8X0e0HApPpgy24uMuk9tLyYrBw9Q17SvuvJjObr3ixQnnKnRH67GcxPpQevKnpR1eOsi82wW
1x7SOIFBnXTxygmtnKOz+AQcVtPvdKZUq8wuuFojydRZSDn93LRuYgdloQS6ReQr9bSCB3qcnyhS
ok9FjVR0L5ScwDIIVMqWHKDsXMvHqqKJgK7uKPeh8m4/1yoB1MXgzgpgLUGVg2cerLu8G5CU0jVW
XKTO66FJA1RBA78hynU6ClGwP8FMAGCFsL287b2f02oWpZRFlDPWuumV8eO6t1pAqsF4N9ni6ceL
VNDpPRIccm+/72tL5QQS6bkfr/1yOclcbFeIvlam3Z+nsTOOdMy3o6zhNu2MhFq8ZSrRtymkSFJL
D7VIp/O3NsHSWfTJd09nmVr10E2ObQS0ZyYVLHGq8ZIQ1ZNURfuUArFzVI6T0YL/4ro3WtXtPGfk
yH+eWs+njXmdTDilvr+ftcyPT87MJcHiSLnRSrc8Y/2Na5e1HOTimYcmMVMk3dU5XW3Wt6ybAsP5
U0QVVX3o/ZPruxJooPCTS/IniIK8ffLtSt16vfVNQ5LeR/4A5bChdztD+bHtqRVkRWI/jFK7zPOh
GpFrY9nvUfdguBHWM2mTcKE249eJONSlV98aKjgcu8m+gPs69HWXXrAeeECjrvnQm7F5dI3iejXv
AiQSUa4pkhOaIwVhF/im5SuY1HtQ2uRRSROSF9tbUnGYahTyJeal0zw8YFVX7oqhdDeht2jAynJx
bjyzPppR+dgquC3K7YjbVECe08rb5Um66+Lu0i/kfUg7iBlzunB5ImBn+ac9L5ZAA1trlsM0pd11
mbWnzNTLc7W0X+vW8I4arMejnMtv9mSRonPq+Bi3g3hM/BAZUS87gnhzdxV2utjDRs/13L8Ucd/e
u0rx0ETG06L66mmQe5aiT85LWdz24YSKLTr1pPeynZzje5nG4V5rXaiisauUmPWnoWPRkkW1QCyM
Cbc1+iD+s68wWzDju4betR9RvAHVW7dnowAcMxd9HYRRlwWkEnmMoVwNEahwe6rjgwsee3WZSx0e
sbiBQHBcj8WwTZVbJVoMujyu8KV1A7j+Zhgo/xNNyPO0mi92HcbBO2GrDNMA/c5uW55IzxuMU56e
3clXWQblTLn0iQsmzgckpJwJ101Y0TdTTG5+nFyP50o3DxWyIfFEXWm7+gGuGxjIYqioU2I96LYz
fhNIMLuaVpwqyjBnajb1ufm5t557P/SW6hN+BMDIPK5hKW+2uWB238zFiFysmcEP90JSTEhFr6/a
VZkCUkLfSXYJKrCu0W6qYk5OuTLZWzcOjkeg8dTxar8nLOez6w5iNyd9fXaICkzsGk4G1u1nkgDd
mfoJDfPzEMK5VMyJAdy5O1AkV6aab7ss7BoUtDjWRgxa06z6bkdLi2kfy/uU+0mP5DYg7Yt2WY75
03FcxLZT8Cs8OlBgSgcEnlS7LlINjrHadSqsXWrX36+tHKdLwB2ujoOyJnxv5dV99N2HdH0hn7MX
IAkAYn7akK4GnGtHWPfeNwvUjG1XIZa/tvtqvrluVoPS9VwlPaKXsHGjvXTrx7Uv2MYCTmDdNYgb
SJdo7RMFcGcHBq866cm3FtDJOdRDAIoRBvfrHV3ULVo3HcSNXV9QqHk/t97vKG2NgzN1UOL15vy+
0XRu8fvhureeW9znuky7k+hGSkfrPV2727oHbtQFrQUxae1v75v3PvjeERG5OOk8WIdB05WCdi5u
sgLHRLGE5XndrJaJzupTux6PiTIDSOqXUZkgvrXd2zOK8jv1ejUtosXK0JZBHPrZcF6k4ez0T20I
xJMIHj/RtYHwW/CQZFy3b/tOWn33UkTG1oZ5b6K1xX4752FIhMduQUZNPcLr0+omFTaja9utx+sr
uKCiN0yh1VDWlG8Pb9NyB9bjNvWUOgZwoBNh3yYpgFNt1kdmfZRiZSi87r2fMyIDErBJ1TvCCBiq
i2LBbh2vRQDPGAF4NRrDgXrt7Q3qXBmhJzs4+G9QJmnPMCJwrP2599s5ramjAIqxvbGFwGk1YeWw
9/KEzC7iahcfewVzHTgGVjrrHnpRuJL4zZe1CQ01oLy3qLRDxrT1uEoK99im2tsjuD6SZRvH+i6K
DEZKJxM7yozRsTEETfM2zl77itO/7luuZ5FdSqlZKVdgtyXXY7Q4wK6PqUu28MeHQLfdAblHmlFZ
Axe18lFcn9Z1Ewrm/E1Tw2jPemrzq0Ow79h8em3pX46R56SomiOpDS6GPvfWwqqZK9Xq+npSDp0G
NjLd/2bSuh46P41l16Zfz4WYDIVF7R/fh8s8XICAriPn2y7Xfy78CGpG1tp7X00yUv0Zd84Anon1
L0yrgeTba9it4Pyj3jEZxEfHdXd9iTjsx2fXw8jUgRigevVtqKo4/hZ2mTxE6i8NMO7O69775p/O
FRpUm837e1BT4db80yUm1io7lIRf18vk6+ewLYFAbyWHXz72T5/97VwWL1DNWovuqH7r+qqee1+9
EbL2elRO3dZtccMxmu5PY1TTUWHw+GDw82MztMxO7+dGiF/Ei7q216kMHqYxv0itlwfLVW2xfiya
8Ssnn8hl1g+vJ3+7zHr4y2f82ds5qYX8P38+bqzPRmySXVbf/Xa5t/cOFZqGG8HdMKwhO6yvrxtX
/d63V4fF3uiSjqLZFcMEqVHCXUPHrQlI+Hhq3WreDTgMNMfByMjlIyx9TmKEBc2iOCzqGUVhszpP
6+ReWSmjDnxzxGk/lio20FKihHqNEnAlpQlD+dToaKeEyiQajkW4F9VI0SZSA5wJfkgmYXE1a2Gz
YZApzmBqfmzWQ7GOvOtJqvUGwwXV4UTNtm+bddhed6vOoguJubuDrItah9X/Ke0K9Qs1dKy8Nk9N
C+uhvc4IafEoPOSkgRuWGD8x8sDUKLhtITg//st6av1D6yZKDRfdi/zQ+c5UHVsVDGDx2ZwTNTWi
HxkjwswUGKnYQmNiUHBYdgHFoSo5FTP+3QljX6yiFNheLc607LWdjM89HVENoE6uPzsIc+z62mEg
Vpt1z8CtGs5qf+zU0Dupt657jWuTb8aNu1eDc6KG9mw06YKGGrHX49HGswzwB0wGRy+PiQqnkEQD
4Wc6NqNk+NQNy7hssYlmRpzoDm97WLbj4Alo1lrgrar/iZBjc173IG4AgFv6D2ntkMs3VRGDB0j9
8XXj9lS5ihDpnUoFFWRy+d+6CsxK1vIQP2JtgYEYSgxIWcaNsbaPyQAecESKQCOrp3HWotvaKaf9
2nF8A09LYNuMp+tuCIBUVfuuaj9aTouDC65OPmverrv96qJLzvtQACK11KQ+qrl83aONmBfeT2IQ
rgV9UwODUX/ifSNF6h2W1iOJ/td5R/WgLgKC0rX4QVW20+wnTbtbrzaokGLde99EqqeinPq5l5HY
rRfK17lr3XUnyY23kVm3msFBjZzF2AU7iP4YUyl1VAy+buq1qzlxYKVQ4vRMo4HXF7QS2ILo6q+h
apq1twlfQgdbj8FMsxvDpqFxra940F+K1V1+7XzrBrFxlOVkEb2S7Kt36HzpXBr+1wKG61RXOFX7
0Tiddd3Ga/X9mALveMzwzgrRsDmnKa6jpVAMXKMGzkXoydkkSfhxTvG9KGo8lP15OCPAQp5dHf7t
HI60GsTurRyvBrMob2pg1td92NibFomTXCdRNKDpgL7hfpE4TXWu9nEQcC8SPfT2sem6W+GXxcEr
wGYhWaM0XJdk1+hiuTXkPVYq3tHG0iGv6o9Vu4gLkP6HxQ7DY5sADuws9xmXtfhKMZ2bckGBsDfK
qzw6VqH4QLidfuhn3bpMBqC2FCVptPZ3AJI6XM1gjgqwT2RzPwkA5qdswCMRIOd9Cv6FLExnbQbd
O48ZicopHcJjEy53WYi2dt16KMCOw9VgueFxrFW0MDp7WLZTgJ/uh95j+TG3aX10PaAr2gis1p9a
SjNtfl2EhraD0FscbOxTqZm7/QnU9BGXRcpytYPeDfbieFhppILnz6PlW9vRG3EZQrtoY2gYc5tQ
uU4ottyQ2aovTQrUd93rs/oFo8ph79Qt4sHxGuRKC2r6hNgIec7tUim4W4+vAFQ641xEnoPvFwhH
J7eT6zzHHshgNb7HBRyqOzgVyy6PKVXkYwGifhk8CkmQvzHWEqhMo/2PwQJEmUIfD1EOUJ8a1TY2
G5UGidrAoWizbbxpP1tRf2UKpW9W9Rjx2WaKGWQCPk6IDxYC7XuPQjYuh0DKU8AWorpzKu0h963u
IDwAQh2JVGlRak/Ki+Wb445U66HPqYlTbWs38KJkYE3+zg6HP7GuKcoZQ3NKl0EdWg8O8I8PYZWk
R9uZHyfdhNmQIig3KQ5AFS8CD8z+S4kaLvQllOQbMutzqn9zW5K4xfAniDVclhadDL9/XCa84C23
/1C0NqgRS+n7WzqZ4Dy9r12jOcDEQx1MkaERV9bvWpvJcizyYNFx30Rbsd4LZgrsn6bN0EVY2voO
fjlltJ1qqCKOhsqBBo7cc6JqU+qztc9kuVxFc9RvXEL/vYW28alazHkrp4jyLEhhHBGQdLQIYa8W
LX3RDZxAe8I+OAyFKmVWiPjI8oNlaSmpJr64chCtzGcjvgZDPBPLehBJrVIEXU8xIxH1S+eoeNOi
zpmxwIRUXAZ91jLZmxGzeYfpoznJQ2J13TECXBTCRA+sEtJLiM0hllB+QLl53BatuAl1efGRLUYB
rjvqeSVPWVZ/q0CfbEvD+qF49n/Vu3+r3jm6iZjK/7969+mlkcgk/uqXYr195kfhDlMU27Ms37V0
w3SVzcnPwp1n/WGjhomii/1WgXuXbbGdP3SD0wJ5Th2oCHqt73U7DxFln1ccgTys7f1v6nZKafiX
op3pOw5CdhQGQdHD6td/060UBkqDSSkcdF/97wKksJXcLcY4YYANmPyXG3P7dtVfDVpUsfHXL8P+
xbD4p7YvUM3jflDC/LVCGPa4S6HjEkIeM7K9KXpz4w2TtTVqK9nVy7bR/2xb/YQgLKVAoA/iqdam
Uy6ZhZNBfpGePJe4FPLgt2MwdnAZJqASdkZhQRTJI14cD7gaOrh1WQgTOz559hp7+KbdgpsU22ny
xCZ1kqsyEke8EcydNsx4NWjN7X//o97fdLb4o46rC13JXaMJ8dtdjd2cMk4m/COkGuBsCPRZqcgC
aGaMrKQojRyga2J+t/X8NU8s5MGaWz0p5LYLFQC9QvgQ8FOsy1dpy6s8H8ZAAC7fuo2zywqokLOb
EJ+wokBln7KmND5nfUw4f8h6skCmsE6Da2M7HtnmruywYkIWMU8hSepUHPrSOmukmPe+l35KAEec
8yWmMBQXQM6r2CI4zuMgB7mhYHv8Upuf3Q0iZ8LUmXKV2L0XdU9zDSo0jupjLIzHIoFEFBXAFoWf
HlPRgh0CpcFHcGRJZyqi4y11XQGSHqNOClDz8gKa9jbTo1fcfXG4ypKPJGIDc5ygCpb4gM52BpkC
DHboD1+H2klJd+dj8C9tpTrdL0/A2ik9m3ZSqmg8ob91Sp2srSWx8TrGsSaI2MKH1Mq+4BOMbMGk
b4oMfbGm6JEstFMnGGqdQmiDHbzrHFsN2gL6LweDikyUWagcAfgHSeLuwtE0sXYbmQgLd+fU4gl2
TI6QtAmbbJgVmZNsrBsdmgrCb5N30V7Md8bnQce4HKeKVydVCg2JDeLOQ1sxLen39aDtmhEj1sX2
v+WQK8+gOZ/yuLjC2Rz4ZuKkgUh6lfy5SLP61I/FrSzpeLDhwbkMV4mRAb4ubrHGARB+Bjl4QgYZ
Y6/8Og21m97srlALzidUnXW0Y7qBVRxvgH9MKxKOAHIX/p0ONHoTzqSogcvfADIKPDt/oML/KnDH
oaHupU+P+Zd2+odmEp7rG0IIRHZ/18RubXTgZm/0j4lVjWgrsYQSkTPvDRsKi/mxs7On//6FK17h
946BJo3lAJMQDrpa/zlaOTgqysrgG63JulSue7sIQklEX1t0q/vPpNquLU3Zcov+KZvpwQkkJwBu
CC5A1z41SfTaYiJSA+Tvn//7b/unPuvrHoo2DKambzFv/DqQmkZbFFLL/aNnosVTxjD9+WnMZMiL
IPe17UvIW8Ui/6UN/uFrbd1AfNQTqNdb9m/izSgiQJUeNXGUDvYujniALatvRJm+tnUf7iJYIVkr
Hv77fyW78vemd0xOo2fENPW3OSqNDNMfeXCPegcAK4luWINhnjnmV2GlD9AODJJJA1Iz9mPYeniy
2pRRJxPtXU9/NQyfWuAybBEbYfSPUeZM4RGnDDKhnuEaxWXAfRxmfDQ2RQqHjx+Sb6vczYLclbcI
RmPkOyefkSa8K5B1LQZu9exFmEu7WEbyvbt8ijEZst19ChybvnnrWuUYeG7bb7NcnnyXCSCyLjDr
3U35JSLCR9EHLBoe6PWWPAwGYaTdXNF87/THDL2JIOxHwGi4RODnm1N88L50sJMBkzAGZ14WZHWb
MixmVImF/Tr1zsVA5CbAfGTYYouzE4rIWm16l9LGrAaefFquIF7tSt3G53im2ap6rylFxmRyna2V
zw/WUD72hnovU+vGx9YLmmCO4Rjqp33iP9gRD17oc3Od2npy5wUwiZodZq8FBI5tvenvdRHDySQL
VvYASicbDEreyO2/9AjT/rvOsgIa0RFNVO98+Db/+QCEJqodpMqnYwRIALrCPi2GG3y6loMWtkCr
fcRqJsDNRkV4HrIE6rwPpHWIzuvohPOvHwy7fBDWJtYL6EZCPxpi7De5TPEuSpmIiFXwcBu3Yy9Z
hup9dIVu2mNPdQfYYoaf+r5nQCewR30AjRR/U2BistGc72iN14jRLyxUpbl1xBgFiBVB5/bI+hne
trUWxLzKKN7HcsZ7yEXHPdFhJ/nfSv3UxCMKjWO9x8+VdUrbYeFrNx/Kxf4TITRnG4bzw1SFcEuE
syvpTm2Gnuvy0dLjq9wp7gV6FRR2G+qjJVI2lWE+ITU57jEw2DuSVUve+xl1aS3AnzjcLj0hVmTI
E1ieEPThDLq66PfxoFFadDZTE88HgWRbu5TPYYl2QdM60IEw9kEQ+mOaIvBZQ3Z1Qy1IQ+9K5Bne
xa12XS/9acLHJhg6747vbbchYGbc+U6dFDNKKCOgXxTth2RH0TcJ3Gz80MxpHwjukJdzq+xP3ZgD
G6uHeziFr3MN5EY2FbgobH6Nykfwz+N3h2l8FwNtw+kGPSEXsEPmp9D9FyACEwIGUwjzy1umgHsV
5HMJc0JDTshOlh7LLP+kRQRf8DenSdKT+Sx5+/kroRncNh/OZTdDxKstY28bIbDmdMBaKRYBVDbE
L9zhBg2/ZA8gFMWDtAnq1AIPDI+M3kCXIHGHKHJjJ/sR1ayNZclqm2VpBRPSvDSFo58qNTlbpIhE
HnfUteHxZYZ8mh2Mxymaf1qi/GPq1JckrU6pG+N5nM1QN0FNyb5GGMCCp0IZ3nMOsU1nmJHZ0T3s
hIFPZXS7Yw3tgd5d9ltz9u/8yK1wuhk+Ri16s5XRPEoeV/wDrbt49LQTIKQLclbL16I/uxmXYSpx
D1Vof3Jq59qFDwgrlyRo5sCP1Jld6qlmFDSRBtNjyIr4Kjtl8oirwCU1kA0aSx2fs7x6xO8GUIki
XPtTaW1kT30NwtjRzphL40xSIdJIZ8TjBrQ6Qm4FDO9xhoE+gEUvkwpJFutmRlKj0rSvSAneEbQi
YJLB4LFMoidAxJgoDs+kyu4jnfaXjU4NpJnO4BhO5kCE6hCt4G8u90WvfYSCRM6mYIi1o4KMV7zF
X/guVfwTaJP3rTaAWsT9bEPK4GppVOHf4KnujPQ4Z+QpEN14tnhs0N6A4BPOYHZHrBtSRR6UgAvL
58YqgSIDHti4EtZDiabRZsqtrz41ZSTVakabUzPyHJO/OqAjdp3X9ccCM4q7/QibtJqhZAqIBVSz
sOEAPuTFnzI5vNQI+JA+C4+MbNftdOnd+rmr+we4Yl8yjCHJsGHhTZnTLxHmmT1YvU1B0skbP+eO
E/RdSNDdHZyshtqOuM9S4JObDujDzlBFq1g+NvmgAIf+1wxtJQqG08fcVxx1z0ImTLobrxyGfc5Q
X2gYeUB3XBB9I+sNuxf1g8k4aCZcRt1tA+quV0MRPiiNkXEqF8SRo3RTmflzWnB3YvtTpY/ySjZw
pzUXlV1C2884F8FBTXVYI5pf4CgGEg4e5R30Q21fsjrI0vioTYATqfujmpNsUm92N2Q8kamxMYni
mo8CKD+rj+G+hmmZ2jzMVUkWt7a7R89HHLGrbjKrAykmhiAdex86tdjVrWKCLt6jx/rmtBQS2tGU
MEYuLWx4WP6HVvSU6eMcYp1dKDr+1zB5aFofb++ZQROjnAJBQBZdpJQQFZ3s+GDE6YNXM5KmjQuM
BgJBUoXdEW/xeQchZNcNNcqjnu1RZQIPlAgwAOP4WPkz7CeTqjNugefeOCGxxXQ7a4dkoq1AnH7T
ki885Rj/pWMakCb61EPQmgzm6sjPHtuqOdiToUjdcHbu9AYYDvpuh0whURFbKoO4qsEVYlepS/1K
B4K6JY7EabJvN85iPVW+/SzsjVnJngCPeTMZ+ovjFoDBou+WGQx59F3awPZkDVeZaOqxqyR56LxK
g8oZz2bYftY1/3sok6NbQdKaQ+1T5oLB9fAFZ60/1DscdPA5BFffzA+S4QUzKHGTehNcGQ/WyOAH
AFnpVPm5973XNEX/2RENPxR/iNEn1ea5xm4s4uvSip/C6Kk1LzmaGhsdKy0wRf7BqJBF7UB9rZ8d
5ySCiNPvW5iW8wRj1/IJDUbDoRblbJc6m7YwET7H7mhSfcMccUCwhkSrLY5Nvzxqfb5PRlRvCj/P
A5SqgFwy5nbZqzOgQ+nl2Xg0ZuNziTAcUmjOzqxtY6fbQEYY48hFoAaTCHGZGv91Ul+2iJJHLco/
xVWnVPIjnNmjx9hkuWalW3zinjuthP/uPZEddJ605i5N9HuKJM1O8zptY2oL1t02Q3zRSPmclRqa
u0kwzml6ABg0ofSH7qPmGy9xSiWun79C3LodRy0NPLIIJ62anjovuurwjBsKeNSFBhMEs+x5Nmz4
31jljtWAWLbMMFpa7IBpAHdzz77NqovZKc4CZTWNlSsF9BD+32GFPbAAbNQqsKFE5SCbXkpEklzn
jnB1wcoRjJPIZrntF428zoRGhG76NThjDPLerfLWw3UTqQSFTBFl1fth3EwKxgkz+oB5uTgAlwdf
pXAfbk383S3l9Txlyzmuu+WcyiRV+k2Gupc9dDZq0D0i+rUTYdPiXyIhBdjP7nrFP2V18akRMtlD
WwQ8FZrMHCPM49hDBiFLjUNvmR+UhThq9QFUwoqg0vyQAhtk0H+kizPt2hnkJmUY3EdEIw7Z41qT
WQDf97KIYQ+cD5dXLXvpm+R2XCTCpaJ4cYz8gxfjWMHaY5mj2zCcIN4K9EK9+HYs20c4yx9rgMiy
L1+aEXg4TryGML+K3v1in4HYYwHrY30hyxczj27NTt8aJmCvEjscVHEQ3hRYpvQu83r/OPX5CzHU
ZahVmGLHiJstTH0kwwSk3WYW8RaXFQZT1CKQ0MWiofLll1Uia1UrGpVO1oBY2qZ0DWCijsPjaqJH
NGj5cK6qw6Rqi294ERCtO6cvP62gjk4VuTMaOmsdGLc8olqCMugq27RuijHXznqSXRN3h/sVIbX0
DGP5iNSTqkA3euYv20RhouqmfEiz7nvbEausrbvurX0lWRzMceeQOJv6SHwIVbU0TsForHsrehCt
LLmLYx9utv/gmo0IHLl8M0uJpp0bn5JGf45Ssj94fKDEFh4KldDQ0+yVgtUDCyagi6W99Qvnyuyi
R8TYk8Ps+sAOdWxUJ2a3AnY8LgiY48zkdyLMQiDmdNjb+4rHSxCXlHGHQgKLddvq0P0onJ1jLn/a
M1UIlcPsUmQYYdf7UattRQmDr0qc/dL0T6zaCI9QYtu5ywcXYa+UFyzGzd2oHLAAum2aLn3FE5Lx
0tFepgGJ4KbhD3QmnlrVhFv7IgluCDHPHsvLxgNoP82zuavd10xN6yr1ty4SQ3STKhc5bFt2R1Ha
BuovLLmXgWsbiYvaxtCdAC5ghKu+DkWXR8OYd75ArUel8NY0lybR4NXzL/WyENdmErp8nuJkmr3a
ExqJXY7MKP8vba5jXaMqFyFkZOp6vEs6/T41BTk2NDdO3nyjDQM6KyWzqxsbxbZnPNxhV6JVibGt
JrDRfVEhWmMsgeFiBOCijNkNCdMzIVyaVF9FF350GoXuR2CusbKjl/dfpTun5JcRaiFFfmUmV4CG
kAlHVGFAAXkbu+Z49MindngDqroPPWZaYjeoVR7TXcydjPeDQfag6WS1cxxkyps52Ua6cEgj0JQ4
HIFxLfQcEiLPeK/SimMZ+/yt6a7zmj9Dl4wA7qGXykDwNhxIVLhp+zkU1cGbud0gFT4ZFOS2NuaQ
3MHx0thmGOQds/bYoL1tETSRcy8CCRKZuiQ/ytW622k4le2lR20WEDvNEzPSJDFKW26YfgGVVFEh
Kz6ZOlNZSmZwdMqb1E9xvKMOHmiIcy82jHKAUzweGbxTS9zpDomTpCaaFr641xK8FSafrETHXfFS
shi5mzwnfaK0DcRbr8umeCcNfYABSHQy4r3J0atyRrHhdayJkAwRhc1iRfD4yDhSf+C3huIhT9Hp
S9VrrNpqOtQJQtPaAFTQWFKrTAwUxLumsb/nFbkhP6wotOovCe4MMClRp0jx3UV3Xd3SBJXonYVI
LYnKOeIZdQpEYFVzltlXYlsUfZYhvvKkyuMqAw+3hThNB9+NXfYR99frtCQ7P5Ss5WRiI8ahU5jD
wwOosDQ+5Mi/FSQboMRY5m6hw1PQo13X5HZBMo7M9njqKNbDGuH2urLYlVlvHuUiiRfGdGdOJIbL
yk6ORpd3JJ0y0kbSQQF0VEDb9Etkk4UxtKvBICnRpDAVpH0fijrbk75nOo69Sz0a8a7QcAlLB7H3
ZdIGrV10Rz/8GLfoxcThwkObkKxpjkVfIhCZltk+H1kpoIpwMpL5pBxZIkoPrAqqXV2EQDyyb2OU
DSfoROkmF8ur1B871YGdmMSa5mdfkjFEbS9keVzwJRl5M6PR78bKO0iL7JyeklbC1DQlL0TKgo5H
/sLZFtllrcnkONyRXqGZR/GQ5OZ1vjh3QEqo2Rq7Fn3gnYeCp6lhorX2scUukFRDa8FAiYtHtzF3
el/fta3NSqDEVG1hpO3RQWKoRJpDUj6dHbJhhnkxTVsLSNjrsj4gl+lvpyEPpN6SV9Oq04xe4wby
piJUtN9DhKdVFheKdVfP9zEavrrkoZ5cUwtyv9r6Q6vyaETB0SBObggmZeZ55h+2L6gBNghvxxfH
gPZUUeM7pjYJUj9Fn5wxBQvLxSD/QKlNRrBaGr8KdyNKju70tQESwhQL0W0+seC/gl6qvDgjiQsh
UeLEMqdFdO1gdtpN5B9lmZzK+tjoZg3Gep+hahFVVXmiUvA5sbs7vR2PJRkpw0ypbIsEki3LjoNR
wKxmckZAGToFlJ/RfW6MnEJHPj+6i3dEQvLrILTvTYdHS2Mgq2sSwdVQXA3CwiRNSEU51rZhfYMF
8+cqjxHOnqcviPpom3bITgOCuZk0WNcUcN38fEDHxW2vQ988Op35sEqWLwk+Kvk1UhV3faknu1wm
V4ufwq7Im6Pf6NGlLt1vRp8/dRGLxUTk6Dngp5vm9EdkMYNQXwbmIucJ4FekFO6uUQeqD6Rs04tE
sjLQdOa6rodC5mdYUM+EKW53l9jkMzdJf5wX9LFNx3oJF7MWWz2sIc4b/NTQQpF+3UR63Sszhb+O
G5+0Zo02qdaW4tLUCp6gRfcKenY2JB4zns0YMkwaVpoLRgsLWmQW49JmWnT9XMZgDTaz2+jn9diP
wxskmBRbT6AaLq3iKqQgu+AtRq3O2+kkC6BH41xXjAi3jLm1mTXLOHdZBlyPGdM4V05kgjlmb92g
E0nFlLkbXbcZtQG1CXtgvHWbEa3FmfV2bn1hiZMrcv7TLkrJEzal2KeR9RFR+OSqCgA21ejKallp
boEJ9scCVmdCypSlcXvqmY6cC64L6a5k1gZymyIy8HPj+IjDWSi9IilcFxeU996cjP8PlPAvoAQf
b5VfUuZ/M5QJMHlvku/d/5Sv/4OwfC+/Jf/BLH77/F/4BPcPX/dd8ATCtZR1DFCDH8Riz/vDMJRZ
p453jG8gfPuTWGyJP3B1930IcFTkKMjx0l+2MuIPCt+4w2AxTYIerNn/BqCgvv4/6rO+rju6bRkO
xlSWa6l//mutCyntDO2sST9qPiLlpGKiVwdzxCja6wjuoZKGa1oaEC0HofECP5KR52PPI68vf5oU
qls93CUgelDOPY7j7Vgd9eSmq58M7Fu65PaX2/wPCAcs+P7h11ou5X+L20NR+beiYem4boXGCb92
0s+kiskCyupW99CsC+2n2a+uGBjRI2XhBLNL6vceyM1qwepgONZa981Egm2wzeOCbVw0Zjs7Dz+A
z9iPlou8tU1ySKqlA0Ek+Nobz3ppARplkwJ53XCZukDLLwyx16vwfeu+zS5VZnWOd2TNuLfr8rt6
DzYNm45Ujfq6Eu/0ES6ZTnlEfVVH/qqyrgRJUHVKvUVdsq6Mg/oFAJb36lKjU53JiO10yEJc/a8f
VSMko36T+oHrD67HfUkyxPVg4fLDEy4XMWuHoxvgvhC0JJdCv0FWziQDpW3QaAKGHW5D8vmKstqi
XwKw40a9J5burnEONcG3elm5PUT49tbqrRHnUhPuaBGI7sbOppPZyy24yS2CRLv/x9259bZtZAH4
rwR9N8HL8LZAC6zv2TSN03qz27wYjMRKtGQxFiXZ6q/f73BGLknZbtwxdgc7CRA7lA45h2fO/SLf
VlV+7t9cfU6a2/mJwKjqxbE0ZadH6eEt371VNCncnpHXeUxl23sBF16/W2+acxVhvPPrrLr7eMun
69V2diS3vVv5v4XZEo8+xbLqQ9y8U/VpwzdoIke7B0Lr8lzc/DZIT3dblfs1NAuiJdIZauztYnMu
l1Q0bf+9P4/9L801PnumprQbAI5CAbo6qM4EPbJ3ubnsQR1co6PNTuVnQeGV/My1hrLWnB5Cs0uf
R6NI/pOi2DtcThucuzTiCCnWZE4DdawcDXzoCT9v6ovr8PIquTn28Xv6OEGYsZLEqxP5VT7cBPeH
WHXnWzxZPiKGUljydTena3IZ1uvFO/n/KxpfbTZXx9e/fyZx80zgNjPmMFOEPQOcgAj5OV9R5Ur/
PnmqJAyOdl/NQqzia0UJ+/VJValDmj8eyrVbAXvyVbEzoNHyenVYBatf/Pnm9IavyxPI1+7mp0n+
axAdnMxIId3cbk83OS1crjd1cUNPJ5K0jlSS0pcSn+/XH0Nqi/1oelxs6IK2pAXV/cHVZT5h+ug8
+vp51tyczGnYSHn/xdXN/NPdV/qMVTF19ll8NmlSWhimdLuii+Fkjbk+O0qn4fv1PQ32F9IwdHt7
dseEQemtdzlb/DtkqPYhFWy3RIoIgW196blEbHC6IEYw4cAcBNOLOS0PG1rTz+i8Ht2tPuLYwvxu
TtaUcVWz6ANMbKKDqf83MtRsRGTcSTsz7eO6XG5/Lpv1fNXsGlbI1YuaUrRLSm9lsNpLP/Q8IDOt
7U+kcsS0NsRBL1Wwfaj2YZ6DMS945vWYUXARyYJJhCgOUAdlEfimwc3EXD7Icy+KEK0pKYDtQr5w
ww6SnkLD8zvU+Hz+M70djOr1YiXvgc62i27yIyOwvw0HAwgdHOReTNZN6sfoFIPNo+tGYYx60S6m
4/5PNl+MxUI2SlZ387w0/Uyj+79NyvqBLF9CAaGHMkVij4/iIwuAXSRkiZcp9LEQr7heriEhJtr0
bSQwwGOHBFKPcpsEndMgYXAMSNrxkoDkj9xHB5XlGhLoyTNU0V/KCxLlBWSTkZdokECWV5cS0Ig9
MJBFKNvObT+3Z4XKk8w2LBLzisnx6W0/CDwOSpzT76g9KNCIY9wgj/UzWXAD5dGqlyREoQJZ8Psu
EnKaONG+KSYVvMWBrwXQf18eDI5y2Urht+PvvwtogQ4ft5KK7Wmn8YhkVO9edRcL7N+Lw1Shvmnh
49D+aa9lu/3W1sYf6iuiHrKG3NBn+4qczMQ5PhBGQWJ7BmhUllN8hJ9hwAHS2CMP2MdVTAmDLK67
xQEIsGoF7a9zABV4pFkFMbnyj778FH2BZFztt3Fr91kmtS5WJz/KPV8OfshADL36/A8SUInMPWbA
Zruc43+8tr0CopdqAor+fmkc8megDPLyk4SiooTgnpvbx46R7HQrIggzj5nA1GZEqHldvp9JC0N6
GlLPos+Gg/zPN1zJggNEXpLFNFXccYAhEQiH4IjgxdVY0Ph2SAYGwqUtiSCC1BV8LttZvgNhwAh0
paSGbacjOEcLtDiWijero6B8LyAbntI/YwIP9MEsx2bAjy8FK3q1N3SJFlQa6FdjcSKUF2XUv4AJ
vckBFoJAeQkDNFM0Jvf2n2W2DBGpiGWcY/2alzzki4mHQpD5VJtqjuCcVoxNJ9qc3VkIkYqKEBMl
Qe0a8MU8wo/k+4mY4u3SerhDZwGd1lo4RspTId14A6Wt4KG/KPATL/DRD/xMK2Mu7T9AqFtSAcYR
Xakwf5XxmAKwqyOIhUx5s7BEfVjcowK8WbYmIhpiRpZ4nmaPc8QsxkpAFcmFb8hyDgvYiaG1tZCh
D9IBG/e4PvEA7NECtJLhQsa7rLHgnMFIcXxm6zeMUnGGRCGGUX/7EEGYgRqlKJmT5ZxYCDHmbcWC
eEtk//FAKKaJl/oBLkVJW5DlnoKYY8jYskPfy+kKQW7pUBoGeBLJCg93wRPnXn6kMGVtt098LIxS
3IR/nPAuBwjEaZyCBclKEfXDIWkoLT1szz5tQ0AjXvEOh+vuP8m9EE6rUJz0IXCOChhTkOlojoV9
kHpEyPAKYg22a3AWAp/wEZGV0EF/MZMTlC0TwGNKcIwxEQnusO7rpxdNQjaVIEe/fm2POnQIwoBh
Y5ZMQCUcAtLVIgIn7RqqAQTWJGxGcMk1HhAGuAstt4+nJCVnP31wAQwEIT4CQjKI2tCEE5zjhCQb
hrZqgEQNUHPD5InIWeCjJsUSYPWNFe0cLYS0NrCkBYkeMOeBOVfGOhxaR7mHtiAuNVfjhyHn1Dqr
Bq0gThQ8wfiJBwyBkTUciTgSJ/OOYbilG5BaJKmkdv4SPAURsh9nsWb+HLGucGDrHtgGS9Kvyr39
2+pGUUSiM9p/uMutGmgFmY+GjPsYHVHjxzm+iL9IuhTZUQEeZJxB0odOC8cBR0hxnSI6Qt8gwUEj
ESK29hQQMafDZxrjFGnX4Cyk+NGzWAUpzoJ2uacpREmoj6mVnowvgD58UIRe+xwBXwF60o4YXOML
9EvbK4V4cXTV9xQZJKiMxms05AvoU6RYxUxQe8CSW9wRLBhvxl+nhYgTwQQ5/Oma4IdJJjnqEm5k
ml8Z6aFVE5dMB0WQ1JY7IiOijIwCVNBHT0ToozUiIkxmg0vbR6e3NhxFBJJ2aZjeXqYRBUF0fqMg
iAPRLvfsR0metSUCrOQwozWqiRgMk+6womOKnhi5aKxojXaHaIEqKamjslIUYAj0F8RJnBg0DL3J
YmWTjK2cTTuIqBezpQVxpuM09kUzbNdAOKSZl+QkX6BV6uuaA7lEC3Em7fOsaEGliEhpt5c9YTq0
bFFiFyYK5x4WcHjYGlBEFkjMBwkQRLsGSiMGBIV/Kdq1oQX3+EKSZLYnglAjE2OxH6hQ0KuvNOJe
IviEKZ2/PCnrG47NQ83P0bSaj9tqn6psHqv3eeoDuyqX/eumwkXSlqWMpfdBKf7R99a5zfL7D72s
5zaW0Lm4iy209zFfNxvcv3XvXrtd7f7zvCqXxXI03bYXtuYxfypuqBj6+7z4UtwU+1UofzzJ99/1
nrPDC/4EcDMbwJX4hDXcZcWIwT7gtlrAHvCsWDRFs3vENvu8TcG3hXxUzKvf6uWiX0Wt61ysYdOx
fFmM6+5T65xxe8iLRTlaVaP1qge8zUm2BX5czou7Yll2Iet8X2vI31a83hYYPFqR9yDpnqPuU7Be
jftUqFNVbZ//rKyXkz6lmPxHW8jnYLyquhg3xRW2gN+Oi2mPAAOdpGcNl4l6i7rqn0idBWkNejGu
igEXYVgebhpryPVdnyx0qpot2Hf7vElnvFgDBsB6NNvudt6yPZ1GYgv6x3pdNXto1lkKtrDfF9Wi
xz1M+Nse7nI7LxbjLjpMWok96KYpRozOLZkz24ffxmyt4VejaTUp+uW0OjnMHjSyoKlXPco2sVZ7
2DSO4i8juXtI0aHM14Be0w9xAFqCxNagmdsy4CEm+8AW8k/ll2Ux0J7IvJFwnj3oTdGXWyZCZg/4
7s15cfO1mVZ9sQ58qWF4Dfj/KJdN2eNUJqTxGsDfl/fVqCfGTH7tawD/tV7Odjho7QNd2GYNul6u
pm+OimWNpOwfTh3leJ0bHBez4dnX4QNb8B+mVR/j2h9vDXY2RyPpWzXGyW0NellOhh0LWr+xLeCL
crFoaB5WDMyEUPtlbcH/PK3H5Zu3zZ5s0w5PW/C/1OsnCFFCz69g9ukb7BOiiWzbPv8l2C+bpuyp
FMYNag/7vm9Vmk4ftnD/uSqmXZ5iEiBtwT4zkczSaPpUYdkMyNs4WW0f+l8FcmcxWfWPJkE38V1a
Ay+b1ZtHH157Ba3hV82oprFlT3OjC5j42qxhb2uajUx2gET2mPSo5yE/5ml6SHfd9z/tGsA89rW+
c00+MZqXxfKH/wAAAP//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B211BCDE-2732-4F18-A270-DFA2924B94AA}"/>
            </a:ext>
          </a:extLst>
        </xdr:cNvPr>
        <xdr:cNvPicPr preferRelativeResize="0"/>
      </xdr:nvPicPr>
      <xdr:blipFill>
        <a:blip xmlns:r="http://schemas.openxmlformats.org/officeDocument/2006/relationships" r:embed="rId1" cstate="print"/>
        <a:stretch>
          <a:fillRect/>
        </a:stretch>
      </xdr:blipFill>
      <xdr:spPr>
        <a:xfrm>
          <a:off x="247650" y="205740"/>
          <a:ext cx="1647825" cy="552450"/>
        </a:xfrm>
        <a:prstGeom prst="rect">
          <a:avLst/>
        </a:prstGeom>
        <a:noFill/>
      </xdr:spPr>
    </xdr:pic>
    <xdr:clientData fLocksWithSheet="0"/>
  </xdr:oneCellAnchor>
  <xdr:twoCellAnchor>
    <xdr:from>
      <xdr:col>4</xdr:col>
      <xdr:colOff>344461</xdr:colOff>
      <xdr:row>13</xdr:row>
      <xdr:rowOff>130321</xdr:rowOff>
    </xdr:from>
    <xdr:to>
      <xdr:col>13</xdr:col>
      <xdr:colOff>683845</xdr:colOff>
      <xdr:row>32</xdr:row>
      <xdr:rowOff>78153</xdr:rowOff>
    </xdr:to>
    <xdr:graphicFrame macro="">
      <xdr:nvGraphicFramePr>
        <xdr:cNvPr id="3" name="Chart 2">
          <a:extLst>
            <a:ext uri="{FF2B5EF4-FFF2-40B4-BE49-F238E27FC236}">
              <a16:creationId xmlns:a16="http://schemas.microsoft.com/office/drawing/2014/main" id="{BA30A49D-8E76-49DE-AF4D-2C354BA64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173110</xdr:colOff>
      <xdr:row>5</xdr:row>
      <xdr:rowOff>72879</xdr:rowOff>
    </xdr:from>
    <xdr:to>
      <xdr:col>14</xdr:col>
      <xdr:colOff>39076</xdr:colOff>
      <xdr:row>13</xdr:row>
      <xdr:rowOff>9770</xdr:rowOff>
    </xdr:to>
    <mc:AlternateContent xmlns:mc="http://schemas.openxmlformats.org/markup-compatibility/2006">
      <mc:Choice xmlns:tsle="http://schemas.microsoft.com/office/drawing/2012/timeslicer" Requires="tsle">
        <xdr:graphicFrame macro="">
          <xdr:nvGraphicFramePr>
            <xdr:cNvPr id="5" name="Invoice Date">
              <a:extLst>
                <a:ext uri="{FF2B5EF4-FFF2-40B4-BE49-F238E27FC236}">
                  <a16:creationId xmlns:a16="http://schemas.microsoft.com/office/drawing/2014/main" id="{4CBDA9B8-02DA-4916-AD62-4366573EA21F}"/>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488418" y="1176802"/>
              <a:ext cx="6274581" cy="14218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131661</xdr:colOff>
      <xdr:row>5</xdr:row>
      <xdr:rowOff>46055</xdr:rowOff>
    </xdr:from>
    <xdr:to>
      <xdr:col>26</xdr:col>
      <xdr:colOff>0</xdr:colOff>
      <xdr:row>30</xdr:row>
      <xdr:rowOff>107462</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A74902F-6720-43D2-B593-21DD8BA643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80276" y="1149978"/>
              <a:ext cx="7322262" cy="47994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409527</xdr:colOff>
      <xdr:row>4</xdr:row>
      <xdr:rowOff>60961</xdr:rowOff>
    </xdr:from>
    <xdr:to>
      <xdr:col>3</xdr:col>
      <xdr:colOff>228991</xdr:colOff>
      <xdr:row>12</xdr:row>
      <xdr:rowOff>121921</xdr:rowOff>
    </xdr:to>
    <mc:AlternateContent xmlns:mc="http://schemas.openxmlformats.org/markup-compatibility/2006">
      <mc:Choice xmlns:a14="http://schemas.microsoft.com/office/drawing/2010/main" Requires="a14">
        <xdr:graphicFrame macro="">
          <xdr:nvGraphicFramePr>
            <xdr:cNvPr id="7" name="Retailer">
              <a:extLst>
                <a:ext uri="{FF2B5EF4-FFF2-40B4-BE49-F238E27FC236}">
                  <a16:creationId xmlns:a16="http://schemas.microsoft.com/office/drawing/2014/main" id="{00C611AA-BDC3-4B92-99F1-71CC2CC2511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409527" y="1076961"/>
              <a:ext cx="1831926" cy="1448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409527</xdr:colOff>
      <xdr:row>12</xdr:row>
      <xdr:rowOff>152401</xdr:rowOff>
    </xdr:from>
    <xdr:to>
      <xdr:col>3</xdr:col>
      <xdr:colOff>228991</xdr:colOff>
      <xdr:row>22</xdr:row>
      <xdr:rowOff>7621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6181353-43FF-4B70-A0F8-562F3A439E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9527" y="2555632"/>
              <a:ext cx="1831926" cy="1730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409527</xdr:colOff>
      <xdr:row>22</xdr:row>
      <xdr:rowOff>45721</xdr:rowOff>
    </xdr:from>
    <xdr:to>
      <xdr:col>3</xdr:col>
      <xdr:colOff>228991</xdr:colOff>
      <xdr:row>32</xdr:row>
      <xdr:rowOff>22861</xdr:rowOff>
    </xdr:to>
    <mc:AlternateContent xmlns:mc="http://schemas.openxmlformats.org/markup-compatibility/2006">
      <mc:Choice xmlns:a14="http://schemas.microsoft.com/office/drawing/2010/main" Requires="a14">
        <xdr:graphicFrame macro="">
          <xdr:nvGraphicFramePr>
            <xdr:cNvPr id="9" name="Beverage Brand">
              <a:extLst>
                <a:ext uri="{FF2B5EF4-FFF2-40B4-BE49-F238E27FC236}">
                  <a16:creationId xmlns:a16="http://schemas.microsoft.com/office/drawing/2014/main" id="{578F25D0-7890-41BD-9D27-03701878FE8E}"/>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409527" y="4324644"/>
              <a:ext cx="1831926" cy="1930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5</xdr:row>
      <xdr:rowOff>156210</xdr:rowOff>
    </xdr:from>
    <xdr:to>
      <xdr:col>7</xdr:col>
      <xdr:colOff>38100</xdr:colOff>
      <xdr:row>20</xdr:row>
      <xdr:rowOff>156210</xdr:rowOff>
    </xdr:to>
    <xdr:graphicFrame macro="">
      <xdr:nvGraphicFramePr>
        <xdr:cNvPr id="2" name="Chart 1">
          <a:extLst>
            <a:ext uri="{FF2B5EF4-FFF2-40B4-BE49-F238E27FC236}">
              <a16:creationId xmlns:a16="http://schemas.microsoft.com/office/drawing/2014/main" id="{DEE887B2-A76E-4D6D-8D22-F9DBC8502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24</xdr:row>
      <xdr:rowOff>11430</xdr:rowOff>
    </xdr:from>
    <xdr:to>
      <xdr:col>13</xdr:col>
      <xdr:colOff>38100</xdr:colOff>
      <xdr:row>39</xdr:row>
      <xdr:rowOff>11430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5F3009C-8959-407D-9584-8C509269F7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25540" y="4400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astern IT" refreshedDate="45204.808471064818" createdVersion="7" refreshedVersion="7" minRefreshableVersion="3" recordCount="3888" xr:uid="{FA0E5914-1448-4847-AF36-670800ED757F}">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713451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0F8DB8-43EC-462B-B54E-0D232DAD0B93}" name="PivotTable3"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4:B75"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19" name="Invoice Date">
      <autoFilter ref="A1">
        <filterColumn colId="0">
          <customFilters and="1">
            <customFilter operator="greaterThanOrEqual" val="44197"/>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03D045-7D74-4415-8272-44B0E12A8BF0}" name="PivotTable2"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7:B17"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0">
    <i>
      <x v="1"/>
    </i>
    <i>
      <x v="2"/>
    </i>
    <i>
      <x v="3"/>
    </i>
    <i>
      <x v="4"/>
    </i>
    <i>
      <x v="5"/>
    </i>
    <i>
      <x v="6"/>
    </i>
    <i>
      <x v="7"/>
    </i>
    <i>
      <x v="8"/>
    </i>
    <i>
      <x v="9"/>
    </i>
    <i t="grand">
      <x/>
    </i>
  </rowItems>
  <colItems count="1">
    <i/>
  </colItems>
  <dataFields count="1">
    <dataField name="Sum of Total Sales" fld="9" baseField="0" baseItem="0" numFmtId="171"/>
  </dataFields>
  <formats count="1">
    <format dxfId="1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3" name="Invoice Date">
      <autoFilter ref="A1">
        <filterColumn colId="0">
          <customFilters and="1">
            <customFilter operator="greaterThanOrEqual" val="44197"/>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62C60A-9D84-4807-9D0D-F1C5346B24B1}" name="PivotTable1"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3"/>
  </dataFields>
  <pivotTableStyleInfo name="PivotStyleLight16" showRowHeaders="1" showColHeaders="1" showRowStripes="0" showColStripes="0" showLastColumn="1"/>
  <filters count="1">
    <filter fld="2" type="dateBetween" evalOrder="-1" id="21" name="Invoice Date">
      <autoFilter ref="A1">
        <filterColumn colId="0">
          <customFilters and="1">
            <customFilter operator="greaterThanOrEqual" val="44197"/>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FEFDA698-7AC2-4257-9B7F-16F0DED0BDDB}" sourceName="Retailer">
  <pivotTables>
    <pivotTable tabId="1" name="PivotTable2"/>
    <pivotTable tabId="1" name="PivotTable1"/>
    <pivotTable tabId="1" name="PivotTable3"/>
  </pivotTables>
  <data>
    <tabular pivotCacheId="71345156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FA81C7-351B-4815-903A-6FF62564FB86}" sourceName="Region">
  <pivotTables>
    <pivotTable tabId="1" name="PivotTable2"/>
    <pivotTable tabId="1" name="PivotTable1"/>
    <pivotTable tabId="1" name="PivotTable3"/>
  </pivotTables>
  <data>
    <tabular pivotCacheId="71345156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EC66061-2D2B-4767-AB5A-B6DD9F127AEC}" sourceName="Beverage Brand">
  <pivotTables>
    <pivotTable tabId="1" name="PivotTable2"/>
    <pivotTable tabId="1" name="PivotTable1"/>
    <pivotTable tabId="1" name="PivotTable3"/>
  </pivotTables>
  <data>
    <tabular pivotCacheId="71345156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5E588623-3DBC-41DF-9971-BE10E1AB7F61}" cache="Slicer_Retailer" caption="Retailer" style="Slicer Style 1" rowHeight="234950"/>
  <slicer name="Region" xr10:uid="{C5DBC9D7-F3E1-4410-9D18-9E144BEA52D5}" cache="Slicer_Region" caption="Region" style="Slicer Style 1" rowHeight="234950"/>
  <slicer name="Beverage Brand" xr10:uid="{F757974E-219A-42D4-89A6-8238D5E73CC3}" cache="Slicer_Beverage_Brand" caption="Beverage Bran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A60BCD-68A7-4107-A057-6F8F5550A846}" name="Table1" displayName="Table1" ref="B5:M3893" totalsRowShown="0" headerRowDxfId="45" dataDxfId="46" headerRowCellStyle="Normal 2" dataCellStyle="Normal 2">
  <autoFilter ref="B5:M3893" xr:uid="{1BA60BCD-68A7-4107-A057-6F8F5550A846}"/>
  <tableColumns count="12">
    <tableColumn id="1" xr3:uid="{A3E3486A-5BEE-41B3-8591-81C2D70506AD}" name="Retailer" dataDxfId="58" dataCellStyle="Normal 2"/>
    <tableColumn id="2" xr3:uid="{DF40F637-6C58-44B7-9288-C832B87E850B}" name="Retailer ID" dataDxfId="57" dataCellStyle="Normal 2"/>
    <tableColumn id="3" xr3:uid="{EDDC013F-AACC-45E2-A178-10542C1F5E01}" name="Invoice Date" dataDxfId="56" dataCellStyle="Normal 2"/>
    <tableColumn id="4" xr3:uid="{E60CE865-94E0-48A1-ABB8-5DC84F3366E3}" name="Region" dataDxfId="55" dataCellStyle="Normal 2"/>
    <tableColumn id="5" xr3:uid="{FF57BB5B-6210-41D1-B3C0-39717A053FE3}" name="State" dataDxfId="54" dataCellStyle="Normal 2"/>
    <tableColumn id="6" xr3:uid="{F6624FAA-B685-4DB1-AE32-643E97D3A0B5}" name="City" dataDxfId="53" dataCellStyle="Normal 2"/>
    <tableColumn id="7" xr3:uid="{4DAA0DFB-8737-4778-8FE4-79AB7E471617}" name="Beverage Brand" dataDxfId="52" dataCellStyle="Normal 2"/>
    <tableColumn id="8" xr3:uid="{0817C041-2B52-422C-B8D2-FEA92E9357D6}" name="Price per Unit" dataDxfId="51" dataCellStyle="Normal 2"/>
    <tableColumn id="9" xr3:uid="{1BE6A99E-BD1F-4DD7-8B71-812B1E31959D}" name="Units Sold" dataDxfId="50" dataCellStyle="Normal 2"/>
    <tableColumn id="10" xr3:uid="{FC96429F-1D38-4137-9BDC-A537F5E3D74B}" name="Total Sales" dataDxfId="49" dataCellStyle="Normal 2">
      <calculatedColumnFormula>I6*J6</calculatedColumnFormula>
    </tableColumn>
    <tableColumn id="11" xr3:uid="{81C593E4-BDD1-4067-BED6-6493DB5A5A3F}" name="Operating Profit" dataDxfId="48" dataCellStyle="Normal 2">
      <calculatedColumnFormula>K6*M6</calculatedColumnFormula>
    </tableColumn>
    <tableColumn id="12" xr3:uid="{563A7A6D-3C77-48D7-AAD5-D1874E736F87}" name="Operating Margin" dataDxfId="47"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DD9CAECF-1C75-43F2-A998-3A00AB046DAF}" sourceName="Invoice Date">
  <pivotTables>
    <pivotTable tabId="1" name="PivotTable2"/>
    <pivotTable tabId="1" name="PivotTable1"/>
    <pivotTable tabId="1" name="PivotTable3"/>
  </pivotTables>
  <state minimalRefreshVersion="6" lastRefreshVersion="6" pivotCacheId="713451566" filterType="dateBetween">
    <selection startDate="2021-01-01T00:00:00" endDate="2021-09-30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7C1B2C07-69E6-4230-A721-85C3FAD6B2D4}" cache="NativeTimeline_Invoice_Date" caption="Sales Period" level="2" selectionLevel="1" scrollPosition="2021-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EF69-EB6B-434A-8A1F-BE81DBDF5507}">
  <dimension ref="A1:R3893"/>
  <sheetViews>
    <sheetView showGridLines="0" topLeftCell="B6" workbookViewId="0">
      <selection activeCell="C16" sqref="C16"/>
    </sheetView>
  </sheetViews>
  <sheetFormatPr defaultColWidth="14.44140625" defaultRowHeight="15" customHeight="1"/>
  <cols>
    <col min="1" max="1" width="8.6640625" style="2" customWidth="1"/>
    <col min="2" max="2" width="9.33203125" style="2" customWidth="1"/>
    <col min="3" max="3" width="11.6640625" style="2" customWidth="1"/>
    <col min="4" max="4" width="13.44140625" style="2" customWidth="1"/>
    <col min="5" max="5" width="10.44140625" style="2" customWidth="1"/>
    <col min="6" max="6" width="14.33203125" style="2" customWidth="1"/>
    <col min="7" max="7" width="13.109375" style="2" customWidth="1"/>
    <col min="8" max="8" width="16.33203125" style="2" customWidth="1"/>
    <col min="9" max="9" width="14.44140625" style="2" customWidth="1"/>
    <col min="10" max="10" width="11.44140625" style="2" customWidth="1"/>
    <col min="11" max="11" width="11.88671875" style="2" customWidth="1"/>
    <col min="12" max="12" width="16.6640625" style="2" customWidth="1"/>
    <col min="13" max="13" width="18" style="2" customWidth="1"/>
    <col min="14" max="14" width="8.88671875" style="2" customWidth="1"/>
    <col min="15" max="15" width="10.88671875" style="2" customWidth="1"/>
    <col min="16" max="18" width="8.88671875" style="2" customWidth="1"/>
    <col min="19" max="16384" width="14.44140625" style="2"/>
  </cols>
  <sheetData>
    <row r="1" spans="1:15" ht="14.4">
      <c r="A1" s="1"/>
    </row>
    <row r="2" spans="1:15" ht="23.4">
      <c r="A2" s="1"/>
      <c r="B2" s="3" t="s">
        <v>0</v>
      </c>
      <c r="C2" s="4"/>
      <c r="D2" s="4"/>
      <c r="E2" s="4"/>
      <c r="F2" s="4"/>
      <c r="G2" s="4"/>
      <c r="H2" s="4"/>
      <c r="I2" s="4"/>
      <c r="J2" s="4"/>
      <c r="K2" s="4"/>
      <c r="L2" s="4"/>
      <c r="M2" s="4"/>
    </row>
    <row r="3" spans="1:15" ht="15.6">
      <c r="A3" s="1"/>
      <c r="B3" s="5" t="s">
        <v>1</v>
      </c>
    </row>
    <row r="4" spans="1:15" ht="14.4">
      <c r="A4" s="1"/>
    </row>
    <row r="5" spans="1:15" ht="14.4">
      <c r="A5" s="1"/>
      <c r="B5" s="6" t="s">
        <v>2</v>
      </c>
      <c r="C5" s="6" t="s">
        <v>3</v>
      </c>
      <c r="D5" s="6" t="s">
        <v>4</v>
      </c>
      <c r="E5" s="6" t="s">
        <v>5</v>
      </c>
      <c r="F5" s="6" t="s">
        <v>6</v>
      </c>
      <c r="G5" s="6" t="s">
        <v>7</v>
      </c>
      <c r="H5" s="6" t="s">
        <v>8</v>
      </c>
      <c r="I5" s="6" t="s">
        <v>9</v>
      </c>
      <c r="J5" s="6" t="s">
        <v>10</v>
      </c>
      <c r="K5" s="6" t="s">
        <v>11</v>
      </c>
      <c r="L5" s="6" t="s">
        <v>12</v>
      </c>
      <c r="M5" s="6" t="s">
        <v>13</v>
      </c>
    </row>
    <row r="6" spans="1:15" ht="14.4">
      <c r="A6" s="1"/>
      <c r="B6" s="7" t="s">
        <v>14</v>
      </c>
      <c r="C6" s="7">
        <v>1185732</v>
      </c>
      <c r="D6" s="8">
        <v>44210</v>
      </c>
      <c r="E6" s="7" t="s">
        <v>15</v>
      </c>
      <c r="F6" s="7" t="s">
        <v>16</v>
      </c>
      <c r="G6" s="7" t="s">
        <v>16</v>
      </c>
      <c r="H6" s="7" t="s">
        <v>17</v>
      </c>
      <c r="I6" s="9">
        <v>0.5</v>
      </c>
      <c r="J6" s="10">
        <v>12000</v>
      </c>
      <c r="K6" s="11">
        <f t="shared" ref="K6:K3893" si="0">I6*J6</f>
        <v>6000</v>
      </c>
      <c r="L6" s="11">
        <f t="shared" ref="L6:L3893" si="1">K6*M6</f>
        <v>3000</v>
      </c>
      <c r="M6" s="12">
        <v>0.5</v>
      </c>
      <c r="O6" s="13"/>
    </row>
    <row r="7" spans="1:15" ht="14.4">
      <c r="A7" s="1"/>
      <c r="B7" s="7" t="s">
        <v>14</v>
      </c>
      <c r="C7" s="7">
        <v>1185732</v>
      </c>
      <c r="D7" s="8">
        <v>44210</v>
      </c>
      <c r="E7" s="7" t="s">
        <v>15</v>
      </c>
      <c r="F7" s="7" t="s">
        <v>16</v>
      </c>
      <c r="G7" s="7" t="s">
        <v>16</v>
      </c>
      <c r="H7" s="7" t="s">
        <v>18</v>
      </c>
      <c r="I7" s="9">
        <v>0.5</v>
      </c>
      <c r="J7" s="10">
        <v>10000</v>
      </c>
      <c r="K7" s="11">
        <f t="shared" si="0"/>
        <v>5000</v>
      </c>
      <c r="L7" s="11">
        <f t="shared" si="1"/>
        <v>1500</v>
      </c>
      <c r="M7" s="12">
        <v>0.3</v>
      </c>
      <c r="O7" s="13"/>
    </row>
    <row r="8" spans="1:15" ht="14.4">
      <c r="A8" s="1"/>
      <c r="B8" s="7" t="s">
        <v>14</v>
      </c>
      <c r="C8" s="7">
        <v>1185732</v>
      </c>
      <c r="D8" s="8">
        <v>44210</v>
      </c>
      <c r="E8" s="7" t="s">
        <v>15</v>
      </c>
      <c r="F8" s="7" t="s">
        <v>16</v>
      </c>
      <c r="G8" s="7" t="s">
        <v>16</v>
      </c>
      <c r="H8" s="7" t="s">
        <v>19</v>
      </c>
      <c r="I8" s="9">
        <v>0.4</v>
      </c>
      <c r="J8" s="10">
        <v>10000</v>
      </c>
      <c r="K8" s="11">
        <f t="shared" si="0"/>
        <v>4000</v>
      </c>
      <c r="L8" s="11">
        <f t="shared" si="1"/>
        <v>1400</v>
      </c>
      <c r="M8" s="12">
        <v>0.35</v>
      </c>
      <c r="O8" s="13"/>
    </row>
    <row r="9" spans="1:15" ht="14.4">
      <c r="A9" s="1"/>
      <c r="B9" s="7" t="s">
        <v>14</v>
      </c>
      <c r="C9" s="7">
        <v>1185732</v>
      </c>
      <c r="D9" s="8">
        <v>44210</v>
      </c>
      <c r="E9" s="7" t="s">
        <v>15</v>
      </c>
      <c r="F9" s="7" t="s">
        <v>16</v>
      </c>
      <c r="G9" s="7" t="s">
        <v>16</v>
      </c>
      <c r="H9" s="7" t="s">
        <v>20</v>
      </c>
      <c r="I9" s="9">
        <v>0.45</v>
      </c>
      <c r="J9" s="10">
        <v>8500</v>
      </c>
      <c r="K9" s="11">
        <f t="shared" si="0"/>
        <v>3825</v>
      </c>
      <c r="L9" s="11">
        <f t="shared" si="1"/>
        <v>1338.75</v>
      </c>
      <c r="M9" s="12">
        <v>0.35</v>
      </c>
      <c r="O9" s="13"/>
    </row>
    <row r="10" spans="1:15" ht="14.4">
      <c r="A10" s="1"/>
      <c r="B10" s="7" t="s">
        <v>14</v>
      </c>
      <c r="C10" s="7">
        <v>1185732</v>
      </c>
      <c r="D10" s="8">
        <v>44210</v>
      </c>
      <c r="E10" s="7" t="s">
        <v>15</v>
      </c>
      <c r="F10" s="7" t="s">
        <v>16</v>
      </c>
      <c r="G10" s="7" t="s">
        <v>16</v>
      </c>
      <c r="H10" s="7" t="s">
        <v>21</v>
      </c>
      <c r="I10" s="9">
        <v>0.6</v>
      </c>
      <c r="J10" s="10">
        <v>9000</v>
      </c>
      <c r="K10" s="11">
        <f t="shared" si="0"/>
        <v>5400</v>
      </c>
      <c r="L10" s="11">
        <f t="shared" si="1"/>
        <v>1620</v>
      </c>
      <c r="M10" s="12">
        <v>0.3</v>
      </c>
      <c r="O10" s="13"/>
    </row>
    <row r="11" spans="1:15" ht="14.4">
      <c r="A11" s="1"/>
      <c r="B11" s="7" t="s">
        <v>14</v>
      </c>
      <c r="C11" s="7">
        <v>1185732</v>
      </c>
      <c r="D11" s="8">
        <v>44210</v>
      </c>
      <c r="E11" s="7" t="s">
        <v>15</v>
      </c>
      <c r="F11" s="7" t="s">
        <v>16</v>
      </c>
      <c r="G11" s="7" t="s">
        <v>16</v>
      </c>
      <c r="H11" s="7" t="s">
        <v>22</v>
      </c>
      <c r="I11" s="9">
        <v>0.5</v>
      </c>
      <c r="J11" s="10">
        <v>10000</v>
      </c>
      <c r="K11" s="11">
        <f t="shared" si="0"/>
        <v>5000</v>
      </c>
      <c r="L11" s="11">
        <f t="shared" si="1"/>
        <v>1250</v>
      </c>
      <c r="M11" s="12">
        <v>0.25</v>
      </c>
      <c r="O11" s="13"/>
    </row>
    <row r="12" spans="1:15" ht="14.4">
      <c r="A12" s="1"/>
      <c r="B12" s="7" t="s">
        <v>14</v>
      </c>
      <c r="C12" s="7">
        <v>1185732</v>
      </c>
      <c r="D12" s="8">
        <v>44239</v>
      </c>
      <c r="E12" s="7" t="s">
        <v>15</v>
      </c>
      <c r="F12" s="7" t="s">
        <v>16</v>
      </c>
      <c r="G12" s="7" t="s">
        <v>16</v>
      </c>
      <c r="H12" s="7" t="s">
        <v>17</v>
      </c>
      <c r="I12" s="9">
        <v>0.5</v>
      </c>
      <c r="J12" s="10">
        <v>12500</v>
      </c>
      <c r="K12" s="11">
        <f t="shared" si="0"/>
        <v>6250</v>
      </c>
      <c r="L12" s="11">
        <f t="shared" si="1"/>
        <v>3125</v>
      </c>
      <c r="M12" s="12">
        <v>0.5</v>
      </c>
      <c r="O12" s="13"/>
    </row>
    <row r="13" spans="1:15" ht="14.4">
      <c r="A13" s="1"/>
      <c r="B13" s="7" t="s">
        <v>14</v>
      </c>
      <c r="C13" s="7">
        <v>1185732</v>
      </c>
      <c r="D13" s="8">
        <v>44239</v>
      </c>
      <c r="E13" s="7" t="s">
        <v>15</v>
      </c>
      <c r="F13" s="7" t="s">
        <v>16</v>
      </c>
      <c r="G13" s="7" t="s">
        <v>16</v>
      </c>
      <c r="H13" s="7" t="s">
        <v>18</v>
      </c>
      <c r="I13" s="9">
        <v>0.5</v>
      </c>
      <c r="J13" s="10">
        <v>9000</v>
      </c>
      <c r="K13" s="11">
        <f t="shared" si="0"/>
        <v>4500</v>
      </c>
      <c r="L13" s="11">
        <f t="shared" si="1"/>
        <v>1350</v>
      </c>
      <c r="M13" s="12">
        <v>0.3</v>
      </c>
      <c r="O13" s="13"/>
    </row>
    <row r="14" spans="1:15" ht="14.4">
      <c r="A14" s="1"/>
      <c r="B14" s="7" t="s">
        <v>14</v>
      </c>
      <c r="C14" s="7">
        <v>1185732</v>
      </c>
      <c r="D14" s="8">
        <v>44239</v>
      </c>
      <c r="E14" s="7" t="s">
        <v>15</v>
      </c>
      <c r="F14" s="7" t="s">
        <v>16</v>
      </c>
      <c r="G14" s="7" t="s">
        <v>16</v>
      </c>
      <c r="H14" s="7" t="s">
        <v>19</v>
      </c>
      <c r="I14" s="9">
        <v>0.4</v>
      </c>
      <c r="J14" s="10">
        <v>9500</v>
      </c>
      <c r="K14" s="11">
        <f t="shared" si="0"/>
        <v>3800</v>
      </c>
      <c r="L14" s="11">
        <f t="shared" si="1"/>
        <v>1330</v>
      </c>
      <c r="M14" s="12">
        <v>0.35</v>
      </c>
      <c r="O14" s="13"/>
    </row>
    <row r="15" spans="1:15" ht="14.4">
      <c r="A15" s="1"/>
      <c r="B15" s="7" t="s">
        <v>14</v>
      </c>
      <c r="C15" s="7">
        <v>1185732</v>
      </c>
      <c r="D15" s="8">
        <v>44239</v>
      </c>
      <c r="E15" s="7" t="s">
        <v>15</v>
      </c>
      <c r="F15" s="7" t="s">
        <v>16</v>
      </c>
      <c r="G15" s="7" t="s">
        <v>16</v>
      </c>
      <c r="H15" s="7" t="s">
        <v>20</v>
      </c>
      <c r="I15" s="9">
        <v>0.45</v>
      </c>
      <c r="J15" s="10">
        <v>8250</v>
      </c>
      <c r="K15" s="11">
        <f t="shared" si="0"/>
        <v>3712.5</v>
      </c>
      <c r="L15" s="11">
        <f t="shared" si="1"/>
        <v>1299.375</v>
      </c>
      <c r="M15" s="12">
        <v>0.35</v>
      </c>
      <c r="O15" s="13"/>
    </row>
    <row r="16" spans="1:15" ht="14.4">
      <c r="A16" s="1"/>
      <c r="B16" s="7" t="s">
        <v>14</v>
      </c>
      <c r="C16" s="7">
        <v>1185732</v>
      </c>
      <c r="D16" s="8">
        <v>44239</v>
      </c>
      <c r="E16" s="7" t="s">
        <v>15</v>
      </c>
      <c r="F16" s="7" t="s">
        <v>16</v>
      </c>
      <c r="G16" s="7" t="s">
        <v>16</v>
      </c>
      <c r="H16" s="7" t="s">
        <v>21</v>
      </c>
      <c r="I16" s="9">
        <v>0.6</v>
      </c>
      <c r="J16" s="10">
        <v>9000</v>
      </c>
      <c r="K16" s="11">
        <f t="shared" si="0"/>
        <v>5400</v>
      </c>
      <c r="L16" s="11">
        <f t="shared" si="1"/>
        <v>1620</v>
      </c>
      <c r="M16" s="12">
        <v>0.3</v>
      </c>
      <c r="O16" s="13"/>
    </row>
    <row r="17" spans="1:15" ht="14.4">
      <c r="A17" s="1"/>
      <c r="B17" s="7" t="s">
        <v>14</v>
      </c>
      <c r="C17" s="7">
        <v>1185732</v>
      </c>
      <c r="D17" s="8">
        <v>44239</v>
      </c>
      <c r="E17" s="7" t="s">
        <v>15</v>
      </c>
      <c r="F17" s="7" t="s">
        <v>16</v>
      </c>
      <c r="G17" s="7" t="s">
        <v>16</v>
      </c>
      <c r="H17" s="7" t="s">
        <v>22</v>
      </c>
      <c r="I17" s="9">
        <v>0.5</v>
      </c>
      <c r="J17" s="10">
        <v>10000</v>
      </c>
      <c r="K17" s="11">
        <f t="shared" si="0"/>
        <v>5000</v>
      </c>
      <c r="L17" s="11">
        <f t="shared" si="1"/>
        <v>1250</v>
      </c>
      <c r="M17" s="12">
        <v>0.25</v>
      </c>
      <c r="O17" s="13"/>
    </row>
    <row r="18" spans="1:15" ht="14.4">
      <c r="A18" s="1"/>
      <c r="B18" s="7" t="s">
        <v>14</v>
      </c>
      <c r="C18" s="7">
        <v>1185732</v>
      </c>
      <c r="D18" s="8">
        <v>44265</v>
      </c>
      <c r="E18" s="7" t="s">
        <v>15</v>
      </c>
      <c r="F18" s="7" t="s">
        <v>16</v>
      </c>
      <c r="G18" s="7" t="s">
        <v>16</v>
      </c>
      <c r="H18" s="7" t="s">
        <v>17</v>
      </c>
      <c r="I18" s="9">
        <v>0.5</v>
      </c>
      <c r="J18" s="10">
        <v>12200</v>
      </c>
      <c r="K18" s="11">
        <f t="shared" si="0"/>
        <v>6100</v>
      </c>
      <c r="L18" s="11">
        <f t="shared" si="1"/>
        <v>3050</v>
      </c>
      <c r="M18" s="12">
        <v>0.5</v>
      </c>
      <c r="O18" s="13"/>
    </row>
    <row r="19" spans="1:15" ht="14.4">
      <c r="A19" s="1"/>
      <c r="B19" s="7" t="s">
        <v>14</v>
      </c>
      <c r="C19" s="7">
        <v>1185732</v>
      </c>
      <c r="D19" s="8">
        <v>44265</v>
      </c>
      <c r="E19" s="7" t="s">
        <v>15</v>
      </c>
      <c r="F19" s="7" t="s">
        <v>16</v>
      </c>
      <c r="G19" s="7" t="s">
        <v>16</v>
      </c>
      <c r="H19" s="7" t="s">
        <v>18</v>
      </c>
      <c r="I19" s="9">
        <v>0.5</v>
      </c>
      <c r="J19" s="10">
        <v>9250</v>
      </c>
      <c r="K19" s="11">
        <f t="shared" si="0"/>
        <v>4625</v>
      </c>
      <c r="L19" s="11">
        <f t="shared" si="1"/>
        <v>1387.5</v>
      </c>
      <c r="M19" s="12">
        <v>0.3</v>
      </c>
      <c r="O19" s="13"/>
    </row>
    <row r="20" spans="1:15" ht="14.4">
      <c r="A20" s="1"/>
      <c r="B20" s="7" t="s">
        <v>14</v>
      </c>
      <c r="C20" s="7">
        <v>1185732</v>
      </c>
      <c r="D20" s="8">
        <v>44265</v>
      </c>
      <c r="E20" s="7" t="s">
        <v>15</v>
      </c>
      <c r="F20" s="7" t="s">
        <v>16</v>
      </c>
      <c r="G20" s="7" t="s">
        <v>16</v>
      </c>
      <c r="H20" s="7" t="s">
        <v>19</v>
      </c>
      <c r="I20" s="9">
        <v>0.4</v>
      </c>
      <c r="J20" s="10">
        <v>9500</v>
      </c>
      <c r="K20" s="11">
        <f t="shared" si="0"/>
        <v>3800</v>
      </c>
      <c r="L20" s="11">
        <f t="shared" si="1"/>
        <v>1330</v>
      </c>
      <c r="M20" s="12">
        <v>0.35</v>
      </c>
      <c r="O20" s="13"/>
    </row>
    <row r="21" spans="1:15" ht="15.75" customHeight="1">
      <c r="A21" s="1"/>
      <c r="B21" s="7" t="s">
        <v>14</v>
      </c>
      <c r="C21" s="7">
        <v>1185732</v>
      </c>
      <c r="D21" s="8">
        <v>44265</v>
      </c>
      <c r="E21" s="7" t="s">
        <v>15</v>
      </c>
      <c r="F21" s="7" t="s">
        <v>16</v>
      </c>
      <c r="G21" s="7" t="s">
        <v>16</v>
      </c>
      <c r="H21" s="7" t="s">
        <v>20</v>
      </c>
      <c r="I21" s="9">
        <v>0.45</v>
      </c>
      <c r="J21" s="10">
        <v>8000</v>
      </c>
      <c r="K21" s="11">
        <f t="shared" si="0"/>
        <v>3600</v>
      </c>
      <c r="L21" s="11">
        <f t="shared" si="1"/>
        <v>1260</v>
      </c>
      <c r="M21" s="12">
        <v>0.35</v>
      </c>
      <c r="O21" s="13"/>
    </row>
    <row r="22" spans="1:15" ht="15.75" customHeight="1">
      <c r="A22" s="1"/>
      <c r="B22" s="7" t="s">
        <v>14</v>
      </c>
      <c r="C22" s="7">
        <v>1185732</v>
      </c>
      <c r="D22" s="8">
        <v>44265</v>
      </c>
      <c r="E22" s="7" t="s">
        <v>15</v>
      </c>
      <c r="F22" s="7" t="s">
        <v>16</v>
      </c>
      <c r="G22" s="7" t="s">
        <v>16</v>
      </c>
      <c r="H22" s="7" t="s">
        <v>21</v>
      </c>
      <c r="I22" s="9">
        <v>0.6</v>
      </c>
      <c r="J22" s="10">
        <v>8500</v>
      </c>
      <c r="K22" s="11">
        <f t="shared" si="0"/>
        <v>5100</v>
      </c>
      <c r="L22" s="11">
        <f t="shared" si="1"/>
        <v>1530</v>
      </c>
      <c r="M22" s="12">
        <v>0.3</v>
      </c>
      <c r="O22" s="13"/>
    </row>
    <row r="23" spans="1:15" ht="15.75" customHeight="1">
      <c r="A23" s="1"/>
      <c r="B23" s="7" t="s">
        <v>14</v>
      </c>
      <c r="C23" s="7">
        <v>1185732</v>
      </c>
      <c r="D23" s="8">
        <v>44265</v>
      </c>
      <c r="E23" s="7" t="s">
        <v>15</v>
      </c>
      <c r="F23" s="7" t="s">
        <v>16</v>
      </c>
      <c r="G23" s="7" t="s">
        <v>16</v>
      </c>
      <c r="H23" s="7" t="s">
        <v>22</v>
      </c>
      <c r="I23" s="9">
        <v>0.5</v>
      </c>
      <c r="J23" s="10">
        <v>9500</v>
      </c>
      <c r="K23" s="11">
        <f t="shared" si="0"/>
        <v>4750</v>
      </c>
      <c r="L23" s="11">
        <f t="shared" si="1"/>
        <v>1187.5</v>
      </c>
      <c r="M23" s="12">
        <v>0.25</v>
      </c>
      <c r="O23" s="13"/>
    </row>
    <row r="24" spans="1:15" ht="15.75" customHeight="1">
      <c r="A24" s="1"/>
      <c r="B24" s="7" t="s">
        <v>14</v>
      </c>
      <c r="C24" s="7">
        <v>1185732</v>
      </c>
      <c r="D24" s="8">
        <v>44297</v>
      </c>
      <c r="E24" s="7" t="s">
        <v>15</v>
      </c>
      <c r="F24" s="7" t="s">
        <v>16</v>
      </c>
      <c r="G24" s="7" t="s">
        <v>16</v>
      </c>
      <c r="H24" s="7" t="s">
        <v>17</v>
      </c>
      <c r="I24" s="9">
        <v>0.5</v>
      </c>
      <c r="J24" s="10">
        <v>12000</v>
      </c>
      <c r="K24" s="11">
        <f t="shared" si="0"/>
        <v>6000</v>
      </c>
      <c r="L24" s="11">
        <f t="shared" si="1"/>
        <v>3000</v>
      </c>
      <c r="M24" s="12">
        <v>0.5</v>
      </c>
      <c r="O24" s="13"/>
    </row>
    <row r="25" spans="1:15" ht="15.75" customHeight="1">
      <c r="A25" s="1"/>
      <c r="B25" s="7" t="s">
        <v>14</v>
      </c>
      <c r="C25" s="7">
        <v>1185732</v>
      </c>
      <c r="D25" s="8">
        <v>44297</v>
      </c>
      <c r="E25" s="7" t="s">
        <v>15</v>
      </c>
      <c r="F25" s="7" t="s">
        <v>16</v>
      </c>
      <c r="G25" s="7" t="s">
        <v>16</v>
      </c>
      <c r="H25" s="7" t="s">
        <v>18</v>
      </c>
      <c r="I25" s="9">
        <v>0.5</v>
      </c>
      <c r="J25" s="10">
        <v>9000</v>
      </c>
      <c r="K25" s="11">
        <f t="shared" si="0"/>
        <v>4500</v>
      </c>
      <c r="L25" s="11">
        <f t="shared" si="1"/>
        <v>1350</v>
      </c>
      <c r="M25" s="12">
        <v>0.3</v>
      </c>
      <c r="O25" s="13"/>
    </row>
    <row r="26" spans="1:15" ht="15.75" customHeight="1">
      <c r="A26" s="1"/>
      <c r="B26" s="7" t="s">
        <v>14</v>
      </c>
      <c r="C26" s="7">
        <v>1185732</v>
      </c>
      <c r="D26" s="8">
        <v>44297</v>
      </c>
      <c r="E26" s="7" t="s">
        <v>15</v>
      </c>
      <c r="F26" s="7" t="s">
        <v>16</v>
      </c>
      <c r="G26" s="7" t="s">
        <v>16</v>
      </c>
      <c r="H26" s="7" t="s">
        <v>19</v>
      </c>
      <c r="I26" s="9">
        <v>0.4</v>
      </c>
      <c r="J26" s="10">
        <v>9000</v>
      </c>
      <c r="K26" s="11">
        <f t="shared" si="0"/>
        <v>3600</v>
      </c>
      <c r="L26" s="11">
        <f t="shared" si="1"/>
        <v>1260</v>
      </c>
      <c r="M26" s="12">
        <v>0.35</v>
      </c>
      <c r="O26" s="13"/>
    </row>
    <row r="27" spans="1:15" ht="15.75" customHeight="1">
      <c r="A27" s="1"/>
      <c r="B27" s="7" t="s">
        <v>14</v>
      </c>
      <c r="C27" s="7">
        <v>1185732</v>
      </c>
      <c r="D27" s="8">
        <v>44297</v>
      </c>
      <c r="E27" s="7" t="s">
        <v>15</v>
      </c>
      <c r="F27" s="7" t="s">
        <v>16</v>
      </c>
      <c r="G27" s="7" t="s">
        <v>16</v>
      </c>
      <c r="H27" s="7" t="s">
        <v>20</v>
      </c>
      <c r="I27" s="9">
        <v>0.45</v>
      </c>
      <c r="J27" s="10">
        <v>8250</v>
      </c>
      <c r="K27" s="11">
        <f t="shared" si="0"/>
        <v>3712.5</v>
      </c>
      <c r="L27" s="11">
        <f t="shared" si="1"/>
        <v>1299.375</v>
      </c>
      <c r="M27" s="12">
        <v>0.35</v>
      </c>
      <c r="O27" s="13"/>
    </row>
    <row r="28" spans="1:15" ht="15.75" customHeight="1">
      <c r="A28" s="1"/>
      <c r="B28" s="7" t="s">
        <v>14</v>
      </c>
      <c r="C28" s="7">
        <v>1185732</v>
      </c>
      <c r="D28" s="8">
        <v>44297</v>
      </c>
      <c r="E28" s="7" t="s">
        <v>15</v>
      </c>
      <c r="F28" s="7" t="s">
        <v>16</v>
      </c>
      <c r="G28" s="7" t="s">
        <v>16</v>
      </c>
      <c r="H28" s="7" t="s">
        <v>21</v>
      </c>
      <c r="I28" s="9">
        <v>0.6</v>
      </c>
      <c r="J28" s="10">
        <v>8250</v>
      </c>
      <c r="K28" s="11">
        <f t="shared" si="0"/>
        <v>4950</v>
      </c>
      <c r="L28" s="11">
        <f t="shared" si="1"/>
        <v>1485</v>
      </c>
      <c r="M28" s="12">
        <v>0.3</v>
      </c>
      <c r="O28" s="13"/>
    </row>
    <row r="29" spans="1:15" ht="15.75" customHeight="1">
      <c r="A29" s="1"/>
      <c r="B29" s="7" t="s">
        <v>14</v>
      </c>
      <c r="C29" s="7">
        <v>1185732</v>
      </c>
      <c r="D29" s="8">
        <v>44297</v>
      </c>
      <c r="E29" s="7" t="s">
        <v>15</v>
      </c>
      <c r="F29" s="7" t="s">
        <v>16</v>
      </c>
      <c r="G29" s="7" t="s">
        <v>16</v>
      </c>
      <c r="H29" s="7" t="s">
        <v>22</v>
      </c>
      <c r="I29" s="9">
        <v>0.5</v>
      </c>
      <c r="J29" s="10">
        <v>9500</v>
      </c>
      <c r="K29" s="11">
        <f t="shared" si="0"/>
        <v>4750</v>
      </c>
      <c r="L29" s="11">
        <f t="shared" si="1"/>
        <v>1187.5</v>
      </c>
      <c r="M29" s="12">
        <v>0.25</v>
      </c>
      <c r="O29" s="13"/>
    </row>
    <row r="30" spans="1:15" ht="15.75" customHeight="1">
      <c r="A30" s="1"/>
      <c r="B30" s="7" t="s">
        <v>14</v>
      </c>
      <c r="C30" s="7">
        <v>1185732</v>
      </c>
      <c r="D30" s="8">
        <v>44326</v>
      </c>
      <c r="E30" s="7" t="s">
        <v>15</v>
      </c>
      <c r="F30" s="7" t="s">
        <v>16</v>
      </c>
      <c r="G30" s="7" t="s">
        <v>16</v>
      </c>
      <c r="H30" s="7" t="s">
        <v>17</v>
      </c>
      <c r="I30" s="9">
        <v>0.6</v>
      </c>
      <c r="J30" s="10">
        <v>12200</v>
      </c>
      <c r="K30" s="11">
        <f t="shared" si="0"/>
        <v>7320</v>
      </c>
      <c r="L30" s="11">
        <f t="shared" si="1"/>
        <v>3660</v>
      </c>
      <c r="M30" s="12">
        <v>0.5</v>
      </c>
      <c r="O30" s="13"/>
    </row>
    <row r="31" spans="1:15" ht="15.75" customHeight="1">
      <c r="A31" s="1"/>
      <c r="B31" s="7" t="s">
        <v>14</v>
      </c>
      <c r="C31" s="7">
        <v>1185732</v>
      </c>
      <c r="D31" s="8">
        <v>44326</v>
      </c>
      <c r="E31" s="7" t="s">
        <v>15</v>
      </c>
      <c r="F31" s="7" t="s">
        <v>16</v>
      </c>
      <c r="G31" s="7" t="s">
        <v>16</v>
      </c>
      <c r="H31" s="7" t="s">
        <v>18</v>
      </c>
      <c r="I31" s="9">
        <v>0.55000000000000004</v>
      </c>
      <c r="J31" s="10">
        <v>9250</v>
      </c>
      <c r="K31" s="11">
        <f t="shared" si="0"/>
        <v>5087.5</v>
      </c>
      <c r="L31" s="11">
        <f t="shared" si="1"/>
        <v>1526.25</v>
      </c>
      <c r="M31" s="12">
        <v>0.3</v>
      </c>
      <c r="O31" s="13"/>
    </row>
    <row r="32" spans="1:15" ht="15.75" customHeight="1">
      <c r="A32" s="1"/>
      <c r="B32" s="7" t="s">
        <v>14</v>
      </c>
      <c r="C32" s="7">
        <v>1185732</v>
      </c>
      <c r="D32" s="8">
        <v>44326</v>
      </c>
      <c r="E32" s="7" t="s">
        <v>15</v>
      </c>
      <c r="F32" s="7" t="s">
        <v>16</v>
      </c>
      <c r="G32" s="7" t="s">
        <v>16</v>
      </c>
      <c r="H32" s="7" t="s">
        <v>19</v>
      </c>
      <c r="I32" s="9">
        <v>0.5</v>
      </c>
      <c r="J32" s="10">
        <v>9000</v>
      </c>
      <c r="K32" s="11">
        <f t="shared" si="0"/>
        <v>4500</v>
      </c>
      <c r="L32" s="11">
        <f t="shared" si="1"/>
        <v>1575</v>
      </c>
      <c r="M32" s="12">
        <v>0.35</v>
      </c>
      <c r="O32" s="13"/>
    </row>
    <row r="33" spans="1:15" ht="15.75" customHeight="1">
      <c r="A33" s="1"/>
      <c r="B33" s="7" t="s">
        <v>14</v>
      </c>
      <c r="C33" s="7">
        <v>1185732</v>
      </c>
      <c r="D33" s="8">
        <v>44326</v>
      </c>
      <c r="E33" s="7" t="s">
        <v>15</v>
      </c>
      <c r="F33" s="7" t="s">
        <v>16</v>
      </c>
      <c r="G33" s="7" t="s">
        <v>16</v>
      </c>
      <c r="H33" s="7" t="s">
        <v>20</v>
      </c>
      <c r="I33" s="9">
        <v>0.5</v>
      </c>
      <c r="J33" s="10">
        <v>8500</v>
      </c>
      <c r="K33" s="11">
        <f t="shared" si="0"/>
        <v>4250</v>
      </c>
      <c r="L33" s="11">
        <f t="shared" si="1"/>
        <v>1487.5</v>
      </c>
      <c r="M33" s="12">
        <v>0.35</v>
      </c>
      <c r="O33" s="13"/>
    </row>
    <row r="34" spans="1:15" ht="15.75" customHeight="1">
      <c r="A34" s="1"/>
      <c r="B34" s="7" t="s">
        <v>14</v>
      </c>
      <c r="C34" s="7">
        <v>1185732</v>
      </c>
      <c r="D34" s="8">
        <v>44326</v>
      </c>
      <c r="E34" s="7" t="s">
        <v>15</v>
      </c>
      <c r="F34" s="7" t="s">
        <v>16</v>
      </c>
      <c r="G34" s="7" t="s">
        <v>16</v>
      </c>
      <c r="H34" s="7" t="s">
        <v>21</v>
      </c>
      <c r="I34" s="9">
        <v>0.6</v>
      </c>
      <c r="J34" s="10">
        <v>8750</v>
      </c>
      <c r="K34" s="11">
        <f t="shared" si="0"/>
        <v>5250</v>
      </c>
      <c r="L34" s="11">
        <f t="shared" si="1"/>
        <v>1575</v>
      </c>
      <c r="M34" s="12">
        <v>0.3</v>
      </c>
      <c r="O34" s="13"/>
    </row>
    <row r="35" spans="1:15" ht="15.75" customHeight="1">
      <c r="A35" s="1"/>
      <c r="B35" s="7" t="s">
        <v>14</v>
      </c>
      <c r="C35" s="7">
        <v>1185732</v>
      </c>
      <c r="D35" s="8">
        <v>44326</v>
      </c>
      <c r="E35" s="7" t="s">
        <v>15</v>
      </c>
      <c r="F35" s="7" t="s">
        <v>16</v>
      </c>
      <c r="G35" s="7" t="s">
        <v>16</v>
      </c>
      <c r="H35" s="7" t="s">
        <v>22</v>
      </c>
      <c r="I35" s="9">
        <v>0.65</v>
      </c>
      <c r="J35" s="10">
        <v>10000</v>
      </c>
      <c r="K35" s="11">
        <f t="shared" si="0"/>
        <v>6500</v>
      </c>
      <c r="L35" s="11">
        <f t="shared" si="1"/>
        <v>1625</v>
      </c>
      <c r="M35" s="12">
        <v>0.25</v>
      </c>
      <c r="O35" s="13"/>
    </row>
    <row r="36" spans="1:15" ht="15.75" customHeight="1">
      <c r="A36" s="1"/>
      <c r="B36" s="7" t="s">
        <v>14</v>
      </c>
      <c r="C36" s="7">
        <v>1185732</v>
      </c>
      <c r="D36" s="8">
        <v>44359</v>
      </c>
      <c r="E36" s="7" t="s">
        <v>15</v>
      </c>
      <c r="F36" s="7" t="s">
        <v>16</v>
      </c>
      <c r="G36" s="7" t="s">
        <v>16</v>
      </c>
      <c r="H36" s="7" t="s">
        <v>17</v>
      </c>
      <c r="I36" s="9">
        <v>0.6</v>
      </c>
      <c r="J36" s="10">
        <v>12500</v>
      </c>
      <c r="K36" s="11">
        <f t="shared" si="0"/>
        <v>7500</v>
      </c>
      <c r="L36" s="11">
        <f t="shared" si="1"/>
        <v>3750</v>
      </c>
      <c r="M36" s="12">
        <v>0.5</v>
      </c>
      <c r="O36" s="13"/>
    </row>
    <row r="37" spans="1:15" ht="15.75" customHeight="1">
      <c r="A37" s="1"/>
      <c r="B37" s="7" t="s">
        <v>14</v>
      </c>
      <c r="C37" s="7">
        <v>1185732</v>
      </c>
      <c r="D37" s="8">
        <v>44359</v>
      </c>
      <c r="E37" s="7" t="s">
        <v>15</v>
      </c>
      <c r="F37" s="7" t="s">
        <v>16</v>
      </c>
      <c r="G37" s="7" t="s">
        <v>16</v>
      </c>
      <c r="H37" s="7" t="s">
        <v>18</v>
      </c>
      <c r="I37" s="9">
        <v>0.55000000000000004</v>
      </c>
      <c r="J37" s="10">
        <v>10000</v>
      </c>
      <c r="K37" s="11">
        <f t="shared" si="0"/>
        <v>5500</v>
      </c>
      <c r="L37" s="11">
        <f t="shared" si="1"/>
        <v>1650</v>
      </c>
      <c r="M37" s="12">
        <v>0.3</v>
      </c>
      <c r="O37" s="13"/>
    </row>
    <row r="38" spans="1:15" ht="15.75" customHeight="1">
      <c r="A38" s="1"/>
      <c r="B38" s="7" t="s">
        <v>14</v>
      </c>
      <c r="C38" s="7">
        <v>1185732</v>
      </c>
      <c r="D38" s="8">
        <v>44359</v>
      </c>
      <c r="E38" s="7" t="s">
        <v>15</v>
      </c>
      <c r="F38" s="7" t="s">
        <v>16</v>
      </c>
      <c r="G38" s="7" t="s">
        <v>16</v>
      </c>
      <c r="H38" s="7" t="s">
        <v>19</v>
      </c>
      <c r="I38" s="9">
        <v>0.5</v>
      </c>
      <c r="J38" s="10">
        <v>9250</v>
      </c>
      <c r="K38" s="11">
        <f t="shared" si="0"/>
        <v>4625</v>
      </c>
      <c r="L38" s="11">
        <f t="shared" si="1"/>
        <v>1618.75</v>
      </c>
      <c r="M38" s="12">
        <v>0.35</v>
      </c>
      <c r="O38" s="13"/>
    </row>
    <row r="39" spans="1:15" ht="15.75" customHeight="1">
      <c r="A39" s="1"/>
      <c r="B39" s="7" t="s">
        <v>14</v>
      </c>
      <c r="C39" s="7">
        <v>1185732</v>
      </c>
      <c r="D39" s="8">
        <v>44359</v>
      </c>
      <c r="E39" s="7" t="s">
        <v>15</v>
      </c>
      <c r="F39" s="7" t="s">
        <v>16</v>
      </c>
      <c r="G39" s="7" t="s">
        <v>16</v>
      </c>
      <c r="H39" s="7" t="s">
        <v>20</v>
      </c>
      <c r="I39" s="9">
        <v>0.5</v>
      </c>
      <c r="J39" s="10">
        <v>9000</v>
      </c>
      <c r="K39" s="11">
        <f t="shared" si="0"/>
        <v>4500</v>
      </c>
      <c r="L39" s="11">
        <f t="shared" si="1"/>
        <v>1575</v>
      </c>
      <c r="M39" s="12">
        <v>0.35</v>
      </c>
      <c r="O39" s="13"/>
    </row>
    <row r="40" spans="1:15" ht="15.75" customHeight="1">
      <c r="A40" s="1"/>
      <c r="B40" s="7" t="s">
        <v>14</v>
      </c>
      <c r="C40" s="7">
        <v>1185732</v>
      </c>
      <c r="D40" s="8">
        <v>44359</v>
      </c>
      <c r="E40" s="7" t="s">
        <v>15</v>
      </c>
      <c r="F40" s="7" t="s">
        <v>16</v>
      </c>
      <c r="G40" s="7" t="s">
        <v>16</v>
      </c>
      <c r="H40" s="7" t="s">
        <v>21</v>
      </c>
      <c r="I40" s="9">
        <v>0.6</v>
      </c>
      <c r="J40" s="10">
        <v>9000</v>
      </c>
      <c r="K40" s="11">
        <f t="shared" si="0"/>
        <v>5400</v>
      </c>
      <c r="L40" s="11">
        <f t="shared" si="1"/>
        <v>1620</v>
      </c>
      <c r="M40" s="12">
        <v>0.3</v>
      </c>
      <c r="O40" s="13"/>
    </row>
    <row r="41" spans="1:15" ht="15.75" customHeight="1">
      <c r="A41" s="1"/>
      <c r="B41" s="7" t="s">
        <v>14</v>
      </c>
      <c r="C41" s="7">
        <v>1185732</v>
      </c>
      <c r="D41" s="8">
        <v>44359</v>
      </c>
      <c r="E41" s="7" t="s">
        <v>15</v>
      </c>
      <c r="F41" s="7" t="s">
        <v>16</v>
      </c>
      <c r="G41" s="7" t="s">
        <v>16</v>
      </c>
      <c r="H41" s="7" t="s">
        <v>22</v>
      </c>
      <c r="I41" s="9">
        <v>0.65</v>
      </c>
      <c r="J41" s="10">
        <v>10500</v>
      </c>
      <c r="K41" s="11">
        <f t="shared" si="0"/>
        <v>6825</v>
      </c>
      <c r="L41" s="11">
        <f t="shared" si="1"/>
        <v>1706.25</v>
      </c>
      <c r="M41" s="12">
        <v>0.25</v>
      </c>
      <c r="O41" s="13"/>
    </row>
    <row r="42" spans="1:15" ht="15.75" customHeight="1">
      <c r="A42" s="1"/>
      <c r="B42" s="7" t="s">
        <v>14</v>
      </c>
      <c r="C42" s="7">
        <v>1185732</v>
      </c>
      <c r="D42" s="8">
        <v>44387</v>
      </c>
      <c r="E42" s="7" t="s">
        <v>15</v>
      </c>
      <c r="F42" s="7" t="s">
        <v>16</v>
      </c>
      <c r="G42" s="7" t="s">
        <v>16</v>
      </c>
      <c r="H42" s="7" t="s">
        <v>17</v>
      </c>
      <c r="I42" s="9">
        <v>0.6</v>
      </c>
      <c r="J42" s="10">
        <v>12750</v>
      </c>
      <c r="K42" s="11">
        <f t="shared" si="0"/>
        <v>7650</v>
      </c>
      <c r="L42" s="11">
        <f t="shared" si="1"/>
        <v>3825</v>
      </c>
      <c r="M42" s="12">
        <v>0.5</v>
      </c>
      <c r="O42" s="13"/>
    </row>
    <row r="43" spans="1:15" ht="15.75" customHeight="1">
      <c r="A43" s="1"/>
      <c r="B43" s="7" t="s">
        <v>14</v>
      </c>
      <c r="C43" s="7">
        <v>1185732</v>
      </c>
      <c r="D43" s="8">
        <v>44387</v>
      </c>
      <c r="E43" s="7" t="s">
        <v>15</v>
      </c>
      <c r="F43" s="7" t="s">
        <v>16</v>
      </c>
      <c r="G43" s="7" t="s">
        <v>16</v>
      </c>
      <c r="H43" s="7" t="s">
        <v>18</v>
      </c>
      <c r="I43" s="9">
        <v>0.55000000000000004</v>
      </c>
      <c r="J43" s="10">
        <v>10250</v>
      </c>
      <c r="K43" s="11">
        <f t="shared" si="0"/>
        <v>5637.5000000000009</v>
      </c>
      <c r="L43" s="11">
        <f t="shared" si="1"/>
        <v>1691.2500000000002</v>
      </c>
      <c r="M43" s="12">
        <v>0.3</v>
      </c>
      <c r="O43" s="13"/>
    </row>
    <row r="44" spans="1:15" ht="15.75" customHeight="1">
      <c r="A44" s="1"/>
      <c r="B44" s="7" t="s">
        <v>14</v>
      </c>
      <c r="C44" s="7">
        <v>1185732</v>
      </c>
      <c r="D44" s="8">
        <v>44387</v>
      </c>
      <c r="E44" s="7" t="s">
        <v>15</v>
      </c>
      <c r="F44" s="7" t="s">
        <v>16</v>
      </c>
      <c r="G44" s="7" t="s">
        <v>16</v>
      </c>
      <c r="H44" s="7" t="s">
        <v>19</v>
      </c>
      <c r="I44" s="9">
        <v>0.5</v>
      </c>
      <c r="J44" s="10">
        <v>9500</v>
      </c>
      <c r="K44" s="11">
        <f t="shared" si="0"/>
        <v>4750</v>
      </c>
      <c r="L44" s="11">
        <f t="shared" si="1"/>
        <v>1662.5</v>
      </c>
      <c r="M44" s="12">
        <v>0.35</v>
      </c>
      <c r="O44" s="13"/>
    </row>
    <row r="45" spans="1:15" ht="15.75" customHeight="1">
      <c r="A45" s="1"/>
      <c r="B45" s="7" t="s">
        <v>14</v>
      </c>
      <c r="C45" s="7">
        <v>1185732</v>
      </c>
      <c r="D45" s="8">
        <v>44387</v>
      </c>
      <c r="E45" s="7" t="s">
        <v>15</v>
      </c>
      <c r="F45" s="7" t="s">
        <v>16</v>
      </c>
      <c r="G45" s="7" t="s">
        <v>16</v>
      </c>
      <c r="H45" s="7" t="s">
        <v>20</v>
      </c>
      <c r="I45" s="9">
        <v>0.5</v>
      </c>
      <c r="J45" s="10">
        <v>9000</v>
      </c>
      <c r="K45" s="11">
        <f t="shared" si="0"/>
        <v>4500</v>
      </c>
      <c r="L45" s="11">
        <f t="shared" si="1"/>
        <v>1575</v>
      </c>
      <c r="M45" s="12">
        <v>0.35</v>
      </c>
      <c r="O45" s="13"/>
    </row>
    <row r="46" spans="1:15" ht="15.75" customHeight="1">
      <c r="A46" s="1"/>
      <c r="B46" s="7" t="s">
        <v>14</v>
      </c>
      <c r="C46" s="7">
        <v>1185732</v>
      </c>
      <c r="D46" s="8">
        <v>44387</v>
      </c>
      <c r="E46" s="7" t="s">
        <v>15</v>
      </c>
      <c r="F46" s="7" t="s">
        <v>16</v>
      </c>
      <c r="G46" s="7" t="s">
        <v>16</v>
      </c>
      <c r="H46" s="7" t="s">
        <v>21</v>
      </c>
      <c r="I46" s="9">
        <v>0.6</v>
      </c>
      <c r="J46" s="10">
        <v>9250</v>
      </c>
      <c r="K46" s="11">
        <f t="shared" si="0"/>
        <v>5550</v>
      </c>
      <c r="L46" s="11">
        <f t="shared" si="1"/>
        <v>1665</v>
      </c>
      <c r="M46" s="12">
        <v>0.3</v>
      </c>
      <c r="O46" s="13"/>
    </row>
    <row r="47" spans="1:15" ht="15.75" customHeight="1">
      <c r="A47" s="1"/>
      <c r="B47" s="7" t="s">
        <v>14</v>
      </c>
      <c r="C47" s="7">
        <v>1185732</v>
      </c>
      <c r="D47" s="8">
        <v>44387</v>
      </c>
      <c r="E47" s="7" t="s">
        <v>15</v>
      </c>
      <c r="F47" s="7" t="s">
        <v>16</v>
      </c>
      <c r="G47" s="7" t="s">
        <v>16</v>
      </c>
      <c r="H47" s="7" t="s">
        <v>22</v>
      </c>
      <c r="I47" s="9">
        <v>0.65</v>
      </c>
      <c r="J47" s="10">
        <v>11000</v>
      </c>
      <c r="K47" s="11">
        <f t="shared" si="0"/>
        <v>7150</v>
      </c>
      <c r="L47" s="11">
        <f t="shared" si="1"/>
        <v>1787.5</v>
      </c>
      <c r="M47" s="12">
        <v>0.25</v>
      </c>
      <c r="O47" s="13"/>
    </row>
    <row r="48" spans="1:15" ht="15.75" customHeight="1">
      <c r="A48" s="1"/>
      <c r="B48" s="7" t="s">
        <v>14</v>
      </c>
      <c r="C48" s="7">
        <v>1185732</v>
      </c>
      <c r="D48" s="8">
        <v>44419</v>
      </c>
      <c r="E48" s="7" t="s">
        <v>15</v>
      </c>
      <c r="F48" s="7" t="s">
        <v>16</v>
      </c>
      <c r="G48" s="7" t="s">
        <v>16</v>
      </c>
      <c r="H48" s="7" t="s">
        <v>17</v>
      </c>
      <c r="I48" s="9">
        <v>0.6</v>
      </c>
      <c r="J48" s="10">
        <v>12500</v>
      </c>
      <c r="K48" s="11">
        <f t="shared" si="0"/>
        <v>7500</v>
      </c>
      <c r="L48" s="11">
        <f t="shared" si="1"/>
        <v>3750</v>
      </c>
      <c r="M48" s="12">
        <v>0.5</v>
      </c>
      <c r="O48" s="13"/>
    </row>
    <row r="49" spans="1:15" ht="15.75" customHeight="1">
      <c r="A49" s="1"/>
      <c r="B49" s="7" t="s">
        <v>14</v>
      </c>
      <c r="C49" s="7">
        <v>1185732</v>
      </c>
      <c r="D49" s="8">
        <v>44419</v>
      </c>
      <c r="E49" s="7" t="s">
        <v>15</v>
      </c>
      <c r="F49" s="7" t="s">
        <v>16</v>
      </c>
      <c r="G49" s="7" t="s">
        <v>16</v>
      </c>
      <c r="H49" s="7" t="s">
        <v>18</v>
      </c>
      <c r="I49" s="9">
        <v>0.55000000000000004</v>
      </c>
      <c r="J49" s="10">
        <v>10250</v>
      </c>
      <c r="K49" s="11">
        <f t="shared" si="0"/>
        <v>5637.5000000000009</v>
      </c>
      <c r="L49" s="11">
        <f t="shared" si="1"/>
        <v>1691.2500000000002</v>
      </c>
      <c r="M49" s="12">
        <v>0.3</v>
      </c>
      <c r="O49" s="13"/>
    </row>
    <row r="50" spans="1:15" ht="15.75" customHeight="1">
      <c r="A50" s="1"/>
      <c r="B50" s="7" t="s">
        <v>14</v>
      </c>
      <c r="C50" s="7">
        <v>1185732</v>
      </c>
      <c r="D50" s="8">
        <v>44419</v>
      </c>
      <c r="E50" s="7" t="s">
        <v>15</v>
      </c>
      <c r="F50" s="7" t="s">
        <v>16</v>
      </c>
      <c r="G50" s="7" t="s">
        <v>16</v>
      </c>
      <c r="H50" s="7" t="s">
        <v>19</v>
      </c>
      <c r="I50" s="9">
        <v>0.5</v>
      </c>
      <c r="J50" s="10">
        <v>9500</v>
      </c>
      <c r="K50" s="11">
        <f t="shared" si="0"/>
        <v>4750</v>
      </c>
      <c r="L50" s="11">
        <f t="shared" si="1"/>
        <v>1662.5</v>
      </c>
      <c r="M50" s="12">
        <v>0.35</v>
      </c>
      <c r="O50" s="13"/>
    </row>
    <row r="51" spans="1:15" ht="15.75" customHeight="1">
      <c r="A51" s="1"/>
      <c r="B51" s="7" t="s">
        <v>14</v>
      </c>
      <c r="C51" s="7">
        <v>1185732</v>
      </c>
      <c r="D51" s="8">
        <v>44419</v>
      </c>
      <c r="E51" s="7" t="s">
        <v>15</v>
      </c>
      <c r="F51" s="7" t="s">
        <v>16</v>
      </c>
      <c r="G51" s="7" t="s">
        <v>16</v>
      </c>
      <c r="H51" s="7" t="s">
        <v>20</v>
      </c>
      <c r="I51" s="9">
        <v>0.5</v>
      </c>
      <c r="J51" s="10">
        <v>9250</v>
      </c>
      <c r="K51" s="11">
        <f t="shared" si="0"/>
        <v>4625</v>
      </c>
      <c r="L51" s="11">
        <f t="shared" si="1"/>
        <v>1618.75</v>
      </c>
      <c r="M51" s="12">
        <v>0.35</v>
      </c>
      <c r="O51" s="13"/>
    </row>
    <row r="52" spans="1:15" ht="15.75" customHeight="1">
      <c r="A52" s="1"/>
      <c r="B52" s="7" t="s">
        <v>14</v>
      </c>
      <c r="C52" s="7">
        <v>1185732</v>
      </c>
      <c r="D52" s="8">
        <v>44419</v>
      </c>
      <c r="E52" s="7" t="s">
        <v>15</v>
      </c>
      <c r="F52" s="7" t="s">
        <v>16</v>
      </c>
      <c r="G52" s="7" t="s">
        <v>16</v>
      </c>
      <c r="H52" s="7" t="s">
        <v>21</v>
      </c>
      <c r="I52" s="9">
        <v>0.6</v>
      </c>
      <c r="J52" s="10">
        <v>9000</v>
      </c>
      <c r="K52" s="11">
        <f t="shared" si="0"/>
        <v>5400</v>
      </c>
      <c r="L52" s="11">
        <f t="shared" si="1"/>
        <v>1620</v>
      </c>
      <c r="M52" s="12">
        <v>0.3</v>
      </c>
      <c r="O52" s="13"/>
    </row>
    <row r="53" spans="1:15" ht="15.75" customHeight="1">
      <c r="A53" s="1"/>
      <c r="B53" s="7" t="s">
        <v>14</v>
      </c>
      <c r="C53" s="7">
        <v>1185732</v>
      </c>
      <c r="D53" s="8">
        <v>44419</v>
      </c>
      <c r="E53" s="7" t="s">
        <v>15</v>
      </c>
      <c r="F53" s="7" t="s">
        <v>16</v>
      </c>
      <c r="G53" s="7" t="s">
        <v>16</v>
      </c>
      <c r="H53" s="7" t="s">
        <v>22</v>
      </c>
      <c r="I53" s="9">
        <v>0.65</v>
      </c>
      <c r="J53" s="10">
        <v>10750</v>
      </c>
      <c r="K53" s="11">
        <f t="shared" si="0"/>
        <v>6987.5</v>
      </c>
      <c r="L53" s="11">
        <f t="shared" si="1"/>
        <v>1746.875</v>
      </c>
      <c r="M53" s="12">
        <v>0.25</v>
      </c>
      <c r="O53" s="13"/>
    </row>
    <row r="54" spans="1:15" ht="15.75" customHeight="1">
      <c r="A54" s="1"/>
      <c r="B54" s="7" t="s">
        <v>14</v>
      </c>
      <c r="C54" s="7">
        <v>1185732</v>
      </c>
      <c r="D54" s="8">
        <v>44449</v>
      </c>
      <c r="E54" s="7" t="s">
        <v>15</v>
      </c>
      <c r="F54" s="7" t="s">
        <v>16</v>
      </c>
      <c r="G54" s="7" t="s">
        <v>16</v>
      </c>
      <c r="H54" s="7" t="s">
        <v>17</v>
      </c>
      <c r="I54" s="9">
        <v>0.6</v>
      </c>
      <c r="J54" s="10">
        <v>12000</v>
      </c>
      <c r="K54" s="11">
        <f t="shared" si="0"/>
        <v>7200</v>
      </c>
      <c r="L54" s="11">
        <f t="shared" si="1"/>
        <v>3600</v>
      </c>
      <c r="M54" s="12">
        <v>0.5</v>
      </c>
      <c r="O54" s="13"/>
    </row>
    <row r="55" spans="1:15" ht="15.75" customHeight="1">
      <c r="A55" s="1"/>
      <c r="B55" s="7" t="s">
        <v>14</v>
      </c>
      <c r="C55" s="7">
        <v>1185732</v>
      </c>
      <c r="D55" s="8">
        <v>44449</v>
      </c>
      <c r="E55" s="7" t="s">
        <v>15</v>
      </c>
      <c r="F55" s="7" t="s">
        <v>16</v>
      </c>
      <c r="G55" s="7" t="s">
        <v>16</v>
      </c>
      <c r="H55" s="7" t="s">
        <v>18</v>
      </c>
      <c r="I55" s="9">
        <v>0.55000000000000004</v>
      </c>
      <c r="J55" s="10">
        <v>10000</v>
      </c>
      <c r="K55" s="11">
        <f t="shared" si="0"/>
        <v>5500</v>
      </c>
      <c r="L55" s="11">
        <f t="shared" si="1"/>
        <v>1650</v>
      </c>
      <c r="M55" s="12">
        <v>0.3</v>
      </c>
      <c r="O55" s="13"/>
    </row>
    <row r="56" spans="1:15" ht="15.75" customHeight="1">
      <c r="A56" s="1"/>
      <c r="B56" s="7" t="s">
        <v>14</v>
      </c>
      <c r="C56" s="7">
        <v>1185732</v>
      </c>
      <c r="D56" s="8">
        <v>44449</v>
      </c>
      <c r="E56" s="7" t="s">
        <v>15</v>
      </c>
      <c r="F56" s="7" t="s">
        <v>16</v>
      </c>
      <c r="G56" s="7" t="s">
        <v>16</v>
      </c>
      <c r="H56" s="7" t="s">
        <v>19</v>
      </c>
      <c r="I56" s="9">
        <v>0.5</v>
      </c>
      <c r="J56" s="10">
        <v>9250</v>
      </c>
      <c r="K56" s="11">
        <f t="shared" si="0"/>
        <v>4625</v>
      </c>
      <c r="L56" s="11">
        <f t="shared" si="1"/>
        <v>1618.75</v>
      </c>
      <c r="M56" s="12">
        <v>0.35</v>
      </c>
      <c r="O56" s="13"/>
    </row>
    <row r="57" spans="1:15" ht="15.75" customHeight="1">
      <c r="A57" s="1"/>
      <c r="B57" s="7" t="s">
        <v>14</v>
      </c>
      <c r="C57" s="7">
        <v>1185732</v>
      </c>
      <c r="D57" s="8">
        <v>44449</v>
      </c>
      <c r="E57" s="7" t="s">
        <v>15</v>
      </c>
      <c r="F57" s="7" t="s">
        <v>16</v>
      </c>
      <c r="G57" s="7" t="s">
        <v>16</v>
      </c>
      <c r="H57" s="7" t="s">
        <v>20</v>
      </c>
      <c r="I57" s="9">
        <v>0.5</v>
      </c>
      <c r="J57" s="10">
        <v>9000</v>
      </c>
      <c r="K57" s="11">
        <f t="shared" si="0"/>
        <v>4500</v>
      </c>
      <c r="L57" s="11">
        <f t="shared" si="1"/>
        <v>1575</v>
      </c>
      <c r="M57" s="12">
        <v>0.35</v>
      </c>
      <c r="O57" s="13"/>
    </row>
    <row r="58" spans="1:15" ht="15.75" customHeight="1">
      <c r="A58" s="1"/>
      <c r="B58" s="7" t="s">
        <v>14</v>
      </c>
      <c r="C58" s="7">
        <v>1185732</v>
      </c>
      <c r="D58" s="8">
        <v>44449</v>
      </c>
      <c r="E58" s="7" t="s">
        <v>15</v>
      </c>
      <c r="F58" s="7" t="s">
        <v>16</v>
      </c>
      <c r="G58" s="7" t="s">
        <v>16</v>
      </c>
      <c r="H58" s="7" t="s">
        <v>21</v>
      </c>
      <c r="I58" s="9">
        <v>0.6</v>
      </c>
      <c r="J58" s="10">
        <v>9000</v>
      </c>
      <c r="K58" s="11">
        <f t="shared" si="0"/>
        <v>5400</v>
      </c>
      <c r="L58" s="11">
        <f t="shared" si="1"/>
        <v>1620</v>
      </c>
      <c r="M58" s="12">
        <v>0.3</v>
      </c>
      <c r="O58" s="13"/>
    </row>
    <row r="59" spans="1:15" ht="15.75" customHeight="1">
      <c r="A59" s="1"/>
      <c r="B59" s="7" t="s">
        <v>14</v>
      </c>
      <c r="C59" s="7">
        <v>1185732</v>
      </c>
      <c r="D59" s="8">
        <v>44449</v>
      </c>
      <c r="E59" s="7" t="s">
        <v>15</v>
      </c>
      <c r="F59" s="7" t="s">
        <v>16</v>
      </c>
      <c r="G59" s="7" t="s">
        <v>16</v>
      </c>
      <c r="H59" s="7" t="s">
        <v>22</v>
      </c>
      <c r="I59" s="9">
        <v>0.65</v>
      </c>
      <c r="J59" s="10">
        <v>10000</v>
      </c>
      <c r="K59" s="11">
        <f t="shared" si="0"/>
        <v>6500</v>
      </c>
      <c r="L59" s="11">
        <f t="shared" si="1"/>
        <v>1625</v>
      </c>
      <c r="M59" s="12">
        <v>0.25</v>
      </c>
      <c r="O59" s="13"/>
    </row>
    <row r="60" spans="1:15" ht="15.75" customHeight="1">
      <c r="A60" s="1"/>
      <c r="B60" s="7" t="s">
        <v>14</v>
      </c>
      <c r="C60" s="7">
        <v>1185732</v>
      </c>
      <c r="D60" s="8">
        <v>44481</v>
      </c>
      <c r="E60" s="7" t="s">
        <v>15</v>
      </c>
      <c r="F60" s="7" t="s">
        <v>16</v>
      </c>
      <c r="G60" s="7" t="s">
        <v>16</v>
      </c>
      <c r="H60" s="7" t="s">
        <v>17</v>
      </c>
      <c r="I60" s="9">
        <v>0.65</v>
      </c>
      <c r="J60" s="10">
        <v>11750</v>
      </c>
      <c r="K60" s="11">
        <f t="shared" si="0"/>
        <v>7637.5</v>
      </c>
      <c r="L60" s="11">
        <f t="shared" si="1"/>
        <v>3818.75</v>
      </c>
      <c r="M60" s="12">
        <v>0.5</v>
      </c>
      <c r="O60" s="13"/>
    </row>
    <row r="61" spans="1:15" ht="15.75" customHeight="1">
      <c r="A61" s="1"/>
      <c r="B61" s="7" t="s">
        <v>14</v>
      </c>
      <c r="C61" s="7">
        <v>1185732</v>
      </c>
      <c r="D61" s="8">
        <v>44481</v>
      </c>
      <c r="E61" s="7" t="s">
        <v>15</v>
      </c>
      <c r="F61" s="7" t="s">
        <v>16</v>
      </c>
      <c r="G61" s="7" t="s">
        <v>16</v>
      </c>
      <c r="H61" s="7" t="s">
        <v>18</v>
      </c>
      <c r="I61" s="9">
        <v>0.55000000000000004</v>
      </c>
      <c r="J61" s="10">
        <v>10000</v>
      </c>
      <c r="K61" s="11">
        <f t="shared" si="0"/>
        <v>5500</v>
      </c>
      <c r="L61" s="11">
        <f t="shared" si="1"/>
        <v>1650</v>
      </c>
      <c r="M61" s="12">
        <v>0.3</v>
      </c>
      <c r="O61" s="13"/>
    </row>
    <row r="62" spans="1:15" ht="15.75" customHeight="1">
      <c r="A62" s="1"/>
      <c r="B62" s="7" t="s">
        <v>14</v>
      </c>
      <c r="C62" s="7">
        <v>1185732</v>
      </c>
      <c r="D62" s="8">
        <v>44481</v>
      </c>
      <c r="E62" s="7" t="s">
        <v>15</v>
      </c>
      <c r="F62" s="7" t="s">
        <v>16</v>
      </c>
      <c r="G62" s="7" t="s">
        <v>16</v>
      </c>
      <c r="H62" s="7" t="s">
        <v>19</v>
      </c>
      <c r="I62" s="9">
        <v>0.55000000000000004</v>
      </c>
      <c r="J62" s="10">
        <v>9000</v>
      </c>
      <c r="K62" s="11">
        <f t="shared" si="0"/>
        <v>4950</v>
      </c>
      <c r="L62" s="11">
        <f t="shared" si="1"/>
        <v>1732.5</v>
      </c>
      <c r="M62" s="12">
        <v>0.35</v>
      </c>
      <c r="O62" s="13"/>
    </row>
    <row r="63" spans="1:15" ht="15.75" customHeight="1">
      <c r="A63" s="1"/>
      <c r="B63" s="7" t="s">
        <v>14</v>
      </c>
      <c r="C63" s="7">
        <v>1185732</v>
      </c>
      <c r="D63" s="8">
        <v>44481</v>
      </c>
      <c r="E63" s="7" t="s">
        <v>15</v>
      </c>
      <c r="F63" s="7" t="s">
        <v>16</v>
      </c>
      <c r="G63" s="7" t="s">
        <v>16</v>
      </c>
      <c r="H63" s="7" t="s">
        <v>20</v>
      </c>
      <c r="I63" s="9">
        <v>0.55000000000000004</v>
      </c>
      <c r="J63" s="10">
        <v>8750</v>
      </c>
      <c r="K63" s="11">
        <f t="shared" si="0"/>
        <v>4812.5</v>
      </c>
      <c r="L63" s="11">
        <f t="shared" si="1"/>
        <v>1684.375</v>
      </c>
      <c r="M63" s="12">
        <v>0.35</v>
      </c>
      <c r="O63" s="13"/>
    </row>
    <row r="64" spans="1:15" ht="15.75" customHeight="1">
      <c r="A64" s="1"/>
      <c r="B64" s="7" t="s">
        <v>14</v>
      </c>
      <c r="C64" s="7">
        <v>1185732</v>
      </c>
      <c r="D64" s="8">
        <v>44481</v>
      </c>
      <c r="E64" s="7" t="s">
        <v>15</v>
      </c>
      <c r="F64" s="7" t="s">
        <v>16</v>
      </c>
      <c r="G64" s="7" t="s">
        <v>16</v>
      </c>
      <c r="H64" s="7" t="s">
        <v>21</v>
      </c>
      <c r="I64" s="9">
        <v>0.65</v>
      </c>
      <c r="J64" s="10">
        <v>8750</v>
      </c>
      <c r="K64" s="11">
        <f t="shared" si="0"/>
        <v>5687.5</v>
      </c>
      <c r="L64" s="11">
        <f t="shared" si="1"/>
        <v>1706.25</v>
      </c>
      <c r="M64" s="12">
        <v>0.3</v>
      </c>
      <c r="O64" s="13"/>
    </row>
    <row r="65" spans="1:15" ht="15.75" customHeight="1">
      <c r="A65" s="1"/>
      <c r="B65" s="7" t="s">
        <v>14</v>
      </c>
      <c r="C65" s="7">
        <v>1185732</v>
      </c>
      <c r="D65" s="8">
        <v>44481</v>
      </c>
      <c r="E65" s="7" t="s">
        <v>15</v>
      </c>
      <c r="F65" s="7" t="s">
        <v>16</v>
      </c>
      <c r="G65" s="7" t="s">
        <v>16</v>
      </c>
      <c r="H65" s="7" t="s">
        <v>22</v>
      </c>
      <c r="I65" s="9">
        <v>0.7</v>
      </c>
      <c r="J65" s="10">
        <v>10000</v>
      </c>
      <c r="K65" s="11">
        <f t="shared" si="0"/>
        <v>7000</v>
      </c>
      <c r="L65" s="11">
        <f t="shared" si="1"/>
        <v>1750</v>
      </c>
      <c r="M65" s="12">
        <v>0.25</v>
      </c>
      <c r="O65" s="13"/>
    </row>
    <row r="66" spans="1:15" ht="15.75" customHeight="1">
      <c r="A66" s="1"/>
      <c r="B66" s="7" t="s">
        <v>14</v>
      </c>
      <c r="C66" s="7">
        <v>1185732</v>
      </c>
      <c r="D66" s="8">
        <v>44511</v>
      </c>
      <c r="E66" s="7" t="s">
        <v>15</v>
      </c>
      <c r="F66" s="7" t="s">
        <v>16</v>
      </c>
      <c r="G66" s="7" t="s">
        <v>16</v>
      </c>
      <c r="H66" s="7" t="s">
        <v>17</v>
      </c>
      <c r="I66" s="9">
        <v>0.65</v>
      </c>
      <c r="J66" s="10">
        <v>11500</v>
      </c>
      <c r="K66" s="11">
        <f t="shared" si="0"/>
        <v>7475</v>
      </c>
      <c r="L66" s="11">
        <f t="shared" si="1"/>
        <v>3737.5</v>
      </c>
      <c r="M66" s="12">
        <v>0.5</v>
      </c>
      <c r="O66" s="13"/>
    </row>
    <row r="67" spans="1:15" ht="15.75" customHeight="1">
      <c r="A67" s="1"/>
      <c r="B67" s="7" t="s">
        <v>14</v>
      </c>
      <c r="C67" s="7">
        <v>1185732</v>
      </c>
      <c r="D67" s="8">
        <v>44511</v>
      </c>
      <c r="E67" s="7" t="s">
        <v>15</v>
      </c>
      <c r="F67" s="7" t="s">
        <v>16</v>
      </c>
      <c r="G67" s="7" t="s">
        <v>16</v>
      </c>
      <c r="H67" s="7" t="s">
        <v>18</v>
      </c>
      <c r="I67" s="9">
        <v>0.55000000000000004</v>
      </c>
      <c r="J67" s="10">
        <v>9750</v>
      </c>
      <c r="K67" s="11">
        <f t="shared" si="0"/>
        <v>5362.5</v>
      </c>
      <c r="L67" s="11">
        <f t="shared" si="1"/>
        <v>1608.75</v>
      </c>
      <c r="M67" s="12">
        <v>0.3</v>
      </c>
      <c r="O67" s="13"/>
    </row>
    <row r="68" spans="1:15" ht="15.75" customHeight="1">
      <c r="A68" s="1"/>
      <c r="B68" s="7" t="s">
        <v>14</v>
      </c>
      <c r="C68" s="7">
        <v>1185732</v>
      </c>
      <c r="D68" s="8">
        <v>44511</v>
      </c>
      <c r="E68" s="7" t="s">
        <v>15</v>
      </c>
      <c r="F68" s="7" t="s">
        <v>16</v>
      </c>
      <c r="G68" s="7" t="s">
        <v>16</v>
      </c>
      <c r="H68" s="7" t="s">
        <v>19</v>
      </c>
      <c r="I68" s="9">
        <v>0.55000000000000004</v>
      </c>
      <c r="J68" s="10">
        <v>9200</v>
      </c>
      <c r="K68" s="11">
        <f t="shared" si="0"/>
        <v>5060</v>
      </c>
      <c r="L68" s="11">
        <f t="shared" si="1"/>
        <v>1771</v>
      </c>
      <c r="M68" s="12">
        <v>0.35</v>
      </c>
      <c r="O68" s="13"/>
    </row>
    <row r="69" spans="1:15" ht="15.75" customHeight="1">
      <c r="A69" s="1"/>
      <c r="B69" s="7" t="s">
        <v>14</v>
      </c>
      <c r="C69" s="7">
        <v>1185732</v>
      </c>
      <c r="D69" s="8">
        <v>44511</v>
      </c>
      <c r="E69" s="7" t="s">
        <v>15</v>
      </c>
      <c r="F69" s="7" t="s">
        <v>16</v>
      </c>
      <c r="G69" s="7" t="s">
        <v>16</v>
      </c>
      <c r="H69" s="7" t="s">
        <v>20</v>
      </c>
      <c r="I69" s="9">
        <v>0.55000000000000004</v>
      </c>
      <c r="J69" s="10">
        <v>9000</v>
      </c>
      <c r="K69" s="11">
        <f t="shared" si="0"/>
        <v>4950</v>
      </c>
      <c r="L69" s="11">
        <f t="shared" si="1"/>
        <v>1732.5</v>
      </c>
      <c r="M69" s="12">
        <v>0.35</v>
      </c>
      <c r="O69" s="13"/>
    </row>
    <row r="70" spans="1:15" ht="15.75" customHeight="1">
      <c r="A70" s="1"/>
      <c r="B70" s="7" t="s">
        <v>14</v>
      </c>
      <c r="C70" s="7">
        <v>1185732</v>
      </c>
      <c r="D70" s="8">
        <v>44511</v>
      </c>
      <c r="E70" s="7" t="s">
        <v>15</v>
      </c>
      <c r="F70" s="7" t="s">
        <v>16</v>
      </c>
      <c r="G70" s="7" t="s">
        <v>16</v>
      </c>
      <c r="H70" s="7" t="s">
        <v>21</v>
      </c>
      <c r="I70" s="9">
        <v>0.65</v>
      </c>
      <c r="J70" s="10">
        <v>8750</v>
      </c>
      <c r="K70" s="11">
        <f t="shared" si="0"/>
        <v>5687.5</v>
      </c>
      <c r="L70" s="11">
        <f t="shared" si="1"/>
        <v>1706.25</v>
      </c>
      <c r="M70" s="12">
        <v>0.3</v>
      </c>
      <c r="O70" s="13"/>
    </row>
    <row r="71" spans="1:15" ht="15.75" customHeight="1">
      <c r="A71" s="1"/>
      <c r="B71" s="7" t="s">
        <v>14</v>
      </c>
      <c r="C71" s="7">
        <v>1185732</v>
      </c>
      <c r="D71" s="8">
        <v>44511</v>
      </c>
      <c r="E71" s="7" t="s">
        <v>15</v>
      </c>
      <c r="F71" s="7" t="s">
        <v>16</v>
      </c>
      <c r="G71" s="7" t="s">
        <v>16</v>
      </c>
      <c r="H71" s="7" t="s">
        <v>22</v>
      </c>
      <c r="I71" s="9">
        <v>0.7</v>
      </c>
      <c r="J71" s="10">
        <v>9750</v>
      </c>
      <c r="K71" s="11">
        <f t="shared" si="0"/>
        <v>6825</v>
      </c>
      <c r="L71" s="11">
        <f t="shared" si="1"/>
        <v>1706.25</v>
      </c>
      <c r="M71" s="12">
        <v>0.25</v>
      </c>
      <c r="O71" s="13"/>
    </row>
    <row r="72" spans="1:15" ht="15.75" customHeight="1">
      <c r="A72" s="1"/>
      <c r="B72" s="7" t="s">
        <v>14</v>
      </c>
      <c r="C72" s="7">
        <v>1185732</v>
      </c>
      <c r="D72" s="8">
        <v>44540</v>
      </c>
      <c r="E72" s="7" t="s">
        <v>15</v>
      </c>
      <c r="F72" s="7" t="s">
        <v>16</v>
      </c>
      <c r="G72" s="7" t="s">
        <v>16</v>
      </c>
      <c r="H72" s="7" t="s">
        <v>17</v>
      </c>
      <c r="I72" s="9">
        <v>0.65</v>
      </c>
      <c r="J72" s="10">
        <v>12000</v>
      </c>
      <c r="K72" s="11">
        <f t="shared" si="0"/>
        <v>7800</v>
      </c>
      <c r="L72" s="11">
        <f t="shared" si="1"/>
        <v>3900</v>
      </c>
      <c r="M72" s="12">
        <v>0.5</v>
      </c>
      <c r="O72" s="13"/>
    </row>
    <row r="73" spans="1:15" ht="15.75" customHeight="1">
      <c r="A73" s="1"/>
      <c r="B73" s="7" t="s">
        <v>14</v>
      </c>
      <c r="C73" s="7">
        <v>1185732</v>
      </c>
      <c r="D73" s="8">
        <v>44540</v>
      </c>
      <c r="E73" s="7" t="s">
        <v>15</v>
      </c>
      <c r="F73" s="7" t="s">
        <v>16</v>
      </c>
      <c r="G73" s="7" t="s">
        <v>16</v>
      </c>
      <c r="H73" s="7" t="s">
        <v>18</v>
      </c>
      <c r="I73" s="9">
        <v>0.55000000000000004</v>
      </c>
      <c r="J73" s="10">
        <v>10000</v>
      </c>
      <c r="K73" s="11">
        <f t="shared" si="0"/>
        <v>5500</v>
      </c>
      <c r="L73" s="11">
        <f t="shared" si="1"/>
        <v>1650</v>
      </c>
      <c r="M73" s="12">
        <v>0.3</v>
      </c>
      <c r="O73" s="13"/>
    </row>
    <row r="74" spans="1:15" ht="15.75" customHeight="1">
      <c r="A74" s="1"/>
      <c r="B74" s="7" t="s">
        <v>14</v>
      </c>
      <c r="C74" s="7">
        <v>1185732</v>
      </c>
      <c r="D74" s="8">
        <v>44540</v>
      </c>
      <c r="E74" s="7" t="s">
        <v>15</v>
      </c>
      <c r="F74" s="7" t="s">
        <v>16</v>
      </c>
      <c r="G74" s="7" t="s">
        <v>16</v>
      </c>
      <c r="H74" s="7" t="s">
        <v>19</v>
      </c>
      <c r="I74" s="9">
        <v>0.55000000000000004</v>
      </c>
      <c r="J74" s="10">
        <v>9500</v>
      </c>
      <c r="K74" s="11">
        <f t="shared" si="0"/>
        <v>5225</v>
      </c>
      <c r="L74" s="11">
        <f t="shared" si="1"/>
        <v>1828.7499999999998</v>
      </c>
      <c r="M74" s="12">
        <v>0.35</v>
      </c>
      <c r="O74" s="13"/>
    </row>
    <row r="75" spans="1:15" ht="15.75" customHeight="1">
      <c r="A75" s="1"/>
      <c r="B75" s="7" t="s">
        <v>14</v>
      </c>
      <c r="C75" s="7">
        <v>1185732</v>
      </c>
      <c r="D75" s="8">
        <v>44540</v>
      </c>
      <c r="E75" s="7" t="s">
        <v>15</v>
      </c>
      <c r="F75" s="7" t="s">
        <v>16</v>
      </c>
      <c r="G75" s="7" t="s">
        <v>16</v>
      </c>
      <c r="H75" s="7" t="s">
        <v>20</v>
      </c>
      <c r="I75" s="9">
        <v>0.55000000000000004</v>
      </c>
      <c r="J75" s="10">
        <v>9000</v>
      </c>
      <c r="K75" s="11">
        <f t="shared" si="0"/>
        <v>4950</v>
      </c>
      <c r="L75" s="11">
        <f t="shared" si="1"/>
        <v>1732.5</v>
      </c>
      <c r="M75" s="12">
        <v>0.35</v>
      </c>
      <c r="O75" s="13"/>
    </row>
    <row r="76" spans="1:15" ht="15.75" customHeight="1">
      <c r="A76" s="1"/>
      <c r="B76" s="7" t="s">
        <v>14</v>
      </c>
      <c r="C76" s="7">
        <v>1185732</v>
      </c>
      <c r="D76" s="8">
        <v>44540</v>
      </c>
      <c r="E76" s="7" t="s">
        <v>15</v>
      </c>
      <c r="F76" s="7" t="s">
        <v>16</v>
      </c>
      <c r="G76" s="7" t="s">
        <v>16</v>
      </c>
      <c r="H76" s="7" t="s">
        <v>21</v>
      </c>
      <c r="I76" s="9">
        <v>0.65</v>
      </c>
      <c r="J76" s="10">
        <v>9000</v>
      </c>
      <c r="K76" s="11">
        <f t="shared" si="0"/>
        <v>5850</v>
      </c>
      <c r="L76" s="11">
        <f t="shared" si="1"/>
        <v>1755</v>
      </c>
      <c r="M76" s="12">
        <v>0.3</v>
      </c>
      <c r="O76" s="13"/>
    </row>
    <row r="77" spans="1:15" ht="15.75" customHeight="1">
      <c r="A77" s="1"/>
      <c r="B77" s="7" t="s">
        <v>14</v>
      </c>
      <c r="C77" s="7">
        <v>1185732</v>
      </c>
      <c r="D77" s="8">
        <v>44540</v>
      </c>
      <c r="E77" s="7" t="s">
        <v>15</v>
      </c>
      <c r="F77" s="7" t="s">
        <v>16</v>
      </c>
      <c r="G77" s="7" t="s">
        <v>16</v>
      </c>
      <c r="H77" s="7" t="s">
        <v>22</v>
      </c>
      <c r="I77" s="9">
        <v>0.7</v>
      </c>
      <c r="J77" s="10">
        <v>10000</v>
      </c>
      <c r="K77" s="11">
        <f t="shared" si="0"/>
        <v>7000</v>
      </c>
      <c r="L77" s="11">
        <f t="shared" si="1"/>
        <v>1750</v>
      </c>
      <c r="M77" s="12">
        <v>0.25</v>
      </c>
      <c r="O77" s="13"/>
    </row>
    <row r="78" spans="1:15" ht="15.75" customHeight="1">
      <c r="A78" s="1"/>
      <c r="B78" s="7" t="s">
        <v>23</v>
      </c>
      <c r="C78" s="7">
        <v>1197831</v>
      </c>
      <c r="D78" s="8">
        <v>44198</v>
      </c>
      <c r="E78" s="7" t="s">
        <v>24</v>
      </c>
      <c r="F78" s="7" t="s">
        <v>25</v>
      </c>
      <c r="G78" s="7" t="s">
        <v>26</v>
      </c>
      <c r="H78" s="7" t="s">
        <v>17</v>
      </c>
      <c r="I78" s="9">
        <v>0.25</v>
      </c>
      <c r="J78" s="10">
        <v>9000</v>
      </c>
      <c r="K78" s="11">
        <f t="shared" si="0"/>
        <v>2250</v>
      </c>
      <c r="L78" s="11">
        <f t="shared" si="1"/>
        <v>787.5</v>
      </c>
      <c r="M78" s="12">
        <v>0.35</v>
      </c>
      <c r="O78" s="13"/>
    </row>
    <row r="79" spans="1:15" ht="15.75" customHeight="1">
      <c r="A79" s="1"/>
      <c r="B79" s="7" t="s">
        <v>23</v>
      </c>
      <c r="C79" s="7">
        <v>1197831</v>
      </c>
      <c r="D79" s="8">
        <v>44198</v>
      </c>
      <c r="E79" s="7" t="s">
        <v>24</v>
      </c>
      <c r="F79" s="7" t="s">
        <v>25</v>
      </c>
      <c r="G79" s="7" t="s">
        <v>26</v>
      </c>
      <c r="H79" s="7" t="s">
        <v>18</v>
      </c>
      <c r="I79" s="9">
        <v>0.35</v>
      </c>
      <c r="J79" s="10">
        <v>9000</v>
      </c>
      <c r="K79" s="11">
        <f t="shared" si="0"/>
        <v>3150</v>
      </c>
      <c r="L79" s="11">
        <f t="shared" si="1"/>
        <v>1102.5</v>
      </c>
      <c r="M79" s="12">
        <v>0.35</v>
      </c>
      <c r="O79" s="13"/>
    </row>
    <row r="80" spans="1:15" ht="15.75" customHeight="1">
      <c r="A80" s="1"/>
      <c r="B80" s="7" t="s">
        <v>23</v>
      </c>
      <c r="C80" s="7">
        <v>1197831</v>
      </c>
      <c r="D80" s="8">
        <v>44198</v>
      </c>
      <c r="E80" s="7" t="s">
        <v>24</v>
      </c>
      <c r="F80" s="7" t="s">
        <v>25</v>
      </c>
      <c r="G80" s="7" t="s">
        <v>26</v>
      </c>
      <c r="H80" s="7" t="s">
        <v>19</v>
      </c>
      <c r="I80" s="9">
        <v>0.35</v>
      </c>
      <c r="J80" s="10">
        <v>7000</v>
      </c>
      <c r="K80" s="11">
        <f t="shared" si="0"/>
        <v>2450</v>
      </c>
      <c r="L80" s="11">
        <f t="shared" si="1"/>
        <v>857.5</v>
      </c>
      <c r="M80" s="12">
        <v>0.35</v>
      </c>
      <c r="O80" s="13"/>
    </row>
    <row r="81" spans="1:15" ht="15.75" customHeight="1">
      <c r="A81" s="1"/>
      <c r="B81" s="7" t="s">
        <v>23</v>
      </c>
      <c r="C81" s="7">
        <v>1197831</v>
      </c>
      <c r="D81" s="8">
        <v>44198</v>
      </c>
      <c r="E81" s="7" t="s">
        <v>24</v>
      </c>
      <c r="F81" s="7" t="s">
        <v>25</v>
      </c>
      <c r="G81" s="7" t="s">
        <v>26</v>
      </c>
      <c r="H81" s="7" t="s">
        <v>20</v>
      </c>
      <c r="I81" s="9">
        <v>0.35</v>
      </c>
      <c r="J81" s="10">
        <v>7000</v>
      </c>
      <c r="K81" s="11">
        <f t="shared" si="0"/>
        <v>2450</v>
      </c>
      <c r="L81" s="11">
        <f t="shared" si="1"/>
        <v>1102.5</v>
      </c>
      <c r="M81" s="12">
        <v>0.45</v>
      </c>
      <c r="O81" s="13"/>
    </row>
    <row r="82" spans="1:15" ht="15.75" customHeight="1">
      <c r="A82" s="1"/>
      <c r="B82" s="7" t="s">
        <v>23</v>
      </c>
      <c r="C82" s="7">
        <v>1197831</v>
      </c>
      <c r="D82" s="8">
        <v>44198</v>
      </c>
      <c r="E82" s="7" t="s">
        <v>24</v>
      </c>
      <c r="F82" s="7" t="s">
        <v>25</v>
      </c>
      <c r="G82" s="7" t="s">
        <v>26</v>
      </c>
      <c r="H82" s="7" t="s">
        <v>21</v>
      </c>
      <c r="I82" s="9">
        <v>0.4</v>
      </c>
      <c r="J82" s="10">
        <v>5500</v>
      </c>
      <c r="K82" s="11">
        <f t="shared" si="0"/>
        <v>2200</v>
      </c>
      <c r="L82" s="11">
        <f t="shared" si="1"/>
        <v>660</v>
      </c>
      <c r="M82" s="12">
        <v>0.3</v>
      </c>
      <c r="O82" s="13"/>
    </row>
    <row r="83" spans="1:15" ht="15.75" customHeight="1">
      <c r="A83" s="1"/>
      <c r="B83" s="7" t="s">
        <v>23</v>
      </c>
      <c r="C83" s="7">
        <v>1197831</v>
      </c>
      <c r="D83" s="8">
        <v>44198</v>
      </c>
      <c r="E83" s="7" t="s">
        <v>24</v>
      </c>
      <c r="F83" s="7" t="s">
        <v>25</v>
      </c>
      <c r="G83" s="7" t="s">
        <v>26</v>
      </c>
      <c r="H83" s="7" t="s">
        <v>22</v>
      </c>
      <c r="I83" s="9">
        <v>0.35</v>
      </c>
      <c r="J83" s="10">
        <v>7000</v>
      </c>
      <c r="K83" s="11">
        <f t="shared" si="0"/>
        <v>2450</v>
      </c>
      <c r="L83" s="11">
        <f t="shared" si="1"/>
        <v>1225</v>
      </c>
      <c r="M83" s="12">
        <v>0.5</v>
      </c>
      <c r="O83" s="13"/>
    </row>
    <row r="84" spans="1:15" ht="15.75" customHeight="1">
      <c r="A84" s="1"/>
      <c r="B84" s="7" t="s">
        <v>23</v>
      </c>
      <c r="C84" s="7">
        <v>1197831</v>
      </c>
      <c r="D84" s="8">
        <v>44228</v>
      </c>
      <c r="E84" s="7" t="s">
        <v>24</v>
      </c>
      <c r="F84" s="7" t="s">
        <v>25</v>
      </c>
      <c r="G84" s="7" t="s">
        <v>26</v>
      </c>
      <c r="H84" s="7" t="s">
        <v>17</v>
      </c>
      <c r="I84" s="9">
        <v>0.25</v>
      </c>
      <c r="J84" s="10">
        <v>8500</v>
      </c>
      <c r="K84" s="11">
        <f t="shared" si="0"/>
        <v>2125</v>
      </c>
      <c r="L84" s="11">
        <f t="shared" si="1"/>
        <v>743.75</v>
      </c>
      <c r="M84" s="12">
        <v>0.35</v>
      </c>
      <c r="O84" s="13"/>
    </row>
    <row r="85" spans="1:15" ht="15.75" customHeight="1">
      <c r="A85" s="1"/>
      <c r="B85" s="7" t="s">
        <v>23</v>
      </c>
      <c r="C85" s="7">
        <v>1197831</v>
      </c>
      <c r="D85" s="8">
        <v>44228</v>
      </c>
      <c r="E85" s="7" t="s">
        <v>24</v>
      </c>
      <c r="F85" s="7" t="s">
        <v>25</v>
      </c>
      <c r="G85" s="7" t="s">
        <v>26</v>
      </c>
      <c r="H85" s="7" t="s">
        <v>18</v>
      </c>
      <c r="I85" s="9">
        <v>0.35</v>
      </c>
      <c r="J85" s="10">
        <v>8500</v>
      </c>
      <c r="K85" s="11">
        <f t="shared" si="0"/>
        <v>2975</v>
      </c>
      <c r="L85" s="11">
        <f t="shared" si="1"/>
        <v>1041.25</v>
      </c>
      <c r="M85" s="12">
        <v>0.35</v>
      </c>
      <c r="O85" s="13"/>
    </row>
    <row r="86" spans="1:15" ht="15.75" customHeight="1">
      <c r="A86" s="1"/>
      <c r="B86" s="7" t="s">
        <v>23</v>
      </c>
      <c r="C86" s="7">
        <v>1197831</v>
      </c>
      <c r="D86" s="8">
        <v>44228</v>
      </c>
      <c r="E86" s="7" t="s">
        <v>24</v>
      </c>
      <c r="F86" s="7" t="s">
        <v>25</v>
      </c>
      <c r="G86" s="7" t="s">
        <v>26</v>
      </c>
      <c r="H86" s="7" t="s">
        <v>19</v>
      </c>
      <c r="I86" s="9">
        <v>0.35</v>
      </c>
      <c r="J86" s="10">
        <v>6750</v>
      </c>
      <c r="K86" s="11">
        <f t="shared" si="0"/>
        <v>2362.5</v>
      </c>
      <c r="L86" s="11">
        <f t="shared" si="1"/>
        <v>826.875</v>
      </c>
      <c r="M86" s="12">
        <v>0.35</v>
      </c>
      <c r="O86" s="13"/>
    </row>
    <row r="87" spans="1:15" ht="15.75" customHeight="1">
      <c r="A87" s="1"/>
      <c r="B87" s="7" t="s">
        <v>23</v>
      </c>
      <c r="C87" s="7">
        <v>1197831</v>
      </c>
      <c r="D87" s="8">
        <v>44228</v>
      </c>
      <c r="E87" s="7" t="s">
        <v>24</v>
      </c>
      <c r="F87" s="7" t="s">
        <v>25</v>
      </c>
      <c r="G87" s="7" t="s">
        <v>26</v>
      </c>
      <c r="H87" s="7" t="s">
        <v>20</v>
      </c>
      <c r="I87" s="9">
        <v>0.35</v>
      </c>
      <c r="J87" s="10">
        <v>6250</v>
      </c>
      <c r="K87" s="11">
        <f t="shared" si="0"/>
        <v>2187.5</v>
      </c>
      <c r="L87" s="11">
        <f t="shared" si="1"/>
        <v>984.375</v>
      </c>
      <c r="M87" s="12">
        <v>0.45</v>
      </c>
      <c r="O87" s="13"/>
    </row>
    <row r="88" spans="1:15" ht="15.75" customHeight="1">
      <c r="A88" s="1"/>
      <c r="B88" s="7" t="s">
        <v>23</v>
      </c>
      <c r="C88" s="7">
        <v>1197831</v>
      </c>
      <c r="D88" s="8">
        <v>44228</v>
      </c>
      <c r="E88" s="7" t="s">
        <v>24</v>
      </c>
      <c r="F88" s="7" t="s">
        <v>25</v>
      </c>
      <c r="G88" s="7" t="s">
        <v>26</v>
      </c>
      <c r="H88" s="7" t="s">
        <v>21</v>
      </c>
      <c r="I88" s="9">
        <v>0.4</v>
      </c>
      <c r="J88" s="10">
        <v>5000</v>
      </c>
      <c r="K88" s="11">
        <f t="shared" si="0"/>
        <v>2000</v>
      </c>
      <c r="L88" s="11">
        <f t="shared" si="1"/>
        <v>600</v>
      </c>
      <c r="M88" s="12">
        <v>0.3</v>
      </c>
      <c r="O88" s="13"/>
    </row>
    <row r="89" spans="1:15" ht="15.75" customHeight="1">
      <c r="A89" s="1"/>
      <c r="B89" s="7" t="s">
        <v>23</v>
      </c>
      <c r="C89" s="7">
        <v>1197831</v>
      </c>
      <c r="D89" s="8">
        <v>44228</v>
      </c>
      <c r="E89" s="7" t="s">
        <v>24</v>
      </c>
      <c r="F89" s="7" t="s">
        <v>25</v>
      </c>
      <c r="G89" s="7" t="s">
        <v>26</v>
      </c>
      <c r="H89" s="7" t="s">
        <v>22</v>
      </c>
      <c r="I89" s="9">
        <v>0.35</v>
      </c>
      <c r="J89" s="10">
        <v>7000</v>
      </c>
      <c r="K89" s="11">
        <f t="shared" si="0"/>
        <v>2450</v>
      </c>
      <c r="L89" s="11">
        <f t="shared" si="1"/>
        <v>1225</v>
      </c>
      <c r="M89" s="12">
        <v>0.5</v>
      </c>
      <c r="O89" s="13"/>
    </row>
    <row r="90" spans="1:15" ht="15.75" customHeight="1">
      <c r="A90" s="1"/>
      <c r="B90" s="7" t="s">
        <v>23</v>
      </c>
      <c r="C90" s="7">
        <v>1197831</v>
      </c>
      <c r="D90" s="8">
        <v>44258</v>
      </c>
      <c r="E90" s="7" t="s">
        <v>24</v>
      </c>
      <c r="F90" s="7" t="s">
        <v>25</v>
      </c>
      <c r="G90" s="7" t="s">
        <v>26</v>
      </c>
      <c r="H90" s="7" t="s">
        <v>17</v>
      </c>
      <c r="I90" s="9">
        <v>0.3</v>
      </c>
      <c r="J90" s="10">
        <v>8750</v>
      </c>
      <c r="K90" s="11">
        <f t="shared" si="0"/>
        <v>2625</v>
      </c>
      <c r="L90" s="11">
        <f t="shared" si="1"/>
        <v>918.74999999999989</v>
      </c>
      <c r="M90" s="12">
        <v>0.35</v>
      </c>
      <c r="O90" s="13"/>
    </row>
    <row r="91" spans="1:15" ht="15.75" customHeight="1">
      <c r="A91" s="1"/>
      <c r="B91" s="7" t="s">
        <v>23</v>
      </c>
      <c r="C91" s="7">
        <v>1197831</v>
      </c>
      <c r="D91" s="8">
        <v>44258</v>
      </c>
      <c r="E91" s="7" t="s">
        <v>24</v>
      </c>
      <c r="F91" s="7" t="s">
        <v>25</v>
      </c>
      <c r="G91" s="7" t="s">
        <v>26</v>
      </c>
      <c r="H91" s="7" t="s">
        <v>18</v>
      </c>
      <c r="I91" s="9">
        <v>0.4</v>
      </c>
      <c r="J91" s="10">
        <v>8750</v>
      </c>
      <c r="K91" s="11">
        <f t="shared" si="0"/>
        <v>3500</v>
      </c>
      <c r="L91" s="11">
        <f t="shared" si="1"/>
        <v>1225</v>
      </c>
      <c r="M91" s="12">
        <v>0.35</v>
      </c>
      <c r="O91" s="13"/>
    </row>
    <row r="92" spans="1:15" ht="15.75" customHeight="1">
      <c r="A92" s="1"/>
      <c r="B92" s="7" t="s">
        <v>23</v>
      </c>
      <c r="C92" s="7">
        <v>1197831</v>
      </c>
      <c r="D92" s="8">
        <v>44258</v>
      </c>
      <c r="E92" s="7" t="s">
        <v>24</v>
      </c>
      <c r="F92" s="7" t="s">
        <v>25</v>
      </c>
      <c r="G92" s="7" t="s">
        <v>26</v>
      </c>
      <c r="H92" s="7" t="s">
        <v>19</v>
      </c>
      <c r="I92" s="9">
        <v>0.35</v>
      </c>
      <c r="J92" s="10">
        <v>7000</v>
      </c>
      <c r="K92" s="11">
        <f t="shared" si="0"/>
        <v>2450</v>
      </c>
      <c r="L92" s="11">
        <f t="shared" si="1"/>
        <v>857.5</v>
      </c>
      <c r="M92" s="12">
        <v>0.35</v>
      </c>
      <c r="O92" s="13"/>
    </row>
    <row r="93" spans="1:15" ht="15.75" customHeight="1">
      <c r="A93" s="1"/>
      <c r="B93" s="7" t="s">
        <v>23</v>
      </c>
      <c r="C93" s="7">
        <v>1197831</v>
      </c>
      <c r="D93" s="8">
        <v>44258</v>
      </c>
      <c r="E93" s="7" t="s">
        <v>24</v>
      </c>
      <c r="F93" s="7" t="s">
        <v>25</v>
      </c>
      <c r="G93" s="7" t="s">
        <v>26</v>
      </c>
      <c r="H93" s="7" t="s">
        <v>20</v>
      </c>
      <c r="I93" s="9">
        <v>0.4</v>
      </c>
      <c r="J93" s="10">
        <v>6000</v>
      </c>
      <c r="K93" s="11">
        <f t="shared" si="0"/>
        <v>2400</v>
      </c>
      <c r="L93" s="11">
        <f t="shared" si="1"/>
        <v>1080</v>
      </c>
      <c r="M93" s="12">
        <v>0.45</v>
      </c>
      <c r="O93" s="13"/>
    </row>
    <row r="94" spans="1:15" ht="15.75" customHeight="1">
      <c r="A94" s="1"/>
      <c r="B94" s="7" t="s">
        <v>23</v>
      </c>
      <c r="C94" s="7">
        <v>1197831</v>
      </c>
      <c r="D94" s="8">
        <v>44258</v>
      </c>
      <c r="E94" s="7" t="s">
        <v>24</v>
      </c>
      <c r="F94" s="7" t="s">
        <v>25</v>
      </c>
      <c r="G94" s="7" t="s">
        <v>26</v>
      </c>
      <c r="H94" s="7" t="s">
        <v>21</v>
      </c>
      <c r="I94" s="9">
        <v>0.45</v>
      </c>
      <c r="J94" s="10">
        <v>5000</v>
      </c>
      <c r="K94" s="11">
        <f t="shared" si="0"/>
        <v>2250</v>
      </c>
      <c r="L94" s="11">
        <f t="shared" si="1"/>
        <v>675</v>
      </c>
      <c r="M94" s="12">
        <v>0.3</v>
      </c>
      <c r="O94" s="13"/>
    </row>
    <row r="95" spans="1:15" ht="15.75" customHeight="1">
      <c r="A95" s="1"/>
      <c r="B95" s="7" t="s">
        <v>23</v>
      </c>
      <c r="C95" s="7">
        <v>1197831</v>
      </c>
      <c r="D95" s="8">
        <v>44258</v>
      </c>
      <c r="E95" s="7" t="s">
        <v>24</v>
      </c>
      <c r="F95" s="7" t="s">
        <v>25</v>
      </c>
      <c r="G95" s="7" t="s">
        <v>26</v>
      </c>
      <c r="H95" s="7" t="s">
        <v>22</v>
      </c>
      <c r="I95" s="9">
        <v>0.4</v>
      </c>
      <c r="J95" s="10">
        <v>6500</v>
      </c>
      <c r="K95" s="11">
        <f t="shared" si="0"/>
        <v>2600</v>
      </c>
      <c r="L95" s="11">
        <f t="shared" si="1"/>
        <v>1300</v>
      </c>
      <c r="M95" s="12">
        <v>0.5</v>
      </c>
      <c r="O95" s="13"/>
    </row>
    <row r="96" spans="1:15" ht="15.75" customHeight="1">
      <c r="A96" s="1"/>
      <c r="B96" s="7" t="s">
        <v>23</v>
      </c>
      <c r="C96" s="7">
        <v>1197831</v>
      </c>
      <c r="D96" s="8">
        <v>44288</v>
      </c>
      <c r="E96" s="7" t="s">
        <v>24</v>
      </c>
      <c r="F96" s="7" t="s">
        <v>25</v>
      </c>
      <c r="G96" s="7" t="s">
        <v>26</v>
      </c>
      <c r="H96" s="7" t="s">
        <v>17</v>
      </c>
      <c r="I96" s="9">
        <v>0.3</v>
      </c>
      <c r="J96" s="10">
        <v>9000</v>
      </c>
      <c r="K96" s="11">
        <f t="shared" si="0"/>
        <v>2700</v>
      </c>
      <c r="L96" s="11">
        <f t="shared" si="1"/>
        <v>944.99999999999989</v>
      </c>
      <c r="M96" s="12">
        <v>0.35</v>
      </c>
      <c r="O96" s="13"/>
    </row>
    <row r="97" spans="1:15" ht="15.75" customHeight="1">
      <c r="A97" s="1"/>
      <c r="B97" s="7" t="s">
        <v>23</v>
      </c>
      <c r="C97" s="7">
        <v>1197831</v>
      </c>
      <c r="D97" s="8">
        <v>44288</v>
      </c>
      <c r="E97" s="7" t="s">
        <v>24</v>
      </c>
      <c r="F97" s="7" t="s">
        <v>25</v>
      </c>
      <c r="G97" s="7" t="s">
        <v>26</v>
      </c>
      <c r="H97" s="7" t="s">
        <v>18</v>
      </c>
      <c r="I97" s="9">
        <v>0.4</v>
      </c>
      <c r="J97" s="10">
        <v>9000</v>
      </c>
      <c r="K97" s="11">
        <f t="shared" si="0"/>
        <v>3600</v>
      </c>
      <c r="L97" s="11">
        <f t="shared" si="1"/>
        <v>1260</v>
      </c>
      <c r="M97" s="12">
        <v>0.35</v>
      </c>
      <c r="O97" s="13"/>
    </row>
    <row r="98" spans="1:15" ht="15.75" customHeight="1">
      <c r="A98" s="1"/>
      <c r="B98" s="7" t="s">
        <v>23</v>
      </c>
      <c r="C98" s="7">
        <v>1197831</v>
      </c>
      <c r="D98" s="8">
        <v>44288</v>
      </c>
      <c r="E98" s="7" t="s">
        <v>24</v>
      </c>
      <c r="F98" s="7" t="s">
        <v>25</v>
      </c>
      <c r="G98" s="7" t="s">
        <v>26</v>
      </c>
      <c r="H98" s="7" t="s">
        <v>19</v>
      </c>
      <c r="I98" s="9">
        <v>0.35</v>
      </c>
      <c r="J98" s="10">
        <v>7250</v>
      </c>
      <c r="K98" s="11">
        <f t="shared" si="0"/>
        <v>2537.5</v>
      </c>
      <c r="L98" s="11">
        <f t="shared" si="1"/>
        <v>888.125</v>
      </c>
      <c r="M98" s="12">
        <v>0.35</v>
      </c>
      <c r="O98" s="13"/>
    </row>
    <row r="99" spans="1:15" ht="15.75" customHeight="1">
      <c r="A99" s="1"/>
      <c r="B99" s="7" t="s">
        <v>23</v>
      </c>
      <c r="C99" s="7">
        <v>1197831</v>
      </c>
      <c r="D99" s="8">
        <v>44288</v>
      </c>
      <c r="E99" s="7" t="s">
        <v>24</v>
      </c>
      <c r="F99" s="7" t="s">
        <v>25</v>
      </c>
      <c r="G99" s="7" t="s">
        <v>26</v>
      </c>
      <c r="H99" s="7" t="s">
        <v>20</v>
      </c>
      <c r="I99" s="9">
        <v>0.4</v>
      </c>
      <c r="J99" s="10">
        <v>6250</v>
      </c>
      <c r="K99" s="11">
        <f t="shared" si="0"/>
        <v>2500</v>
      </c>
      <c r="L99" s="11">
        <f t="shared" si="1"/>
        <v>1125</v>
      </c>
      <c r="M99" s="12">
        <v>0.45</v>
      </c>
      <c r="O99" s="13"/>
    </row>
    <row r="100" spans="1:15" ht="15.75" customHeight="1">
      <c r="A100" s="1"/>
      <c r="B100" s="7" t="s">
        <v>23</v>
      </c>
      <c r="C100" s="7">
        <v>1197831</v>
      </c>
      <c r="D100" s="8">
        <v>44288</v>
      </c>
      <c r="E100" s="7" t="s">
        <v>24</v>
      </c>
      <c r="F100" s="7" t="s">
        <v>25</v>
      </c>
      <c r="G100" s="7" t="s">
        <v>26</v>
      </c>
      <c r="H100" s="7" t="s">
        <v>21</v>
      </c>
      <c r="I100" s="9">
        <v>0.45</v>
      </c>
      <c r="J100" s="10">
        <v>5250</v>
      </c>
      <c r="K100" s="11">
        <f t="shared" si="0"/>
        <v>2362.5</v>
      </c>
      <c r="L100" s="11">
        <f t="shared" si="1"/>
        <v>708.75</v>
      </c>
      <c r="M100" s="12">
        <v>0.3</v>
      </c>
      <c r="O100" s="13"/>
    </row>
    <row r="101" spans="1:15" ht="15.75" customHeight="1">
      <c r="A101" s="1"/>
      <c r="B101" s="7" t="s">
        <v>23</v>
      </c>
      <c r="C101" s="7">
        <v>1197831</v>
      </c>
      <c r="D101" s="8">
        <v>44288</v>
      </c>
      <c r="E101" s="7" t="s">
        <v>24</v>
      </c>
      <c r="F101" s="7" t="s">
        <v>25</v>
      </c>
      <c r="G101" s="7" t="s">
        <v>26</v>
      </c>
      <c r="H101" s="7" t="s">
        <v>22</v>
      </c>
      <c r="I101" s="9">
        <v>0.4</v>
      </c>
      <c r="J101" s="10">
        <v>8000</v>
      </c>
      <c r="K101" s="11">
        <f t="shared" si="0"/>
        <v>3200</v>
      </c>
      <c r="L101" s="11">
        <f t="shared" si="1"/>
        <v>1600</v>
      </c>
      <c r="M101" s="12">
        <v>0.5</v>
      </c>
      <c r="O101" s="13"/>
    </row>
    <row r="102" spans="1:15" ht="15.75" customHeight="1">
      <c r="A102" s="1"/>
      <c r="B102" s="7" t="s">
        <v>23</v>
      </c>
      <c r="C102" s="7">
        <v>1197831</v>
      </c>
      <c r="D102" s="8">
        <v>44318</v>
      </c>
      <c r="E102" s="7" t="s">
        <v>24</v>
      </c>
      <c r="F102" s="7" t="s">
        <v>25</v>
      </c>
      <c r="G102" s="7" t="s">
        <v>26</v>
      </c>
      <c r="H102" s="7" t="s">
        <v>17</v>
      </c>
      <c r="I102" s="9">
        <v>0.3</v>
      </c>
      <c r="J102" s="10">
        <v>9250</v>
      </c>
      <c r="K102" s="11">
        <f t="shared" si="0"/>
        <v>2775</v>
      </c>
      <c r="L102" s="11">
        <f t="shared" si="1"/>
        <v>971.24999999999989</v>
      </c>
      <c r="M102" s="12">
        <v>0.35</v>
      </c>
      <c r="O102" s="13"/>
    </row>
    <row r="103" spans="1:15" ht="15.75" customHeight="1">
      <c r="A103" s="1"/>
      <c r="B103" s="7" t="s">
        <v>23</v>
      </c>
      <c r="C103" s="7">
        <v>1197831</v>
      </c>
      <c r="D103" s="8">
        <v>44318</v>
      </c>
      <c r="E103" s="7" t="s">
        <v>24</v>
      </c>
      <c r="F103" s="7" t="s">
        <v>25</v>
      </c>
      <c r="G103" s="7" t="s">
        <v>26</v>
      </c>
      <c r="H103" s="7" t="s">
        <v>18</v>
      </c>
      <c r="I103" s="9">
        <v>0.4</v>
      </c>
      <c r="J103" s="10">
        <v>9250</v>
      </c>
      <c r="K103" s="11">
        <f t="shared" si="0"/>
        <v>3700</v>
      </c>
      <c r="L103" s="11">
        <f t="shared" si="1"/>
        <v>1295</v>
      </c>
      <c r="M103" s="12">
        <v>0.35</v>
      </c>
      <c r="O103" s="13"/>
    </row>
    <row r="104" spans="1:15" ht="15.75" customHeight="1">
      <c r="A104" s="1"/>
      <c r="B104" s="7" t="s">
        <v>23</v>
      </c>
      <c r="C104" s="7">
        <v>1197831</v>
      </c>
      <c r="D104" s="8">
        <v>44318</v>
      </c>
      <c r="E104" s="7" t="s">
        <v>24</v>
      </c>
      <c r="F104" s="7" t="s">
        <v>25</v>
      </c>
      <c r="G104" s="7" t="s">
        <v>26</v>
      </c>
      <c r="H104" s="7" t="s">
        <v>19</v>
      </c>
      <c r="I104" s="9">
        <v>0.35</v>
      </c>
      <c r="J104" s="10">
        <v>7750</v>
      </c>
      <c r="K104" s="11">
        <f t="shared" si="0"/>
        <v>2712.5</v>
      </c>
      <c r="L104" s="11">
        <f t="shared" si="1"/>
        <v>949.37499999999989</v>
      </c>
      <c r="M104" s="12">
        <v>0.35</v>
      </c>
      <c r="O104" s="13"/>
    </row>
    <row r="105" spans="1:15" ht="15.75" customHeight="1">
      <c r="A105" s="1"/>
      <c r="B105" s="7" t="s">
        <v>23</v>
      </c>
      <c r="C105" s="7">
        <v>1197831</v>
      </c>
      <c r="D105" s="8">
        <v>44318</v>
      </c>
      <c r="E105" s="7" t="s">
        <v>24</v>
      </c>
      <c r="F105" s="7" t="s">
        <v>25</v>
      </c>
      <c r="G105" s="7" t="s">
        <v>26</v>
      </c>
      <c r="H105" s="7" t="s">
        <v>20</v>
      </c>
      <c r="I105" s="9">
        <v>0.4</v>
      </c>
      <c r="J105" s="10">
        <v>7000</v>
      </c>
      <c r="K105" s="11">
        <f t="shared" si="0"/>
        <v>2800</v>
      </c>
      <c r="L105" s="11">
        <f t="shared" si="1"/>
        <v>1260</v>
      </c>
      <c r="M105" s="12">
        <v>0.45</v>
      </c>
      <c r="O105" s="13"/>
    </row>
    <row r="106" spans="1:15" ht="15.75" customHeight="1">
      <c r="A106" s="1"/>
      <c r="B106" s="7" t="s">
        <v>23</v>
      </c>
      <c r="C106" s="7">
        <v>1197831</v>
      </c>
      <c r="D106" s="8">
        <v>44318</v>
      </c>
      <c r="E106" s="7" t="s">
        <v>24</v>
      </c>
      <c r="F106" s="7" t="s">
        <v>25</v>
      </c>
      <c r="G106" s="7" t="s">
        <v>26</v>
      </c>
      <c r="H106" s="7" t="s">
        <v>21</v>
      </c>
      <c r="I106" s="9">
        <v>0.45</v>
      </c>
      <c r="J106" s="10">
        <v>6000</v>
      </c>
      <c r="K106" s="11">
        <f t="shared" si="0"/>
        <v>2700</v>
      </c>
      <c r="L106" s="11">
        <f t="shared" si="1"/>
        <v>810</v>
      </c>
      <c r="M106" s="12">
        <v>0.3</v>
      </c>
      <c r="O106" s="13"/>
    </row>
    <row r="107" spans="1:15" ht="15.75" customHeight="1">
      <c r="A107" s="1"/>
      <c r="B107" s="7" t="s">
        <v>23</v>
      </c>
      <c r="C107" s="7">
        <v>1197831</v>
      </c>
      <c r="D107" s="8">
        <v>44318</v>
      </c>
      <c r="E107" s="7" t="s">
        <v>24</v>
      </c>
      <c r="F107" s="7" t="s">
        <v>25</v>
      </c>
      <c r="G107" s="7" t="s">
        <v>26</v>
      </c>
      <c r="H107" s="7" t="s">
        <v>22</v>
      </c>
      <c r="I107" s="9">
        <v>0.4</v>
      </c>
      <c r="J107" s="10">
        <v>9500</v>
      </c>
      <c r="K107" s="11">
        <f t="shared" si="0"/>
        <v>3800</v>
      </c>
      <c r="L107" s="11">
        <f t="shared" si="1"/>
        <v>1900</v>
      </c>
      <c r="M107" s="12">
        <v>0.5</v>
      </c>
      <c r="O107" s="13"/>
    </row>
    <row r="108" spans="1:15" ht="15.75" customHeight="1">
      <c r="A108" s="1"/>
      <c r="B108" s="7" t="s">
        <v>23</v>
      </c>
      <c r="C108" s="7">
        <v>1197831</v>
      </c>
      <c r="D108" s="8">
        <v>44348</v>
      </c>
      <c r="E108" s="7" t="s">
        <v>24</v>
      </c>
      <c r="F108" s="7" t="s">
        <v>25</v>
      </c>
      <c r="G108" s="7" t="s">
        <v>26</v>
      </c>
      <c r="H108" s="7" t="s">
        <v>17</v>
      </c>
      <c r="I108" s="9">
        <v>0.4</v>
      </c>
      <c r="J108" s="10">
        <v>9500</v>
      </c>
      <c r="K108" s="11">
        <f t="shared" si="0"/>
        <v>3800</v>
      </c>
      <c r="L108" s="11">
        <f t="shared" si="1"/>
        <v>1330</v>
      </c>
      <c r="M108" s="12">
        <v>0.35</v>
      </c>
      <c r="O108" s="13"/>
    </row>
    <row r="109" spans="1:15" ht="15.75" customHeight="1">
      <c r="A109" s="1"/>
      <c r="B109" s="7" t="s">
        <v>23</v>
      </c>
      <c r="C109" s="7">
        <v>1197831</v>
      </c>
      <c r="D109" s="8">
        <v>44348</v>
      </c>
      <c r="E109" s="7" t="s">
        <v>24</v>
      </c>
      <c r="F109" s="7" t="s">
        <v>25</v>
      </c>
      <c r="G109" s="7" t="s">
        <v>26</v>
      </c>
      <c r="H109" s="7" t="s">
        <v>18</v>
      </c>
      <c r="I109" s="9">
        <v>0.45</v>
      </c>
      <c r="J109" s="10">
        <v>9500</v>
      </c>
      <c r="K109" s="11">
        <f t="shared" si="0"/>
        <v>4275</v>
      </c>
      <c r="L109" s="11">
        <f t="shared" si="1"/>
        <v>1496.25</v>
      </c>
      <c r="M109" s="12">
        <v>0.35</v>
      </c>
      <c r="O109" s="13"/>
    </row>
    <row r="110" spans="1:15" ht="15.75" customHeight="1">
      <c r="A110" s="1"/>
      <c r="B110" s="7" t="s">
        <v>23</v>
      </c>
      <c r="C110" s="7">
        <v>1197831</v>
      </c>
      <c r="D110" s="8">
        <v>44348</v>
      </c>
      <c r="E110" s="7" t="s">
        <v>24</v>
      </c>
      <c r="F110" s="7" t="s">
        <v>25</v>
      </c>
      <c r="G110" s="7" t="s">
        <v>26</v>
      </c>
      <c r="H110" s="7" t="s">
        <v>19</v>
      </c>
      <c r="I110" s="9">
        <v>0.4</v>
      </c>
      <c r="J110" s="10">
        <v>8000</v>
      </c>
      <c r="K110" s="11">
        <f t="shared" si="0"/>
        <v>3200</v>
      </c>
      <c r="L110" s="11">
        <f t="shared" si="1"/>
        <v>1120</v>
      </c>
      <c r="M110" s="12">
        <v>0.35</v>
      </c>
      <c r="O110" s="13"/>
    </row>
    <row r="111" spans="1:15" ht="15.75" customHeight="1">
      <c r="A111" s="1"/>
      <c r="B111" s="7" t="s">
        <v>23</v>
      </c>
      <c r="C111" s="7">
        <v>1197831</v>
      </c>
      <c r="D111" s="8">
        <v>44348</v>
      </c>
      <c r="E111" s="7" t="s">
        <v>24</v>
      </c>
      <c r="F111" s="7" t="s">
        <v>25</v>
      </c>
      <c r="G111" s="7" t="s">
        <v>26</v>
      </c>
      <c r="H111" s="7" t="s">
        <v>20</v>
      </c>
      <c r="I111" s="9">
        <v>0.4</v>
      </c>
      <c r="J111" s="10">
        <v>7500</v>
      </c>
      <c r="K111" s="11">
        <f t="shared" si="0"/>
        <v>3000</v>
      </c>
      <c r="L111" s="11">
        <f t="shared" si="1"/>
        <v>1350</v>
      </c>
      <c r="M111" s="12">
        <v>0.45</v>
      </c>
      <c r="O111" s="13"/>
    </row>
    <row r="112" spans="1:15" ht="15.75" customHeight="1">
      <c r="A112" s="1"/>
      <c r="B112" s="7" t="s">
        <v>23</v>
      </c>
      <c r="C112" s="7">
        <v>1197831</v>
      </c>
      <c r="D112" s="8">
        <v>44348</v>
      </c>
      <c r="E112" s="7" t="s">
        <v>24</v>
      </c>
      <c r="F112" s="7" t="s">
        <v>25</v>
      </c>
      <c r="G112" s="7" t="s">
        <v>26</v>
      </c>
      <c r="H112" s="7" t="s">
        <v>21</v>
      </c>
      <c r="I112" s="9">
        <v>0.45</v>
      </c>
      <c r="J112" s="10">
        <v>6500</v>
      </c>
      <c r="K112" s="11">
        <f t="shared" si="0"/>
        <v>2925</v>
      </c>
      <c r="L112" s="11">
        <f t="shared" si="1"/>
        <v>877.5</v>
      </c>
      <c r="M112" s="12">
        <v>0.3</v>
      </c>
      <c r="O112" s="13"/>
    </row>
    <row r="113" spans="1:15" ht="15.75" customHeight="1">
      <c r="A113" s="1"/>
      <c r="B113" s="7" t="s">
        <v>23</v>
      </c>
      <c r="C113" s="7">
        <v>1197831</v>
      </c>
      <c r="D113" s="8">
        <v>44348</v>
      </c>
      <c r="E113" s="7" t="s">
        <v>24</v>
      </c>
      <c r="F113" s="7" t="s">
        <v>25</v>
      </c>
      <c r="G113" s="7" t="s">
        <v>26</v>
      </c>
      <c r="H113" s="7" t="s">
        <v>22</v>
      </c>
      <c r="I113" s="9">
        <v>0.5</v>
      </c>
      <c r="J113" s="10">
        <v>10000</v>
      </c>
      <c r="K113" s="11">
        <f t="shared" si="0"/>
        <v>5000</v>
      </c>
      <c r="L113" s="11">
        <f t="shared" si="1"/>
        <v>2500</v>
      </c>
      <c r="M113" s="12">
        <v>0.5</v>
      </c>
      <c r="O113" s="13"/>
    </row>
    <row r="114" spans="1:15" ht="15.75" customHeight="1">
      <c r="A114" s="1"/>
      <c r="B114" s="7" t="s">
        <v>23</v>
      </c>
      <c r="C114" s="7">
        <v>1197831</v>
      </c>
      <c r="D114" s="8">
        <v>44380</v>
      </c>
      <c r="E114" s="7" t="s">
        <v>24</v>
      </c>
      <c r="F114" s="7" t="s">
        <v>25</v>
      </c>
      <c r="G114" s="7" t="s">
        <v>26</v>
      </c>
      <c r="H114" s="7" t="s">
        <v>17</v>
      </c>
      <c r="I114" s="9">
        <v>0.4</v>
      </c>
      <c r="J114" s="10">
        <v>9500</v>
      </c>
      <c r="K114" s="11">
        <f t="shared" si="0"/>
        <v>3800</v>
      </c>
      <c r="L114" s="11">
        <f t="shared" si="1"/>
        <v>1330</v>
      </c>
      <c r="M114" s="12">
        <v>0.35</v>
      </c>
      <c r="O114" s="13"/>
    </row>
    <row r="115" spans="1:15" ht="15.75" customHeight="1">
      <c r="A115" s="1"/>
      <c r="B115" s="7" t="s">
        <v>23</v>
      </c>
      <c r="C115" s="7">
        <v>1197831</v>
      </c>
      <c r="D115" s="8">
        <v>44380</v>
      </c>
      <c r="E115" s="7" t="s">
        <v>24</v>
      </c>
      <c r="F115" s="7" t="s">
        <v>25</v>
      </c>
      <c r="G115" s="7" t="s">
        <v>26</v>
      </c>
      <c r="H115" s="7" t="s">
        <v>18</v>
      </c>
      <c r="I115" s="9">
        <v>0.45</v>
      </c>
      <c r="J115" s="10">
        <v>9500</v>
      </c>
      <c r="K115" s="11">
        <f t="shared" si="0"/>
        <v>4275</v>
      </c>
      <c r="L115" s="11">
        <f t="shared" si="1"/>
        <v>1496.25</v>
      </c>
      <c r="M115" s="12">
        <v>0.35</v>
      </c>
      <c r="O115" s="13"/>
    </row>
    <row r="116" spans="1:15" ht="15.75" customHeight="1">
      <c r="A116" s="1"/>
      <c r="B116" s="7" t="s">
        <v>23</v>
      </c>
      <c r="C116" s="7">
        <v>1197831</v>
      </c>
      <c r="D116" s="8">
        <v>44380</v>
      </c>
      <c r="E116" s="7" t="s">
        <v>24</v>
      </c>
      <c r="F116" s="7" t="s">
        <v>25</v>
      </c>
      <c r="G116" s="7" t="s">
        <v>26</v>
      </c>
      <c r="H116" s="7" t="s">
        <v>19</v>
      </c>
      <c r="I116" s="9">
        <v>0.4</v>
      </c>
      <c r="J116" s="10">
        <v>11000</v>
      </c>
      <c r="K116" s="11">
        <f t="shared" si="0"/>
        <v>4400</v>
      </c>
      <c r="L116" s="11">
        <f t="shared" si="1"/>
        <v>1540</v>
      </c>
      <c r="M116" s="12">
        <v>0.35</v>
      </c>
      <c r="O116" s="13"/>
    </row>
    <row r="117" spans="1:15" ht="15.75" customHeight="1">
      <c r="A117" s="1"/>
      <c r="B117" s="7" t="s">
        <v>23</v>
      </c>
      <c r="C117" s="7">
        <v>1197831</v>
      </c>
      <c r="D117" s="8">
        <v>44380</v>
      </c>
      <c r="E117" s="7" t="s">
        <v>24</v>
      </c>
      <c r="F117" s="7" t="s">
        <v>25</v>
      </c>
      <c r="G117" s="7" t="s">
        <v>26</v>
      </c>
      <c r="H117" s="7" t="s">
        <v>20</v>
      </c>
      <c r="I117" s="9">
        <v>0.4</v>
      </c>
      <c r="J117" s="10">
        <v>7000</v>
      </c>
      <c r="K117" s="11">
        <f t="shared" si="0"/>
        <v>2800</v>
      </c>
      <c r="L117" s="11">
        <f t="shared" si="1"/>
        <v>1260</v>
      </c>
      <c r="M117" s="12">
        <v>0.45</v>
      </c>
      <c r="O117" s="13"/>
    </row>
    <row r="118" spans="1:15" ht="15.75" customHeight="1">
      <c r="A118" s="1"/>
      <c r="B118" s="7" t="s">
        <v>23</v>
      </c>
      <c r="C118" s="7">
        <v>1197831</v>
      </c>
      <c r="D118" s="8">
        <v>44380</v>
      </c>
      <c r="E118" s="7" t="s">
        <v>24</v>
      </c>
      <c r="F118" s="7" t="s">
        <v>25</v>
      </c>
      <c r="G118" s="7" t="s">
        <v>26</v>
      </c>
      <c r="H118" s="7" t="s">
        <v>21</v>
      </c>
      <c r="I118" s="9">
        <v>0.45</v>
      </c>
      <c r="J118" s="10">
        <v>7000</v>
      </c>
      <c r="K118" s="11">
        <f t="shared" si="0"/>
        <v>3150</v>
      </c>
      <c r="L118" s="11">
        <f t="shared" si="1"/>
        <v>945</v>
      </c>
      <c r="M118" s="12">
        <v>0.3</v>
      </c>
      <c r="O118" s="13"/>
    </row>
    <row r="119" spans="1:15" ht="15.75" customHeight="1">
      <c r="A119" s="1"/>
      <c r="B119" s="7" t="s">
        <v>23</v>
      </c>
      <c r="C119" s="7">
        <v>1197831</v>
      </c>
      <c r="D119" s="8">
        <v>44380</v>
      </c>
      <c r="E119" s="7" t="s">
        <v>24</v>
      </c>
      <c r="F119" s="7" t="s">
        <v>25</v>
      </c>
      <c r="G119" s="7" t="s">
        <v>26</v>
      </c>
      <c r="H119" s="7" t="s">
        <v>22</v>
      </c>
      <c r="I119" s="9">
        <v>0.5</v>
      </c>
      <c r="J119" s="10">
        <v>9750</v>
      </c>
      <c r="K119" s="11">
        <f t="shared" si="0"/>
        <v>4875</v>
      </c>
      <c r="L119" s="11">
        <f t="shared" si="1"/>
        <v>2437.5</v>
      </c>
      <c r="M119" s="12">
        <v>0.5</v>
      </c>
      <c r="O119" s="13"/>
    </row>
    <row r="120" spans="1:15" ht="15.75" customHeight="1">
      <c r="A120" s="1"/>
      <c r="B120" s="7" t="s">
        <v>23</v>
      </c>
      <c r="C120" s="7">
        <v>1197831</v>
      </c>
      <c r="D120" s="8">
        <v>44413</v>
      </c>
      <c r="E120" s="7" t="s">
        <v>24</v>
      </c>
      <c r="F120" s="7" t="s">
        <v>25</v>
      </c>
      <c r="G120" s="7" t="s">
        <v>26</v>
      </c>
      <c r="H120" s="7" t="s">
        <v>17</v>
      </c>
      <c r="I120" s="9">
        <v>0.4</v>
      </c>
      <c r="J120" s="10">
        <v>9250</v>
      </c>
      <c r="K120" s="11">
        <f t="shared" si="0"/>
        <v>3700</v>
      </c>
      <c r="L120" s="11">
        <f t="shared" si="1"/>
        <v>1295</v>
      </c>
      <c r="M120" s="12">
        <v>0.35</v>
      </c>
      <c r="O120" s="13"/>
    </row>
    <row r="121" spans="1:15" ht="15.75" customHeight="1">
      <c r="A121" s="1"/>
      <c r="B121" s="7" t="s">
        <v>23</v>
      </c>
      <c r="C121" s="7">
        <v>1197831</v>
      </c>
      <c r="D121" s="8">
        <v>44413</v>
      </c>
      <c r="E121" s="7" t="s">
        <v>24</v>
      </c>
      <c r="F121" s="7" t="s">
        <v>25</v>
      </c>
      <c r="G121" s="7" t="s">
        <v>26</v>
      </c>
      <c r="H121" s="7" t="s">
        <v>18</v>
      </c>
      <c r="I121" s="9">
        <v>0.45</v>
      </c>
      <c r="J121" s="10">
        <v>9250</v>
      </c>
      <c r="K121" s="11">
        <f t="shared" si="0"/>
        <v>4162.5</v>
      </c>
      <c r="L121" s="11">
        <f t="shared" si="1"/>
        <v>1456.875</v>
      </c>
      <c r="M121" s="12">
        <v>0.35</v>
      </c>
      <c r="O121" s="13"/>
    </row>
    <row r="122" spans="1:15" ht="15.75" customHeight="1">
      <c r="A122" s="1"/>
      <c r="B122" s="7" t="s">
        <v>23</v>
      </c>
      <c r="C122" s="7">
        <v>1197831</v>
      </c>
      <c r="D122" s="8">
        <v>44413</v>
      </c>
      <c r="E122" s="7" t="s">
        <v>24</v>
      </c>
      <c r="F122" s="7" t="s">
        <v>25</v>
      </c>
      <c r="G122" s="7" t="s">
        <v>26</v>
      </c>
      <c r="H122" s="7" t="s">
        <v>19</v>
      </c>
      <c r="I122" s="9">
        <v>0.4</v>
      </c>
      <c r="J122" s="10">
        <v>11000</v>
      </c>
      <c r="K122" s="11">
        <f t="shared" si="0"/>
        <v>4400</v>
      </c>
      <c r="L122" s="11">
        <f t="shared" si="1"/>
        <v>1540</v>
      </c>
      <c r="M122" s="12">
        <v>0.35</v>
      </c>
      <c r="O122" s="13"/>
    </row>
    <row r="123" spans="1:15" ht="15.75" customHeight="1">
      <c r="A123" s="1"/>
      <c r="B123" s="7" t="s">
        <v>23</v>
      </c>
      <c r="C123" s="7">
        <v>1197831</v>
      </c>
      <c r="D123" s="8">
        <v>44413</v>
      </c>
      <c r="E123" s="7" t="s">
        <v>24</v>
      </c>
      <c r="F123" s="7" t="s">
        <v>25</v>
      </c>
      <c r="G123" s="7" t="s">
        <v>26</v>
      </c>
      <c r="H123" s="7" t="s">
        <v>20</v>
      </c>
      <c r="I123" s="9">
        <v>0.4</v>
      </c>
      <c r="J123" s="10">
        <v>6500</v>
      </c>
      <c r="K123" s="11">
        <f t="shared" si="0"/>
        <v>2600</v>
      </c>
      <c r="L123" s="11">
        <f t="shared" si="1"/>
        <v>1170</v>
      </c>
      <c r="M123" s="12">
        <v>0.45</v>
      </c>
      <c r="O123" s="13"/>
    </row>
    <row r="124" spans="1:15" ht="15.75" customHeight="1">
      <c r="A124" s="1"/>
      <c r="B124" s="7" t="s">
        <v>23</v>
      </c>
      <c r="C124" s="7">
        <v>1197831</v>
      </c>
      <c r="D124" s="8">
        <v>44413</v>
      </c>
      <c r="E124" s="7" t="s">
        <v>24</v>
      </c>
      <c r="F124" s="7" t="s">
        <v>25</v>
      </c>
      <c r="G124" s="7" t="s">
        <v>26</v>
      </c>
      <c r="H124" s="7" t="s">
        <v>21</v>
      </c>
      <c r="I124" s="9">
        <v>0.45</v>
      </c>
      <c r="J124" s="10">
        <v>6500</v>
      </c>
      <c r="K124" s="11">
        <f t="shared" si="0"/>
        <v>2925</v>
      </c>
      <c r="L124" s="11">
        <f t="shared" si="1"/>
        <v>877.5</v>
      </c>
      <c r="M124" s="12">
        <v>0.3</v>
      </c>
      <c r="O124" s="13"/>
    </row>
    <row r="125" spans="1:15" ht="15.75" customHeight="1">
      <c r="A125" s="1"/>
      <c r="B125" s="7" t="s">
        <v>23</v>
      </c>
      <c r="C125" s="7">
        <v>1197831</v>
      </c>
      <c r="D125" s="8">
        <v>44413</v>
      </c>
      <c r="E125" s="7" t="s">
        <v>24</v>
      </c>
      <c r="F125" s="7" t="s">
        <v>25</v>
      </c>
      <c r="G125" s="7" t="s">
        <v>26</v>
      </c>
      <c r="H125" s="7" t="s">
        <v>22</v>
      </c>
      <c r="I125" s="9">
        <v>0.5</v>
      </c>
      <c r="J125" s="10">
        <v>9000</v>
      </c>
      <c r="K125" s="11">
        <f t="shared" si="0"/>
        <v>4500</v>
      </c>
      <c r="L125" s="11">
        <f t="shared" si="1"/>
        <v>2250</v>
      </c>
      <c r="M125" s="12">
        <v>0.5</v>
      </c>
      <c r="O125" s="13"/>
    </row>
    <row r="126" spans="1:15" ht="15.75" customHeight="1">
      <c r="A126" s="1"/>
      <c r="B126" s="7" t="s">
        <v>23</v>
      </c>
      <c r="C126" s="7">
        <v>1197831</v>
      </c>
      <c r="D126" s="8">
        <v>44441</v>
      </c>
      <c r="E126" s="7" t="s">
        <v>24</v>
      </c>
      <c r="F126" s="7" t="s">
        <v>25</v>
      </c>
      <c r="G126" s="7" t="s">
        <v>26</v>
      </c>
      <c r="H126" s="7" t="s">
        <v>17</v>
      </c>
      <c r="I126" s="9">
        <v>0.45</v>
      </c>
      <c r="J126" s="10">
        <v>8500</v>
      </c>
      <c r="K126" s="11">
        <f t="shared" si="0"/>
        <v>3825</v>
      </c>
      <c r="L126" s="11">
        <f t="shared" si="1"/>
        <v>1338.75</v>
      </c>
      <c r="M126" s="12">
        <v>0.35</v>
      </c>
      <c r="O126" s="13"/>
    </row>
    <row r="127" spans="1:15" ht="15.75" customHeight="1">
      <c r="A127" s="1"/>
      <c r="B127" s="7" t="s">
        <v>23</v>
      </c>
      <c r="C127" s="7">
        <v>1197831</v>
      </c>
      <c r="D127" s="8">
        <v>44441</v>
      </c>
      <c r="E127" s="7" t="s">
        <v>24</v>
      </c>
      <c r="F127" s="7" t="s">
        <v>25</v>
      </c>
      <c r="G127" s="7" t="s">
        <v>26</v>
      </c>
      <c r="H127" s="7" t="s">
        <v>18</v>
      </c>
      <c r="I127" s="9">
        <v>0.45</v>
      </c>
      <c r="J127" s="10">
        <v>8500</v>
      </c>
      <c r="K127" s="11">
        <f t="shared" si="0"/>
        <v>3825</v>
      </c>
      <c r="L127" s="11">
        <f t="shared" si="1"/>
        <v>1338.75</v>
      </c>
      <c r="M127" s="12">
        <v>0.35</v>
      </c>
      <c r="O127" s="13"/>
    </row>
    <row r="128" spans="1:15" ht="15.75" customHeight="1">
      <c r="A128" s="1"/>
      <c r="B128" s="7" t="s">
        <v>23</v>
      </c>
      <c r="C128" s="7">
        <v>1197831</v>
      </c>
      <c r="D128" s="8">
        <v>44441</v>
      </c>
      <c r="E128" s="7" t="s">
        <v>24</v>
      </c>
      <c r="F128" s="7" t="s">
        <v>25</v>
      </c>
      <c r="G128" s="7" t="s">
        <v>26</v>
      </c>
      <c r="H128" s="7" t="s">
        <v>19</v>
      </c>
      <c r="I128" s="9">
        <v>0.5</v>
      </c>
      <c r="J128" s="10">
        <v>9000</v>
      </c>
      <c r="K128" s="11">
        <f t="shared" si="0"/>
        <v>4500</v>
      </c>
      <c r="L128" s="11">
        <f t="shared" si="1"/>
        <v>1575</v>
      </c>
      <c r="M128" s="12">
        <v>0.35</v>
      </c>
      <c r="O128" s="13"/>
    </row>
    <row r="129" spans="1:15" ht="15.75" customHeight="1">
      <c r="A129" s="1"/>
      <c r="B129" s="7" t="s">
        <v>23</v>
      </c>
      <c r="C129" s="7">
        <v>1197831</v>
      </c>
      <c r="D129" s="8">
        <v>44441</v>
      </c>
      <c r="E129" s="7" t="s">
        <v>24</v>
      </c>
      <c r="F129" s="7" t="s">
        <v>25</v>
      </c>
      <c r="G129" s="7" t="s">
        <v>26</v>
      </c>
      <c r="H129" s="7" t="s">
        <v>20</v>
      </c>
      <c r="I129" s="9">
        <v>0.5</v>
      </c>
      <c r="J129" s="10">
        <v>6250</v>
      </c>
      <c r="K129" s="11">
        <f t="shared" si="0"/>
        <v>3125</v>
      </c>
      <c r="L129" s="11">
        <f t="shared" si="1"/>
        <v>1406.25</v>
      </c>
      <c r="M129" s="12">
        <v>0.45</v>
      </c>
      <c r="O129" s="13"/>
    </row>
    <row r="130" spans="1:15" ht="15.75" customHeight="1">
      <c r="A130" s="1"/>
      <c r="B130" s="7" t="s">
        <v>23</v>
      </c>
      <c r="C130" s="7">
        <v>1197831</v>
      </c>
      <c r="D130" s="8">
        <v>44441</v>
      </c>
      <c r="E130" s="7" t="s">
        <v>24</v>
      </c>
      <c r="F130" s="7" t="s">
        <v>25</v>
      </c>
      <c r="G130" s="7" t="s">
        <v>26</v>
      </c>
      <c r="H130" s="7" t="s">
        <v>21</v>
      </c>
      <c r="I130" s="9">
        <v>0.45</v>
      </c>
      <c r="J130" s="10">
        <v>6250</v>
      </c>
      <c r="K130" s="11">
        <f t="shared" si="0"/>
        <v>2812.5</v>
      </c>
      <c r="L130" s="11">
        <f t="shared" si="1"/>
        <v>843.75</v>
      </c>
      <c r="M130" s="12">
        <v>0.3</v>
      </c>
      <c r="O130" s="13"/>
    </row>
    <row r="131" spans="1:15" ht="15.75" customHeight="1">
      <c r="A131" s="1"/>
      <c r="B131" s="7" t="s">
        <v>23</v>
      </c>
      <c r="C131" s="7">
        <v>1197831</v>
      </c>
      <c r="D131" s="8">
        <v>44441</v>
      </c>
      <c r="E131" s="7" t="s">
        <v>24</v>
      </c>
      <c r="F131" s="7" t="s">
        <v>25</v>
      </c>
      <c r="G131" s="7" t="s">
        <v>26</v>
      </c>
      <c r="H131" s="7" t="s">
        <v>22</v>
      </c>
      <c r="I131" s="9">
        <v>0.55000000000000004</v>
      </c>
      <c r="J131" s="10">
        <v>8500</v>
      </c>
      <c r="K131" s="11">
        <f t="shared" si="0"/>
        <v>4675</v>
      </c>
      <c r="L131" s="11">
        <f t="shared" si="1"/>
        <v>2337.5</v>
      </c>
      <c r="M131" s="12">
        <v>0.5</v>
      </c>
      <c r="O131" s="13"/>
    </row>
    <row r="132" spans="1:15" ht="15.75" customHeight="1">
      <c r="A132" s="1"/>
      <c r="B132" s="7" t="s">
        <v>23</v>
      </c>
      <c r="C132" s="7">
        <v>1197831</v>
      </c>
      <c r="D132" s="8">
        <v>44470</v>
      </c>
      <c r="E132" s="7" t="s">
        <v>24</v>
      </c>
      <c r="F132" s="7" t="s">
        <v>25</v>
      </c>
      <c r="G132" s="7" t="s">
        <v>26</v>
      </c>
      <c r="H132" s="7" t="s">
        <v>17</v>
      </c>
      <c r="I132" s="9">
        <v>0.45</v>
      </c>
      <c r="J132" s="10">
        <v>8000</v>
      </c>
      <c r="K132" s="11">
        <f t="shared" si="0"/>
        <v>3600</v>
      </c>
      <c r="L132" s="11">
        <f t="shared" si="1"/>
        <v>1260</v>
      </c>
      <c r="M132" s="12">
        <v>0.35</v>
      </c>
      <c r="O132" s="13"/>
    </row>
    <row r="133" spans="1:15" ht="15.75" customHeight="1">
      <c r="A133" s="1"/>
      <c r="B133" s="7" t="s">
        <v>23</v>
      </c>
      <c r="C133" s="7">
        <v>1197831</v>
      </c>
      <c r="D133" s="8">
        <v>44470</v>
      </c>
      <c r="E133" s="7" t="s">
        <v>24</v>
      </c>
      <c r="F133" s="7" t="s">
        <v>25</v>
      </c>
      <c r="G133" s="7" t="s">
        <v>26</v>
      </c>
      <c r="H133" s="7" t="s">
        <v>18</v>
      </c>
      <c r="I133" s="9">
        <v>0.45</v>
      </c>
      <c r="J133" s="10">
        <v>8000</v>
      </c>
      <c r="K133" s="11">
        <f t="shared" si="0"/>
        <v>3600</v>
      </c>
      <c r="L133" s="11">
        <f t="shared" si="1"/>
        <v>1260</v>
      </c>
      <c r="M133" s="12">
        <v>0.35</v>
      </c>
      <c r="O133" s="13"/>
    </row>
    <row r="134" spans="1:15" ht="15.75" customHeight="1">
      <c r="A134" s="1"/>
      <c r="B134" s="7" t="s">
        <v>23</v>
      </c>
      <c r="C134" s="7">
        <v>1197831</v>
      </c>
      <c r="D134" s="8">
        <v>44470</v>
      </c>
      <c r="E134" s="7" t="s">
        <v>24</v>
      </c>
      <c r="F134" s="7" t="s">
        <v>25</v>
      </c>
      <c r="G134" s="7" t="s">
        <v>26</v>
      </c>
      <c r="H134" s="7" t="s">
        <v>19</v>
      </c>
      <c r="I134" s="9">
        <v>0.5</v>
      </c>
      <c r="J134" s="10">
        <v>7500</v>
      </c>
      <c r="K134" s="11">
        <f t="shared" si="0"/>
        <v>3750</v>
      </c>
      <c r="L134" s="11">
        <f t="shared" si="1"/>
        <v>1312.5</v>
      </c>
      <c r="M134" s="12">
        <v>0.35</v>
      </c>
      <c r="O134" s="13"/>
    </row>
    <row r="135" spans="1:15" ht="15.75" customHeight="1">
      <c r="A135" s="1"/>
      <c r="B135" s="7" t="s">
        <v>23</v>
      </c>
      <c r="C135" s="7">
        <v>1197831</v>
      </c>
      <c r="D135" s="8">
        <v>44470</v>
      </c>
      <c r="E135" s="7" t="s">
        <v>24</v>
      </c>
      <c r="F135" s="7" t="s">
        <v>25</v>
      </c>
      <c r="G135" s="7" t="s">
        <v>26</v>
      </c>
      <c r="H135" s="7" t="s">
        <v>20</v>
      </c>
      <c r="I135" s="9">
        <v>0.5</v>
      </c>
      <c r="J135" s="10">
        <v>6000</v>
      </c>
      <c r="K135" s="11">
        <f t="shared" si="0"/>
        <v>3000</v>
      </c>
      <c r="L135" s="11">
        <f t="shared" si="1"/>
        <v>1350</v>
      </c>
      <c r="M135" s="12">
        <v>0.45</v>
      </c>
      <c r="O135" s="13"/>
    </row>
    <row r="136" spans="1:15" ht="15.75" customHeight="1">
      <c r="A136" s="1"/>
      <c r="B136" s="7" t="s">
        <v>23</v>
      </c>
      <c r="C136" s="7">
        <v>1197831</v>
      </c>
      <c r="D136" s="8">
        <v>44470</v>
      </c>
      <c r="E136" s="7" t="s">
        <v>24</v>
      </c>
      <c r="F136" s="7" t="s">
        <v>25</v>
      </c>
      <c r="G136" s="7" t="s">
        <v>26</v>
      </c>
      <c r="H136" s="7" t="s">
        <v>21</v>
      </c>
      <c r="I136" s="9">
        <v>0.45</v>
      </c>
      <c r="J136" s="10">
        <v>5750</v>
      </c>
      <c r="K136" s="11">
        <f t="shared" si="0"/>
        <v>2587.5</v>
      </c>
      <c r="L136" s="11">
        <f t="shared" si="1"/>
        <v>776.25</v>
      </c>
      <c r="M136" s="12">
        <v>0.3</v>
      </c>
      <c r="O136" s="13"/>
    </row>
    <row r="137" spans="1:15" ht="15.75" customHeight="1">
      <c r="A137" s="1"/>
      <c r="B137" s="7" t="s">
        <v>23</v>
      </c>
      <c r="C137" s="7">
        <v>1197831</v>
      </c>
      <c r="D137" s="8">
        <v>44470</v>
      </c>
      <c r="E137" s="7" t="s">
        <v>24</v>
      </c>
      <c r="F137" s="7" t="s">
        <v>25</v>
      </c>
      <c r="G137" s="7" t="s">
        <v>26</v>
      </c>
      <c r="H137" s="7" t="s">
        <v>22</v>
      </c>
      <c r="I137" s="9">
        <v>0.55000000000000004</v>
      </c>
      <c r="J137" s="10">
        <v>7500</v>
      </c>
      <c r="K137" s="11">
        <f t="shared" si="0"/>
        <v>4125</v>
      </c>
      <c r="L137" s="11">
        <f t="shared" si="1"/>
        <v>2062.5</v>
      </c>
      <c r="M137" s="12">
        <v>0.5</v>
      </c>
      <c r="O137" s="13"/>
    </row>
    <row r="138" spans="1:15" ht="15.75" customHeight="1">
      <c r="A138" s="1"/>
      <c r="B138" s="7" t="s">
        <v>23</v>
      </c>
      <c r="C138" s="7">
        <v>1197831</v>
      </c>
      <c r="D138" s="8">
        <v>44502</v>
      </c>
      <c r="E138" s="7" t="s">
        <v>24</v>
      </c>
      <c r="F138" s="7" t="s">
        <v>25</v>
      </c>
      <c r="G138" s="7" t="s">
        <v>26</v>
      </c>
      <c r="H138" s="7" t="s">
        <v>17</v>
      </c>
      <c r="I138" s="9">
        <v>0.45</v>
      </c>
      <c r="J138" s="10">
        <v>9000</v>
      </c>
      <c r="K138" s="11">
        <f t="shared" si="0"/>
        <v>4050</v>
      </c>
      <c r="L138" s="11">
        <f t="shared" si="1"/>
        <v>1417.5</v>
      </c>
      <c r="M138" s="12">
        <v>0.35</v>
      </c>
      <c r="O138" s="13"/>
    </row>
    <row r="139" spans="1:15" ht="15.75" customHeight="1">
      <c r="A139" s="1"/>
      <c r="B139" s="7" t="s">
        <v>23</v>
      </c>
      <c r="C139" s="7">
        <v>1197831</v>
      </c>
      <c r="D139" s="8">
        <v>44502</v>
      </c>
      <c r="E139" s="7" t="s">
        <v>24</v>
      </c>
      <c r="F139" s="7" t="s">
        <v>25</v>
      </c>
      <c r="G139" s="7" t="s">
        <v>26</v>
      </c>
      <c r="H139" s="7" t="s">
        <v>18</v>
      </c>
      <c r="I139" s="9">
        <v>0.45</v>
      </c>
      <c r="J139" s="10">
        <v>9000</v>
      </c>
      <c r="K139" s="11">
        <f t="shared" si="0"/>
        <v>4050</v>
      </c>
      <c r="L139" s="11">
        <f t="shared" si="1"/>
        <v>1417.5</v>
      </c>
      <c r="M139" s="12">
        <v>0.35</v>
      </c>
      <c r="O139" s="13"/>
    </row>
    <row r="140" spans="1:15" ht="15.75" customHeight="1">
      <c r="A140" s="1"/>
      <c r="B140" s="7" t="s">
        <v>23</v>
      </c>
      <c r="C140" s="7">
        <v>1197831</v>
      </c>
      <c r="D140" s="8">
        <v>44502</v>
      </c>
      <c r="E140" s="7" t="s">
        <v>24</v>
      </c>
      <c r="F140" s="7" t="s">
        <v>25</v>
      </c>
      <c r="G140" s="7" t="s">
        <v>26</v>
      </c>
      <c r="H140" s="7" t="s">
        <v>19</v>
      </c>
      <c r="I140" s="9">
        <v>0.5</v>
      </c>
      <c r="J140" s="10">
        <v>8250</v>
      </c>
      <c r="K140" s="11">
        <f t="shared" si="0"/>
        <v>4125</v>
      </c>
      <c r="L140" s="11">
        <f t="shared" si="1"/>
        <v>1443.75</v>
      </c>
      <c r="M140" s="12">
        <v>0.35</v>
      </c>
      <c r="O140" s="13"/>
    </row>
    <row r="141" spans="1:15" ht="15.75" customHeight="1">
      <c r="A141" s="1"/>
      <c r="B141" s="7" t="s">
        <v>23</v>
      </c>
      <c r="C141" s="7">
        <v>1197831</v>
      </c>
      <c r="D141" s="8">
        <v>44502</v>
      </c>
      <c r="E141" s="7" t="s">
        <v>24</v>
      </c>
      <c r="F141" s="7" t="s">
        <v>25</v>
      </c>
      <c r="G141" s="7" t="s">
        <v>26</v>
      </c>
      <c r="H141" s="7" t="s">
        <v>20</v>
      </c>
      <c r="I141" s="9">
        <v>0.5</v>
      </c>
      <c r="J141" s="10">
        <v>6750</v>
      </c>
      <c r="K141" s="11">
        <f t="shared" si="0"/>
        <v>3375</v>
      </c>
      <c r="L141" s="11">
        <f t="shared" si="1"/>
        <v>1518.75</v>
      </c>
      <c r="M141" s="12">
        <v>0.45</v>
      </c>
      <c r="O141" s="13"/>
    </row>
    <row r="142" spans="1:15" ht="15.75" customHeight="1">
      <c r="A142" s="1"/>
      <c r="B142" s="7" t="s">
        <v>23</v>
      </c>
      <c r="C142" s="7">
        <v>1197831</v>
      </c>
      <c r="D142" s="8">
        <v>44502</v>
      </c>
      <c r="E142" s="7" t="s">
        <v>24</v>
      </c>
      <c r="F142" s="7" t="s">
        <v>25</v>
      </c>
      <c r="G142" s="7" t="s">
        <v>26</v>
      </c>
      <c r="H142" s="7" t="s">
        <v>21</v>
      </c>
      <c r="I142" s="9">
        <v>0.45</v>
      </c>
      <c r="J142" s="10">
        <v>6500</v>
      </c>
      <c r="K142" s="11">
        <f t="shared" si="0"/>
        <v>2925</v>
      </c>
      <c r="L142" s="11">
        <f t="shared" si="1"/>
        <v>877.5</v>
      </c>
      <c r="M142" s="12">
        <v>0.3</v>
      </c>
      <c r="O142" s="13"/>
    </row>
    <row r="143" spans="1:15" ht="15.75" customHeight="1">
      <c r="A143" s="1"/>
      <c r="B143" s="7" t="s">
        <v>23</v>
      </c>
      <c r="C143" s="7">
        <v>1197831</v>
      </c>
      <c r="D143" s="8">
        <v>44502</v>
      </c>
      <c r="E143" s="7" t="s">
        <v>24</v>
      </c>
      <c r="F143" s="7" t="s">
        <v>25</v>
      </c>
      <c r="G143" s="7" t="s">
        <v>26</v>
      </c>
      <c r="H143" s="7" t="s">
        <v>22</v>
      </c>
      <c r="I143" s="9">
        <v>0.55000000000000004</v>
      </c>
      <c r="J143" s="10">
        <v>8500</v>
      </c>
      <c r="K143" s="11">
        <f t="shared" si="0"/>
        <v>4675</v>
      </c>
      <c r="L143" s="11">
        <f t="shared" si="1"/>
        <v>2337.5</v>
      </c>
      <c r="M143" s="12">
        <v>0.5</v>
      </c>
      <c r="O143" s="13"/>
    </row>
    <row r="144" spans="1:15" ht="15.75" customHeight="1">
      <c r="A144" s="1"/>
      <c r="B144" s="7" t="s">
        <v>23</v>
      </c>
      <c r="C144" s="7">
        <v>1197831</v>
      </c>
      <c r="D144" s="8">
        <v>44531</v>
      </c>
      <c r="E144" s="7" t="s">
        <v>24</v>
      </c>
      <c r="F144" s="7" t="s">
        <v>25</v>
      </c>
      <c r="G144" s="7" t="s">
        <v>26</v>
      </c>
      <c r="H144" s="7" t="s">
        <v>17</v>
      </c>
      <c r="I144" s="9">
        <v>0.45</v>
      </c>
      <c r="J144" s="10">
        <v>9500</v>
      </c>
      <c r="K144" s="11">
        <f t="shared" si="0"/>
        <v>4275</v>
      </c>
      <c r="L144" s="11">
        <f t="shared" si="1"/>
        <v>1496.25</v>
      </c>
      <c r="M144" s="12">
        <v>0.35</v>
      </c>
      <c r="O144" s="13"/>
    </row>
    <row r="145" spans="1:15" ht="15.75" customHeight="1">
      <c r="A145" s="1"/>
      <c r="B145" s="7" t="s">
        <v>23</v>
      </c>
      <c r="C145" s="7">
        <v>1197831</v>
      </c>
      <c r="D145" s="8">
        <v>44531</v>
      </c>
      <c r="E145" s="7" t="s">
        <v>24</v>
      </c>
      <c r="F145" s="7" t="s">
        <v>25</v>
      </c>
      <c r="G145" s="7" t="s">
        <v>26</v>
      </c>
      <c r="H145" s="7" t="s">
        <v>18</v>
      </c>
      <c r="I145" s="9">
        <v>0.45</v>
      </c>
      <c r="J145" s="10">
        <v>9500</v>
      </c>
      <c r="K145" s="11">
        <f t="shared" si="0"/>
        <v>4275</v>
      </c>
      <c r="L145" s="11">
        <f t="shared" si="1"/>
        <v>1496.25</v>
      </c>
      <c r="M145" s="12">
        <v>0.35</v>
      </c>
      <c r="O145" s="13"/>
    </row>
    <row r="146" spans="1:15" ht="15.75" customHeight="1">
      <c r="A146" s="1"/>
      <c r="B146" s="7" t="s">
        <v>23</v>
      </c>
      <c r="C146" s="7">
        <v>1197831</v>
      </c>
      <c r="D146" s="8">
        <v>44531</v>
      </c>
      <c r="E146" s="7" t="s">
        <v>24</v>
      </c>
      <c r="F146" s="7" t="s">
        <v>25</v>
      </c>
      <c r="G146" s="7" t="s">
        <v>26</v>
      </c>
      <c r="H146" s="7" t="s">
        <v>19</v>
      </c>
      <c r="I146" s="9">
        <v>0.5</v>
      </c>
      <c r="J146" s="10">
        <v>8500</v>
      </c>
      <c r="K146" s="11">
        <f t="shared" si="0"/>
        <v>4250</v>
      </c>
      <c r="L146" s="11">
        <f t="shared" si="1"/>
        <v>1487.5</v>
      </c>
      <c r="M146" s="12">
        <v>0.35</v>
      </c>
      <c r="O146" s="13"/>
    </row>
    <row r="147" spans="1:15" ht="15.75" customHeight="1">
      <c r="A147" s="1"/>
      <c r="B147" s="7" t="s">
        <v>23</v>
      </c>
      <c r="C147" s="7">
        <v>1197831</v>
      </c>
      <c r="D147" s="8">
        <v>44531</v>
      </c>
      <c r="E147" s="7" t="s">
        <v>24</v>
      </c>
      <c r="F147" s="7" t="s">
        <v>25</v>
      </c>
      <c r="G147" s="7" t="s">
        <v>26</v>
      </c>
      <c r="H147" s="7" t="s">
        <v>20</v>
      </c>
      <c r="I147" s="9">
        <v>0.5</v>
      </c>
      <c r="J147" s="10">
        <v>7000</v>
      </c>
      <c r="K147" s="11">
        <f t="shared" si="0"/>
        <v>3500</v>
      </c>
      <c r="L147" s="11">
        <f t="shared" si="1"/>
        <v>1575</v>
      </c>
      <c r="M147" s="12">
        <v>0.45</v>
      </c>
      <c r="O147" s="13"/>
    </row>
    <row r="148" spans="1:15" ht="15.75" customHeight="1">
      <c r="A148" s="1"/>
      <c r="B148" s="7" t="s">
        <v>23</v>
      </c>
      <c r="C148" s="7">
        <v>1197831</v>
      </c>
      <c r="D148" s="8">
        <v>44531</v>
      </c>
      <c r="E148" s="7" t="s">
        <v>24</v>
      </c>
      <c r="F148" s="7" t="s">
        <v>25</v>
      </c>
      <c r="G148" s="7" t="s">
        <v>26</v>
      </c>
      <c r="H148" s="7" t="s">
        <v>21</v>
      </c>
      <c r="I148" s="9">
        <v>0.45</v>
      </c>
      <c r="J148" s="10">
        <v>6500</v>
      </c>
      <c r="K148" s="11">
        <f t="shared" si="0"/>
        <v>2925</v>
      </c>
      <c r="L148" s="11">
        <f t="shared" si="1"/>
        <v>877.5</v>
      </c>
      <c r="M148" s="12">
        <v>0.3</v>
      </c>
      <c r="O148" s="13"/>
    </row>
    <row r="149" spans="1:15" ht="15.75" customHeight="1">
      <c r="A149" s="1"/>
      <c r="B149" s="7" t="s">
        <v>23</v>
      </c>
      <c r="C149" s="7">
        <v>1197831</v>
      </c>
      <c r="D149" s="8">
        <v>44531</v>
      </c>
      <c r="E149" s="7" t="s">
        <v>24</v>
      </c>
      <c r="F149" s="7" t="s">
        <v>25</v>
      </c>
      <c r="G149" s="7" t="s">
        <v>26</v>
      </c>
      <c r="H149" s="7" t="s">
        <v>22</v>
      </c>
      <c r="I149" s="9">
        <v>0.55000000000000004</v>
      </c>
      <c r="J149" s="10">
        <v>9000</v>
      </c>
      <c r="K149" s="11">
        <f t="shared" si="0"/>
        <v>4950</v>
      </c>
      <c r="L149" s="11">
        <f t="shared" si="1"/>
        <v>2475</v>
      </c>
      <c r="M149" s="12">
        <v>0.5</v>
      </c>
      <c r="O149" s="13"/>
    </row>
    <row r="150" spans="1:15" ht="15.75" customHeight="1">
      <c r="A150" s="1"/>
      <c r="B150" s="7" t="s">
        <v>27</v>
      </c>
      <c r="C150" s="7">
        <v>1128299</v>
      </c>
      <c r="D150" s="8">
        <v>44216</v>
      </c>
      <c r="E150" s="7" t="s">
        <v>28</v>
      </c>
      <c r="F150" s="7" t="s">
        <v>29</v>
      </c>
      <c r="G150" s="7" t="s">
        <v>30</v>
      </c>
      <c r="H150" s="7" t="s">
        <v>17</v>
      </c>
      <c r="I150" s="9">
        <v>0.39999999999999997</v>
      </c>
      <c r="J150" s="10">
        <v>7750</v>
      </c>
      <c r="K150" s="11">
        <f t="shared" si="0"/>
        <v>3099.9999999999995</v>
      </c>
      <c r="L150" s="11">
        <f t="shared" si="1"/>
        <v>1085</v>
      </c>
      <c r="M150" s="12">
        <v>0.35000000000000003</v>
      </c>
      <c r="O150" s="1"/>
    </row>
    <row r="151" spans="1:15" ht="15.75" customHeight="1">
      <c r="A151" s="1"/>
      <c r="B151" s="7" t="s">
        <v>27</v>
      </c>
      <c r="C151" s="7">
        <v>1128299</v>
      </c>
      <c r="D151" s="8">
        <v>44216</v>
      </c>
      <c r="E151" s="7" t="s">
        <v>28</v>
      </c>
      <c r="F151" s="7" t="s">
        <v>29</v>
      </c>
      <c r="G151" s="7" t="s">
        <v>30</v>
      </c>
      <c r="H151" s="7" t="s">
        <v>18</v>
      </c>
      <c r="I151" s="9">
        <v>0.5</v>
      </c>
      <c r="J151" s="10">
        <v>7750</v>
      </c>
      <c r="K151" s="11">
        <f t="shared" si="0"/>
        <v>3875</v>
      </c>
      <c r="L151" s="11">
        <f t="shared" si="1"/>
        <v>775</v>
      </c>
      <c r="M151" s="12">
        <v>0.2</v>
      </c>
      <c r="O151" s="1"/>
    </row>
    <row r="152" spans="1:15" ht="15.75" customHeight="1">
      <c r="A152" s="1"/>
      <c r="B152" s="7" t="s">
        <v>27</v>
      </c>
      <c r="C152" s="7">
        <v>1128299</v>
      </c>
      <c r="D152" s="8">
        <v>44216</v>
      </c>
      <c r="E152" s="7" t="s">
        <v>28</v>
      </c>
      <c r="F152" s="7" t="s">
        <v>29</v>
      </c>
      <c r="G152" s="7" t="s">
        <v>30</v>
      </c>
      <c r="H152" s="7" t="s">
        <v>19</v>
      </c>
      <c r="I152" s="9">
        <v>0.5</v>
      </c>
      <c r="J152" s="10">
        <v>7750</v>
      </c>
      <c r="K152" s="11">
        <f t="shared" si="0"/>
        <v>3875</v>
      </c>
      <c r="L152" s="11">
        <f t="shared" si="1"/>
        <v>1356.2500000000002</v>
      </c>
      <c r="M152" s="12">
        <v>0.35000000000000003</v>
      </c>
      <c r="O152" s="1"/>
    </row>
    <row r="153" spans="1:15" ht="15.75" customHeight="1">
      <c r="A153" s="1"/>
      <c r="B153" s="7" t="s">
        <v>27</v>
      </c>
      <c r="C153" s="7">
        <v>1128299</v>
      </c>
      <c r="D153" s="8">
        <v>44216</v>
      </c>
      <c r="E153" s="7" t="s">
        <v>28</v>
      </c>
      <c r="F153" s="7" t="s">
        <v>29</v>
      </c>
      <c r="G153" s="7" t="s">
        <v>30</v>
      </c>
      <c r="H153" s="7" t="s">
        <v>20</v>
      </c>
      <c r="I153" s="9">
        <v>0.5</v>
      </c>
      <c r="J153" s="10">
        <v>6250</v>
      </c>
      <c r="K153" s="11">
        <f t="shared" si="0"/>
        <v>3125</v>
      </c>
      <c r="L153" s="11">
        <f t="shared" si="1"/>
        <v>937.5</v>
      </c>
      <c r="M153" s="12">
        <v>0.3</v>
      </c>
      <c r="O153" s="1"/>
    </row>
    <row r="154" spans="1:15" ht="15.75" customHeight="1">
      <c r="A154" s="1"/>
      <c r="B154" s="7" t="s">
        <v>27</v>
      </c>
      <c r="C154" s="7">
        <v>1128299</v>
      </c>
      <c r="D154" s="8">
        <v>44216</v>
      </c>
      <c r="E154" s="7" t="s">
        <v>28</v>
      </c>
      <c r="F154" s="7" t="s">
        <v>29</v>
      </c>
      <c r="G154" s="7" t="s">
        <v>30</v>
      </c>
      <c r="H154" s="7" t="s">
        <v>21</v>
      </c>
      <c r="I154" s="9">
        <v>0.55000000000000004</v>
      </c>
      <c r="J154" s="10">
        <v>5750</v>
      </c>
      <c r="K154" s="11">
        <f t="shared" si="0"/>
        <v>3162.5000000000005</v>
      </c>
      <c r="L154" s="11">
        <f t="shared" si="1"/>
        <v>1581.2500000000002</v>
      </c>
      <c r="M154" s="12">
        <v>0.5</v>
      </c>
      <c r="O154" s="1"/>
    </row>
    <row r="155" spans="1:15" ht="15.75" customHeight="1">
      <c r="A155" s="1"/>
      <c r="B155" s="7" t="s">
        <v>27</v>
      </c>
      <c r="C155" s="7">
        <v>1128299</v>
      </c>
      <c r="D155" s="8">
        <v>44216</v>
      </c>
      <c r="E155" s="7" t="s">
        <v>28</v>
      </c>
      <c r="F155" s="7" t="s">
        <v>29</v>
      </c>
      <c r="G155" s="7" t="s">
        <v>30</v>
      </c>
      <c r="H155" s="7" t="s">
        <v>22</v>
      </c>
      <c r="I155" s="9">
        <v>0.5</v>
      </c>
      <c r="J155" s="10">
        <v>7750</v>
      </c>
      <c r="K155" s="11">
        <f t="shared" si="0"/>
        <v>3875</v>
      </c>
      <c r="L155" s="11">
        <f t="shared" si="1"/>
        <v>581.25000000000011</v>
      </c>
      <c r="M155" s="12">
        <v>0.15000000000000002</v>
      </c>
      <c r="O155" s="1"/>
    </row>
    <row r="156" spans="1:15" ht="15.75" customHeight="1">
      <c r="A156" s="1"/>
      <c r="B156" s="7" t="s">
        <v>27</v>
      </c>
      <c r="C156" s="7">
        <v>1128299</v>
      </c>
      <c r="D156" s="8">
        <v>44247</v>
      </c>
      <c r="E156" s="7" t="s">
        <v>28</v>
      </c>
      <c r="F156" s="7" t="s">
        <v>29</v>
      </c>
      <c r="G156" s="7" t="s">
        <v>30</v>
      </c>
      <c r="H156" s="7" t="s">
        <v>17</v>
      </c>
      <c r="I156" s="9">
        <v>0.39999999999999997</v>
      </c>
      <c r="J156" s="10">
        <v>8250</v>
      </c>
      <c r="K156" s="11">
        <f t="shared" si="0"/>
        <v>3299.9999999999995</v>
      </c>
      <c r="L156" s="11">
        <f t="shared" si="1"/>
        <v>1155</v>
      </c>
      <c r="M156" s="12">
        <v>0.35000000000000003</v>
      </c>
      <c r="O156" s="1"/>
    </row>
    <row r="157" spans="1:15" ht="15.75" customHeight="1">
      <c r="A157" s="1"/>
      <c r="B157" s="7" t="s">
        <v>27</v>
      </c>
      <c r="C157" s="7">
        <v>1128299</v>
      </c>
      <c r="D157" s="8">
        <v>44247</v>
      </c>
      <c r="E157" s="7" t="s">
        <v>28</v>
      </c>
      <c r="F157" s="7" t="s">
        <v>29</v>
      </c>
      <c r="G157" s="7" t="s">
        <v>30</v>
      </c>
      <c r="H157" s="7" t="s">
        <v>18</v>
      </c>
      <c r="I157" s="9">
        <v>0.5</v>
      </c>
      <c r="J157" s="10">
        <v>7250</v>
      </c>
      <c r="K157" s="11">
        <f t="shared" si="0"/>
        <v>3625</v>
      </c>
      <c r="L157" s="11">
        <f t="shared" si="1"/>
        <v>725</v>
      </c>
      <c r="M157" s="12">
        <v>0.2</v>
      </c>
      <c r="O157" s="1"/>
    </row>
    <row r="158" spans="1:15" ht="15.75" customHeight="1">
      <c r="A158" s="1"/>
      <c r="B158" s="7" t="s">
        <v>27</v>
      </c>
      <c r="C158" s="7">
        <v>1128299</v>
      </c>
      <c r="D158" s="8">
        <v>44247</v>
      </c>
      <c r="E158" s="7" t="s">
        <v>28</v>
      </c>
      <c r="F158" s="7" t="s">
        <v>29</v>
      </c>
      <c r="G158" s="7" t="s">
        <v>30</v>
      </c>
      <c r="H158" s="7" t="s">
        <v>19</v>
      </c>
      <c r="I158" s="9">
        <v>0.5</v>
      </c>
      <c r="J158" s="10">
        <v>7250</v>
      </c>
      <c r="K158" s="11">
        <f t="shared" si="0"/>
        <v>3625</v>
      </c>
      <c r="L158" s="11">
        <f t="shared" si="1"/>
        <v>1268.7500000000002</v>
      </c>
      <c r="M158" s="12">
        <v>0.35000000000000003</v>
      </c>
      <c r="O158" s="1"/>
    </row>
    <row r="159" spans="1:15" ht="15.75" customHeight="1">
      <c r="A159" s="1"/>
      <c r="B159" s="7" t="s">
        <v>27</v>
      </c>
      <c r="C159" s="7">
        <v>1128299</v>
      </c>
      <c r="D159" s="8">
        <v>44247</v>
      </c>
      <c r="E159" s="7" t="s">
        <v>28</v>
      </c>
      <c r="F159" s="7" t="s">
        <v>29</v>
      </c>
      <c r="G159" s="7" t="s">
        <v>30</v>
      </c>
      <c r="H159" s="7" t="s">
        <v>20</v>
      </c>
      <c r="I159" s="9">
        <v>0.5</v>
      </c>
      <c r="J159" s="10">
        <v>5750</v>
      </c>
      <c r="K159" s="11">
        <f t="shared" si="0"/>
        <v>2875</v>
      </c>
      <c r="L159" s="11">
        <f t="shared" si="1"/>
        <v>862.5</v>
      </c>
      <c r="M159" s="12">
        <v>0.3</v>
      </c>
      <c r="O159" s="1"/>
    </row>
    <row r="160" spans="1:15" ht="15.75" customHeight="1">
      <c r="A160" s="1"/>
      <c r="B160" s="7" t="s">
        <v>27</v>
      </c>
      <c r="C160" s="7">
        <v>1128299</v>
      </c>
      <c r="D160" s="8">
        <v>44247</v>
      </c>
      <c r="E160" s="7" t="s">
        <v>28</v>
      </c>
      <c r="F160" s="7" t="s">
        <v>29</v>
      </c>
      <c r="G160" s="7" t="s">
        <v>30</v>
      </c>
      <c r="H160" s="7" t="s">
        <v>21</v>
      </c>
      <c r="I160" s="9">
        <v>0.55000000000000004</v>
      </c>
      <c r="J160" s="10">
        <v>5000</v>
      </c>
      <c r="K160" s="11">
        <f t="shared" si="0"/>
        <v>2750</v>
      </c>
      <c r="L160" s="11">
        <f t="shared" si="1"/>
        <v>1375</v>
      </c>
      <c r="M160" s="12">
        <v>0.5</v>
      </c>
      <c r="O160" s="1"/>
    </row>
    <row r="161" spans="1:15" ht="15.75" customHeight="1">
      <c r="A161" s="1"/>
      <c r="B161" s="7" t="s">
        <v>27</v>
      </c>
      <c r="C161" s="7">
        <v>1128299</v>
      </c>
      <c r="D161" s="8">
        <v>44247</v>
      </c>
      <c r="E161" s="7" t="s">
        <v>28</v>
      </c>
      <c r="F161" s="7" t="s">
        <v>29</v>
      </c>
      <c r="G161" s="7" t="s">
        <v>30</v>
      </c>
      <c r="H161" s="7" t="s">
        <v>22</v>
      </c>
      <c r="I161" s="9">
        <v>0.5</v>
      </c>
      <c r="J161" s="10">
        <v>7000</v>
      </c>
      <c r="K161" s="11">
        <f t="shared" si="0"/>
        <v>3500</v>
      </c>
      <c r="L161" s="11">
        <f t="shared" si="1"/>
        <v>525.00000000000011</v>
      </c>
      <c r="M161" s="12">
        <v>0.15000000000000002</v>
      </c>
      <c r="O161" s="1"/>
    </row>
    <row r="162" spans="1:15" ht="15.75" customHeight="1">
      <c r="A162" s="1"/>
      <c r="B162" s="7" t="s">
        <v>27</v>
      </c>
      <c r="C162" s="7">
        <v>1128299</v>
      </c>
      <c r="D162" s="8">
        <v>44274</v>
      </c>
      <c r="E162" s="7" t="s">
        <v>28</v>
      </c>
      <c r="F162" s="7" t="s">
        <v>29</v>
      </c>
      <c r="G162" s="7" t="s">
        <v>30</v>
      </c>
      <c r="H162" s="7" t="s">
        <v>17</v>
      </c>
      <c r="I162" s="9">
        <v>0.5</v>
      </c>
      <c r="J162" s="10">
        <v>8500</v>
      </c>
      <c r="K162" s="11">
        <f t="shared" si="0"/>
        <v>4250</v>
      </c>
      <c r="L162" s="11">
        <f t="shared" si="1"/>
        <v>1487.5000000000002</v>
      </c>
      <c r="M162" s="12">
        <v>0.35000000000000003</v>
      </c>
      <c r="O162" s="1"/>
    </row>
    <row r="163" spans="1:15" ht="15.75" customHeight="1">
      <c r="A163" s="1"/>
      <c r="B163" s="7" t="s">
        <v>27</v>
      </c>
      <c r="C163" s="7">
        <v>1128299</v>
      </c>
      <c r="D163" s="8">
        <v>44274</v>
      </c>
      <c r="E163" s="7" t="s">
        <v>28</v>
      </c>
      <c r="F163" s="7" t="s">
        <v>29</v>
      </c>
      <c r="G163" s="7" t="s">
        <v>30</v>
      </c>
      <c r="H163" s="7" t="s">
        <v>18</v>
      </c>
      <c r="I163" s="9">
        <v>0.6</v>
      </c>
      <c r="J163" s="10">
        <v>7000</v>
      </c>
      <c r="K163" s="11">
        <f t="shared" si="0"/>
        <v>4200</v>
      </c>
      <c r="L163" s="11">
        <f t="shared" si="1"/>
        <v>840</v>
      </c>
      <c r="M163" s="12">
        <v>0.2</v>
      </c>
      <c r="O163" s="1"/>
    </row>
    <row r="164" spans="1:15" ht="15.75" customHeight="1">
      <c r="A164" s="1"/>
      <c r="B164" s="7" t="s">
        <v>27</v>
      </c>
      <c r="C164" s="7">
        <v>1128299</v>
      </c>
      <c r="D164" s="8">
        <v>44274</v>
      </c>
      <c r="E164" s="7" t="s">
        <v>28</v>
      </c>
      <c r="F164" s="7" t="s">
        <v>29</v>
      </c>
      <c r="G164" s="7" t="s">
        <v>30</v>
      </c>
      <c r="H164" s="7" t="s">
        <v>19</v>
      </c>
      <c r="I164" s="9">
        <v>0.6</v>
      </c>
      <c r="J164" s="10">
        <v>7000</v>
      </c>
      <c r="K164" s="11">
        <f t="shared" si="0"/>
        <v>4200</v>
      </c>
      <c r="L164" s="11">
        <f t="shared" si="1"/>
        <v>1470.0000000000002</v>
      </c>
      <c r="M164" s="12">
        <v>0.35000000000000003</v>
      </c>
      <c r="O164" s="1"/>
    </row>
    <row r="165" spans="1:15" ht="15.75" customHeight="1">
      <c r="A165" s="1"/>
      <c r="B165" s="7" t="s">
        <v>27</v>
      </c>
      <c r="C165" s="7">
        <v>1128299</v>
      </c>
      <c r="D165" s="8">
        <v>44274</v>
      </c>
      <c r="E165" s="7" t="s">
        <v>28</v>
      </c>
      <c r="F165" s="7" t="s">
        <v>29</v>
      </c>
      <c r="G165" s="7" t="s">
        <v>30</v>
      </c>
      <c r="H165" s="7" t="s">
        <v>20</v>
      </c>
      <c r="I165" s="9">
        <v>0.6</v>
      </c>
      <c r="J165" s="10">
        <v>6000</v>
      </c>
      <c r="K165" s="11">
        <f t="shared" si="0"/>
        <v>3600</v>
      </c>
      <c r="L165" s="11">
        <f t="shared" si="1"/>
        <v>1080</v>
      </c>
      <c r="M165" s="12">
        <v>0.3</v>
      </c>
      <c r="O165" s="1"/>
    </row>
    <row r="166" spans="1:15" ht="15.75" customHeight="1">
      <c r="A166" s="1"/>
      <c r="B166" s="7" t="s">
        <v>27</v>
      </c>
      <c r="C166" s="7">
        <v>1128299</v>
      </c>
      <c r="D166" s="8">
        <v>44274</v>
      </c>
      <c r="E166" s="7" t="s">
        <v>28</v>
      </c>
      <c r="F166" s="7" t="s">
        <v>29</v>
      </c>
      <c r="G166" s="7" t="s">
        <v>30</v>
      </c>
      <c r="H166" s="7" t="s">
        <v>21</v>
      </c>
      <c r="I166" s="9">
        <v>0.65</v>
      </c>
      <c r="J166" s="10">
        <v>5000</v>
      </c>
      <c r="K166" s="11">
        <f t="shared" si="0"/>
        <v>3250</v>
      </c>
      <c r="L166" s="11">
        <f t="shared" si="1"/>
        <v>1625</v>
      </c>
      <c r="M166" s="12">
        <v>0.5</v>
      </c>
      <c r="O166" s="1"/>
    </row>
    <row r="167" spans="1:15" ht="15.75" customHeight="1">
      <c r="A167" s="1"/>
      <c r="B167" s="7" t="s">
        <v>27</v>
      </c>
      <c r="C167" s="7">
        <v>1128299</v>
      </c>
      <c r="D167" s="8">
        <v>44274</v>
      </c>
      <c r="E167" s="7" t="s">
        <v>28</v>
      </c>
      <c r="F167" s="7" t="s">
        <v>29</v>
      </c>
      <c r="G167" s="7" t="s">
        <v>30</v>
      </c>
      <c r="H167" s="7" t="s">
        <v>22</v>
      </c>
      <c r="I167" s="9">
        <v>0.6</v>
      </c>
      <c r="J167" s="10">
        <v>7000</v>
      </c>
      <c r="K167" s="11">
        <f t="shared" si="0"/>
        <v>4200</v>
      </c>
      <c r="L167" s="11">
        <f t="shared" si="1"/>
        <v>630.00000000000011</v>
      </c>
      <c r="M167" s="12">
        <v>0.15000000000000002</v>
      </c>
      <c r="O167" s="1"/>
    </row>
    <row r="168" spans="1:15" ht="15.75" customHeight="1">
      <c r="A168" s="1"/>
      <c r="B168" s="7" t="s">
        <v>27</v>
      </c>
      <c r="C168" s="7">
        <v>1128299</v>
      </c>
      <c r="D168" s="8">
        <v>44306</v>
      </c>
      <c r="E168" s="7" t="s">
        <v>28</v>
      </c>
      <c r="F168" s="7" t="s">
        <v>29</v>
      </c>
      <c r="G168" s="7" t="s">
        <v>30</v>
      </c>
      <c r="H168" s="7" t="s">
        <v>17</v>
      </c>
      <c r="I168" s="9">
        <v>0.6</v>
      </c>
      <c r="J168" s="10">
        <v>8750</v>
      </c>
      <c r="K168" s="11">
        <f t="shared" si="0"/>
        <v>5250</v>
      </c>
      <c r="L168" s="11">
        <f t="shared" si="1"/>
        <v>1837.5000000000002</v>
      </c>
      <c r="M168" s="12">
        <v>0.35000000000000003</v>
      </c>
      <c r="O168" s="1"/>
    </row>
    <row r="169" spans="1:15" ht="15.75" customHeight="1">
      <c r="A169" s="1"/>
      <c r="B169" s="7" t="s">
        <v>27</v>
      </c>
      <c r="C169" s="7">
        <v>1128299</v>
      </c>
      <c r="D169" s="8">
        <v>44306</v>
      </c>
      <c r="E169" s="7" t="s">
        <v>28</v>
      </c>
      <c r="F169" s="7" t="s">
        <v>29</v>
      </c>
      <c r="G169" s="7" t="s">
        <v>30</v>
      </c>
      <c r="H169" s="7" t="s">
        <v>18</v>
      </c>
      <c r="I169" s="9">
        <v>0.65</v>
      </c>
      <c r="J169" s="10">
        <v>6750</v>
      </c>
      <c r="K169" s="11">
        <f t="shared" si="0"/>
        <v>4387.5</v>
      </c>
      <c r="L169" s="11">
        <f t="shared" si="1"/>
        <v>877.5</v>
      </c>
      <c r="M169" s="12">
        <v>0.2</v>
      </c>
      <c r="O169" s="1"/>
    </row>
    <row r="170" spans="1:15" ht="15.75" customHeight="1">
      <c r="A170" s="1"/>
      <c r="B170" s="7" t="s">
        <v>27</v>
      </c>
      <c r="C170" s="7">
        <v>1128299</v>
      </c>
      <c r="D170" s="8">
        <v>44306</v>
      </c>
      <c r="E170" s="7" t="s">
        <v>28</v>
      </c>
      <c r="F170" s="7" t="s">
        <v>29</v>
      </c>
      <c r="G170" s="7" t="s">
        <v>30</v>
      </c>
      <c r="H170" s="7" t="s">
        <v>19</v>
      </c>
      <c r="I170" s="9">
        <v>0.65</v>
      </c>
      <c r="J170" s="10">
        <v>7250</v>
      </c>
      <c r="K170" s="11">
        <f t="shared" si="0"/>
        <v>4712.5</v>
      </c>
      <c r="L170" s="11">
        <f t="shared" si="1"/>
        <v>1649.3750000000002</v>
      </c>
      <c r="M170" s="12">
        <v>0.35000000000000003</v>
      </c>
      <c r="O170" s="1"/>
    </row>
    <row r="171" spans="1:15" ht="15.75" customHeight="1">
      <c r="A171" s="1"/>
      <c r="B171" s="7" t="s">
        <v>27</v>
      </c>
      <c r="C171" s="7">
        <v>1128299</v>
      </c>
      <c r="D171" s="8">
        <v>44306</v>
      </c>
      <c r="E171" s="7" t="s">
        <v>28</v>
      </c>
      <c r="F171" s="7" t="s">
        <v>29</v>
      </c>
      <c r="G171" s="7" t="s">
        <v>30</v>
      </c>
      <c r="H171" s="7" t="s">
        <v>20</v>
      </c>
      <c r="I171" s="9">
        <v>0.6</v>
      </c>
      <c r="J171" s="10">
        <v>6250</v>
      </c>
      <c r="K171" s="11">
        <f t="shared" si="0"/>
        <v>3750</v>
      </c>
      <c r="L171" s="11">
        <f t="shared" si="1"/>
        <v>1125</v>
      </c>
      <c r="M171" s="12">
        <v>0.3</v>
      </c>
      <c r="O171" s="1"/>
    </row>
    <row r="172" spans="1:15" ht="15.75" customHeight="1">
      <c r="A172" s="1"/>
      <c r="B172" s="7" t="s">
        <v>27</v>
      </c>
      <c r="C172" s="7">
        <v>1128299</v>
      </c>
      <c r="D172" s="8">
        <v>44306</v>
      </c>
      <c r="E172" s="7" t="s">
        <v>28</v>
      </c>
      <c r="F172" s="7" t="s">
        <v>29</v>
      </c>
      <c r="G172" s="7" t="s">
        <v>30</v>
      </c>
      <c r="H172" s="7" t="s">
        <v>21</v>
      </c>
      <c r="I172" s="9">
        <v>0.65</v>
      </c>
      <c r="J172" s="10">
        <v>5250</v>
      </c>
      <c r="K172" s="11">
        <f t="shared" si="0"/>
        <v>3412.5</v>
      </c>
      <c r="L172" s="11">
        <f t="shared" si="1"/>
        <v>1706.25</v>
      </c>
      <c r="M172" s="12">
        <v>0.5</v>
      </c>
      <c r="O172" s="1"/>
    </row>
    <row r="173" spans="1:15" ht="15.75" customHeight="1">
      <c r="A173" s="1"/>
      <c r="B173" s="7" t="s">
        <v>27</v>
      </c>
      <c r="C173" s="7">
        <v>1128299</v>
      </c>
      <c r="D173" s="8">
        <v>44306</v>
      </c>
      <c r="E173" s="7" t="s">
        <v>28</v>
      </c>
      <c r="F173" s="7" t="s">
        <v>29</v>
      </c>
      <c r="G173" s="7" t="s">
        <v>30</v>
      </c>
      <c r="H173" s="7" t="s">
        <v>22</v>
      </c>
      <c r="I173" s="9">
        <v>0.8</v>
      </c>
      <c r="J173" s="10">
        <v>7000</v>
      </c>
      <c r="K173" s="11">
        <f t="shared" si="0"/>
        <v>5600</v>
      </c>
      <c r="L173" s="11">
        <f t="shared" si="1"/>
        <v>840.00000000000011</v>
      </c>
      <c r="M173" s="12">
        <v>0.15000000000000002</v>
      </c>
      <c r="O173" s="1"/>
    </row>
    <row r="174" spans="1:15" ht="15.75" customHeight="1">
      <c r="A174" s="1"/>
      <c r="B174" s="7" t="s">
        <v>27</v>
      </c>
      <c r="C174" s="7">
        <v>1128299</v>
      </c>
      <c r="D174" s="8">
        <v>44337</v>
      </c>
      <c r="E174" s="7" t="s">
        <v>28</v>
      </c>
      <c r="F174" s="7" t="s">
        <v>29</v>
      </c>
      <c r="G174" s="7" t="s">
        <v>30</v>
      </c>
      <c r="H174" s="7" t="s">
        <v>17</v>
      </c>
      <c r="I174" s="9">
        <v>0.6</v>
      </c>
      <c r="J174" s="10">
        <v>9000</v>
      </c>
      <c r="K174" s="11">
        <f t="shared" si="0"/>
        <v>5400</v>
      </c>
      <c r="L174" s="11">
        <f t="shared" si="1"/>
        <v>2160</v>
      </c>
      <c r="M174" s="12">
        <v>0.4</v>
      </c>
      <c r="O174" s="1"/>
    </row>
    <row r="175" spans="1:15" ht="15.75" customHeight="1">
      <c r="A175" s="1"/>
      <c r="B175" s="7" t="s">
        <v>27</v>
      </c>
      <c r="C175" s="7">
        <v>1128299</v>
      </c>
      <c r="D175" s="8">
        <v>44337</v>
      </c>
      <c r="E175" s="7" t="s">
        <v>28</v>
      </c>
      <c r="F175" s="7" t="s">
        <v>29</v>
      </c>
      <c r="G175" s="7" t="s">
        <v>30</v>
      </c>
      <c r="H175" s="7" t="s">
        <v>18</v>
      </c>
      <c r="I175" s="9">
        <v>0.65</v>
      </c>
      <c r="J175" s="10">
        <v>7500</v>
      </c>
      <c r="K175" s="11">
        <f t="shared" si="0"/>
        <v>4875</v>
      </c>
      <c r="L175" s="11">
        <f t="shared" si="1"/>
        <v>1218.75</v>
      </c>
      <c r="M175" s="12">
        <v>0.25</v>
      </c>
      <c r="O175" s="1"/>
    </row>
    <row r="176" spans="1:15" ht="15.75" customHeight="1">
      <c r="A176" s="1"/>
      <c r="B176" s="7" t="s">
        <v>27</v>
      </c>
      <c r="C176" s="7">
        <v>1128299</v>
      </c>
      <c r="D176" s="8">
        <v>44337</v>
      </c>
      <c r="E176" s="7" t="s">
        <v>28</v>
      </c>
      <c r="F176" s="7" t="s">
        <v>29</v>
      </c>
      <c r="G176" s="7" t="s">
        <v>30</v>
      </c>
      <c r="H176" s="7" t="s">
        <v>19</v>
      </c>
      <c r="I176" s="9">
        <v>0.65</v>
      </c>
      <c r="J176" s="10">
        <v>7500</v>
      </c>
      <c r="K176" s="11">
        <f t="shared" si="0"/>
        <v>4875</v>
      </c>
      <c r="L176" s="11">
        <f t="shared" si="1"/>
        <v>1950</v>
      </c>
      <c r="M176" s="12">
        <v>0.4</v>
      </c>
      <c r="O176" s="1"/>
    </row>
    <row r="177" spans="1:15" ht="15.75" customHeight="1">
      <c r="A177" s="1"/>
      <c r="B177" s="7" t="s">
        <v>27</v>
      </c>
      <c r="C177" s="7">
        <v>1128299</v>
      </c>
      <c r="D177" s="8">
        <v>44337</v>
      </c>
      <c r="E177" s="7" t="s">
        <v>28</v>
      </c>
      <c r="F177" s="7" t="s">
        <v>29</v>
      </c>
      <c r="G177" s="7" t="s">
        <v>30</v>
      </c>
      <c r="H177" s="7" t="s">
        <v>20</v>
      </c>
      <c r="I177" s="9">
        <v>0.6</v>
      </c>
      <c r="J177" s="10">
        <v>6500</v>
      </c>
      <c r="K177" s="11">
        <f t="shared" si="0"/>
        <v>3900</v>
      </c>
      <c r="L177" s="11">
        <f t="shared" si="1"/>
        <v>1365</v>
      </c>
      <c r="M177" s="12">
        <v>0.35</v>
      </c>
      <c r="O177" s="1"/>
    </row>
    <row r="178" spans="1:15" ht="15.75" customHeight="1">
      <c r="A178" s="1"/>
      <c r="B178" s="7" t="s">
        <v>27</v>
      </c>
      <c r="C178" s="7">
        <v>1128299</v>
      </c>
      <c r="D178" s="8">
        <v>44337</v>
      </c>
      <c r="E178" s="7" t="s">
        <v>28</v>
      </c>
      <c r="F178" s="7" t="s">
        <v>29</v>
      </c>
      <c r="G178" s="7" t="s">
        <v>30</v>
      </c>
      <c r="H178" s="7" t="s">
        <v>21</v>
      </c>
      <c r="I178" s="9">
        <v>0.65</v>
      </c>
      <c r="J178" s="10">
        <v>5500</v>
      </c>
      <c r="K178" s="11">
        <f t="shared" si="0"/>
        <v>3575</v>
      </c>
      <c r="L178" s="11">
        <f t="shared" si="1"/>
        <v>1966.2500000000002</v>
      </c>
      <c r="M178" s="12">
        <v>0.55000000000000004</v>
      </c>
      <c r="O178" s="1"/>
    </row>
    <row r="179" spans="1:15" ht="15.75" customHeight="1">
      <c r="A179" s="1"/>
      <c r="B179" s="7" t="s">
        <v>27</v>
      </c>
      <c r="C179" s="7">
        <v>1128299</v>
      </c>
      <c r="D179" s="8">
        <v>44337</v>
      </c>
      <c r="E179" s="7" t="s">
        <v>28</v>
      </c>
      <c r="F179" s="7" t="s">
        <v>29</v>
      </c>
      <c r="G179" s="7" t="s">
        <v>30</v>
      </c>
      <c r="H179" s="7" t="s">
        <v>22</v>
      </c>
      <c r="I179" s="9">
        <v>0.8</v>
      </c>
      <c r="J179" s="10">
        <v>7250</v>
      </c>
      <c r="K179" s="11">
        <f t="shared" si="0"/>
        <v>5800</v>
      </c>
      <c r="L179" s="11">
        <f t="shared" si="1"/>
        <v>1160</v>
      </c>
      <c r="M179" s="12">
        <v>0.2</v>
      </c>
      <c r="O179" s="1"/>
    </row>
    <row r="180" spans="1:15" ht="15.75" customHeight="1">
      <c r="A180" s="1"/>
      <c r="B180" s="7" t="s">
        <v>27</v>
      </c>
      <c r="C180" s="7">
        <v>1128299</v>
      </c>
      <c r="D180" s="8">
        <v>44367</v>
      </c>
      <c r="E180" s="7" t="s">
        <v>28</v>
      </c>
      <c r="F180" s="7" t="s">
        <v>29</v>
      </c>
      <c r="G180" s="7" t="s">
        <v>30</v>
      </c>
      <c r="H180" s="7" t="s">
        <v>17</v>
      </c>
      <c r="I180" s="9">
        <v>0.6</v>
      </c>
      <c r="J180" s="10">
        <v>9750</v>
      </c>
      <c r="K180" s="11">
        <f t="shared" si="0"/>
        <v>5850</v>
      </c>
      <c r="L180" s="11">
        <f t="shared" si="1"/>
        <v>2340</v>
      </c>
      <c r="M180" s="12">
        <v>0.4</v>
      </c>
      <c r="O180" s="1"/>
    </row>
    <row r="181" spans="1:15" ht="15.75" customHeight="1">
      <c r="A181" s="1"/>
      <c r="B181" s="7" t="s">
        <v>27</v>
      </c>
      <c r="C181" s="7">
        <v>1128299</v>
      </c>
      <c r="D181" s="8">
        <v>44367</v>
      </c>
      <c r="E181" s="7" t="s">
        <v>28</v>
      </c>
      <c r="F181" s="7" t="s">
        <v>29</v>
      </c>
      <c r="G181" s="7" t="s">
        <v>30</v>
      </c>
      <c r="H181" s="7" t="s">
        <v>18</v>
      </c>
      <c r="I181" s="9">
        <v>0.65</v>
      </c>
      <c r="J181" s="10">
        <v>8250</v>
      </c>
      <c r="K181" s="11">
        <f t="shared" si="0"/>
        <v>5362.5</v>
      </c>
      <c r="L181" s="11">
        <f t="shared" si="1"/>
        <v>1340.625</v>
      </c>
      <c r="M181" s="12">
        <v>0.25</v>
      </c>
      <c r="O181" s="1"/>
    </row>
    <row r="182" spans="1:15" ht="15.75" customHeight="1">
      <c r="A182" s="1"/>
      <c r="B182" s="7" t="s">
        <v>27</v>
      </c>
      <c r="C182" s="7">
        <v>1128299</v>
      </c>
      <c r="D182" s="8">
        <v>44367</v>
      </c>
      <c r="E182" s="7" t="s">
        <v>28</v>
      </c>
      <c r="F182" s="7" t="s">
        <v>29</v>
      </c>
      <c r="G182" s="7" t="s">
        <v>30</v>
      </c>
      <c r="H182" s="7" t="s">
        <v>19</v>
      </c>
      <c r="I182" s="9">
        <v>0.65</v>
      </c>
      <c r="J182" s="10">
        <v>8250</v>
      </c>
      <c r="K182" s="11">
        <f t="shared" si="0"/>
        <v>5362.5</v>
      </c>
      <c r="L182" s="11">
        <f t="shared" si="1"/>
        <v>2145</v>
      </c>
      <c r="M182" s="12">
        <v>0.4</v>
      </c>
      <c r="O182" s="1"/>
    </row>
    <row r="183" spans="1:15" ht="15.75" customHeight="1">
      <c r="A183" s="1"/>
      <c r="B183" s="7" t="s">
        <v>27</v>
      </c>
      <c r="C183" s="7">
        <v>1128299</v>
      </c>
      <c r="D183" s="8">
        <v>44367</v>
      </c>
      <c r="E183" s="7" t="s">
        <v>28</v>
      </c>
      <c r="F183" s="7" t="s">
        <v>29</v>
      </c>
      <c r="G183" s="7" t="s">
        <v>30</v>
      </c>
      <c r="H183" s="7" t="s">
        <v>20</v>
      </c>
      <c r="I183" s="9">
        <v>0.6</v>
      </c>
      <c r="J183" s="10">
        <v>7000</v>
      </c>
      <c r="K183" s="11">
        <f t="shared" si="0"/>
        <v>4200</v>
      </c>
      <c r="L183" s="11">
        <f t="shared" si="1"/>
        <v>1470</v>
      </c>
      <c r="M183" s="12">
        <v>0.35</v>
      </c>
      <c r="O183" s="1"/>
    </row>
    <row r="184" spans="1:15" ht="15.75" customHeight="1">
      <c r="A184" s="1"/>
      <c r="B184" s="7" t="s">
        <v>27</v>
      </c>
      <c r="C184" s="7">
        <v>1128299</v>
      </c>
      <c r="D184" s="8">
        <v>44367</v>
      </c>
      <c r="E184" s="7" t="s">
        <v>28</v>
      </c>
      <c r="F184" s="7" t="s">
        <v>29</v>
      </c>
      <c r="G184" s="7" t="s">
        <v>30</v>
      </c>
      <c r="H184" s="7" t="s">
        <v>21</v>
      </c>
      <c r="I184" s="9">
        <v>0.65</v>
      </c>
      <c r="J184" s="10">
        <v>5750</v>
      </c>
      <c r="K184" s="11">
        <f t="shared" si="0"/>
        <v>3737.5</v>
      </c>
      <c r="L184" s="11">
        <f t="shared" si="1"/>
        <v>2055.625</v>
      </c>
      <c r="M184" s="12">
        <v>0.55000000000000004</v>
      </c>
      <c r="O184" s="1"/>
    </row>
    <row r="185" spans="1:15" ht="15.75" customHeight="1">
      <c r="A185" s="1"/>
      <c r="B185" s="7" t="s">
        <v>27</v>
      </c>
      <c r="C185" s="7">
        <v>1128299</v>
      </c>
      <c r="D185" s="8">
        <v>44367</v>
      </c>
      <c r="E185" s="7" t="s">
        <v>28</v>
      </c>
      <c r="F185" s="7" t="s">
        <v>29</v>
      </c>
      <c r="G185" s="7" t="s">
        <v>30</v>
      </c>
      <c r="H185" s="7" t="s">
        <v>22</v>
      </c>
      <c r="I185" s="9">
        <v>0.8</v>
      </c>
      <c r="J185" s="10">
        <v>8750</v>
      </c>
      <c r="K185" s="11">
        <f t="shared" si="0"/>
        <v>7000</v>
      </c>
      <c r="L185" s="11">
        <f t="shared" si="1"/>
        <v>1400</v>
      </c>
      <c r="M185" s="12">
        <v>0.2</v>
      </c>
      <c r="O185" s="1"/>
    </row>
    <row r="186" spans="1:15" ht="15.75" customHeight="1">
      <c r="A186" s="1"/>
      <c r="B186" s="7" t="s">
        <v>27</v>
      </c>
      <c r="C186" s="7">
        <v>1128299</v>
      </c>
      <c r="D186" s="8">
        <v>44396</v>
      </c>
      <c r="E186" s="7" t="s">
        <v>28</v>
      </c>
      <c r="F186" s="7" t="s">
        <v>29</v>
      </c>
      <c r="G186" s="7" t="s">
        <v>30</v>
      </c>
      <c r="H186" s="7" t="s">
        <v>17</v>
      </c>
      <c r="I186" s="9">
        <v>0.6</v>
      </c>
      <c r="J186" s="10">
        <v>10250</v>
      </c>
      <c r="K186" s="11">
        <f t="shared" si="0"/>
        <v>6150</v>
      </c>
      <c r="L186" s="11">
        <f t="shared" si="1"/>
        <v>2152.5</v>
      </c>
      <c r="M186" s="12">
        <v>0.35000000000000003</v>
      </c>
      <c r="O186" s="1"/>
    </row>
    <row r="187" spans="1:15" ht="15.75" customHeight="1">
      <c r="A187" s="1"/>
      <c r="B187" s="7" t="s">
        <v>27</v>
      </c>
      <c r="C187" s="7">
        <v>1128299</v>
      </c>
      <c r="D187" s="8">
        <v>44396</v>
      </c>
      <c r="E187" s="7" t="s">
        <v>28</v>
      </c>
      <c r="F187" s="7" t="s">
        <v>29</v>
      </c>
      <c r="G187" s="7" t="s">
        <v>30</v>
      </c>
      <c r="H187" s="7" t="s">
        <v>18</v>
      </c>
      <c r="I187" s="9">
        <v>0.65</v>
      </c>
      <c r="J187" s="10">
        <v>8750</v>
      </c>
      <c r="K187" s="11">
        <f t="shared" si="0"/>
        <v>5687.5</v>
      </c>
      <c r="L187" s="11">
        <f t="shared" si="1"/>
        <v>1137.5</v>
      </c>
      <c r="M187" s="12">
        <v>0.2</v>
      </c>
      <c r="O187" s="1"/>
    </row>
    <row r="188" spans="1:15" ht="15.75" customHeight="1">
      <c r="A188" s="1"/>
      <c r="B188" s="7" t="s">
        <v>27</v>
      </c>
      <c r="C188" s="7">
        <v>1128299</v>
      </c>
      <c r="D188" s="8">
        <v>44396</v>
      </c>
      <c r="E188" s="7" t="s">
        <v>28</v>
      </c>
      <c r="F188" s="7" t="s">
        <v>29</v>
      </c>
      <c r="G188" s="7" t="s">
        <v>30</v>
      </c>
      <c r="H188" s="7" t="s">
        <v>19</v>
      </c>
      <c r="I188" s="9">
        <v>0.65</v>
      </c>
      <c r="J188" s="10">
        <v>8250</v>
      </c>
      <c r="K188" s="11">
        <f t="shared" si="0"/>
        <v>5362.5</v>
      </c>
      <c r="L188" s="11">
        <f t="shared" si="1"/>
        <v>1876.8750000000002</v>
      </c>
      <c r="M188" s="12">
        <v>0.35000000000000003</v>
      </c>
      <c r="O188" s="1"/>
    </row>
    <row r="189" spans="1:15" ht="15.75" customHeight="1">
      <c r="A189" s="1"/>
      <c r="B189" s="7" t="s">
        <v>27</v>
      </c>
      <c r="C189" s="7">
        <v>1128299</v>
      </c>
      <c r="D189" s="8">
        <v>44396</v>
      </c>
      <c r="E189" s="7" t="s">
        <v>28</v>
      </c>
      <c r="F189" s="7" t="s">
        <v>29</v>
      </c>
      <c r="G189" s="7" t="s">
        <v>30</v>
      </c>
      <c r="H189" s="7" t="s">
        <v>20</v>
      </c>
      <c r="I189" s="9">
        <v>0.6</v>
      </c>
      <c r="J189" s="10">
        <v>7250</v>
      </c>
      <c r="K189" s="11">
        <f t="shared" si="0"/>
        <v>4350</v>
      </c>
      <c r="L189" s="11">
        <f t="shared" si="1"/>
        <v>1305</v>
      </c>
      <c r="M189" s="12">
        <v>0.3</v>
      </c>
      <c r="O189" s="1"/>
    </row>
    <row r="190" spans="1:15" ht="15.75" customHeight="1">
      <c r="A190" s="1"/>
      <c r="B190" s="7" t="s">
        <v>27</v>
      </c>
      <c r="C190" s="7">
        <v>1128299</v>
      </c>
      <c r="D190" s="8">
        <v>44396</v>
      </c>
      <c r="E190" s="7" t="s">
        <v>28</v>
      </c>
      <c r="F190" s="7" t="s">
        <v>29</v>
      </c>
      <c r="G190" s="7" t="s">
        <v>30</v>
      </c>
      <c r="H190" s="7" t="s">
        <v>21</v>
      </c>
      <c r="I190" s="9">
        <v>0.65</v>
      </c>
      <c r="J190" s="10">
        <v>7750</v>
      </c>
      <c r="K190" s="11">
        <f t="shared" si="0"/>
        <v>5037.5</v>
      </c>
      <c r="L190" s="11">
        <f t="shared" si="1"/>
        <v>2518.75</v>
      </c>
      <c r="M190" s="12">
        <v>0.5</v>
      </c>
      <c r="O190" s="1"/>
    </row>
    <row r="191" spans="1:15" ht="15.75" customHeight="1">
      <c r="A191" s="1"/>
      <c r="B191" s="7" t="s">
        <v>27</v>
      </c>
      <c r="C191" s="7">
        <v>1128299</v>
      </c>
      <c r="D191" s="8">
        <v>44396</v>
      </c>
      <c r="E191" s="7" t="s">
        <v>28</v>
      </c>
      <c r="F191" s="7" t="s">
        <v>29</v>
      </c>
      <c r="G191" s="7" t="s">
        <v>30</v>
      </c>
      <c r="H191" s="7" t="s">
        <v>22</v>
      </c>
      <c r="I191" s="9">
        <v>0.8</v>
      </c>
      <c r="J191" s="10">
        <v>7750</v>
      </c>
      <c r="K191" s="11">
        <f t="shared" si="0"/>
        <v>6200</v>
      </c>
      <c r="L191" s="11">
        <f t="shared" si="1"/>
        <v>930.00000000000011</v>
      </c>
      <c r="M191" s="12">
        <v>0.15000000000000002</v>
      </c>
      <c r="O191" s="1"/>
    </row>
    <row r="192" spans="1:15" ht="15.75" customHeight="1">
      <c r="A192" s="1"/>
      <c r="B192" s="7" t="s">
        <v>27</v>
      </c>
      <c r="C192" s="7">
        <v>1128299</v>
      </c>
      <c r="D192" s="8">
        <v>44428</v>
      </c>
      <c r="E192" s="7" t="s">
        <v>28</v>
      </c>
      <c r="F192" s="7" t="s">
        <v>29</v>
      </c>
      <c r="G192" s="7" t="s">
        <v>30</v>
      </c>
      <c r="H192" s="7" t="s">
        <v>17</v>
      </c>
      <c r="I192" s="9">
        <v>0.65</v>
      </c>
      <c r="J192" s="10">
        <v>9750</v>
      </c>
      <c r="K192" s="11">
        <f t="shared" si="0"/>
        <v>6337.5</v>
      </c>
      <c r="L192" s="11">
        <f t="shared" si="1"/>
        <v>2218.125</v>
      </c>
      <c r="M192" s="12">
        <v>0.35000000000000003</v>
      </c>
      <c r="O192" s="1"/>
    </row>
    <row r="193" spans="1:15" ht="15.75" customHeight="1">
      <c r="A193" s="1"/>
      <c r="B193" s="7" t="s">
        <v>27</v>
      </c>
      <c r="C193" s="7">
        <v>1128299</v>
      </c>
      <c r="D193" s="8">
        <v>44428</v>
      </c>
      <c r="E193" s="7" t="s">
        <v>28</v>
      </c>
      <c r="F193" s="7" t="s">
        <v>29</v>
      </c>
      <c r="G193" s="7" t="s">
        <v>30</v>
      </c>
      <c r="H193" s="7" t="s">
        <v>18</v>
      </c>
      <c r="I193" s="9">
        <v>0.70000000000000007</v>
      </c>
      <c r="J193" s="10">
        <v>9250</v>
      </c>
      <c r="K193" s="11">
        <f t="shared" si="0"/>
        <v>6475.0000000000009</v>
      </c>
      <c r="L193" s="11">
        <f t="shared" si="1"/>
        <v>1295.0000000000002</v>
      </c>
      <c r="M193" s="12">
        <v>0.2</v>
      </c>
      <c r="O193" s="1"/>
    </row>
    <row r="194" spans="1:15" ht="15.75" customHeight="1">
      <c r="A194" s="1"/>
      <c r="B194" s="7" t="s">
        <v>27</v>
      </c>
      <c r="C194" s="7">
        <v>1128299</v>
      </c>
      <c r="D194" s="8">
        <v>44428</v>
      </c>
      <c r="E194" s="7" t="s">
        <v>28</v>
      </c>
      <c r="F194" s="7" t="s">
        <v>29</v>
      </c>
      <c r="G194" s="7" t="s">
        <v>30</v>
      </c>
      <c r="H194" s="7" t="s">
        <v>19</v>
      </c>
      <c r="I194" s="9">
        <v>0.65</v>
      </c>
      <c r="J194" s="10">
        <v>8000</v>
      </c>
      <c r="K194" s="11">
        <f t="shared" si="0"/>
        <v>5200</v>
      </c>
      <c r="L194" s="11">
        <f t="shared" si="1"/>
        <v>1820.0000000000002</v>
      </c>
      <c r="M194" s="12">
        <v>0.35000000000000003</v>
      </c>
      <c r="O194" s="1"/>
    </row>
    <row r="195" spans="1:15" ht="15.75" customHeight="1">
      <c r="A195" s="1"/>
      <c r="B195" s="7" t="s">
        <v>27</v>
      </c>
      <c r="C195" s="7">
        <v>1128299</v>
      </c>
      <c r="D195" s="8">
        <v>44428</v>
      </c>
      <c r="E195" s="7" t="s">
        <v>28</v>
      </c>
      <c r="F195" s="7" t="s">
        <v>29</v>
      </c>
      <c r="G195" s="7" t="s">
        <v>30</v>
      </c>
      <c r="H195" s="7" t="s">
        <v>20</v>
      </c>
      <c r="I195" s="9">
        <v>0.65</v>
      </c>
      <c r="J195" s="10">
        <v>7500</v>
      </c>
      <c r="K195" s="11">
        <f t="shared" si="0"/>
        <v>4875</v>
      </c>
      <c r="L195" s="11">
        <f t="shared" si="1"/>
        <v>1462.5</v>
      </c>
      <c r="M195" s="12">
        <v>0.3</v>
      </c>
      <c r="O195" s="1"/>
    </row>
    <row r="196" spans="1:15" ht="15.75" customHeight="1">
      <c r="A196" s="1"/>
      <c r="B196" s="7" t="s">
        <v>27</v>
      </c>
      <c r="C196" s="7">
        <v>1128299</v>
      </c>
      <c r="D196" s="8">
        <v>44428</v>
      </c>
      <c r="E196" s="7" t="s">
        <v>28</v>
      </c>
      <c r="F196" s="7" t="s">
        <v>29</v>
      </c>
      <c r="G196" s="7" t="s">
        <v>30</v>
      </c>
      <c r="H196" s="7" t="s">
        <v>21</v>
      </c>
      <c r="I196" s="9">
        <v>0.75</v>
      </c>
      <c r="J196" s="10">
        <v>7500</v>
      </c>
      <c r="K196" s="11">
        <f t="shared" si="0"/>
        <v>5625</v>
      </c>
      <c r="L196" s="11">
        <f t="shared" si="1"/>
        <v>2812.5</v>
      </c>
      <c r="M196" s="12">
        <v>0.5</v>
      </c>
      <c r="O196" s="1"/>
    </row>
    <row r="197" spans="1:15" ht="15.75" customHeight="1">
      <c r="A197" s="1"/>
      <c r="B197" s="7" t="s">
        <v>27</v>
      </c>
      <c r="C197" s="7">
        <v>1128299</v>
      </c>
      <c r="D197" s="8">
        <v>44428</v>
      </c>
      <c r="E197" s="7" t="s">
        <v>28</v>
      </c>
      <c r="F197" s="7" t="s">
        <v>29</v>
      </c>
      <c r="G197" s="7" t="s">
        <v>30</v>
      </c>
      <c r="H197" s="7" t="s">
        <v>22</v>
      </c>
      <c r="I197" s="9">
        <v>0.8</v>
      </c>
      <c r="J197" s="10">
        <v>7250</v>
      </c>
      <c r="K197" s="11">
        <f t="shared" si="0"/>
        <v>5800</v>
      </c>
      <c r="L197" s="11">
        <f t="shared" si="1"/>
        <v>870.00000000000011</v>
      </c>
      <c r="M197" s="12">
        <v>0.15000000000000002</v>
      </c>
      <c r="O197" s="1"/>
    </row>
    <row r="198" spans="1:15" ht="15.75" customHeight="1">
      <c r="A198" s="1"/>
      <c r="B198" s="7" t="s">
        <v>27</v>
      </c>
      <c r="C198" s="7">
        <v>1128299</v>
      </c>
      <c r="D198" s="8">
        <v>44460</v>
      </c>
      <c r="E198" s="7" t="s">
        <v>28</v>
      </c>
      <c r="F198" s="7" t="s">
        <v>29</v>
      </c>
      <c r="G198" s="7" t="s">
        <v>30</v>
      </c>
      <c r="H198" s="7" t="s">
        <v>17</v>
      </c>
      <c r="I198" s="9">
        <v>0.55000000000000004</v>
      </c>
      <c r="J198" s="10">
        <v>9250</v>
      </c>
      <c r="K198" s="11">
        <f t="shared" si="0"/>
        <v>5087.5</v>
      </c>
      <c r="L198" s="11">
        <f t="shared" si="1"/>
        <v>1526.2500000000002</v>
      </c>
      <c r="M198" s="12">
        <v>0.30000000000000004</v>
      </c>
      <c r="O198" s="1"/>
    </row>
    <row r="199" spans="1:15" ht="15.75" customHeight="1">
      <c r="A199" s="1"/>
      <c r="B199" s="7" t="s">
        <v>27</v>
      </c>
      <c r="C199" s="7">
        <v>1128299</v>
      </c>
      <c r="D199" s="8">
        <v>44460</v>
      </c>
      <c r="E199" s="7" t="s">
        <v>28</v>
      </c>
      <c r="F199" s="7" t="s">
        <v>29</v>
      </c>
      <c r="G199" s="7" t="s">
        <v>30</v>
      </c>
      <c r="H199" s="7" t="s">
        <v>18</v>
      </c>
      <c r="I199" s="9">
        <v>0.60000000000000009</v>
      </c>
      <c r="J199" s="10">
        <v>9250</v>
      </c>
      <c r="K199" s="11">
        <f t="shared" si="0"/>
        <v>5550.0000000000009</v>
      </c>
      <c r="L199" s="11">
        <f t="shared" si="1"/>
        <v>832.50000000000011</v>
      </c>
      <c r="M199" s="12">
        <v>0.15</v>
      </c>
      <c r="O199" s="1"/>
    </row>
    <row r="200" spans="1:15" ht="15.75" customHeight="1">
      <c r="A200" s="1"/>
      <c r="B200" s="7" t="s">
        <v>27</v>
      </c>
      <c r="C200" s="7">
        <v>1128299</v>
      </c>
      <c r="D200" s="8">
        <v>44460</v>
      </c>
      <c r="E200" s="7" t="s">
        <v>28</v>
      </c>
      <c r="F200" s="7" t="s">
        <v>29</v>
      </c>
      <c r="G200" s="7" t="s">
        <v>30</v>
      </c>
      <c r="H200" s="7" t="s">
        <v>19</v>
      </c>
      <c r="I200" s="9">
        <v>0.55000000000000004</v>
      </c>
      <c r="J200" s="10">
        <v>7750</v>
      </c>
      <c r="K200" s="11">
        <f t="shared" si="0"/>
        <v>4262.5</v>
      </c>
      <c r="L200" s="11">
        <f t="shared" si="1"/>
        <v>1278.7500000000002</v>
      </c>
      <c r="M200" s="12">
        <v>0.30000000000000004</v>
      </c>
      <c r="O200" s="1"/>
    </row>
    <row r="201" spans="1:15" ht="15.75" customHeight="1">
      <c r="A201" s="1"/>
      <c r="B201" s="7" t="s">
        <v>27</v>
      </c>
      <c r="C201" s="7">
        <v>1128299</v>
      </c>
      <c r="D201" s="8">
        <v>44460</v>
      </c>
      <c r="E201" s="7" t="s">
        <v>28</v>
      </c>
      <c r="F201" s="7" t="s">
        <v>29</v>
      </c>
      <c r="G201" s="7" t="s">
        <v>30</v>
      </c>
      <c r="H201" s="7" t="s">
        <v>20</v>
      </c>
      <c r="I201" s="9">
        <v>0.55000000000000004</v>
      </c>
      <c r="J201" s="10">
        <v>7250</v>
      </c>
      <c r="K201" s="11">
        <f t="shared" si="0"/>
        <v>3987.5000000000005</v>
      </c>
      <c r="L201" s="11">
        <f t="shared" si="1"/>
        <v>996.875</v>
      </c>
      <c r="M201" s="12">
        <v>0.24999999999999997</v>
      </c>
      <c r="O201" s="1"/>
    </row>
    <row r="202" spans="1:15" ht="15.75" customHeight="1">
      <c r="A202" s="1"/>
      <c r="B202" s="7" t="s">
        <v>27</v>
      </c>
      <c r="C202" s="7">
        <v>1128299</v>
      </c>
      <c r="D202" s="8">
        <v>44460</v>
      </c>
      <c r="E202" s="7" t="s">
        <v>28</v>
      </c>
      <c r="F202" s="7" t="s">
        <v>29</v>
      </c>
      <c r="G202" s="7" t="s">
        <v>30</v>
      </c>
      <c r="H202" s="7" t="s">
        <v>21</v>
      </c>
      <c r="I202" s="9">
        <v>0.65</v>
      </c>
      <c r="J202" s="10">
        <v>7250</v>
      </c>
      <c r="K202" s="11">
        <f t="shared" si="0"/>
        <v>4712.5</v>
      </c>
      <c r="L202" s="11">
        <f t="shared" si="1"/>
        <v>2120.6250000000005</v>
      </c>
      <c r="M202" s="12">
        <v>0.45000000000000007</v>
      </c>
      <c r="O202" s="1"/>
    </row>
    <row r="203" spans="1:15" ht="15.75" customHeight="1">
      <c r="A203" s="1"/>
      <c r="B203" s="7" t="s">
        <v>27</v>
      </c>
      <c r="C203" s="7">
        <v>1128299</v>
      </c>
      <c r="D203" s="8">
        <v>44460</v>
      </c>
      <c r="E203" s="7" t="s">
        <v>28</v>
      </c>
      <c r="F203" s="7" t="s">
        <v>29</v>
      </c>
      <c r="G203" s="7" t="s">
        <v>30</v>
      </c>
      <c r="H203" s="7" t="s">
        <v>22</v>
      </c>
      <c r="I203" s="9">
        <v>0.70000000000000007</v>
      </c>
      <c r="J203" s="10">
        <v>7750</v>
      </c>
      <c r="K203" s="11">
        <f t="shared" si="0"/>
        <v>5425.0000000000009</v>
      </c>
      <c r="L203" s="11">
        <f t="shared" si="1"/>
        <v>542.50000000000011</v>
      </c>
      <c r="M203" s="12">
        <v>0.1</v>
      </c>
      <c r="O203" s="1"/>
    </row>
    <row r="204" spans="1:15" ht="15.75" customHeight="1">
      <c r="A204" s="1"/>
      <c r="B204" s="7" t="s">
        <v>27</v>
      </c>
      <c r="C204" s="7">
        <v>1128299</v>
      </c>
      <c r="D204" s="8">
        <v>44489</v>
      </c>
      <c r="E204" s="7" t="s">
        <v>28</v>
      </c>
      <c r="F204" s="7" t="s">
        <v>29</v>
      </c>
      <c r="G204" s="7" t="s">
        <v>30</v>
      </c>
      <c r="H204" s="7" t="s">
        <v>17</v>
      </c>
      <c r="I204" s="9">
        <v>0.55000000000000004</v>
      </c>
      <c r="J204" s="10">
        <v>8750</v>
      </c>
      <c r="K204" s="11">
        <f t="shared" si="0"/>
        <v>4812.5</v>
      </c>
      <c r="L204" s="11">
        <f t="shared" si="1"/>
        <v>1443.7500000000002</v>
      </c>
      <c r="M204" s="12">
        <v>0.30000000000000004</v>
      </c>
      <c r="O204" s="1"/>
    </row>
    <row r="205" spans="1:15" ht="15.75" customHeight="1">
      <c r="A205" s="1"/>
      <c r="B205" s="7" t="s">
        <v>27</v>
      </c>
      <c r="C205" s="7">
        <v>1128299</v>
      </c>
      <c r="D205" s="8">
        <v>44489</v>
      </c>
      <c r="E205" s="7" t="s">
        <v>28</v>
      </c>
      <c r="F205" s="7" t="s">
        <v>29</v>
      </c>
      <c r="G205" s="7" t="s">
        <v>30</v>
      </c>
      <c r="H205" s="7" t="s">
        <v>18</v>
      </c>
      <c r="I205" s="9">
        <v>0.60000000000000009</v>
      </c>
      <c r="J205" s="10">
        <v>8750</v>
      </c>
      <c r="K205" s="11">
        <f t="shared" si="0"/>
        <v>5250.0000000000009</v>
      </c>
      <c r="L205" s="11">
        <f t="shared" si="1"/>
        <v>787.50000000000011</v>
      </c>
      <c r="M205" s="12">
        <v>0.15</v>
      </c>
      <c r="O205" s="1"/>
    </row>
    <row r="206" spans="1:15" ht="15.75" customHeight="1">
      <c r="A206" s="1"/>
      <c r="B206" s="7" t="s">
        <v>27</v>
      </c>
      <c r="C206" s="7">
        <v>1128299</v>
      </c>
      <c r="D206" s="8">
        <v>44489</v>
      </c>
      <c r="E206" s="7" t="s">
        <v>28</v>
      </c>
      <c r="F206" s="7" t="s">
        <v>29</v>
      </c>
      <c r="G206" s="7" t="s">
        <v>30</v>
      </c>
      <c r="H206" s="7" t="s">
        <v>19</v>
      </c>
      <c r="I206" s="9">
        <v>0.55000000000000004</v>
      </c>
      <c r="J206" s="10">
        <v>7000</v>
      </c>
      <c r="K206" s="11">
        <f t="shared" si="0"/>
        <v>3850.0000000000005</v>
      </c>
      <c r="L206" s="11">
        <f t="shared" si="1"/>
        <v>1155.0000000000002</v>
      </c>
      <c r="M206" s="12">
        <v>0.30000000000000004</v>
      </c>
      <c r="O206" s="1"/>
    </row>
    <row r="207" spans="1:15" ht="15.75" customHeight="1">
      <c r="A207" s="1"/>
      <c r="B207" s="7" t="s">
        <v>27</v>
      </c>
      <c r="C207" s="7">
        <v>1128299</v>
      </c>
      <c r="D207" s="8">
        <v>44489</v>
      </c>
      <c r="E207" s="7" t="s">
        <v>28</v>
      </c>
      <c r="F207" s="7" t="s">
        <v>29</v>
      </c>
      <c r="G207" s="7" t="s">
        <v>30</v>
      </c>
      <c r="H207" s="7" t="s">
        <v>20</v>
      </c>
      <c r="I207" s="9">
        <v>0.55000000000000004</v>
      </c>
      <c r="J207" s="10">
        <v>6750</v>
      </c>
      <c r="K207" s="11">
        <f t="shared" si="0"/>
        <v>3712.5000000000005</v>
      </c>
      <c r="L207" s="11">
        <f t="shared" si="1"/>
        <v>928.125</v>
      </c>
      <c r="M207" s="12">
        <v>0.24999999999999997</v>
      </c>
      <c r="O207" s="1"/>
    </row>
    <row r="208" spans="1:15" ht="15.75" customHeight="1">
      <c r="A208" s="1"/>
      <c r="B208" s="7" t="s">
        <v>27</v>
      </c>
      <c r="C208" s="7">
        <v>1128299</v>
      </c>
      <c r="D208" s="8">
        <v>44489</v>
      </c>
      <c r="E208" s="7" t="s">
        <v>28</v>
      </c>
      <c r="F208" s="7" t="s">
        <v>29</v>
      </c>
      <c r="G208" s="7" t="s">
        <v>30</v>
      </c>
      <c r="H208" s="7" t="s">
        <v>21</v>
      </c>
      <c r="I208" s="9">
        <v>0.65</v>
      </c>
      <c r="J208" s="10">
        <v>6500</v>
      </c>
      <c r="K208" s="11">
        <f t="shared" si="0"/>
        <v>4225</v>
      </c>
      <c r="L208" s="11">
        <f t="shared" si="1"/>
        <v>1901.2500000000002</v>
      </c>
      <c r="M208" s="12">
        <v>0.45000000000000007</v>
      </c>
      <c r="O208" s="1"/>
    </row>
    <row r="209" spans="1:15" ht="15.75" customHeight="1">
      <c r="A209" s="1"/>
      <c r="B209" s="7" t="s">
        <v>27</v>
      </c>
      <c r="C209" s="7">
        <v>1128299</v>
      </c>
      <c r="D209" s="8">
        <v>44489</v>
      </c>
      <c r="E209" s="7" t="s">
        <v>28</v>
      </c>
      <c r="F209" s="7" t="s">
        <v>29</v>
      </c>
      <c r="G209" s="7" t="s">
        <v>30</v>
      </c>
      <c r="H209" s="7" t="s">
        <v>22</v>
      </c>
      <c r="I209" s="9">
        <v>0.70000000000000007</v>
      </c>
      <c r="J209" s="10">
        <v>7000</v>
      </c>
      <c r="K209" s="11">
        <f t="shared" si="0"/>
        <v>4900.0000000000009</v>
      </c>
      <c r="L209" s="11">
        <f t="shared" si="1"/>
        <v>490.00000000000011</v>
      </c>
      <c r="M209" s="12">
        <v>0.1</v>
      </c>
      <c r="O209" s="1"/>
    </row>
    <row r="210" spans="1:15" ht="15.75" customHeight="1">
      <c r="A210" s="1"/>
      <c r="B210" s="7" t="s">
        <v>27</v>
      </c>
      <c r="C210" s="7">
        <v>1128299</v>
      </c>
      <c r="D210" s="8">
        <v>44520</v>
      </c>
      <c r="E210" s="7" t="s">
        <v>28</v>
      </c>
      <c r="F210" s="7" t="s">
        <v>29</v>
      </c>
      <c r="G210" s="7" t="s">
        <v>30</v>
      </c>
      <c r="H210" s="7" t="s">
        <v>17</v>
      </c>
      <c r="I210" s="9">
        <v>0.55000000000000004</v>
      </c>
      <c r="J210" s="10">
        <v>8750</v>
      </c>
      <c r="K210" s="11">
        <f t="shared" si="0"/>
        <v>4812.5</v>
      </c>
      <c r="L210" s="11">
        <f t="shared" si="1"/>
        <v>1443.7500000000002</v>
      </c>
      <c r="M210" s="12">
        <v>0.30000000000000004</v>
      </c>
      <c r="O210" s="1"/>
    </row>
    <row r="211" spans="1:15" ht="15.75" customHeight="1">
      <c r="A211" s="1"/>
      <c r="B211" s="7" t="s">
        <v>27</v>
      </c>
      <c r="C211" s="7">
        <v>1128299</v>
      </c>
      <c r="D211" s="8">
        <v>44520</v>
      </c>
      <c r="E211" s="7" t="s">
        <v>28</v>
      </c>
      <c r="F211" s="7" t="s">
        <v>29</v>
      </c>
      <c r="G211" s="7" t="s">
        <v>30</v>
      </c>
      <c r="H211" s="7" t="s">
        <v>18</v>
      </c>
      <c r="I211" s="9">
        <v>0.60000000000000009</v>
      </c>
      <c r="J211" s="10">
        <v>8750</v>
      </c>
      <c r="K211" s="11">
        <f t="shared" si="0"/>
        <v>5250.0000000000009</v>
      </c>
      <c r="L211" s="11">
        <f t="shared" si="1"/>
        <v>787.50000000000011</v>
      </c>
      <c r="M211" s="12">
        <v>0.15</v>
      </c>
      <c r="O211" s="1"/>
    </row>
    <row r="212" spans="1:15" ht="15.75" customHeight="1">
      <c r="A212" s="1"/>
      <c r="B212" s="7" t="s">
        <v>27</v>
      </c>
      <c r="C212" s="7">
        <v>1128299</v>
      </c>
      <c r="D212" s="8">
        <v>44520</v>
      </c>
      <c r="E212" s="7" t="s">
        <v>28</v>
      </c>
      <c r="F212" s="7" t="s">
        <v>29</v>
      </c>
      <c r="G212" s="7" t="s">
        <v>30</v>
      </c>
      <c r="H212" s="7" t="s">
        <v>19</v>
      </c>
      <c r="I212" s="9">
        <v>0.55000000000000004</v>
      </c>
      <c r="J212" s="10">
        <v>7250</v>
      </c>
      <c r="K212" s="11">
        <f t="shared" si="0"/>
        <v>3987.5000000000005</v>
      </c>
      <c r="L212" s="11">
        <f t="shared" si="1"/>
        <v>1196.2500000000002</v>
      </c>
      <c r="M212" s="12">
        <v>0.30000000000000004</v>
      </c>
      <c r="O212" s="1"/>
    </row>
    <row r="213" spans="1:15" ht="15.75" customHeight="1">
      <c r="A213" s="1"/>
      <c r="B213" s="7" t="s">
        <v>27</v>
      </c>
      <c r="C213" s="7">
        <v>1128299</v>
      </c>
      <c r="D213" s="8">
        <v>44520</v>
      </c>
      <c r="E213" s="7" t="s">
        <v>28</v>
      </c>
      <c r="F213" s="7" t="s">
        <v>29</v>
      </c>
      <c r="G213" s="7" t="s">
        <v>30</v>
      </c>
      <c r="H213" s="7" t="s">
        <v>20</v>
      </c>
      <c r="I213" s="9">
        <v>0.55000000000000004</v>
      </c>
      <c r="J213" s="10">
        <v>7000</v>
      </c>
      <c r="K213" s="11">
        <f t="shared" si="0"/>
        <v>3850.0000000000005</v>
      </c>
      <c r="L213" s="11">
        <f t="shared" si="1"/>
        <v>962.5</v>
      </c>
      <c r="M213" s="12">
        <v>0.24999999999999997</v>
      </c>
      <c r="O213" s="1"/>
    </row>
    <row r="214" spans="1:15" ht="15.75" customHeight="1">
      <c r="A214" s="1"/>
      <c r="B214" s="7" t="s">
        <v>27</v>
      </c>
      <c r="C214" s="7">
        <v>1128299</v>
      </c>
      <c r="D214" s="8">
        <v>44520</v>
      </c>
      <c r="E214" s="7" t="s">
        <v>28</v>
      </c>
      <c r="F214" s="7" t="s">
        <v>29</v>
      </c>
      <c r="G214" s="7" t="s">
        <v>30</v>
      </c>
      <c r="H214" s="7" t="s">
        <v>21</v>
      </c>
      <c r="I214" s="9">
        <v>0.65</v>
      </c>
      <c r="J214" s="10">
        <v>6500</v>
      </c>
      <c r="K214" s="11">
        <f t="shared" si="0"/>
        <v>4225</v>
      </c>
      <c r="L214" s="11">
        <f t="shared" si="1"/>
        <v>1901.2500000000002</v>
      </c>
      <c r="M214" s="12">
        <v>0.45000000000000007</v>
      </c>
      <c r="O214" s="1"/>
    </row>
    <row r="215" spans="1:15" ht="15.75" customHeight="1">
      <c r="A215" s="1"/>
      <c r="B215" s="7" t="s">
        <v>27</v>
      </c>
      <c r="C215" s="7">
        <v>1128299</v>
      </c>
      <c r="D215" s="8">
        <v>44520</v>
      </c>
      <c r="E215" s="7" t="s">
        <v>28</v>
      </c>
      <c r="F215" s="7" t="s">
        <v>29</v>
      </c>
      <c r="G215" s="7" t="s">
        <v>30</v>
      </c>
      <c r="H215" s="7" t="s">
        <v>22</v>
      </c>
      <c r="I215" s="9">
        <v>0.70000000000000007</v>
      </c>
      <c r="J215" s="10">
        <v>7750</v>
      </c>
      <c r="K215" s="11">
        <f t="shared" si="0"/>
        <v>5425.0000000000009</v>
      </c>
      <c r="L215" s="11">
        <f t="shared" si="1"/>
        <v>542.50000000000011</v>
      </c>
      <c r="M215" s="12">
        <v>0.1</v>
      </c>
      <c r="O215" s="1"/>
    </row>
    <row r="216" spans="1:15" ht="15.75" customHeight="1">
      <c r="A216" s="1"/>
      <c r="B216" s="7" t="s">
        <v>27</v>
      </c>
      <c r="C216" s="7">
        <v>1128299</v>
      </c>
      <c r="D216" s="8">
        <v>44549</v>
      </c>
      <c r="E216" s="7" t="s">
        <v>28</v>
      </c>
      <c r="F216" s="7" t="s">
        <v>29</v>
      </c>
      <c r="G216" s="7" t="s">
        <v>30</v>
      </c>
      <c r="H216" s="7" t="s">
        <v>17</v>
      </c>
      <c r="I216" s="9">
        <v>0.55000000000000004</v>
      </c>
      <c r="J216" s="10">
        <v>9750</v>
      </c>
      <c r="K216" s="11">
        <f t="shared" si="0"/>
        <v>5362.5</v>
      </c>
      <c r="L216" s="11">
        <f t="shared" si="1"/>
        <v>1608.7500000000002</v>
      </c>
      <c r="M216" s="12">
        <v>0.30000000000000004</v>
      </c>
      <c r="O216" s="1"/>
    </row>
    <row r="217" spans="1:15" ht="15.75" customHeight="1">
      <c r="A217" s="1"/>
      <c r="B217" s="7" t="s">
        <v>27</v>
      </c>
      <c r="C217" s="7">
        <v>1128299</v>
      </c>
      <c r="D217" s="8">
        <v>44549</v>
      </c>
      <c r="E217" s="7" t="s">
        <v>28</v>
      </c>
      <c r="F217" s="7" t="s">
        <v>29</v>
      </c>
      <c r="G217" s="7" t="s">
        <v>30</v>
      </c>
      <c r="H217" s="7" t="s">
        <v>18</v>
      </c>
      <c r="I217" s="9">
        <v>0.60000000000000009</v>
      </c>
      <c r="J217" s="10">
        <v>9750</v>
      </c>
      <c r="K217" s="11">
        <f t="shared" si="0"/>
        <v>5850.0000000000009</v>
      </c>
      <c r="L217" s="11">
        <f t="shared" si="1"/>
        <v>877.50000000000011</v>
      </c>
      <c r="M217" s="12">
        <v>0.15</v>
      </c>
      <c r="O217" s="1"/>
    </row>
    <row r="218" spans="1:15" ht="15.75" customHeight="1">
      <c r="A218" s="1"/>
      <c r="B218" s="7" t="s">
        <v>27</v>
      </c>
      <c r="C218" s="7">
        <v>1128299</v>
      </c>
      <c r="D218" s="8">
        <v>44549</v>
      </c>
      <c r="E218" s="7" t="s">
        <v>28</v>
      </c>
      <c r="F218" s="7" t="s">
        <v>29</v>
      </c>
      <c r="G218" s="7" t="s">
        <v>30</v>
      </c>
      <c r="H218" s="7" t="s">
        <v>19</v>
      </c>
      <c r="I218" s="9">
        <v>0.55000000000000004</v>
      </c>
      <c r="J218" s="10">
        <v>7750</v>
      </c>
      <c r="K218" s="11">
        <f t="shared" si="0"/>
        <v>4262.5</v>
      </c>
      <c r="L218" s="11">
        <f t="shared" si="1"/>
        <v>1278.7500000000002</v>
      </c>
      <c r="M218" s="12">
        <v>0.30000000000000004</v>
      </c>
      <c r="O218" s="1"/>
    </row>
    <row r="219" spans="1:15" ht="15.75" customHeight="1">
      <c r="A219" s="1"/>
      <c r="B219" s="7" t="s">
        <v>27</v>
      </c>
      <c r="C219" s="7">
        <v>1128299</v>
      </c>
      <c r="D219" s="8">
        <v>44549</v>
      </c>
      <c r="E219" s="7" t="s">
        <v>28</v>
      </c>
      <c r="F219" s="7" t="s">
        <v>29</v>
      </c>
      <c r="G219" s="7" t="s">
        <v>30</v>
      </c>
      <c r="H219" s="7" t="s">
        <v>20</v>
      </c>
      <c r="I219" s="9">
        <v>0.55000000000000004</v>
      </c>
      <c r="J219" s="10">
        <v>7750</v>
      </c>
      <c r="K219" s="11">
        <f t="shared" si="0"/>
        <v>4262.5</v>
      </c>
      <c r="L219" s="11">
        <f t="shared" si="1"/>
        <v>1065.6249999999998</v>
      </c>
      <c r="M219" s="12">
        <v>0.24999999999999997</v>
      </c>
      <c r="O219" s="1"/>
    </row>
    <row r="220" spans="1:15" ht="15.75" customHeight="1">
      <c r="A220" s="1"/>
      <c r="B220" s="7" t="s">
        <v>27</v>
      </c>
      <c r="C220" s="7">
        <v>1128299</v>
      </c>
      <c r="D220" s="8">
        <v>44549</v>
      </c>
      <c r="E220" s="7" t="s">
        <v>28</v>
      </c>
      <c r="F220" s="7" t="s">
        <v>29</v>
      </c>
      <c r="G220" s="7" t="s">
        <v>30</v>
      </c>
      <c r="H220" s="7" t="s">
        <v>21</v>
      </c>
      <c r="I220" s="9">
        <v>0.65</v>
      </c>
      <c r="J220" s="10">
        <v>7000</v>
      </c>
      <c r="K220" s="11">
        <f t="shared" si="0"/>
        <v>4550</v>
      </c>
      <c r="L220" s="11">
        <f t="shared" si="1"/>
        <v>2047.5000000000002</v>
      </c>
      <c r="M220" s="12">
        <v>0.45000000000000007</v>
      </c>
      <c r="O220" s="1"/>
    </row>
    <row r="221" spans="1:15" ht="15.75" customHeight="1">
      <c r="A221" s="1"/>
      <c r="B221" s="7" t="s">
        <v>27</v>
      </c>
      <c r="C221" s="7">
        <v>1128299</v>
      </c>
      <c r="D221" s="8">
        <v>44549</v>
      </c>
      <c r="E221" s="7" t="s">
        <v>28</v>
      </c>
      <c r="F221" s="7" t="s">
        <v>29</v>
      </c>
      <c r="G221" s="7" t="s">
        <v>30</v>
      </c>
      <c r="H221" s="7" t="s">
        <v>22</v>
      </c>
      <c r="I221" s="9">
        <v>0.70000000000000007</v>
      </c>
      <c r="J221" s="10">
        <v>8000</v>
      </c>
      <c r="K221" s="11">
        <f t="shared" si="0"/>
        <v>5600.0000000000009</v>
      </c>
      <c r="L221" s="11">
        <f t="shared" si="1"/>
        <v>560.00000000000011</v>
      </c>
      <c r="M221" s="12">
        <v>0.1</v>
      </c>
      <c r="O221" s="1"/>
    </row>
    <row r="222" spans="1:15" ht="15.75" customHeight="1">
      <c r="A222" s="1"/>
      <c r="B222" s="7" t="s">
        <v>31</v>
      </c>
      <c r="C222" s="7">
        <v>1189833</v>
      </c>
      <c r="D222" s="8">
        <v>44211</v>
      </c>
      <c r="E222" s="7" t="s">
        <v>28</v>
      </c>
      <c r="F222" s="7" t="s">
        <v>29</v>
      </c>
      <c r="G222" s="7" t="s">
        <v>32</v>
      </c>
      <c r="H222" s="7" t="s">
        <v>17</v>
      </c>
      <c r="I222" s="9">
        <v>0.35</v>
      </c>
      <c r="J222" s="10">
        <v>7000</v>
      </c>
      <c r="K222" s="11">
        <f t="shared" si="0"/>
        <v>2450</v>
      </c>
      <c r="L222" s="11">
        <f t="shared" si="1"/>
        <v>980</v>
      </c>
      <c r="M222" s="12">
        <v>0.4</v>
      </c>
      <c r="O222" s="1"/>
    </row>
    <row r="223" spans="1:15" ht="15.75" customHeight="1">
      <c r="A223" s="1"/>
      <c r="B223" s="7" t="s">
        <v>31</v>
      </c>
      <c r="C223" s="7">
        <v>1189833</v>
      </c>
      <c r="D223" s="8">
        <v>44211</v>
      </c>
      <c r="E223" s="7" t="s">
        <v>28</v>
      </c>
      <c r="F223" s="7" t="s">
        <v>29</v>
      </c>
      <c r="G223" s="7" t="s">
        <v>32</v>
      </c>
      <c r="H223" s="7" t="s">
        <v>18</v>
      </c>
      <c r="I223" s="9">
        <v>0.45</v>
      </c>
      <c r="J223" s="10">
        <v>7000</v>
      </c>
      <c r="K223" s="11">
        <f t="shared" si="0"/>
        <v>3150</v>
      </c>
      <c r="L223" s="11">
        <f t="shared" si="1"/>
        <v>787.5</v>
      </c>
      <c r="M223" s="12">
        <v>0.25</v>
      </c>
      <c r="O223" s="1"/>
    </row>
    <row r="224" spans="1:15" ht="15.75" customHeight="1">
      <c r="A224" s="1"/>
      <c r="B224" s="7" t="s">
        <v>31</v>
      </c>
      <c r="C224" s="7">
        <v>1189833</v>
      </c>
      <c r="D224" s="8">
        <v>44211</v>
      </c>
      <c r="E224" s="7" t="s">
        <v>28</v>
      </c>
      <c r="F224" s="7" t="s">
        <v>29</v>
      </c>
      <c r="G224" s="7" t="s">
        <v>32</v>
      </c>
      <c r="H224" s="7" t="s">
        <v>19</v>
      </c>
      <c r="I224" s="9">
        <v>0.45</v>
      </c>
      <c r="J224" s="10">
        <v>7000</v>
      </c>
      <c r="K224" s="11">
        <f t="shared" si="0"/>
        <v>3150</v>
      </c>
      <c r="L224" s="11">
        <f t="shared" si="1"/>
        <v>1260</v>
      </c>
      <c r="M224" s="12">
        <v>0.4</v>
      </c>
      <c r="O224" s="1"/>
    </row>
    <row r="225" spans="1:15" ht="15.75" customHeight="1">
      <c r="A225" s="1"/>
      <c r="B225" s="7" t="s">
        <v>31</v>
      </c>
      <c r="C225" s="7">
        <v>1189833</v>
      </c>
      <c r="D225" s="8">
        <v>44211</v>
      </c>
      <c r="E225" s="7" t="s">
        <v>28</v>
      </c>
      <c r="F225" s="7" t="s">
        <v>29</v>
      </c>
      <c r="G225" s="7" t="s">
        <v>32</v>
      </c>
      <c r="H225" s="7" t="s">
        <v>20</v>
      </c>
      <c r="I225" s="9">
        <v>0.45</v>
      </c>
      <c r="J225" s="10">
        <v>5500</v>
      </c>
      <c r="K225" s="11">
        <f t="shared" si="0"/>
        <v>2475</v>
      </c>
      <c r="L225" s="11">
        <f t="shared" si="1"/>
        <v>866.25</v>
      </c>
      <c r="M225" s="12">
        <v>0.35</v>
      </c>
      <c r="O225" s="1"/>
    </row>
    <row r="226" spans="1:15" ht="15.75" customHeight="1">
      <c r="A226" s="1"/>
      <c r="B226" s="7" t="s">
        <v>31</v>
      </c>
      <c r="C226" s="7">
        <v>1189833</v>
      </c>
      <c r="D226" s="8">
        <v>44211</v>
      </c>
      <c r="E226" s="7" t="s">
        <v>28</v>
      </c>
      <c r="F226" s="7" t="s">
        <v>29</v>
      </c>
      <c r="G226" s="7" t="s">
        <v>32</v>
      </c>
      <c r="H226" s="7" t="s">
        <v>21</v>
      </c>
      <c r="I226" s="9">
        <v>0.5</v>
      </c>
      <c r="J226" s="10">
        <v>5000</v>
      </c>
      <c r="K226" s="11">
        <f t="shared" si="0"/>
        <v>2500</v>
      </c>
      <c r="L226" s="11">
        <f t="shared" si="1"/>
        <v>1375</v>
      </c>
      <c r="M226" s="12">
        <v>0.55000000000000004</v>
      </c>
      <c r="O226" s="1"/>
    </row>
    <row r="227" spans="1:15" ht="15.75" customHeight="1">
      <c r="A227" s="1"/>
      <c r="B227" s="7" t="s">
        <v>31</v>
      </c>
      <c r="C227" s="7">
        <v>1189833</v>
      </c>
      <c r="D227" s="8">
        <v>44211</v>
      </c>
      <c r="E227" s="7" t="s">
        <v>28</v>
      </c>
      <c r="F227" s="7" t="s">
        <v>29</v>
      </c>
      <c r="G227" s="7" t="s">
        <v>32</v>
      </c>
      <c r="H227" s="7" t="s">
        <v>22</v>
      </c>
      <c r="I227" s="9">
        <v>0.45</v>
      </c>
      <c r="J227" s="10">
        <v>7000</v>
      </c>
      <c r="K227" s="11">
        <f t="shared" si="0"/>
        <v>3150</v>
      </c>
      <c r="L227" s="11">
        <f t="shared" si="1"/>
        <v>630</v>
      </c>
      <c r="M227" s="12">
        <v>0.2</v>
      </c>
      <c r="O227" s="1"/>
    </row>
    <row r="228" spans="1:15" ht="15.75" customHeight="1">
      <c r="A228" s="1"/>
      <c r="B228" s="7" t="s">
        <v>31</v>
      </c>
      <c r="C228" s="7">
        <v>1189833</v>
      </c>
      <c r="D228" s="8">
        <v>44242</v>
      </c>
      <c r="E228" s="7" t="s">
        <v>28</v>
      </c>
      <c r="F228" s="7" t="s">
        <v>29</v>
      </c>
      <c r="G228" s="7" t="s">
        <v>32</v>
      </c>
      <c r="H228" s="7" t="s">
        <v>17</v>
      </c>
      <c r="I228" s="9">
        <v>0.35</v>
      </c>
      <c r="J228" s="10">
        <v>7500</v>
      </c>
      <c r="K228" s="11">
        <f t="shared" si="0"/>
        <v>2625</v>
      </c>
      <c r="L228" s="11">
        <f t="shared" si="1"/>
        <v>1050</v>
      </c>
      <c r="M228" s="12">
        <v>0.4</v>
      </c>
      <c r="O228" s="1"/>
    </row>
    <row r="229" spans="1:15" ht="15.75" customHeight="1">
      <c r="A229" s="1"/>
      <c r="B229" s="7" t="s">
        <v>31</v>
      </c>
      <c r="C229" s="7">
        <v>1189833</v>
      </c>
      <c r="D229" s="8">
        <v>44242</v>
      </c>
      <c r="E229" s="7" t="s">
        <v>28</v>
      </c>
      <c r="F229" s="7" t="s">
        <v>29</v>
      </c>
      <c r="G229" s="7" t="s">
        <v>32</v>
      </c>
      <c r="H229" s="7" t="s">
        <v>18</v>
      </c>
      <c r="I229" s="9">
        <v>0.45</v>
      </c>
      <c r="J229" s="10">
        <v>6500</v>
      </c>
      <c r="K229" s="11">
        <f t="shared" si="0"/>
        <v>2925</v>
      </c>
      <c r="L229" s="11">
        <f t="shared" si="1"/>
        <v>731.25</v>
      </c>
      <c r="M229" s="12">
        <v>0.25</v>
      </c>
      <c r="O229" s="1"/>
    </row>
    <row r="230" spans="1:15" ht="15.75" customHeight="1">
      <c r="A230" s="1"/>
      <c r="B230" s="7" t="s">
        <v>31</v>
      </c>
      <c r="C230" s="7">
        <v>1189833</v>
      </c>
      <c r="D230" s="8">
        <v>44242</v>
      </c>
      <c r="E230" s="7" t="s">
        <v>28</v>
      </c>
      <c r="F230" s="7" t="s">
        <v>29</v>
      </c>
      <c r="G230" s="7" t="s">
        <v>32</v>
      </c>
      <c r="H230" s="7" t="s">
        <v>19</v>
      </c>
      <c r="I230" s="9">
        <v>0.45</v>
      </c>
      <c r="J230" s="10">
        <v>6750</v>
      </c>
      <c r="K230" s="11">
        <f t="shared" si="0"/>
        <v>3037.5</v>
      </c>
      <c r="L230" s="11">
        <f t="shared" si="1"/>
        <v>1215</v>
      </c>
      <c r="M230" s="12">
        <v>0.4</v>
      </c>
      <c r="O230" s="1"/>
    </row>
    <row r="231" spans="1:15" ht="15.75" customHeight="1">
      <c r="A231" s="1"/>
      <c r="B231" s="7" t="s">
        <v>31</v>
      </c>
      <c r="C231" s="7">
        <v>1189833</v>
      </c>
      <c r="D231" s="8">
        <v>44242</v>
      </c>
      <c r="E231" s="7" t="s">
        <v>28</v>
      </c>
      <c r="F231" s="7" t="s">
        <v>29</v>
      </c>
      <c r="G231" s="7" t="s">
        <v>32</v>
      </c>
      <c r="H231" s="7" t="s">
        <v>20</v>
      </c>
      <c r="I231" s="9">
        <v>0.45</v>
      </c>
      <c r="J231" s="10">
        <v>5250</v>
      </c>
      <c r="K231" s="11">
        <f t="shared" si="0"/>
        <v>2362.5</v>
      </c>
      <c r="L231" s="11">
        <f t="shared" si="1"/>
        <v>826.875</v>
      </c>
      <c r="M231" s="12">
        <v>0.35</v>
      </c>
      <c r="O231" s="1"/>
    </row>
    <row r="232" spans="1:15" ht="15.75" customHeight="1">
      <c r="A232" s="1"/>
      <c r="B232" s="7" t="s">
        <v>31</v>
      </c>
      <c r="C232" s="7">
        <v>1189833</v>
      </c>
      <c r="D232" s="8">
        <v>44242</v>
      </c>
      <c r="E232" s="7" t="s">
        <v>28</v>
      </c>
      <c r="F232" s="7" t="s">
        <v>29</v>
      </c>
      <c r="G232" s="7" t="s">
        <v>32</v>
      </c>
      <c r="H232" s="7" t="s">
        <v>21</v>
      </c>
      <c r="I232" s="9">
        <v>0.5</v>
      </c>
      <c r="J232" s="10">
        <v>4500</v>
      </c>
      <c r="K232" s="11">
        <f t="shared" si="0"/>
        <v>2250</v>
      </c>
      <c r="L232" s="11">
        <f t="shared" si="1"/>
        <v>1237.5</v>
      </c>
      <c r="M232" s="12">
        <v>0.55000000000000004</v>
      </c>
      <c r="O232" s="1"/>
    </row>
    <row r="233" spans="1:15" ht="15.75" customHeight="1">
      <c r="A233" s="1"/>
      <c r="B233" s="7" t="s">
        <v>31</v>
      </c>
      <c r="C233" s="7">
        <v>1189833</v>
      </c>
      <c r="D233" s="8">
        <v>44242</v>
      </c>
      <c r="E233" s="7" t="s">
        <v>28</v>
      </c>
      <c r="F233" s="7" t="s">
        <v>29</v>
      </c>
      <c r="G233" s="7" t="s">
        <v>32</v>
      </c>
      <c r="H233" s="7" t="s">
        <v>22</v>
      </c>
      <c r="I233" s="9">
        <v>0.45</v>
      </c>
      <c r="J233" s="10">
        <v>6500</v>
      </c>
      <c r="K233" s="11">
        <f t="shared" si="0"/>
        <v>2925</v>
      </c>
      <c r="L233" s="11">
        <f t="shared" si="1"/>
        <v>585</v>
      </c>
      <c r="M233" s="12">
        <v>0.2</v>
      </c>
      <c r="O233" s="1"/>
    </row>
    <row r="234" spans="1:15" ht="15.75" customHeight="1">
      <c r="A234" s="1"/>
      <c r="B234" s="7" t="s">
        <v>31</v>
      </c>
      <c r="C234" s="7">
        <v>1189833</v>
      </c>
      <c r="D234" s="8">
        <v>44269</v>
      </c>
      <c r="E234" s="7" t="s">
        <v>28</v>
      </c>
      <c r="F234" s="7" t="s">
        <v>29</v>
      </c>
      <c r="G234" s="7" t="s">
        <v>32</v>
      </c>
      <c r="H234" s="7" t="s">
        <v>17</v>
      </c>
      <c r="I234" s="9">
        <v>0.35</v>
      </c>
      <c r="J234" s="10">
        <v>8000</v>
      </c>
      <c r="K234" s="11">
        <f t="shared" si="0"/>
        <v>2800</v>
      </c>
      <c r="L234" s="11">
        <f t="shared" si="1"/>
        <v>1120</v>
      </c>
      <c r="M234" s="12">
        <v>0.4</v>
      </c>
      <c r="O234" s="1"/>
    </row>
    <row r="235" spans="1:15" ht="15.75" customHeight="1">
      <c r="A235" s="1"/>
      <c r="B235" s="7" t="s">
        <v>31</v>
      </c>
      <c r="C235" s="7">
        <v>1189833</v>
      </c>
      <c r="D235" s="8">
        <v>44269</v>
      </c>
      <c r="E235" s="7" t="s">
        <v>28</v>
      </c>
      <c r="F235" s="7" t="s">
        <v>29</v>
      </c>
      <c r="G235" s="7" t="s">
        <v>32</v>
      </c>
      <c r="H235" s="7" t="s">
        <v>18</v>
      </c>
      <c r="I235" s="9">
        <v>0.45</v>
      </c>
      <c r="J235" s="10">
        <v>6500</v>
      </c>
      <c r="K235" s="11">
        <f t="shared" si="0"/>
        <v>2925</v>
      </c>
      <c r="L235" s="11">
        <f t="shared" si="1"/>
        <v>731.25</v>
      </c>
      <c r="M235" s="12">
        <v>0.25</v>
      </c>
      <c r="O235" s="1"/>
    </row>
    <row r="236" spans="1:15" ht="15.75" customHeight="1">
      <c r="A236" s="1"/>
      <c r="B236" s="7" t="s">
        <v>31</v>
      </c>
      <c r="C236" s="7">
        <v>1189833</v>
      </c>
      <c r="D236" s="8">
        <v>44269</v>
      </c>
      <c r="E236" s="7" t="s">
        <v>28</v>
      </c>
      <c r="F236" s="7" t="s">
        <v>29</v>
      </c>
      <c r="G236" s="7" t="s">
        <v>32</v>
      </c>
      <c r="H236" s="7" t="s">
        <v>19</v>
      </c>
      <c r="I236" s="9">
        <v>0.45</v>
      </c>
      <c r="J236" s="10">
        <v>6500</v>
      </c>
      <c r="K236" s="11">
        <f t="shared" si="0"/>
        <v>2925</v>
      </c>
      <c r="L236" s="11">
        <f t="shared" si="1"/>
        <v>1170</v>
      </c>
      <c r="M236" s="12">
        <v>0.4</v>
      </c>
      <c r="O236" s="1"/>
    </row>
    <row r="237" spans="1:15" ht="15.75" customHeight="1">
      <c r="A237" s="1"/>
      <c r="B237" s="7" t="s">
        <v>31</v>
      </c>
      <c r="C237" s="7">
        <v>1189833</v>
      </c>
      <c r="D237" s="8">
        <v>44269</v>
      </c>
      <c r="E237" s="7" t="s">
        <v>28</v>
      </c>
      <c r="F237" s="7" t="s">
        <v>29</v>
      </c>
      <c r="G237" s="7" t="s">
        <v>32</v>
      </c>
      <c r="H237" s="7" t="s">
        <v>20</v>
      </c>
      <c r="I237" s="9">
        <v>0.45</v>
      </c>
      <c r="J237" s="10">
        <v>5500</v>
      </c>
      <c r="K237" s="11">
        <f t="shared" si="0"/>
        <v>2475</v>
      </c>
      <c r="L237" s="11">
        <f t="shared" si="1"/>
        <v>866.25</v>
      </c>
      <c r="M237" s="12">
        <v>0.35</v>
      </c>
      <c r="O237" s="1"/>
    </row>
    <row r="238" spans="1:15" ht="15.75" customHeight="1">
      <c r="A238" s="1"/>
      <c r="B238" s="7" t="s">
        <v>31</v>
      </c>
      <c r="C238" s="7">
        <v>1189833</v>
      </c>
      <c r="D238" s="8">
        <v>44269</v>
      </c>
      <c r="E238" s="7" t="s">
        <v>28</v>
      </c>
      <c r="F238" s="7" t="s">
        <v>29</v>
      </c>
      <c r="G238" s="7" t="s">
        <v>32</v>
      </c>
      <c r="H238" s="7" t="s">
        <v>21</v>
      </c>
      <c r="I238" s="9">
        <v>0.5</v>
      </c>
      <c r="J238" s="10">
        <v>4250</v>
      </c>
      <c r="K238" s="11">
        <f t="shared" si="0"/>
        <v>2125</v>
      </c>
      <c r="L238" s="11">
        <f t="shared" si="1"/>
        <v>1168.75</v>
      </c>
      <c r="M238" s="12">
        <v>0.55000000000000004</v>
      </c>
      <c r="O238" s="1"/>
    </row>
    <row r="239" spans="1:15" ht="15.75" customHeight="1">
      <c r="A239" s="1"/>
      <c r="B239" s="7" t="s">
        <v>31</v>
      </c>
      <c r="C239" s="7">
        <v>1189833</v>
      </c>
      <c r="D239" s="8">
        <v>44269</v>
      </c>
      <c r="E239" s="7" t="s">
        <v>28</v>
      </c>
      <c r="F239" s="7" t="s">
        <v>29</v>
      </c>
      <c r="G239" s="7" t="s">
        <v>32</v>
      </c>
      <c r="H239" s="7" t="s">
        <v>22</v>
      </c>
      <c r="I239" s="9">
        <v>0.45</v>
      </c>
      <c r="J239" s="10">
        <v>6250</v>
      </c>
      <c r="K239" s="11">
        <f t="shared" si="0"/>
        <v>2812.5</v>
      </c>
      <c r="L239" s="11">
        <f t="shared" si="1"/>
        <v>562.5</v>
      </c>
      <c r="M239" s="12">
        <v>0.2</v>
      </c>
      <c r="O239" s="1"/>
    </row>
    <row r="240" spans="1:15" ht="15.75" customHeight="1">
      <c r="A240" s="1"/>
      <c r="B240" s="7" t="s">
        <v>31</v>
      </c>
      <c r="C240" s="7">
        <v>1189833</v>
      </c>
      <c r="D240" s="8">
        <v>44301</v>
      </c>
      <c r="E240" s="7" t="s">
        <v>28</v>
      </c>
      <c r="F240" s="7" t="s">
        <v>29</v>
      </c>
      <c r="G240" s="7" t="s">
        <v>32</v>
      </c>
      <c r="H240" s="7" t="s">
        <v>17</v>
      </c>
      <c r="I240" s="9">
        <v>0.45</v>
      </c>
      <c r="J240" s="10">
        <v>8000</v>
      </c>
      <c r="K240" s="11">
        <f t="shared" si="0"/>
        <v>3600</v>
      </c>
      <c r="L240" s="11">
        <f t="shared" si="1"/>
        <v>1440</v>
      </c>
      <c r="M240" s="12">
        <v>0.4</v>
      </c>
      <c r="O240" s="1"/>
    </row>
    <row r="241" spans="1:15" ht="15.75" customHeight="1">
      <c r="A241" s="1"/>
      <c r="B241" s="7" t="s">
        <v>31</v>
      </c>
      <c r="C241" s="7">
        <v>1189833</v>
      </c>
      <c r="D241" s="8">
        <v>44301</v>
      </c>
      <c r="E241" s="7" t="s">
        <v>28</v>
      </c>
      <c r="F241" s="7" t="s">
        <v>29</v>
      </c>
      <c r="G241" s="7" t="s">
        <v>32</v>
      </c>
      <c r="H241" s="7" t="s">
        <v>18</v>
      </c>
      <c r="I241" s="9">
        <v>0.5</v>
      </c>
      <c r="J241" s="10">
        <v>6000</v>
      </c>
      <c r="K241" s="11">
        <f t="shared" si="0"/>
        <v>3000</v>
      </c>
      <c r="L241" s="11">
        <f t="shared" si="1"/>
        <v>750</v>
      </c>
      <c r="M241" s="12">
        <v>0.25</v>
      </c>
      <c r="O241" s="1"/>
    </row>
    <row r="242" spans="1:15" ht="15.75" customHeight="1">
      <c r="A242" s="1"/>
      <c r="B242" s="7" t="s">
        <v>31</v>
      </c>
      <c r="C242" s="7">
        <v>1189833</v>
      </c>
      <c r="D242" s="8">
        <v>44301</v>
      </c>
      <c r="E242" s="7" t="s">
        <v>28</v>
      </c>
      <c r="F242" s="7" t="s">
        <v>29</v>
      </c>
      <c r="G242" s="7" t="s">
        <v>32</v>
      </c>
      <c r="H242" s="7" t="s">
        <v>19</v>
      </c>
      <c r="I242" s="9">
        <v>0.5</v>
      </c>
      <c r="J242" s="10">
        <v>6250</v>
      </c>
      <c r="K242" s="11">
        <f t="shared" si="0"/>
        <v>3125</v>
      </c>
      <c r="L242" s="11">
        <f t="shared" si="1"/>
        <v>1250</v>
      </c>
      <c r="M242" s="12">
        <v>0.4</v>
      </c>
      <c r="O242" s="1"/>
    </row>
    <row r="243" spans="1:15" ht="15.75" customHeight="1">
      <c r="A243" s="1"/>
      <c r="B243" s="7" t="s">
        <v>31</v>
      </c>
      <c r="C243" s="7">
        <v>1189833</v>
      </c>
      <c r="D243" s="8">
        <v>44301</v>
      </c>
      <c r="E243" s="7" t="s">
        <v>28</v>
      </c>
      <c r="F243" s="7" t="s">
        <v>29</v>
      </c>
      <c r="G243" s="7" t="s">
        <v>32</v>
      </c>
      <c r="H243" s="7" t="s">
        <v>20</v>
      </c>
      <c r="I243" s="9">
        <v>0.45</v>
      </c>
      <c r="J243" s="10">
        <v>5250</v>
      </c>
      <c r="K243" s="11">
        <f t="shared" si="0"/>
        <v>2362.5</v>
      </c>
      <c r="L243" s="11">
        <f t="shared" si="1"/>
        <v>826.875</v>
      </c>
      <c r="M243" s="12">
        <v>0.35</v>
      </c>
      <c r="O243" s="1"/>
    </row>
    <row r="244" spans="1:15" ht="15.75" customHeight="1">
      <c r="A244" s="1"/>
      <c r="B244" s="7" t="s">
        <v>31</v>
      </c>
      <c r="C244" s="7">
        <v>1189833</v>
      </c>
      <c r="D244" s="8">
        <v>44301</v>
      </c>
      <c r="E244" s="7" t="s">
        <v>28</v>
      </c>
      <c r="F244" s="7" t="s">
        <v>29</v>
      </c>
      <c r="G244" s="7" t="s">
        <v>32</v>
      </c>
      <c r="H244" s="7" t="s">
        <v>21</v>
      </c>
      <c r="I244" s="9">
        <v>0.5</v>
      </c>
      <c r="J244" s="10">
        <v>4250</v>
      </c>
      <c r="K244" s="11">
        <f t="shared" si="0"/>
        <v>2125</v>
      </c>
      <c r="L244" s="11">
        <f t="shared" si="1"/>
        <v>1168.75</v>
      </c>
      <c r="M244" s="12">
        <v>0.55000000000000004</v>
      </c>
      <c r="O244" s="1"/>
    </row>
    <row r="245" spans="1:15" ht="15.75" customHeight="1">
      <c r="A245" s="1"/>
      <c r="B245" s="7" t="s">
        <v>31</v>
      </c>
      <c r="C245" s="7">
        <v>1189833</v>
      </c>
      <c r="D245" s="8">
        <v>44301</v>
      </c>
      <c r="E245" s="7" t="s">
        <v>28</v>
      </c>
      <c r="F245" s="7" t="s">
        <v>29</v>
      </c>
      <c r="G245" s="7" t="s">
        <v>32</v>
      </c>
      <c r="H245" s="7" t="s">
        <v>22</v>
      </c>
      <c r="I245" s="9">
        <v>0.65</v>
      </c>
      <c r="J245" s="10">
        <v>6000</v>
      </c>
      <c r="K245" s="11">
        <f t="shared" si="0"/>
        <v>3900</v>
      </c>
      <c r="L245" s="11">
        <f t="shared" si="1"/>
        <v>780</v>
      </c>
      <c r="M245" s="12">
        <v>0.2</v>
      </c>
      <c r="O245" s="1"/>
    </row>
    <row r="246" spans="1:15" ht="15.75" customHeight="1">
      <c r="A246" s="1"/>
      <c r="B246" s="7" t="s">
        <v>31</v>
      </c>
      <c r="C246" s="7">
        <v>1189833</v>
      </c>
      <c r="D246" s="8">
        <v>44332</v>
      </c>
      <c r="E246" s="7" t="s">
        <v>28</v>
      </c>
      <c r="F246" s="7" t="s">
        <v>29</v>
      </c>
      <c r="G246" s="7" t="s">
        <v>32</v>
      </c>
      <c r="H246" s="7" t="s">
        <v>17</v>
      </c>
      <c r="I246" s="9">
        <v>0.45</v>
      </c>
      <c r="J246" s="10">
        <v>8000</v>
      </c>
      <c r="K246" s="11">
        <f t="shared" si="0"/>
        <v>3600</v>
      </c>
      <c r="L246" s="11">
        <f t="shared" si="1"/>
        <v>1440</v>
      </c>
      <c r="M246" s="12">
        <v>0.4</v>
      </c>
      <c r="O246" s="1"/>
    </row>
    <row r="247" spans="1:15" ht="15.75" customHeight="1">
      <c r="A247" s="1"/>
      <c r="B247" s="7" t="s">
        <v>31</v>
      </c>
      <c r="C247" s="7">
        <v>1189833</v>
      </c>
      <c r="D247" s="8">
        <v>44332</v>
      </c>
      <c r="E247" s="7" t="s">
        <v>28</v>
      </c>
      <c r="F247" s="7" t="s">
        <v>29</v>
      </c>
      <c r="G247" s="7" t="s">
        <v>32</v>
      </c>
      <c r="H247" s="7" t="s">
        <v>18</v>
      </c>
      <c r="I247" s="9">
        <v>0.5</v>
      </c>
      <c r="J247" s="10">
        <v>6500</v>
      </c>
      <c r="K247" s="11">
        <f t="shared" si="0"/>
        <v>3250</v>
      </c>
      <c r="L247" s="11">
        <f t="shared" si="1"/>
        <v>812.5</v>
      </c>
      <c r="M247" s="12">
        <v>0.25</v>
      </c>
      <c r="O247" s="1"/>
    </row>
    <row r="248" spans="1:15" ht="15.75" customHeight="1">
      <c r="A248" s="1"/>
      <c r="B248" s="7" t="s">
        <v>31</v>
      </c>
      <c r="C248" s="7">
        <v>1189833</v>
      </c>
      <c r="D248" s="8">
        <v>44332</v>
      </c>
      <c r="E248" s="7" t="s">
        <v>28</v>
      </c>
      <c r="F248" s="7" t="s">
        <v>29</v>
      </c>
      <c r="G248" s="7" t="s">
        <v>32</v>
      </c>
      <c r="H248" s="7" t="s">
        <v>19</v>
      </c>
      <c r="I248" s="9">
        <v>0.5</v>
      </c>
      <c r="J248" s="10">
        <v>6500</v>
      </c>
      <c r="K248" s="11">
        <f t="shared" si="0"/>
        <v>3250</v>
      </c>
      <c r="L248" s="11">
        <f t="shared" si="1"/>
        <v>1300</v>
      </c>
      <c r="M248" s="12">
        <v>0.4</v>
      </c>
      <c r="O248" s="1"/>
    </row>
    <row r="249" spans="1:15" ht="15.75" customHeight="1">
      <c r="A249" s="1"/>
      <c r="B249" s="7" t="s">
        <v>31</v>
      </c>
      <c r="C249" s="7">
        <v>1189833</v>
      </c>
      <c r="D249" s="8">
        <v>44332</v>
      </c>
      <c r="E249" s="7" t="s">
        <v>28</v>
      </c>
      <c r="F249" s="7" t="s">
        <v>29</v>
      </c>
      <c r="G249" s="7" t="s">
        <v>32</v>
      </c>
      <c r="H249" s="7" t="s">
        <v>20</v>
      </c>
      <c r="I249" s="9">
        <v>0.45</v>
      </c>
      <c r="J249" s="10">
        <v>5500</v>
      </c>
      <c r="K249" s="11">
        <f t="shared" si="0"/>
        <v>2475</v>
      </c>
      <c r="L249" s="11">
        <f t="shared" si="1"/>
        <v>866.25</v>
      </c>
      <c r="M249" s="12">
        <v>0.35</v>
      </c>
      <c r="O249" s="1"/>
    </row>
    <row r="250" spans="1:15" ht="15.75" customHeight="1">
      <c r="A250" s="1"/>
      <c r="B250" s="7" t="s">
        <v>31</v>
      </c>
      <c r="C250" s="7">
        <v>1189833</v>
      </c>
      <c r="D250" s="8">
        <v>44332</v>
      </c>
      <c r="E250" s="7" t="s">
        <v>28</v>
      </c>
      <c r="F250" s="7" t="s">
        <v>29</v>
      </c>
      <c r="G250" s="7" t="s">
        <v>32</v>
      </c>
      <c r="H250" s="7" t="s">
        <v>21</v>
      </c>
      <c r="I250" s="9">
        <v>0.5</v>
      </c>
      <c r="J250" s="10">
        <v>4500</v>
      </c>
      <c r="K250" s="11">
        <f t="shared" si="0"/>
        <v>2250</v>
      </c>
      <c r="L250" s="11">
        <f t="shared" si="1"/>
        <v>1237.5</v>
      </c>
      <c r="M250" s="12">
        <v>0.55000000000000004</v>
      </c>
      <c r="O250" s="1"/>
    </row>
    <row r="251" spans="1:15" ht="15.75" customHeight="1">
      <c r="A251" s="1"/>
      <c r="B251" s="7" t="s">
        <v>31</v>
      </c>
      <c r="C251" s="7">
        <v>1189833</v>
      </c>
      <c r="D251" s="8">
        <v>44332</v>
      </c>
      <c r="E251" s="7" t="s">
        <v>28</v>
      </c>
      <c r="F251" s="7" t="s">
        <v>29</v>
      </c>
      <c r="G251" s="7" t="s">
        <v>32</v>
      </c>
      <c r="H251" s="7" t="s">
        <v>22</v>
      </c>
      <c r="I251" s="9">
        <v>0.65</v>
      </c>
      <c r="J251" s="10">
        <v>6250</v>
      </c>
      <c r="K251" s="11">
        <f t="shared" si="0"/>
        <v>4062.5</v>
      </c>
      <c r="L251" s="11">
        <f t="shared" si="1"/>
        <v>812.5</v>
      </c>
      <c r="M251" s="12">
        <v>0.2</v>
      </c>
      <c r="O251" s="1"/>
    </row>
    <row r="252" spans="1:15" ht="15.75" customHeight="1">
      <c r="A252" s="1"/>
      <c r="B252" s="7" t="s">
        <v>31</v>
      </c>
      <c r="C252" s="7">
        <v>1189833</v>
      </c>
      <c r="D252" s="8">
        <v>44362</v>
      </c>
      <c r="E252" s="7" t="s">
        <v>28</v>
      </c>
      <c r="F252" s="7" t="s">
        <v>29</v>
      </c>
      <c r="G252" s="7" t="s">
        <v>32</v>
      </c>
      <c r="H252" s="7" t="s">
        <v>17</v>
      </c>
      <c r="I252" s="9">
        <v>0.45</v>
      </c>
      <c r="J252" s="10">
        <v>9000</v>
      </c>
      <c r="K252" s="11">
        <f t="shared" si="0"/>
        <v>4050</v>
      </c>
      <c r="L252" s="11">
        <f t="shared" si="1"/>
        <v>1620</v>
      </c>
      <c r="M252" s="12">
        <v>0.4</v>
      </c>
      <c r="O252" s="1"/>
    </row>
    <row r="253" spans="1:15" ht="15.75" customHeight="1">
      <c r="A253" s="1"/>
      <c r="B253" s="7" t="s">
        <v>31</v>
      </c>
      <c r="C253" s="7">
        <v>1189833</v>
      </c>
      <c r="D253" s="8">
        <v>44362</v>
      </c>
      <c r="E253" s="7" t="s">
        <v>28</v>
      </c>
      <c r="F253" s="7" t="s">
        <v>29</v>
      </c>
      <c r="G253" s="7" t="s">
        <v>32</v>
      </c>
      <c r="H253" s="7" t="s">
        <v>18</v>
      </c>
      <c r="I253" s="9">
        <v>0.5</v>
      </c>
      <c r="J253" s="10">
        <v>7500</v>
      </c>
      <c r="K253" s="11">
        <f t="shared" si="0"/>
        <v>3750</v>
      </c>
      <c r="L253" s="11">
        <f t="shared" si="1"/>
        <v>937.5</v>
      </c>
      <c r="M253" s="12">
        <v>0.25</v>
      </c>
      <c r="O253" s="1"/>
    </row>
    <row r="254" spans="1:15" ht="15.75" customHeight="1">
      <c r="A254" s="1"/>
      <c r="B254" s="7" t="s">
        <v>31</v>
      </c>
      <c r="C254" s="7">
        <v>1189833</v>
      </c>
      <c r="D254" s="8">
        <v>44362</v>
      </c>
      <c r="E254" s="7" t="s">
        <v>28</v>
      </c>
      <c r="F254" s="7" t="s">
        <v>29</v>
      </c>
      <c r="G254" s="7" t="s">
        <v>32</v>
      </c>
      <c r="H254" s="7" t="s">
        <v>19</v>
      </c>
      <c r="I254" s="9">
        <v>0.5</v>
      </c>
      <c r="J254" s="10">
        <v>7500</v>
      </c>
      <c r="K254" s="11">
        <f t="shared" si="0"/>
        <v>3750</v>
      </c>
      <c r="L254" s="11">
        <f t="shared" si="1"/>
        <v>1500</v>
      </c>
      <c r="M254" s="12">
        <v>0.4</v>
      </c>
      <c r="O254" s="1"/>
    </row>
    <row r="255" spans="1:15" ht="15.75" customHeight="1">
      <c r="A255" s="1"/>
      <c r="B255" s="7" t="s">
        <v>31</v>
      </c>
      <c r="C255" s="7">
        <v>1189833</v>
      </c>
      <c r="D255" s="8">
        <v>44362</v>
      </c>
      <c r="E255" s="7" t="s">
        <v>28</v>
      </c>
      <c r="F255" s="7" t="s">
        <v>29</v>
      </c>
      <c r="G255" s="7" t="s">
        <v>32</v>
      </c>
      <c r="H255" s="7" t="s">
        <v>20</v>
      </c>
      <c r="I255" s="9">
        <v>0.45</v>
      </c>
      <c r="J255" s="10">
        <v>6250</v>
      </c>
      <c r="K255" s="11">
        <f t="shared" si="0"/>
        <v>2812.5</v>
      </c>
      <c r="L255" s="11">
        <f t="shared" si="1"/>
        <v>984.37499999999989</v>
      </c>
      <c r="M255" s="12">
        <v>0.35</v>
      </c>
      <c r="O255" s="1"/>
    </row>
    <row r="256" spans="1:15" ht="15.75" customHeight="1">
      <c r="A256" s="1"/>
      <c r="B256" s="7" t="s">
        <v>31</v>
      </c>
      <c r="C256" s="7">
        <v>1189833</v>
      </c>
      <c r="D256" s="8">
        <v>44362</v>
      </c>
      <c r="E256" s="7" t="s">
        <v>28</v>
      </c>
      <c r="F256" s="7" t="s">
        <v>29</v>
      </c>
      <c r="G256" s="7" t="s">
        <v>32</v>
      </c>
      <c r="H256" s="7" t="s">
        <v>21</v>
      </c>
      <c r="I256" s="9">
        <v>0.5</v>
      </c>
      <c r="J256" s="10">
        <v>5000</v>
      </c>
      <c r="K256" s="11">
        <f t="shared" si="0"/>
        <v>2500</v>
      </c>
      <c r="L256" s="11">
        <f t="shared" si="1"/>
        <v>1375</v>
      </c>
      <c r="M256" s="12">
        <v>0.55000000000000004</v>
      </c>
      <c r="O256" s="1"/>
    </row>
    <row r="257" spans="1:15" ht="15.75" customHeight="1">
      <c r="A257" s="1"/>
      <c r="B257" s="7" t="s">
        <v>31</v>
      </c>
      <c r="C257" s="7">
        <v>1189833</v>
      </c>
      <c r="D257" s="8">
        <v>44362</v>
      </c>
      <c r="E257" s="7" t="s">
        <v>28</v>
      </c>
      <c r="F257" s="7" t="s">
        <v>29</v>
      </c>
      <c r="G257" s="7" t="s">
        <v>32</v>
      </c>
      <c r="H257" s="7" t="s">
        <v>22</v>
      </c>
      <c r="I257" s="9">
        <v>0.65</v>
      </c>
      <c r="J257" s="10">
        <v>8000</v>
      </c>
      <c r="K257" s="11">
        <f t="shared" si="0"/>
        <v>5200</v>
      </c>
      <c r="L257" s="11">
        <f t="shared" si="1"/>
        <v>1040</v>
      </c>
      <c r="M257" s="12">
        <v>0.2</v>
      </c>
      <c r="O257" s="1"/>
    </row>
    <row r="258" spans="1:15" ht="15.75" customHeight="1">
      <c r="A258" s="1"/>
      <c r="B258" s="7" t="s">
        <v>31</v>
      </c>
      <c r="C258" s="7">
        <v>1189833</v>
      </c>
      <c r="D258" s="8">
        <v>44391</v>
      </c>
      <c r="E258" s="7" t="s">
        <v>28</v>
      </c>
      <c r="F258" s="7" t="s">
        <v>29</v>
      </c>
      <c r="G258" s="7" t="s">
        <v>32</v>
      </c>
      <c r="H258" s="7" t="s">
        <v>17</v>
      </c>
      <c r="I258" s="9">
        <v>0.45</v>
      </c>
      <c r="J258" s="10">
        <v>9500</v>
      </c>
      <c r="K258" s="11">
        <f t="shared" si="0"/>
        <v>4275</v>
      </c>
      <c r="L258" s="11">
        <f t="shared" si="1"/>
        <v>1710</v>
      </c>
      <c r="M258" s="12">
        <v>0.4</v>
      </c>
      <c r="O258" s="1"/>
    </row>
    <row r="259" spans="1:15" ht="15.75" customHeight="1">
      <c r="A259" s="1"/>
      <c r="B259" s="7" t="s">
        <v>31</v>
      </c>
      <c r="C259" s="7">
        <v>1189833</v>
      </c>
      <c r="D259" s="8">
        <v>44391</v>
      </c>
      <c r="E259" s="7" t="s">
        <v>28</v>
      </c>
      <c r="F259" s="7" t="s">
        <v>29</v>
      </c>
      <c r="G259" s="7" t="s">
        <v>32</v>
      </c>
      <c r="H259" s="7" t="s">
        <v>18</v>
      </c>
      <c r="I259" s="9">
        <v>0.5</v>
      </c>
      <c r="J259" s="10">
        <v>8000</v>
      </c>
      <c r="K259" s="11">
        <f t="shared" si="0"/>
        <v>4000</v>
      </c>
      <c r="L259" s="11">
        <f t="shared" si="1"/>
        <v>1000</v>
      </c>
      <c r="M259" s="12">
        <v>0.25</v>
      </c>
      <c r="O259" s="1"/>
    </row>
    <row r="260" spans="1:15" ht="15.75" customHeight="1">
      <c r="A260" s="1"/>
      <c r="B260" s="7" t="s">
        <v>31</v>
      </c>
      <c r="C260" s="7">
        <v>1189833</v>
      </c>
      <c r="D260" s="8">
        <v>44391</v>
      </c>
      <c r="E260" s="7" t="s">
        <v>28</v>
      </c>
      <c r="F260" s="7" t="s">
        <v>29</v>
      </c>
      <c r="G260" s="7" t="s">
        <v>32</v>
      </c>
      <c r="H260" s="7" t="s">
        <v>19</v>
      </c>
      <c r="I260" s="9">
        <v>0.5</v>
      </c>
      <c r="J260" s="10">
        <v>7500</v>
      </c>
      <c r="K260" s="11">
        <f t="shared" si="0"/>
        <v>3750</v>
      </c>
      <c r="L260" s="11">
        <f t="shared" si="1"/>
        <v>1500</v>
      </c>
      <c r="M260" s="12">
        <v>0.4</v>
      </c>
      <c r="O260" s="1"/>
    </row>
    <row r="261" spans="1:15" ht="15.75" customHeight="1">
      <c r="A261" s="1"/>
      <c r="B261" s="7" t="s">
        <v>31</v>
      </c>
      <c r="C261" s="7">
        <v>1189833</v>
      </c>
      <c r="D261" s="8">
        <v>44391</v>
      </c>
      <c r="E261" s="7" t="s">
        <v>28</v>
      </c>
      <c r="F261" s="7" t="s">
        <v>29</v>
      </c>
      <c r="G261" s="7" t="s">
        <v>32</v>
      </c>
      <c r="H261" s="7" t="s">
        <v>20</v>
      </c>
      <c r="I261" s="9">
        <v>0.45</v>
      </c>
      <c r="J261" s="10">
        <v>6500</v>
      </c>
      <c r="K261" s="11">
        <f t="shared" ref="K261:K4148" si="2">I261*J261</f>
        <v>2925</v>
      </c>
      <c r="L261" s="11">
        <f t="shared" ref="L261:L4148" si="3">K261*M261</f>
        <v>1023.7499999999999</v>
      </c>
      <c r="M261" s="12">
        <v>0.35</v>
      </c>
      <c r="O261" s="1"/>
    </row>
    <row r="262" spans="1:15" ht="15.75" customHeight="1">
      <c r="A262" s="1"/>
      <c r="B262" s="7" t="s">
        <v>31</v>
      </c>
      <c r="C262" s="7">
        <v>1189833</v>
      </c>
      <c r="D262" s="8">
        <v>44391</v>
      </c>
      <c r="E262" s="7" t="s">
        <v>28</v>
      </c>
      <c r="F262" s="7" t="s">
        <v>29</v>
      </c>
      <c r="G262" s="7" t="s">
        <v>32</v>
      </c>
      <c r="H262" s="7" t="s">
        <v>21</v>
      </c>
      <c r="I262" s="9">
        <v>0.5</v>
      </c>
      <c r="J262" s="10">
        <v>7000</v>
      </c>
      <c r="K262" s="11">
        <f t="shared" si="2"/>
        <v>3500</v>
      </c>
      <c r="L262" s="11">
        <f t="shared" si="3"/>
        <v>1925.0000000000002</v>
      </c>
      <c r="M262" s="12">
        <v>0.55000000000000004</v>
      </c>
      <c r="O262" s="1"/>
    </row>
    <row r="263" spans="1:15" ht="15.75" customHeight="1">
      <c r="A263" s="1"/>
      <c r="B263" s="7" t="s">
        <v>31</v>
      </c>
      <c r="C263" s="7">
        <v>1189833</v>
      </c>
      <c r="D263" s="8">
        <v>44391</v>
      </c>
      <c r="E263" s="7" t="s">
        <v>28</v>
      </c>
      <c r="F263" s="7" t="s">
        <v>29</v>
      </c>
      <c r="G263" s="7" t="s">
        <v>32</v>
      </c>
      <c r="H263" s="7" t="s">
        <v>22</v>
      </c>
      <c r="I263" s="9">
        <v>0.65</v>
      </c>
      <c r="J263" s="10">
        <v>7000</v>
      </c>
      <c r="K263" s="11">
        <f t="shared" si="2"/>
        <v>4550</v>
      </c>
      <c r="L263" s="11">
        <f t="shared" si="3"/>
        <v>910</v>
      </c>
      <c r="M263" s="12">
        <v>0.2</v>
      </c>
      <c r="O263" s="1"/>
    </row>
    <row r="264" spans="1:15" ht="15.75" customHeight="1">
      <c r="A264" s="1"/>
      <c r="B264" s="7" t="s">
        <v>31</v>
      </c>
      <c r="C264" s="7">
        <v>1189833</v>
      </c>
      <c r="D264" s="8">
        <v>44423</v>
      </c>
      <c r="E264" s="7" t="s">
        <v>28</v>
      </c>
      <c r="F264" s="7" t="s">
        <v>29</v>
      </c>
      <c r="G264" s="7" t="s">
        <v>32</v>
      </c>
      <c r="H264" s="7" t="s">
        <v>17</v>
      </c>
      <c r="I264" s="9">
        <v>0.5</v>
      </c>
      <c r="J264" s="10">
        <v>9000</v>
      </c>
      <c r="K264" s="11">
        <f t="shared" si="2"/>
        <v>4500</v>
      </c>
      <c r="L264" s="11">
        <f t="shared" si="3"/>
        <v>1800</v>
      </c>
      <c r="M264" s="12">
        <v>0.4</v>
      </c>
      <c r="O264" s="1"/>
    </row>
    <row r="265" spans="1:15" ht="15.75" customHeight="1">
      <c r="A265" s="1"/>
      <c r="B265" s="7" t="s">
        <v>31</v>
      </c>
      <c r="C265" s="7">
        <v>1189833</v>
      </c>
      <c r="D265" s="8">
        <v>44423</v>
      </c>
      <c r="E265" s="7" t="s">
        <v>28</v>
      </c>
      <c r="F265" s="7" t="s">
        <v>29</v>
      </c>
      <c r="G265" s="7" t="s">
        <v>32</v>
      </c>
      <c r="H265" s="7" t="s">
        <v>18</v>
      </c>
      <c r="I265" s="9">
        <v>0.55000000000000004</v>
      </c>
      <c r="J265" s="10">
        <v>8500</v>
      </c>
      <c r="K265" s="11">
        <f t="shared" si="2"/>
        <v>4675</v>
      </c>
      <c r="L265" s="11">
        <f t="shared" si="3"/>
        <v>1168.75</v>
      </c>
      <c r="M265" s="12">
        <v>0.25</v>
      </c>
      <c r="O265" s="1"/>
    </row>
    <row r="266" spans="1:15" ht="15.75" customHeight="1">
      <c r="A266" s="1"/>
      <c r="B266" s="7" t="s">
        <v>31</v>
      </c>
      <c r="C266" s="7">
        <v>1189833</v>
      </c>
      <c r="D266" s="8">
        <v>44423</v>
      </c>
      <c r="E266" s="7" t="s">
        <v>28</v>
      </c>
      <c r="F266" s="7" t="s">
        <v>29</v>
      </c>
      <c r="G266" s="7" t="s">
        <v>32</v>
      </c>
      <c r="H266" s="7" t="s">
        <v>19</v>
      </c>
      <c r="I266" s="9">
        <v>0.5</v>
      </c>
      <c r="J266" s="10">
        <v>7250</v>
      </c>
      <c r="K266" s="11">
        <f t="shared" si="2"/>
        <v>3625</v>
      </c>
      <c r="L266" s="11">
        <f t="shared" si="3"/>
        <v>1450</v>
      </c>
      <c r="M266" s="12">
        <v>0.4</v>
      </c>
      <c r="O266" s="1"/>
    </row>
    <row r="267" spans="1:15" ht="15.75" customHeight="1">
      <c r="A267" s="1"/>
      <c r="B267" s="7" t="s">
        <v>31</v>
      </c>
      <c r="C267" s="7">
        <v>1189833</v>
      </c>
      <c r="D267" s="8">
        <v>44423</v>
      </c>
      <c r="E267" s="7" t="s">
        <v>28</v>
      </c>
      <c r="F267" s="7" t="s">
        <v>29</v>
      </c>
      <c r="G267" s="7" t="s">
        <v>32</v>
      </c>
      <c r="H267" s="7" t="s">
        <v>20</v>
      </c>
      <c r="I267" s="9">
        <v>0.5</v>
      </c>
      <c r="J267" s="10">
        <v>6750</v>
      </c>
      <c r="K267" s="11">
        <f t="shared" si="2"/>
        <v>3375</v>
      </c>
      <c r="L267" s="11">
        <f t="shared" si="3"/>
        <v>1181.25</v>
      </c>
      <c r="M267" s="12">
        <v>0.35</v>
      </c>
      <c r="O267" s="1"/>
    </row>
    <row r="268" spans="1:15" ht="15.75" customHeight="1">
      <c r="A268" s="1"/>
      <c r="B268" s="7" t="s">
        <v>31</v>
      </c>
      <c r="C268" s="7">
        <v>1189833</v>
      </c>
      <c r="D268" s="8">
        <v>44423</v>
      </c>
      <c r="E268" s="7" t="s">
        <v>28</v>
      </c>
      <c r="F268" s="7" t="s">
        <v>29</v>
      </c>
      <c r="G268" s="7" t="s">
        <v>32</v>
      </c>
      <c r="H268" s="7" t="s">
        <v>21</v>
      </c>
      <c r="I268" s="9">
        <v>0.6</v>
      </c>
      <c r="J268" s="10">
        <v>6750</v>
      </c>
      <c r="K268" s="11">
        <f t="shared" si="2"/>
        <v>4050</v>
      </c>
      <c r="L268" s="11">
        <f t="shared" si="3"/>
        <v>2227.5</v>
      </c>
      <c r="M268" s="12">
        <v>0.55000000000000004</v>
      </c>
      <c r="O268" s="1"/>
    </row>
    <row r="269" spans="1:15" ht="15.75" customHeight="1">
      <c r="A269" s="1"/>
      <c r="B269" s="7" t="s">
        <v>31</v>
      </c>
      <c r="C269" s="7">
        <v>1189833</v>
      </c>
      <c r="D269" s="8">
        <v>44423</v>
      </c>
      <c r="E269" s="7" t="s">
        <v>28</v>
      </c>
      <c r="F269" s="7" t="s">
        <v>29</v>
      </c>
      <c r="G269" s="7" t="s">
        <v>32</v>
      </c>
      <c r="H269" s="7" t="s">
        <v>22</v>
      </c>
      <c r="I269" s="9">
        <v>0.65</v>
      </c>
      <c r="J269" s="10">
        <v>6500</v>
      </c>
      <c r="K269" s="11">
        <f t="shared" si="2"/>
        <v>4225</v>
      </c>
      <c r="L269" s="11">
        <f t="shared" si="3"/>
        <v>845</v>
      </c>
      <c r="M269" s="12">
        <v>0.2</v>
      </c>
      <c r="O269" s="1"/>
    </row>
    <row r="270" spans="1:15" ht="15.75" customHeight="1">
      <c r="A270" s="1"/>
      <c r="B270" s="7" t="s">
        <v>31</v>
      </c>
      <c r="C270" s="7">
        <v>1189833</v>
      </c>
      <c r="D270" s="8">
        <v>44455</v>
      </c>
      <c r="E270" s="7" t="s">
        <v>28</v>
      </c>
      <c r="F270" s="7" t="s">
        <v>29</v>
      </c>
      <c r="G270" s="7" t="s">
        <v>32</v>
      </c>
      <c r="H270" s="7" t="s">
        <v>17</v>
      </c>
      <c r="I270" s="9">
        <v>0.5</v>
      </c>
      <c r="J270" s="10">
        <v>8500</v>
      </c>
      <c r="K270" s="11">
        <f t="shared" si="2"/>
        <v>4250</v>
      </c>
      <c r="L270" s="11">
        <f t="shared" si="3"/>
        <v>1700</v>
      </c>
      <c r="M270" s="12">
        <v>0.4</v>
      </c>
      <c r="O270" s="1"/>
    </row>
    <row r="271" spans="1:15" ht="15.75" customHeight="1">
      <c r="A271" s="1"/>
      <c r="B271" s="7" t="s">
        <v>31</v>
      </c>
      <c r="C271" s="7">
        <v>1189833</v>
      </c>
      <c r="D271" s="8">
        <v>44455</v>
      </c>
      <c r="E271" s="7" t="s">
        <v>28</v>
      </c>
      <c r="F271" s="7" t="s">
        <v>29</v>
      </c>
      <c r="G271" s="7" t="s">
        <v>32</v>
      </c>
      <c r="H271" s="7" t="s">
        <v>18</v>
      </c>
      <c r="I271" s="9">
        <v>0.55000000000000004</v>
      </c>
      <c r="J271" s="10">
        <v>8500</v>
      </c>
      <c r="K271" s="11">
        <f t="shared" si="2"/>
        <v>4675</v>
      </c>
      <c r="L271" s="11">
        <f t="shared" si="3"/>
        <v>1168.75</v>
      </c>
      <c r="M271" s="12">
        <v>0.25</v>
      </c>
      <c r="O271" s="1"/>
    </row>
    <row r="272" spans="1:15" ht="15.75" customHeight="1">
      <c r="A272" s="1"/>
      <c r="B272" s="7" t="s">
        <v>31</v>
      </c>
      <c r="C272" s="7">
        <v>1189833</v>
      </c>
      <c r="D272" s="8">
        <v>44455</v>
      </c>
      <c r="E272" s="7" t="s">
        <v>28</v>
      </c>
      <c r="F272" s="7" t="s">
        <v>29</v>
      </c>
      <c r="G272" s="7" t="s">
        <v>32</v>
      </c>
      <c r="H272" s="7" t="s">
        <v>19</v>
      </c>
      <c r="I272" s="9">
        <v>0.5</v>
      </c>
      <c r="J272" s="10">
        <v>7000</v>
      </c>
      <c r="K272" s="11">
        <f t="shared" si="2"/>
        <v>3500</v>
      </c>
      <c r="L272" s="11">
        <f t="shared" si="3"/>
        <v>1400</v>
      </c>
      <c r="M272" s="12">
        <v>0.4</v>
      </c>
      <c r="O272" s="1"/>
    </row>
    <row r="273" spans="1:15" ht="15.75" customHeight="1">
      <c r="A273" s="1"/>
      <c r="B273" s="7" t="s">
        <v>31</v>
      </c>
      <c r="C273" s="7">
        <v>1189833</v>
      </c>
      <c r="D273" s="8">
        <v>44455</v>
      </c>
      <c r="E273" s="7" t="s">
        <v>28</v>
      </c>
      <c r="F273" s="7" t="s">
        <v>29</v>
      </c>
      <c r="G273" s="7" t="s">
        <v>32</v>
      </c>
      <c r="H273" s="7" t="s">
        <v>20</v>
      </c>
      <c r="I273" s="9">
        <v>0.5</v>
      </c>
      <c r="J273" s="10">
        <v>6500</v>
      </c>
      <c r="K273" s="11">
        <f t="shared" si="2"/>
        <v>3250</v>
      </c>
      <c r="L273" s="11">
        <f t="shared" si="3"/>
        <v>1137.5</v>
      </c>
      <c r="M273" s="12">
        <v>0.35</v>
      </c>
      <c r="O273" s="1"/>
    </row>
    <row r="274" spans="1:15" ht="15.75" customHeight="1">
      <c r="A274" s="1"/>
      <c r="B274" s="7" t="s">
        <v>31</v>
      </c>
      <c r="C274" s="7">
        <v>1189833</v>
      </c>
      <c r="D274" s="8">
        <v>44455</v>
      </c>
      <c r="E274" s="7" t="s">
        <v>28</v>
      </c>
      <c r="F274" s="7" t="s">
        <v>29</v>
      </c>
      <c r="G274" s="7" t="s">
        <v>32</v>
      </c>
      <c r="H274" s="7" t="s">
        <v>21</v>
      </c>
      <c r="I274" s="9">
        <v>0.6</v>
      </c>
      <c r="J274" s="10">
        <v>6500</v>
      </c>
      <c r="K274" s="11">
        <f t="shared" si="2"/>
        <v>3900</v>
      </c>
      <c r="L274" s="11">
        <f t="shared" si="3"/>
        <v>2145</v>
      </c>
      <c r="M274" s="12">
        <v>0.55000000000000004</v>
      </c>
      <c r="O274" s="1"/>
    </row>
    <row r="275" spans="1:15" ht="15.75" customHeight="1">
      <c r="A275" s="1"/>
      <c r="B275" s="7" t="s">
        <v>31</v>
      </c>
      <c r="C275" s="7">
        <v>1189833</v>
      </c>
      <c r="D275" s="8">
        <v>44455</v>
      </c>
      <c r="E275" s="7" t="s">
        <v>28</v>
      </c>
      <c r="F275" s="7" t="s">
        <v>29</v>
      </c>
      <c r="G275" s="7" t="s">
        <v>32</v>
      </c>
      <c r="H275" s="7" t="s">
        <v>22</v>
      </c>
      <c r="I275" s="9">
        <v>0.65</v>
      </c>
      <c r="J275" s="10">
        <v>7000</v>
      </c>
      <c r="K275" s="11">
        <f t="shared" si="2"/>
        <v>4550</v>
      </c>
      <c r="L275" s="11">
        <f t="shared" si="3"/>
        <v>910</v>
      </c>
      <c r="M275" s="12">
        <v>0.2</v>
      </c>
      <c r="O275" s="1"/>
    </row>
    <row r="276" spans="1:15" ht="15.75" customHeight="1">
      <c r="A276" s="1"/>
      <c r="B276" s="7" t="s">
        <v>31</v>
      </c>
      <c r="C276" s="7">
        <v>1189833</v>
      </c>
      <c r="D276" s="8">
        <v>44484</v>
      </c>
      <c r="E276" s="7" t="s">
        <v>28</v>
      </c>
      <c r="F276" s="7" t="s">
        <v>29</v>
      </c>
      <c r="G276" s="7" t="s">
        <v>32</v>
      </c>
      <c r="H276" s="7" t="s">
        <v>17</v>
      </c>
      <c r="I276" s="9">
        <v>0.5</v>
      </c>
      <c r="J276" s="10">
        <v>8000</v>
      </c>
      <c r="K276" s="11">
        <f t="shared" si="2"/>
        <v>4000</v>
      </c>
      <c r="L276" s="11">
        <f t="shared" si="3"/>
        <v>1600</v>
      </c>
      <c r="M276" s="12">
        <v>0.4</v>
      </c>
      <c r="O276" s="1"/>
    </row>
    <row r="277" spans="1:15" ht="15.75" customHeight="1">
      <c r="A277" s="1"/>
      <c r="B277" s="7" t="s">
        <v>31</v>
      </c>
      <c r="C277" s="7">
        <v>1189833</v>
      </c>
      <c r="D277" s="8">
        <v>44484</v>
      </c>
      <c r="E277" s="7" t="s">
        <v>28</v>
      </c>
      <c r="F277" s="7" t="s">
        <v>29</v>
      </c>
      <c r="G277" s="7" t="s">
        <v>32</v>
      </c>
      <c r="H277" s="7" t="s">
        <v>18</v>
      </c>
      <c r="I277" s="9">
        <v>0.55000000000000004</v>
      </c>
      <c r="J277" s="10">
        <v>8000</v>
      </c>
      <c r="K277" s="11">
        <f t="shared" si="2"/>
        <v>4400</v>
      </c>
      <c r="L277" s="11">
        <f t="shared" si="3"/>
        <v>1100</v>
      </c>
      <c r="M277" s="12">
        <v>0.25</v>
      </c>
      <c r="O277" s="1"/>
    </row>
    <row r="278" spans="1:15" ht="15.75" customHeight="1">
      <c r="A278" s="1"/>
      <c r="B278" s="7" t="s">
        <v>31</v>
      </c>
      <c r="C278" s="7">
        <v>1189833</v>
      </c>
      <c r="D278" s="8">
        <v>44484</v>
      </c>
      <c r="E278" s="7" t="s">
        <v>28</v>
      </c>
      <c r="F278" s="7" t="s">
        <v>29</v>
      </c>
      <c r="G278" s="7" t="s">
        <v>32</v>
      </c>
      <c r="H278" s="7" t="s">
        <v>19</v>
      </c>
      <c r="I278" s="9">
        <v>0.5</v>
      </c>
      <c r="J278" s="10">
        <v>6500</v>
      </c>
      <c r="K278" s="11">
        <f t="shared" si="2"/>
        <v>3250</v>
      </c>
      <c r="L278" s="11">
        <f t="shared" si="3"/>
        <v>1300</v>
      </c>
      <c r="M278" s="12">
        <v>0.4</v>
      </c>
      <c r="O278" s="1"/>
    </row>
    <row r="279" spans="1:15" ht="15.75" customHeight="1">
      <c r="A279" s="1"/>
      <c r="B279" s="7" t="s">
        <v>31</v>
      </c>
      <c r="C279" s="7">
        <v>1189833</v>
      </c>
      <c r="D279" s="8">
        <v>44484</v>
      </c>
      <c r="E279" s="7" t="s">
        <v>28</v>
      </c>
      <c r="F279" s="7" t="s">
        <v>29</v>
      </c>
      <c r="G279" s="7" t="s">
        <v>32</v>
      </c>
      <c r="H279" s="7" t="s">
        <v>20</v>
      </c>
      <c r="I279" s="9">
        <v>0.5</v>
      </c>
      <c r="J279" s="10">
        <v>6250</v>
      </c>
      <c r="K279" s="11">
        <f t="shared" si="2"/>
        <v>3125</v>
      </c>
      <c r="L279" s="11">
        <f t="shared" si="3"/>
        <v>1093.75</v>
      </c>
      <c r="M279" s="12">
        <v>0.35</v>
      </c>
      <c r="O279" s="1"/>
    </row>
    <row r="280" spans="1:15" ht="15.75" customHeight="1">
      <c r="A280" s="1"/>
      <c r="B280" s="7" t="s">
        <v>31</v>
      </c>
      <c r="C280" s="7">
        <v>1189833</v>
      </c>
      <c r="D280" s="8">
        <v>44484</v>
      </c>
      <c r="E280" s="7" t="s">
        <v>28</v>
      </c>
      <c r="F280" s="7" t="s">
        <v>29</v>
      </c>
      <c r="G280" s="7" t="s">
        <v>32</v>
      </c>
      <c r="H280" s="7" t="s">
        <v>21</v>
      </c>
      <c r="I280" s="9">
        <v>0.6</v>
      </c>
      <c r="J280" s="10">
        <v>6000</v>
      </c>
      <c r="K280" s="11">
        <f t="shared" si="2"/>
        <v>3600</v>
      </c>
      <c r="L280" s="11">
        <f t="shared" si="3"/>
        <v>1980.0000000000002</v>
      </c>
      <c r="M280" s="12">
        <v>0.55000000000000004</v>
      </c>
      <c r="O280" s="1"/>
    </row>
    <row r="281" spans="1:15" ht="15.75" customHeight="1">
      <c r="A281" s="1"/>
      <c r="B281" s="7" t="s">
        <v>31</v>
      </c>
      <c r="C281" s="7">
        <v>1189833</v>
      </c>
      <c r="D281" s="8">
        <v>44484</v>
      </c>
      <c r="E281" s="7" t="s">
        <v>28</v>
      </c>
      <c r="F281" s="7" t="s">
        <v>29</v>
      </c>
      <c r="G281" s="7" t="s">
        <v>32</v>
      </c>
      <c r="H281" s="7" t="s">
        <v>22</v>
      </c>
      <c r="I281" s="9">
        <v>0.65</v>
      </c>
      <c r="J281" s="10">
        <v>6500</v>
      </c>
      <c r="K281" s="11">
        <f t="shared" si="2"/>
        <v>4225</v>
      </c>
      <c r="L281" s="11">
        <f t="shared" si="3"/>
        <v>845</v>
      </c>
      <c r="M281" s="12">
        <v>0.2</v>
      </c>
      <c r="O281" s="1"/>
    </row>
    <row r="282" spans="1:15" ht="15.75" customHeight="1">
      <c r="A282" s="1"/>
      <c r="B282" s="7" t="s">
        <v>31</v>
      </c>
      <c r="C282" s="7">
        <v>1189833</v>
      </c>
      <c r="D282" s="8">
        <v>44515</v>
      </c>
      <c r="E282" s="7" t="s">
        <v>28</v>
      </c>
      <c r="F282" s="7" t="s">
        <v>29</v>
      </c>
      <c r="G282" s="7" t="s">
        <v>32</v>
      </c>
      <c r="H282" s="7" t="s">
        <v>17</v>
      </c>
      <c r="I282" s="9">
        <v>0.5</v>
      </c>
      <c r="J282" s="10">
        <v>8250</v>
      </c>
      <c r="K282" s="11">
        <f t="shared" si="2"/>
        <v>4125</v>
      </c>
      <c r="L282" s="11">
        <f t="shared" si="3"/>
        <v>1650</v>
      </c>
      <c r="M282" s="12">
        <v>0.4</v>
      </c>
      <c r="O282" s="1"/>
    </row>
    <row r="283" spans="1:15" ht="15.75" customHeight="1">
      <c r="A283" s="1"/>
      <c r="B283" s="7" t="s">
        <v>31</v>
      </c>
      <c r="C283" s="7">
        <v>1189833</v>
      </c>
      <c r="D283" s="8">
        <v>44515</v>
      </c>
      <c r="E283" s="7" t="s">
        <v>28</v>
      </c>
      <c r="F283" s="7" t="s">
        <v>29</v>
      </c>
      <c r="G283" s="7" t="s">
        <v>32</v>
      </c>
      <c r="H283" s="7" t="s">
        <v>18</v>
      </c>
      <c r="I283" s="9">
        <v>0.55000000000000004</v>
      </c>
      <c r="J283" s="10">
        <v>8250</v>
      </c>
      <c r="K283" s="11">
        <f t="shared" si="2"/>
        <v>4537.5</v>
      </c>
      <c r="L283" s="11">
        <f t="shared" si="3"/>
        <v>1134.375</v>
      </c>
      <c r="M283" s="12">
        <v>0.25</v>
      </c>
      <c r="O283" s="1"/>
    </row>
    <row r="284" spans="1:15" ht="15.75" customHeight="1">
      <c r="A284" s="1"/>
      <c r="B284" s="7" t="s">
        <v>31</v>
      </c>
      <c r="C284" s="7">
        <v>1189833</v>
      </c>
      <c r="D284" s="8">
        <v>44515</v>
      </c>
      <c r="E284" s="7" t="s">
        <v>28</v>
      </c>
      <c r="F284" s="7" t="s">
        <v>29</v>
      </c>
      <c r="G284" s="7" t="s">
        <v>32</v>
      </c>
      <c r="H284" s="7" t="s">
        <v>19</v>
      </c>
      <c r="I284" s="9">
        <v>0.5</v>
      </c>
      <c r="J284" s="10">
        <v>6750</v>
      </c>
      <c r="K284" s="11">
        <f t="shared" si="2"/>
        <v>3375</v>
      </c>
      <c r="L284" s="11">
        <f t="shared" si="3"/>
        <v>1350</v>
      </c>
      <c r="M284" s="12">
        <v>0.4</v>
      </c>
      <c r="O284" s="1"/>
    </row>
    <row r="285" spans="1:15" ht="15.75" customHeight="1">
      <c r="A285" s="1"/>
      <c r="B285" s="7" t="s">
        <v>31</v>
      </c>
      <c r="C285" s="7">
        <v>1189833</v>
      </c>
      <c r="D285" s="8">
        <v>44515</v>
      </c>
      <c r="E285" s="7" t="s">
        <v>28</v>
      </c>
      <c r="F285" s="7" t="s">
        <v>29</v>
      </c>
      <c r="G285" s="7" t="s">
        <v>32</v>
      </c>
      <c r="H285" s="7" t="s">
        <v>20</v>
      </c>
      <c r="I285" s="9">
        <v>0.5</v>
      </c>
      <c r="J285" s="10">
        <v>6500</v>
      </c>
      <c r="K285" s="11">
        <f t="shared" si="2"/>
        <v>3250</v>
      </c>
      <c r="L285" s="11">
        <f t="shared" si="3"/>
        <v>1137.5</v>
      </c>
      <c r="M285" s="12">
        <v>0.35</v>
      </c>
      <c r="O285" s="1"/>
    </row>
    <row r="286" spans="1:15" ht="15.75" customHeight="1">
      <c r="A286" s="1"/>
      <c r="B286" s="7" t="s">
        <v>31</v>
      </c>
      <c r="C286" s="7">
        <v>1189833</v>
      </c>
      <c r="D286" s="8">
        <v>44515</v>
      </c>
      <c r="E286" s="7" t="s">
        <v>28</v>
      </c>
      <c r="F286" s="7" t="s">
        <v>29</v>
      </c>
      <c r="G286" s="7" t="s">
        <v>32</v>
      </c>
      <c r="H286" s="7" t="s">
        <v>21</v>
      </c>
      <c r="I286" s="9">
        <v>0.6</v>
      </c>
      <c r="J286" s="10">
        <v>6000</v>
      </c>
      <c r="K286" s="11">
        <f t="shared" si="2"/>
        <v>3600</v>
      </c>
      <c r="L286" s="11">
        <f t="shared" si="3"/>
        <v>1980.0000000000002</v>
      </c>
      <c r="M286" s="12">
        <v>0.55000000000000004</v>
      </c>
      <c r="O286" s="1"/>
    </row>
    <row r="287" spans="1:15" ht="15.75" customHeight="1">
      <c r="A287" s="1"/>
      <c r="B287" s="7" t="s">
        <v>31</v>
      </c>
      <c r="C287" s="7">
        <v>1189833</v>
      </c>
      <c r="D287" s="8">
        <v>44515</v>
      </c>
      <c r="E287" s="7" t="s">
        <v>28</v>
      </c>
      <c r="F287" s="7" t="s">
        <v>29</v>
      </c>
      <c r="G287" s="7" t="s">
        <v>32</v>
      </c>
      <c r="H287" s="7" t="s">
        <v>22</v>
      </c>
      <c r="I287" s="9">
        <v>0.65</v>
      </c>
      <c r="J287" s="10">
        <v>7000</v>
      </c>
      <c r="K287" s="11">
        <f t="shared" si="2"/>
        <v>4550</v>
      </c>
      <c r="L287" s="11">
        <f t="shared" si="3"/>
        <v>910</v>
      </c>
      <c r="M287" s="12">
        <v>0.2</v>
      </c>
      <c r="O287" s="1"/>
    </row>
    <row r="288" spans="1:15" ht="15.75" customHeight="1">
      <c r="A288" s="1"/>
      <c r="B288" s="7" t="s">
        <v>31</v>
      </c>
      <c r="C288" s="7">
        <v>1189833</v>
      </c>
      <c r="D288" s="8">
        <v>44544</v>
      </c>
      <c r="E288" s="7" t="s">
        <v>28</v>
      </c>
      <c r="F288" s="7" t="s">
        <v>29</v>
      </c>
      <c r="G288" s="7" t="s">
        <v>32</v>
      </c>
      <c r="H288" s="7" t="s">
        <v>17</v>
      </c>
      <c r="I288" s="9">
        <v>0.5</v>
      </c>
      <c r="J288" s="10">
        <v>9000</v>
      </c>
      <c r="K288" s="11">
        <f t="shared" si="2"/>
        <v>4500</v>
      </c>
      <c r="L288" s="11">
        <f t="shared" si="3"/>
        <v>1800</v>
      </c>
      <c r="M288" s="12">
        <v>0.4</v>
      </c>
      <c r="O288" s="1"/>
    </row>
    <row r="289" spans="1:16" ht="15.75" customHeight="1">
      <c r="A289" s="1"/>
      <c r="B289" s="7" t="s">
        <v>31</v>
      </c>
      <c r="C289" s="7">
        <v>1189833</v>
      </c>
      <c r="D289" s="8">
        <v>44544</v>
      </c>
      <c r="E289" s="7" t="s">
        <v>28</v>
      </c>
      <c r="F289" s="7" t="s">
        <v>29</v>
      </c>
      <c r="G289" s="7" t="s">
        <v>32</v>
      </c>
      <c r="H289" s="7" t="s">
        <v>18</v>
      </c>
      <c r="I289" s="9">
        <v>0.55000000000000004</v>
      </c>
      <c r="J289" s="10">
        <v>9000</v>
      </c>
      <c r="K289" s="11">
        <f t="shared" si="2"/>
        <v>4950</v>
      </c>
      <c r="L289" s="11">
        <f t="shared" si="3"/>
        <v>1237.5</v>
      </c>
      <c r="M289" s="12">
        <v>0.25</v>
      </c>
      <c r="O289" s="1"/>
    </row>
    <row r="290" spans="1:16" ht="15.75" customHeight="1">
      <c r="A290" s="1"/>
      <c r="B290" s="7" t="s">
        <v>31</v>
      </c>
      <c r="C290" s="7">
        <v>1189833</v>
      </c>
      <c r="D290" s="8">
        <v>44544</v>
      </c>
      <c r="E290" s="7" t="s">
        <v>28</v>
      </c>
      <c r="F290" s="7" t="s">
        <v>29</v>
      </c>
      <c r="G290" s="7" t="s">
        <v>32</v>
      </c>
      <c r="H290" s="7" t="s">
        <v>19</v>
      </c>
      <c r="I290" s="9">
        <v>0.5</v>
      </c>
      <c r="J290" s="10">
        <v>7000</v>
      </c>
      <c r="K290" s="11">
        <f t="shared" si="2"/>
        <v>3500</v>
      </c>
      <c r="L290" s="11">
        <f t="shared" si="3"/>
        <v>1400</v>
      </c>
      <c r="M290" s="12">
        <v>0.4</v>
      </c>
      <c r="O290" s="1"/>
    </row>
    <row r="291" spans="1:16" ht="15.75" customHeight="1">
      <c r="A291" s="1"/>
      <c r="B291" s="7" t="s">
        <v>31</v>
      </c>
      <c r="C291" s="7">
        <v>1189833</v>
      </c>
      <c r="D291" s="8">
        <v>44544</v>
      </c>
      <c r="E291" s="7" t="s">
        <v>28</v>
      </c>
      <c r="F291" s="7" t="s">
        <v>29</v>
      </c>
      <c r="G291" s="7" t="s">
        <v>32</v>
      </c>
      <c r="H291" s="7" t="s">
        <v>20</v>
      </c>
      <c r="I291" s="9">
        <v>0.5</v>
      </c>
      <c r="J291" s="10">
        <v>7000</v>
      </c>
      <c r="K291" s="11">
        <f t="shared" si="2"/>
        <v>3500</v>
      </c>
      <c r="L291" s="11">
        <f t="shared" si="3"/>
        <v>1225</v>
      </c>
      <c r="M291" s="12">
        <v>0.35</v>
      </c>
      <c r="O291" s="1"/>
    </row>
    <row r="292" spans="1:16" ht="15.75" customHeight="1">
      <c r="A292" s="1"/>
      <c r="B292" s="7" t="s">
        <v>31</v>
      </c>
      <c r="C292" s="7">
        <v>1189833</v>
      </c>
      <c r="D292" s="8">
        <v>44544</v>
      </c>
      <c r="E292" s="7" t="s">
        <v>28</v>
      </c>
      <c r="F292" s="7" t="s">
        <v>29</v>
      </c>
      <c r="G292" s="7" t="s">
        <v>32</v>
      </c>
      <c r="H292" s="7" t="s">
        <v>21</v>
      </c>
      <c r="I292" s="9">
        <v>0.6</v>
      </c>
      <c r="J292" s="10">
        <v>6250</v>
      </c>
      <c r="K292" s="11">
        <f t="shared" si="2"/>
        <v>3750</v>
      </c>
      <c r="L292" s="11">
        <f t="shared" si="3"/>
        <v>2062.5</v>
      </c>
      <c r="M292" s="12">
        <v>0.55000000000000004</v>
      </c>
      <c r="O292" s="1"/>
    </row>
    <row r="293" spans="1:16" ht="15.75" customHeight="1">
      <c r="A293" s="1"/>
      <c r="B293" s="7" t="s">
        <v>31</v>
      </c>
      <c r="C293" s="7">
        <v>1189833</v>
      </c>
      <c r="D293" s="8">
        <v>44544</v>
      </c>
      <c r="E293" s="7" t="s">
        <v>28</v>
      </c>
      <c r="F293" s="7" t="s">
        <v>29</v>
      </c>
      <c r="G293" s="7" t="s">
        <v>32</v>
      </c>
      <c r="H293" s="7" t="s">
        <v>22</v>
      </c>
      <c r="I293" s="9">
        <v>0.65</v>
      </c>
      <c r="J293" s="10">
        <v>7250</v>
      </c>
      <c r="K293" s="11">
        <f t="shared" si="2"/>
        <v>4712.5</v>
      </c>
      <c r="L293" s="11">
        <f t="shared" si="3"/>
        <v>942.5</v>
      </c>
      <c r="M293" s="12">
        <v>0.2</v>
      </c>
      <c r="O293" s="1"/>
    </row>
    <row r="294" spans="1:16" ht="15.75" customHeight="1">
      <c r="A294" s="1"/>
      <c r="B294" s="7" t="s">
        <v>14</v>
      </c>
      <c r="C294" s="7">
        <v>1185732</v>
      </c>
      <c r="D294" s="8">
        <v>44211</v>
      </c>
      <c r="E294" s="7" t="s">
        <v>33</v>
      </c>
      <c r="F294" s="7" t="s">
        <v>34</v>
      </c>
      <c r="G294" s="7" t="s">
        <v>35</v>
      </c>
      <c r="H294" s="7" t="s">
        <v>17</v>
      </c>
      <c r="I294" s="9">
        <v>0.45</v>
      </c>
      <c r="J294" s="10">
        <v>4750</v>
      </c>
      <c r="K294" s="11">
        <f t="shared" si="2"/>
        <v>2137.5</v>
      </c>
      <c r="L294" s="11">
        <f t="shared" si="3"/>
        <v>855</v>
      </c>
      <c r="M294" s="12">
        <v>0.4</v>
      </c>
      <c r="O294" s="14"/>
      <c r="P294" s="13"/>
    </row>
    <row r="295" spans="1:16" ht="15.75" customHeight="1">
      <c r="A295" s="1"/>
      <c r="B295" s="7" t="s">
        <v>14</v>
      </c>
      <c r="C295" s="7">
        <v>1185732</v>
      </c>
      <c r="D295" s="8">
        <v>44211</v>
      </c>
      <c r="E295" s="7" t="s">
        <v>33</v>
      </c>
      <c r="F295" s="7" t="s">
        <v>34</v>
      </c>
      <c r="G295" s="7" t="s">
        <v>35</v>
      </c>
      <c r="H295" s="7" t="s">
        <v>18</v>
      </c>
      <c r="I295" s="9">
        <v>0.45</v>
      </c>
      <c r="J295" s="10">
        <v>2750</v>
      </c>
      <c r="K295" s="11">
        <f t="shared" si="2"/>
        <v>1237.5</v>
      </c>
      <c r="L295" s="11">
        <f t="shared" si="3"/>
        <v>433.125</v>
      </c>
      <c r="M295" s="12">
        <v>0.35</v>
      </c>
      <c r="O295" s="14"/>
      <c r="P295" s="13"/>
    </row>
    <row r="296" spans="1:16" ht="15.75" customHeight="1">
      <c r="A296" s="1"/>
      <c r="B296" s="7" t="s">
        <v>14</v>
      </c>
      <c r="C296" s="7">
        <v>1185732</v>
      </c>
      <c r="D296" s="8">
        <v>44211</v>
      </c>
      <c r="E296" s="7" t="s">
        <v>33</v>
      </c>
      <c r="F296" s="7" t="s">
        <v>34</v>
      </c>
      <c r="G296" s="7" t="s">
        <v>35</v>
      </c>
      <c r="H296" s="7" t="s">
        <v>19</v>
      </c>
      <c r="I296" s="9">
        <v>0.35000000000000003</v>
      </c>
      <c r="J296" s="10">
        <v>2750</v>
      </c>
      <c r="K296" s="11">
        <f t="shared" si="2"/>
        <v>962.50000000000011</v>
      </c>
      <c r="L296" s="11">
        <f t="shared" si="3"/>
        <v>336.875</v>
      </c>
      <c r="M296" s="12">
        <v>0.35</v>
      </c>
      <c r="O296" s="14"/>
      <c r="P296" s="13"/>
    </row>
    <row r="297" spans="1:16" ht="15.75" customHeight="1">
      <c r="A297" s="1"/>
      <c r="B297" s="7" t="s">
        <v>14</v>
      </c>
      <c r="C297" s="7">
        <v>1185732</v>
      </c>
      <c r="D297" s="8">
        <v>44211</v>
      </c>
      <c r="E297" s="7" t="s">
        <v>33</v>
      </c>
      <c r="F297" s="7" t="s">
        <v>34</v>
      </c>
      <c r="G297" s="7" t="s">
        <v>35</v>
      </c>
      <c r="H297" s="7" t="s">
        <v>20</v>
      </c>
      <c r="I297" s="9">
        <v>0.4</v>
      </c>
      <c r="J297" s="10">
        <v>1250</v>
      </c>
      <c r="K297" s="11">
        <f t="shared" si="2"/>
        <v>500</v>
      </c>
      <c r="L297" s="11">
        <f t="shared" si="3"/>
        <v>200</v>
      </c>
      <c r="M297" s="12">
        <v>0.4</v>
      </c>
      <c r="O297" s="15"/>
      <c r="P297" s="13"/>
    </row>
    <row r="298" spans="1:16" ht="15.75" customHeight="1">
      <c r="A298" s="1"/>
      <c r="B298" s="7" t="s">
        <v>14</v>
      </c>
      <c r="C298" s="7">
        <v>1185732</v>
      </c>
      <c r="D298" s="8">
        <v>44211</v>
      </c>
      <c r="E298" s="7" t="s">
        <v>33</v>
      </c>
      <c r="F298" s="7" t="s">
        <v>34</v>
      </c>
      <c r="G298" s="7" t="s">
        <v>35</v>
      </c>
      <c r="H298" s="7" t="s">
        <v>21</v>
      </c>
      <c r="I298" s="9">
        <v>0.54999999999999993</v>
      </c>
      <c r="J298" s="10">
        <v>1750</v>
      </c>
      <c r="K298" s="11">
        <f t="shared" si="2"/>
        <v>962.49999999999989</v>
      </c>
      <c r="L298" s="11">
        <f t="shared" si="3"/>
        <v>336.87499999999994</v>
      </c>
      <c r="M298" s="12">
        <v>0.35</v>
      </c>
      <c r="O298" s="15"/>
      <c r="P298" s="13"/>
    </row>
    <row r="299" spans="1:16" ht="15.75" customHeight="1">
      <c r="A299" s="1"/>
      <c r="B299" s="7" t="s">
        <v>14</v>
      </c>
      <c r="C299" s="7">
        <v>1185732</v>
      </c>
      <c r="D299" s="8">
        <v>44211</v>
      </c>
      <c r="E299" s="7" t="s">
        <v>33</v>
      </c>
      <c r="F299" s="7" t="s">
        <v>34</v>
      </c>
      <c r="G299" s="7" t="s">
        <v>35</v>
      </c>
      <c r="H299" s="7" t="s">
        <v>22</v>
      </c>
      <c r="I299" s="9">
        <v>0.45</v>
      </c>
      <c r="J299" s="10">
        <v>2750</v>
      </c>
      <c r="K299" s="11">
        <f t="shared" si="2"/>
        <v>1237.5</v>
      </c>
      <c r="L299" s="11">
        <f t="shared" si="3"/>
        <v>618.75</v>
      </c>
      <c r="M299" s="12">
        <v>0.5</v>
      </c>
      <c r="O299" s="15"/>
      <c r="P299" s="13"/>
    </row>
    <row r="300" spans="1:16" ht="15.75" customHeight="1">
      <c r="A300" s="1"/>
      <c r="B300" s="7" t="s">
        <v>14</v>
      </c>
      <c r="C300" s="7">
        <v>1185732</v>
      </c>
      <c r="D300" s="8">
        <v>44242</v>
      </c>
      <c r="E300" s="7" t="s">
        <v>33</v>
      </c>
      <c r="F300" s="7" t="s">
        <v>34</v>
      </c>
      <c r="G300" s="7" t="s">
        <v>35</v>
      </c>
      <c r="H300" s="7" t="s">
        <v>17</v>
      </c>
      <c r="I300" s="9">
        <v>0.45</v>
      </c>
      <c r="J300" s="10">
        <v>5250</v>
      </c>
      <c r="K300" s="11">
        <f t="shared" si="2"/>
        <v>2362.5</v>
      </c>
      <c r="L300" s="11">
        <f t="shared" si="3"/>
        <v>945</v>
      </c>
      <c r="M300" s="12">
        <v>0.4</v>
      </c>
      <c r="O300" s="15"/>
      <c r="P300" s="13"/>
    </row>
    <row r="301" spans="1:16" ht="15.75" customHeight="1">
      <c r="A301" s="1"/>
      <c r="B301" s="7" t="s">
        <v>14</v>
      </c>
      <c r="C301" s="7">
        <v>1185732</v>
      </c>
      <c r="D301" s="8">
        <v>44242</v>
      </c>
      <c r="E301" s="7" t="s">
        <v>33</v>
      </c>
      <c r="F301" s="7" t="s">
        <v>34</v>
      </c>
      <c r="G301" s="7" t="s">
        <v>35</v>
      </c>
      <c r="H301" s="7" t="s">
        <v>18</v>
      </c>
      <c r="I301" s="9">
        <v>0.45</v>
      </c>
      <c r="J301" s="10">
        <v>1750</v>
      </c>
      <c r="K301" s="11">
        <f t="shared" si="2"/>
        <v>787.5</v>
      </c>
      <c r="L301" s="11">
        <f t="shared" si="3"/>
        <v>275.625</v>
      </c>
      <c r="M301" s="12">
        <v>0.35</v>
      </c>
      <c r="O301" s="15"/>
      <c r="P301" s="13"/>
    </row>
    <row r="302" spans="1:16" ht="15.75" customHeight="1">
      <c r="A302" s="1"/>
      <c r="B302" s="7" t="s">
        <v>14</v>
      </c>
      <c r="C302" s="7">
        <v>1185732</v>
      </c>
      <c r="D302" s="8">
        <v>44242</v>
      </c>
      <c r="E302" s="7" t="s">
        <v>33</v>
      </c>
      <c r="F302" s="7" t="s">
        <v>34</v>
      </c>
      <c r="G302" s="7" t="s">
        <v>35</v>
      </c>
      <c r="H302" s="7" t="s">
        <v>19</v>
      </c>
      <c r="I302" s="9">
        <v>0.35000000000000003</v>
      </c>
      <c r="J302" s="10">
        <v>2250</v>
      </c>
      <c r="K302" s="11">
        <f t="shared" si="2"/>
        <v>787.50000000000011</v>
      </c>
      <c r="L302" s="11">
        <f t="shared" si="3"/>
        <v>275.625</v>
      </c>
      <c r="M302" s="12">
        <v>0.35</v>
      </c>
      <c r="O302" s="15"/>
      <c r="P302" s="13"/>
    </row>
    <row r="303" spans="1:16" ht="15.75" customHeight="1">
      <c r="A303" s="1"/>
      <c r="B303" s="7" t="s">
        <v>14</v>
      </c>
      <c r="C303" s="7">
        <v>1185732</v>
      </c>
      <c r="D303" s="8">
        <v>44242</v>
      </c>
      <c r="E303" s="7" t="s">
        <v>33</v>
      </c>
      <c r="F303" s="7" t="s">
        <v>34</v>
      </c>
      <c r="G303" s="7" t="s">
        <v>35</v>
      </c>
      <c r="H303" s="7" t="s">
        <v>20</v>
      </c>
      <c r="I303" s="9">
        <v>0.4</v>
      </c>
      <c r="J303" s="10">
        <v>1000</v>
      </c>
      <c r="K303" s="11">
        <f t="shared" si="2"/>
        <v>400</v>
      </c>
      <c r="L303" s="11">
        <f t="shared" si="3"/>
        <v>160</v>
      </c>
      <c r="M303" s="12">
        <v>0.4</v>
      </c>
      <c r="O303" s="15"/>
      <c r="P303" s="13"/>
    </row>
    <row r="304" spans="1:16" ht="15.75" customHeight="1">
      <c r="A304" s="1"/>
      <c r="B304" s="7" t="s">
        <v>14</v>
      </c>
      <c r="C304" s="7">
        <v>1185732</v>
      </c>
      <c r="D304" s="8">
        <v>44242</v>
      </c>
      <c r="E304" s="7" t="s">
        <v>33</v>
      </c>
      <c r="F304" s="7" t="s">
        <v>34</v>
      </c>
      <c r="G304" s="7" t="s">
        <v>35</v>
      </c>
      <c r="H304" s="7" t="s">
        <v>21</v>
      </c>
      <c r="I304" s="9">
        <v>0.54999999999999993</v>
      </c>
      <c r="J304" s="10">
        <v>1750</v>
      </c>
      <c r="K304" s="11">
        <f t="shared" si="2"/>
        <v>962.49999999999989</v>
      </c>
      <c r="L304" s="11">
        <f t="shared" si="3"/>
        <v>336.87499999999994</v>
      </c>
      <c r="M304" s="12">
        <v>0.35</v>
      </c>
      <c r="O304" s="15"/>
      <c r="P304" s="13"/>
    </row>
    <row r="305" spans="1:16" ht="15.75" customHeight="1">
      <c r="A305" s="1"/>
      <c r="B305" s="7" t="s">
        <v>14</v>
      </c>
      <c r="C305" s="7">
        <v>1185732</v>
      </c>
      <c r="D305" s="8">
        <v>44242</v>
      </c>
      <c r="E305" s="7" t="s">
        <v>33</v>
      </c>
      <c r="F305" s="7" t="s">
        <v>34</v>
      </c>
      <c r="G305" s="7" t="s">
        <v>35</v>
      </c>
      <c r="H305" s="7" t="s">
        <v>22</v>
      </c>
      <c r="I305" s="9">
        <v>0.45</v>
      </c>
      <c r="J305" s="10">
        <v>2750</v>
      </c>
      <c r="K305" s="11">
        <f t="shared" si="2"/>
        <v>1237.5</v>
      </c>
      <c r="L305" s="11">
        <f t="shared" si="3"/>
        <v>618.75</v>
      </c>
      <c r="M305" s="12">
        <v>0.5</v>
      </c>
      <c r="O305" s="15"/>
      <c r="P305" s="13"/>
    </row>
    <row r="306" spans="1:16" ht="15.75" customHeight="1">
      <c r="A306" s="1"/>
      <c r="B306" s="7" t="s">
        <v>14</v>
      </c>
      <c r="C306" s="7">
        <v>1185732</v>
      </c>
      <c r="D306" s="8">
        <v>44269</v>
      </c>
      <c r="E306" s="7" t="s">
        <v>33</v>
      </c>
      <c r="F306" s="7" t="s">
        <v>34</v>
      </c>
      <c r="G306" s="7" t="s">
        <v>35</v>
      </c>
      <c r="H306" s="7" t="s">
        <v>17</v>
      </c>
      <c r="I306" s="9">
        <v>0.5</v>
      </c>
      <c r="J306" s="10">
        <v>4950</v>
      </c>
      <c r="K306" s="11">
        <f t="shared" si="2"/>
        <v>2475</v>
      </c>
      <c r="L306" s="11">
        <f t="shared" si="3"/>
        <v>990</v>
      </c>
      <c r="M306" s="12">
        <v>0.4</v>
      </c>
      <c r="O306" s="15"/>
      <c r="P306" s="13"/>
    </row>
    <row r="307" spans="1:16" ht="15.75" customHeight="1">
      <c r="A307" s="1"/>
      <c r="B307" s="7" t="s">
        <v>14</v>
      </c>
      <c r="C307" s="7">
        <v>1185732</v>
      </c>
      <c r="D307" s="8">
        <v>44269</v>
      </c>
      <c r="E307" s="7" t="s">
        <v>33</v>
      </c>
      <c r="F307" s="7" t="s">
        <v>34</v>
      </c>
      <c r="G307" s="7" t="s">
        <v>35</v>
      </c>
      <c r="H307" s="7" t="s">
        <v>18</v>
      </c>
      <c r="I307" s="9">
        <v>0.5</v>
      </c>
      <c r="J307" s="10">
        <v>2000</v>
      </c>
      <c r="K307" s="11">
        <f t="shared" si="2"/>
        <v>1000</v>
      </c>
      <c r="L307" s="11">
        <f t="shared" si="3"/>
        <v>350</v>
      </c>
      <c r="M307" s="12">
        <v>0.35</v>
      </c>
      <c r="O307" s="15"/>
      <c r="P307" s="13"/>
    </row>
    <row r="308" spans="1:16" ht="15.75" customHeight="1">
      <c r="A308" s="1"/>
      <c r="B308" s="7" t="s">
        <v>14</v>
      </c>
      <c r="C308" s="7">
        <v>1185732</v>
      </c>
      <c r="D308" s="8">
        <v>44269</v>
      </c>
      <c r="E308" s="7" t="s">
        <v>33</v>
      </c>
      <c r="F308" s="7" t="s">
        <v>34</v>
      </c>
      <c r="G308" s="7" t="s">
        <v>35</v>
      </c>
      <c r="H308" s="7" t="s">
        <v>19</v>
      </c>
      <c r="I308" s="9">
        <v>0.4</v>
      </c>
      <c r="J308" s="10">
        <v>2250</v>
      </c>
      <c r="K308" s="11">
        <f t="shared" si="2"/>
        <v>900</v>
      </c>
      <c r="L308" s="11">
        <f t="shared" si="3"/>
        <v>315</v>
      </c>
      <c r="M308" s="12">
        <v>0.35</v>
      </c>
      <c r="O308" s="15"/>
      <c r="P308" s="13"/>
    </row>
    <row r="309" spans="1:16" ht="15.75" customHeight="1">
      <c r="A309" s="1"/>
      <c r="B309" s="7" t="s">
        <v>14</v>
      </c>
      <c r="C309" s="7">
        <v>1185732</v>
      </c>
      <c r="D309" s="8">
        <v>44269</v>
      </c>
      <c r="E309" s="7" t="s">
        <v>33</v>
      </c>
      <c r="F309" s="7" t="s">
        <v>34</v>
      </c>
      <c r="G309" s="7" t="s">
        <v>35</v>
      </c>
      <c r="H309" s="7" t="s">
        <v>20</v>
      </c>
      <c r="I309" s="9">
        <v>0.45</v>
      </c>
      <c r="J309" s="10">
        <v>750</v>
      </c>
      <c r="K309" s="11">
        <f t="shared" si="2"/>
        <v>337.5</v>
      </c>
      <c r="L309" s="11">
        <f t="shared" si="3"/>
        <v>135</v>
      </c>
      <c r="M309" s="12">
        <v>0.4</v>
      </c>
      <c r="O309" s="15"/>
      <c r="P309" s="13"/>
    </row>
    <row r="310" spans="1:16" ht="15.75" customHeight="1">
      <c r="A310" s="1"/>
      <c r="B310" s="7" t="s">
        <v>14</v>
      </c>
      <c r="C310" s="7">
        <v>1185732</v>
      </c>
      <c r="D310" s="8">
        <v>44269</v>
      </c>
      <c r="E310" s="7" t="s">
        <v>33</v>
      </c>
      <c r="F310" s="7" t="s">
        <v>34</v>
      </c>
      <c r="G310" s="7" t="s">
        <v>35</v>
      </c>
      <c r="H310" s="7" t="s">
        <v>21</v>
      </c>
      <c r="I310" s="9">
        <v>0.6</v>
      </c>
      <c r="J310" s="10">
        <v>1250</v>
      </c>
      <c r="K310" s="11">
        <f t="shared" si="2"/>
        <v>750</v>
      </c>
      <c r="L310" s="11">
        <f t="shared" si="3"/>
        <v>262.5</v>
      </c>
      <c r="M310" s="12">
        <v>0.35</v>
      </c>
      <c r="O310" s="15"/>
      <c r="P310" s="13"/>
    </row>
    <row r="311" spans="1:16" ht="15.75" customHeight="1">
      <c r="A311" s="1"/>
      <c r="B311" s="7" t="s">
        <v>14</v>
      </c>
      <c r="C311" s="7">
        <v>1185732</v>
      </c>
      <c r="D311" s="8">
        <v>44269</v>
      </c>
      <c r="E311" s="7" t="s">
        <v>33</v>
      </c>
      <c r="F311" s="7" t="s">
        <v>34</v>
      </c>
      <c r="G311" s="7" t="s">
        <v>35</v>
      </c>
      <c r="H311" s="7" t="s">
        <v>22</v>
      </c>
      <c r="I311" s="9">
        <v>0.5</v>
      </c>
      <c r="J311" s="10">
        <v>2250</v>
      </c>
      <c r="K311" s="11">
        <f t="shared" si="2"/>
        <v>1125</v>
      </c>
      <c r="L311" s="11">
        <f t="shared" si="3"/>
        <v>562.5</v>
      </c>
      <c r="M311" s="12">
        <v>0.5</v>
      </c>
      <c r="O311" s="15"/>
      <c r="P311" s="13"/>
    </row>
    <row r="312" spans="1:16" ht="15.75" customHeight="1">
      <c r="A312" s="1"/>
      <c r="B312" s="7" t="s">
        <v>14</v>
      </c>
      <c r="C312" s="7">
        <v>1185732</v>
      </c>
      <c r="D312" s="8">
        <v>44301</v>
      </c>
      <c r="E312" s="7" t="s">
        <v>33</v>
      </c>
      <c r="F312" s="7" t="s">
        <v>34</v>
      </c>
      <c r="G312" s="7" t="s">
        <v>35</v>
      </c>
      <c r="H312" s="7" t="s">
        <v>17</v>
      </c>
      <c r="I312" s="9">
        <v>0.5</v>
      </c>
      <c r="J312" s="10">
        <v>4500</v>
      </c>
      <c r="K312" s="11">
        <f t="shared" si="2"/>
        <v>2250</v>
      </c>
      <c r="L312" s="11">
        <f t="shared" si="3"/>
        <v>900</v>
      </c>
      <c r="M312" s="12">
        <v>0.4</v>
      </c>
      <c r="O312" s="15"/>
      <c r="P312" s="13"/>
    </row>
    <row r="313" spans="1:16" ht="15.75" customHeight="1">
      <c r="A313" s="1"/>
      <c r="B313" s="7" t="s">
        <v>14</v>
      </c>
      <c r="C313" s="7">
        <v>1185732</v>
      </c>
      <c r="D313" s="8">
        <v>44301</v>
      </c>
      <c r="E313" s="7" t="s">
        <v>33</v>
      </c>
      <c r="F313" s="7" t="s">
        <v>34</v>
      </c>
      <c r="G313" s="7" t="s">
        <v>35</v>
      </c>
      <c r="H313" s="7" t="s">
        <v>18</v>
      </c>
      <c r="I313" s="9">
        <v>0.5</v>
      </c>
      <c r="J313" s="10">
        <v>1500</v>
      </c>
      <c r="K313" s="11">
        <f t="shared" si="2"/>
        <v>750</v>
      </c>
      <c r="L313" s="11">
        <f t="shared" si="3"/>
        <v>262.5</v>
      </c>
      <c r="M313" s="12">
        <v>0.35</v>
      </c>
      <c r="O313" s="15"/>
      <c r="P313" s="13"/>
    </row>
    <row r="314" spans="1:16" ht="15.75" customHeight="1">
      <c r="A314" s="1"/>
      <c r="B314" s="7" t="s">
        <v>14</v>
      </c>
      <c r="C314" s="7">
        <v>1185732</v>
      </c>
      <c r="D314" s="8">
        <v>44301</v>
      </c>
      <c r="E314" s="7" t="s">
        <v>33</v>
      </c>
      <c r="F314" s="7" t="s">
        <v>34</v>
      </c>
      <c r="G314" s="7" t="s">
        <v>35</v>
      </c>
      <c r="H314" s="7" t="s">
        <v>19</v>
      </c>
      <c r="I314" s="9">
        <v>0.4</v>
      </c>
      <c r="J314" s="10">
        <v>1500</v>
      </c>
      <c r="K314" s="11">
        <f t="shared" si="2"/>
        <v>600</v>
      </c>
      <c r="L314" s="11">
        <f t="shared" si="3"/>
        <v>210</v>
      </c>
      <c r="M314" s="12">
        <v>0.35</v>
      </c>
      <c r="O314" s="15"/>
      <c r="P314" s="13"/>
    </row>
    <row r="315" spans="1:16" ht="15.75" customHeight="1">
      <c r="A315" s="1"/>
      <c r="B315" s="7" t="s">
        <v>14</v>
      </c>
      <c r="C315" s="7">
        <v>1185732</v>
      </c>
      <c r="D315" s="8">
        <v>44301</v>
      </c>
      <c r="E315" s="7" t="s">
        <v>33</v>
      </c>
      <c r="F315" s="7" t="s">
        <v>34</v>
      </c>
      <c r="G315" s="7" t="s">
        <v>35</v>
      </c>
      <c r="H315" s="7" t="s">
        <v>20</v>
      </c>
      <c r="I315" s="9">
        <v>0.45</v>
      </c>
      <c r="J315" s="10">
        <v>750</v>
      </c>
      <c r="K315" s="11">
        <f t="shared" si="2"/>
        <v>337.5</v>
      </c>
      <c r="L315" s="11">
        <f t="shared" si="3"/>
        <v>135</v>
      </c>
      <c r="M315" s="12">
        <v>0.4</v>
      </c>
      <c r="O315" s="15"/>
      <c r="P315" s="13"/>
    </row>
    <row r="316" spans="1:16" ht="15.75" customHeight="1">
      <c r="A316" s="1"/>
      <c r="B316" s="7" t="s">
        <v>14</v>
      </c>
      <c r="C316" s="7">
        <v>1185732</v>
      </c>
      <c r="D316" s="8">
        <v>44301</v>
      </c>
      <c r="E316" s="7" t="s">
        <v>33</v>
      </c>
      <c r="F316" s="7" t="s">
        <v>34</v>
      </c>
      <c r="G316" s="7" t="s">
        <v>35</v>
      </c>
      <c r="H316" s="7" t="s">
        <v>21</v>
      </c>
      <c r="I316" s="9">
        <v>0.6</v>
      </c>
      <c r="J316" s="10">
        <v>1000</v>
      </c>
      <c r="K316" s="11">
        <f t="shared" si="2"/>
        <v>600</v>
      </c>
      <c r="L316" s="11">
        <f t="shared" si="3"/>
        <v>210</v>
      </c>
      <c r="M316" s="12">
        <v>0.35</v>
      </c>
      <c r="O316" s="15"/>
      <c r="P316" s="13"/>
    </row>
    <row r="317" spans="1:16" ht="15.75" customHeight="1">
      <c r="A317" s="1"/>
      <c r="B317" s="7" t="s">
        <v>14</v>
      </c>
      <c r="C317" s="7">
        <v>1185732</v>
      </c>
      <c r="D317" s="8">
        <v>44301</v>
      </c>
      <c r="E317" s="7" t="s">
        <v>33</v>
      </c>
      <c r="F317" s="7" t="s">
        <v>34</v>
      </c>
      <c r="G317" s="7" t="s">
        <v>35</v>
      </c>
      <c r="H317" s="7" t="s">
        <v>22</v>
      </c>
      <c r="I317" s="9">
        <v>0.5</v>
      </c>
      <c r="J317" s="10">
        <v>2250</v>
      </c>
      <c r="K317" s="11">
        <f t="shared" si="2"/>
        <v>1125</v>
      </c>
      <c r="L317" s="11">
        <f t="shared" si="3"/>
        <v>562.5</v>
      </c>
      <c r="M317" s="12">
        <v>0.5</v>
      </c>
      <c r="O317" s="15"/>
      <c r="P317" s="13"/>
    </row>
    <row r="318" spans="1:16" ht="15.75" customHeight="1">
      <c r="A318" s="1"/>
      <c r="B318" s="7" t="s">
        <v>14</v>
      </c>
      <c r="C318" s="7">
        <v>1185732</v>
      </c>
      <c r="D318" s="8">
        <v>44332</v>
      </c>
      <c r="E318" s="7" t="s">
        <v>33</v>
      </c>
      <c r="F318" s="7" t="s">
        <v>34</v>
      </c>
      <c r="G318" s="7" t="s">
        <v>35</v>
      </c>
      <c r="H318" s="7" t="s">
        <v>17</v>
      </c>
      <c r="I318" s="9">
        <v>0.6</v>
      </c>
      <c r="J318" s="10">
        <v>4950</v>
      </c>
      <c r="K318" s="11">
        <f t="shared" si="2"/>
        <v>2970</v>
      </c>
      <c r="L318" s="11">
        <f t="shared" si="3"/>
        <v>1188</v>
      </c>
      <c r="M318" s="12">
        <v>0.4</v>
      </c>
      <c r="O318" s="15"/>
      <c r="P318" s="13"/>
    </row>
    <row r="319" spans="1:16" ht="15.75" customHeight="1">
      <c r="A319" s="1"/>
      <c r="B319" s="7" t="s">
        <v>14</v>
      </c>
      <c r="C319" s="7">
        <v>1185732</v>
      </c>
      <c r="D319" s="8">
        <v>44332</v>
      </c>
      <c r="E319" s="7" t="s">
        <v>33</v>
      </c>
      <c r="F319" s="7" t="s">
        <v>34</v>
      </c>
      <c r="G319" s="7" t="s">
        <v>35</v>
      </c>
      <c r="H319" s="7" t="s">
        <v>18</v>
      </c>
      <c r="I319" s="9">
        <v>0.55000000000000004</v>
      </c>
      <c r="J319" s="10">
        <v>2000</v>
      </c>
      <c r="K319" s="11">
        <f t="shared" si="2"/>
        <v>1100</v>
      </c>
      <c r="L319" s="11">
        <f t="shared" si="3"/>
        <v>385</v>
      </c>
      <c r="M319" s="12">
        <v>0.35</v>
      </c>
      <c r="O319" s="15"/>
      <c r="P319" s="13"/>
    </row>
    <row r="320" spans="1:16" ht="15.75" customHeight="1">
      <c r="A320" s="1"/>
      <c r="B320" s="7" t="s">
        <v>14</v>
      </c>
      <c r="C320" s="7">
        <v>1185732</v>
      </c>
      <c r="D320" s="8">
        <v>44332</v>
      </c>
      <c r="E320" s="7" t="s">
        <v>33</v>
      </c>
      <c r="F320" s="7" t="s">
        <v>34</v>
      </c>
      <c r="G320" s="7" t="s">
        <v>35</v>
      </c>
      <c r="H320" s="7" t="s">
        <v>19</v>
      </c>
      <c r="I320" s="9">
        <v>0.5</v>
      </c>
      <c r="J320" s="10">
        <v>1750</v>
      </c>
      <c r="K320" s="11">
        <f t="shared" si="2"/>
        <v>875</v>
      </c>
      <c r="L320" s="11">
        <f t="shared" si="3"/>
        <v>306.25</v>
      </c>
      <c r="M320" s="12">
        <v>0.35</v>
      </c>
      <c r="O320" s="15"/>
      <c r="P320" s="13"/>
    </row>
    <row r="321" spans="1:16" ht="15.75" customHeight="1">
      <c r="A321" s="1"/>
      <c r="B321" s="7" t="s">
        <v>14</v>
      </c>
      <c r="C321" s="7">
        <v>1185732</v>
      </c>
      <c r="D321" s="8">
        <v>44332</v>
      </c>
      <c r="E321" s="7" t="s">
        <v>33</v>
      </c>
      <c r="F321" s="7" t="s">
        <v>34</v>
      </c>
      <c r="G321" s="7" t="s">
        <v>35</v>
      </c>
      <c r="H321" s="7" t="s">
        <v>20</v>
      </c>
      <c r="I321" s="9">
        <v>0.5</v>
      </c>
      <c r="J321" s="10">
        <v>1000</v>
      </c>
      <c r="K321" s="11">
        <f t="shared" si="2"/>
        <v>500</v>
      </c>
      <c r="L321" s="11">
        <f t="shared" si="3"/>
        <v>200</v>
      </c>
      <c r="M321" s="12">
        <v>0.4</v>
      </c>
      <c r="O321" s="15"/>
      <c r="P321" s="13"/>
    </row>
    <row r="322" spans="1:16" ht="15.75" customHeight="1">
      <c r="A322" s="1"/>
      <c r="B322" s="7" t="s">
        <v>14</v>
      </c>
      <c r="C322" s="7">
        <v>1185732</v>
      </c>
      <c r="D322" s="8">
        <v>44332</v>
      </c>
      <c r="E322" s="7" t="s">
        <v>33</v>
      </c>
      <c r="F322" s="7" t="s">
        <v>34</v>
      </c>
      <c r="G322" s="7" t="s">
        <v>35</v>
      </c>
      <c r="H322" s="7" t="s">
        <v>21</v>
      </c>
      <c r="I322" s="9">
        <v>0.6</v>
      </c>
      <c r="J322" s="10">
        <v>1250</v>
      </c>
      <c r="K322" s="11">
        <f t="shared" si="2"/>
        <v>750</v>
      </c>
      <c r="L322" s="11">
        <f t="shared" si="3"/>
        <v>262.5</v>
      </c>
      <c r="M322" s="12">
        <v>0.35</v>
      </c>
      <c r="O322" s="15"/>
      <c r="P322" s="13"/>
    </row>
    <row r="323" spans="1:16" ht="15.75" customHeight="1">
      <c r="A323" s="1"/>
      <c r="B323" s="7" t="s">
        <v>14</v>
      </c>
      <c r="C323" s="7">
        <v>1185732</v>
      </c>
      <c r="D323" s="8">
        <v>44332</v>
      </c>
      <c r="E323" s="7" t="s">
        <v>33</v>
      </c>
      <c r="F323" s="7" t="s">
        <v>34</v>
      </c>
      <c r="G323" s="7" t="s">
        <v>35</v>
      </c>
      <c r="H323" s="7" t="s">
        <v>22</v>
      </c>
      <c r="I323" s="9">
        <v>0.65</v>
      </c>
      <c r="J323" s="10">
        <v>2500</v>
      </c>
      <c r="K323" s="11">
        <f t="shared" si="2"/>
        <v>1625</v>
      </c>
      <c r="L323" s="11">
        <f t="shared" si="3"/>
        <v>812.5</v>
      </c>
      <c r="M323" s="12">
        <v>0.5</v>
      </c>
      <c r="O323" s="15"/>
      <c r="P323" s="13"/>
    </row>
    <row r="324" spans="1:16" ht="15.75" customHeight="1">
      <c r="A324" s="1"/>
      <c r="B324" s="7" t="s">
        <v>14</v>
      </c>
      <c r="C324" s="7">
        <v>1185732</v>
      </c>
      <c r="D324" s="8">
        <v>44362</v>
      </c>
      <c r="E324" s="7" t="s">
        <v>33</v>
      </c>
      <c r="F324" s="7" t="s">
        <v>34</v>
      </c>
      <c r="G324" s="7" t="s">
        <v>35</v>
      </c>
      <c r="H324" s="7" t="s">
        <v>17</v>
      </c>
      <c r="I324" s="9">
        <v>0.5</v>
      </c>
      <c r="J324" s="10">
        <v>5000</v>
      </c>
      <c r="K324" s="11">
        <f t="shared" si="2"/>
        <v>2500</v>
      </c>
      <c r="L324" s="11">
        <f t="shared" si="3"/>
        <v>1000</v>
      </c>
      <c r="M324" s="12">
        <v>0.4</v>
      </c>
      <c r="O324" s="15"/>
      <c r="P324" s="13"/>
    </row>
    <row r="325" spans="1:16" ht="15.75" customHeight="1">
      <c r="A325" s="1"/>
      <c r="B325" s="7" t="s">
        <v>14</v>
      </c>
      <c r="C325" s="7">
        <v>1185732</v>
      </c>
      <c r="D325" s="8">
        <v>44362</v>
      </c>
      <c r="E325" s="7" t="s">
        <v>33</v>
      </c>
      <c r="F325" s="7" t="s">
        <v>34</v>
      </c>
      <c r="G325" s="7" t="s">
        <v>35</v>
      </c>
      <c r="H325" s="7" t="s">
        <v>18</v>
      </c>
      <c r="I325" s="9">
        <v>0.45000000000000007</v>
      </c>
      <c r="J325" s="10">
        <v>2500</v>
      </c>
      <c r="K325" s="11">
        <f t="shared" si="2"/>
        <v>1125.0000000000002</v>
      </c>
      <c r="L325" s="11">
        <f t="shared" si="3"/>
        <v>393.75000000000006</v>
      </c>
      <c r="M325" s="12">
        <v>0.35</v>
      </c>
      <c r="O325" s="15"/>
      <c r="P325" s="13"/>
    </row>
    <row r="326" spans="1:16" ht="15.75" customHeight="1">
      <c r="A326" s="1"/>
      <c r="B326" s="7" t="s">
        <v>14</v>
      </c>
      <c r="C326" s="7">
        <v>1185732</v>
      </c>
      <c r="D326" s="8">
        <v>44362</v>
      </c>
      <c r="E326" s="7" t="s">
        <v>33</v>
      </c>
      <c r="F326" s="7" t="s">
        <v>34</v>
      </c>
      <c r="G326" s="7" t="s">
        <v>35</v>
      </c>
      <c r="H326" s="7" t="s">
        <v>19</v>
      </c>
      <c r="I326" s="9">
        <v>0.4</v>
      </c>
      <c r="J326" s="10">
        <v>2000</v>
      </c>
      <c r="K326" s="11">
        <f t="shared" si="2"/>
        <v>800</v>
      </c>
      <c r="L326" s="11">
        <f t="shared" si="3"/>
        <v>280</v>
      </c>
      <c r="M326" s="12">
        <v>0.35</v>
      </c>
      <c r="O326" s="15"/>
      <c r="P326" s="13"/>
    </row>
    <row r="327" spans="1:16" ht="15.75" customHeight="1">
      <c r="A327" s="1"/>
      <c r="B327" s="7" t="s">
        <v>14</v>
      </c>
      <c r="C327" s="7">
        <v>1185732</v>
      </c>
      <c r="D327" s="8">
        <v>44362</v>
      </c>
      <c r="E327" s="7" t="s">
        <v>33</v>
      </c>
      <c r="F327" s="7" t="s">
        <v>34</v>
      </c>
      <c r="G327" s="7" t="s">
        <v>35</v>
      </c>
      <c r="H327" s="7" t="s">
        <v>20</v>
      </c>
      <c r="I327" s="9">
        <v>0.4</v>
      </c>
      <c r="J327" s="10">
        <v>1750</v>
      </c>
      <c r="K327" s="11">
        <f t="shared" si="2"/>
        <v>700</v>
      </c>
      <c r="L327" s="11">
        <f t="shared" si="3"/>
        <v>280</v>
      </c>
      <c r="M327" s="12">
        <v>0.4</v>
      </c>
      <c r="O327" s="15"/>
      <c r="P327" s="13"/>
    </row>
    <row r="328" spans="1:16" ht="15.75" customHeight="1">
      <c r="A328" s="1"/>
      <c r="B328" s="7" t="s">
        <v>14</v>
      </c>
      <c r="C328" s="7">
        <v>1185732</v>
      </c>
      <c r="D328" s="8">
        <v>44362</v>
      </c>
      <c r="E328" s="7" t="s">
        <v>33</v>
      </c>
      <c r="F328" s="7" t="s">
        <v>34</v>
      </c>
      <c r="G328" s="7" t="s">
        <v>35</v>
      </c>
      <c r="H328" s="7" t="s">
        <v>21</v>
      </c>
      <c r="I328" s="9">
        <v>0.5</v>
      </c>
      <c r="J328" s="10">
        <v>1750</v>
      </c>
      <c r="K328" s="11">
        <f t="shared" si="2"/>
        <v>875</v>
      </c>
      <c r="L328" s="11">
        <f t="shared" si="3"/>
        <v>306.25</v>
      </c>
      <c r="M328" s="12">
        <v>0.35</v>
      </c>
      <c r="O328" s="15"/>
      <c r="P328" s="13"/>
    </row>
    <row r="329" spans="1:16" ht="15.75" customHeight="1">
      <c r="A329" s="1"/>
      <c r="B329" s="7" t="s">
        <v>14</v>
      </c>
      <c r="C329" s="7">
        <v>1185732</v>
      </c>
      <c r="D329" s="8">
        <v>44362</v>
      </c>
      <c r="E329" s="7" t="s">
        <v>33</v>
      </c>
      <c r="F329" s="7" t="s">
        <v>34</v>
      </c>
      <c r="G329" s="7" t="s">
        <v>35</v>
      </c>
      <c r="H329" s="7" t="s">
        <v>22</v>
      </c>
      <c r="I329" s="9">
        <v>0.55000000000000004</v>
      </c>
      <c r="J329" s="10">
        <v>3500</v>
      </c>
      <c r="K329" s="11">
        <f t="shared" si="2"/>
        <v>1925.0000000000002</v>
      </c>
      <c r="L329" s="11">
        <f t="shared" si="3"/>
        <v>962.50000000000011</v>
      </c>
      <c r="M329" s="12">
        <v>0.5</v>
      </c>
      <c r="O329" s="15"/>
      <c r="P329" s="13"/>
    </row>
    <row r="330" spans="1:16" ht="15.75" customHeight="1">
      <c r="A330" s="1"/>
      <c r="B330" s="7" t="s">
        <v>14</v>
      </c>
      <c r="C330" s="7">
        <v>1185732</v>
      </c>
      <c r="D330" s="8">
        <v>44391</v>
      </c>
      <c r="E330" s="7" t="s">
        <v>33</v>
      </c>
      <c r="F330" s="7" t="s">
        <v>34</v>
      </c>
      <c r="G330" s="7" t="s">
        <v>35</v>
      </c>
      <c r="H330" s="7" t="s">
        <v>17</v>
      </c>
      <c r="I330" s="9">
        <v>0.5</v>
      </c>
      <c r="J330" s="10">
        <v>5750</v>
      </c>
      <c r="K330" s="11">
        <f t="shared" si="2"/>
        <v>2875</v>
      </c>
      <c r="L330" s="11">
        <f t="shared" si="3"/>
        <v>1150</v>
      </c>
      <c r="M330" s="12">
        <v>0.4</v>
      </c>
      <c r="O330" s="15"/>
      <c r="P330" s="13"/>
    </row>
    <row r="331" spans="1:16" ht="15.75" customHeight="1">
      <c r="A331" s="1"/>
      <c r="B331" s="7" t="s">
        <v>14</v>
      </c>
      <c r="C331" s="7">
        <v>1185732</v>
      </c>
      <c r="D331" s="8">
        <v>44391</v>
      </c>
      <c r="E331" s="7" t="s">
        <v>33</v>
      </c>
      <c r="F331" s="7" t="s">
        <v>34</v>
      </c>
      <c r="G331" s="7" t="s">
        <v>35</v>
      </c>
      <c r="H331" s="7" t="s">
        <v>18</v>
      </c>
      <c r="I331" s="9">
        <v>0.45000000000000007</v>
      </c>
      <c r="J331" s="10">
        <v>3250</v>
      </c>
      <c r="K331" s="11">
        <f t="shared" si="2"/>
        <v>1462.5000000000002</v>
      </c>
      <c r="L331" s="11">
        <f t="shared" si="3"/>
        <v>511.87500000000006</v>
      </c>
      <c r="M331" s="12">
        <v>0.35</v>
      </c>
      <c r="O331" s="15"/>
      <c r="P331" s="13"/>
    </row>
    <row r="332" spans="1:16" ht="15.75" customHeight="1">
      <c r="A332" s="1"/>
      <c r="B332" s="7" t="s">
        <v>14</v>
      </c>
      <c r="C332" s="7">
        <v>1185732</v>
      </c>
      <c r="D332" s="8">
        <v>44391</v>
      </c>
      <c r="E332" s="7" t="s">
        <v>33</v>
      </c>
      <c r="F332" s="7" t="s">
        <v>34</v>
      </c>
      <c r="G332" s="7" t="s">
        <v>35</v>
      </c>
      <c r="H332" s="7" t="s">
        <v>19</v>
      </c>
      <c r="I332" s="9">
        <v>0.4</v>
      </c>
      <c r="J332" s="10">
        <v>2500</v>
      </c>
      <c r="K332" s="11">
        <f t="shared" si="2"/>
        <v>1000</v>
      </c>
      <c r="L332" s="11">
        <f t="shared" si="3"/>
        <v>350</v>
      </c>
      <c r="M332" s="12">
        <v>0.35</v>
      </c>
      <c r="O332" s="15"/>
      <c r="P332" s="13"/>
    </row>
    <row r="333" spans="1:16" ht="15.75" customHeight="1">
      <c r="A333" s="1"/>
      <c r="B333" s="7" t="s">
        <v>14</v>
      </c>
      <c r="C333" s="7">
        <v>1185732</v>
      </c>
      <c r="D333" s="8">
        <v>44391</v>
      </c>
      <c r="E333" s="7" t="s">
        <v>33</v>
      </c>
      <c r="F333" s="7" t="s">
        <v>34</v>
      </c>
      <c r="G333" s="7" t="s">
        <v>35</v>
      </c>
      <c r="H333" s="7" t="s">
        <v>20</v>
      </c>
      <c r="I333" s="9">
        <v>0.4</v>
      </c>
      <c r="J333" s="10">
        <v>2000</v>
      </c>
      <c r="K333" s="11">
        <f t="shared" si="2"/>
        <v>800</v>
      </c>
      <c r="L333" s="11">
        <f t="shared" si="3"/>
        <v>320</v>
      </c>
      <c r="M333" s="12">
        <v>0.4</v>
      </c>
      <c r="O333" s="15"/>
      <c r="P333" s="13"/>
    </row>
    <row r="334" spans="1:16" ht="15.75" customHeight="1">
      <c r="A334" s="1"/>
      <c r="B334" s="7" t="s">
        <v>14</v>
      </c>
      <c r="C334" s="7">
        <v>1185732</v>
      </c>
      <c r="D334" s="8">
        <v>44391</v>
      </c>
      <c r="E334" s="7" t="s">
        <v>33</v>
      </c>
      <c r="F334" s="7" t="s">
        <v>34</v>
      </c>
      <c r="G334" s="7" t="s">
        <v>35</v>
      </c>
      <c r="H334" s="7" t="s">
        <v>21</v>
      </c>
      <c r="I334" s="9">
        <v>0.5</v>
      </c>
      <c r="J334" s="10">
        <v>2250</v>
      </c>
      <c r="K334" s="11">
        <f t="shared" si="2"/>
        <v>1125</v>
      </c>
      <c r="L334" s="11">
        <f t="shared" si="3"/>
        <v>393.75</v>
      </c>
      <c r="M334" s="12">
        <v>0.35</v>
      </c>
      <c r="O334" s="15"/>
      <c r="P334" s="13"/>
    </row>
    <row r="335" spans="1:16" ht="15.75" customHeight="1">
      <c r="A335" s="1"/>
      <c r="B335" s="7" t="s">
        <v>14</v>
      </c>
      <c r="C335" s="7">
        <v>1185732</v>
      </c>
      <c r="D335" s="8">
        <v>44391</v>
      </c>
      <c r="E335" s="7" t="s">
        <v>33</v>
      </c>
      <c r="F335" s="7" t="s">
        <v>34</v>
      </c>
      <c r="G335" s="7" t="s">
        <v>35</v>
      </c>
      <c r="H335" s="7" t="s">
        <v>22</v>
      </c>
      <c r="I335" s="9">
        <v>0.55000000000000004</v>
      </c>
      <c r="J335" s="10">
        <v>4000</v>
      </c>
      <c r="K335" s="11">
        <f t="shared" si="2"/>
        <v>2200</v>
      </c>
      <c r="L335" s="11">
        <f t="shared" si="3"/>
        <v>1100</v>
      </c>
      <c r="M335" s="12">
        <v>0.5</v>
      </c>
      <c r="O335" s="15"/>
      <c r="P335" s="13"/>
    </row>
    <row r="336" spans="1:16" ht="15.75" customHeight="1">
      <c r="A336" s="1"/>
      <c r="B336" s="7" t="s">
        <v>14</v>
      </c>
      <c r="C336" s="7">
        <v>1185732</v>
      </c>
      <c r="D336" s="8">
        <v>44423</v>
      </c>
      <c r="E336" s="7" t="s">
        <v>33</v>
      </c>
      <c r="F336" s="7" t="s">
        <v>34</v>
      </c>
      <c r="G336" s="7" t="s">
        <v>35</v>
      </c>
      <c r="H336" s="7" t="s">
        <v>17</v>
      </c>
      <c r="I336" s="9">
        <v>0.5</v>
      </c>
      <c r="J336" s="10">
        <v>5500</v>
      </c>
      <c r="K336" s="11">
        <f t="shared" si="2"/>
        <v>2750</v>
      </c>
      <c r="L336" s="11">
        <f t="shared" si="3"/>
        <v>1100</v>
      </c>
      <c r="M336" s="12">
        <v>0.4</v>
      </c>
      <c r="O336" s="15"/>
      <c r="P336" s="13"/>
    </row>
    <row r="337" spans="1:16" ht="15.75" customHeight="1">
      <c r="A337" s="1"/>
      <c r="B337" s="7" t="s">
        <v>14</v>
      </c>
      <c r="C337" s="7">
        <v>1185732</v>
      </c>
      <c r="D337" s="8">
        <v>44423</v>
      </c>
      <c r="E337" s="7" t="s">
        <v>33</v>
      </c>
      <c r="F337" s="7" t="s">
        <v>34</v>
      </c>
      <c r="G337" s="7" t="s">
        <v>35</v>
      </c>
      <c r="H337" s="7" t="s">
        <v>18</v>
      </c>
      <c r="I337" s="9">
        <v>0.45000000000000007</v>
      </c>
      <c r="J337" s="10">
        <v>3250</v>
      </c>
      <c r="K337" s="11">
        <f t="shared" si="2"/>
        <v>1462.5000000000002</v>
      </c>
      <c r="L337" s="11">
        <f t="shared" si="3"/>
        <v>511.87500000000006</v>
      </c>
      <c r="M337" s="12">
        <v>0.35</v>
      </c>
      <c r="O337" s="15"/>
      <c r="P337" s="13"/>
    </row>
    <row r="338" spans="1:16" ht="15.75" customHeight="1">
      <c r="A338" s="1"/>
      <c r="B338" s="7" t="s">
        <v>14</v>
      </c>
      <c r="C338" s="7">
        <v>1185732</v>
      </c>
      <c r="D338" s="8">
        <v>44423</v>
      </c>
      <c r="E338" s="7" t="s">
        <v>33</v>
      </c>
      <c r="F338" s="7" t="s">
        <v>34</v>
      </c>
      <c r="G338" s="7" t="s">
        <v>35</v>
      </c>
      <c r="H338" s="7" t="s">
        <v>19</v>
      </c>
      <c r="I338" s="9">
        <v>0.4</v>
      </c>
      <c r="J338" s="10">
        <v>2500</v>
      </c>
      <c r="K338" s="11">
        <f t="shared" si="2"/>
        <v>1000</v>
      </c>
      <c r="L338" s="11">
        <f t="shared" si="3"/>
        <v>350</v>
      </c>
      <c r="M338" s="12">
        <v>0.35</v>
      </c>
      <c r="O338" s="15"/>
      <c r="P338" s="13"/>
    </row>
    <row r="339" spans="1:16" ht="15.75" customHeight="1">
      <c r="A339" s="1"/>
      <c r="B339" s="7" t="s">
        <v>14</v>
      </c>
      <c r="C339" s="7">
        <v>1185732</v>
      </c>
      <c r="D339" s="8">
        <v>44423</v>
      </c>
      <c r="E339" s="7" t="s">
        <v>33</v>
      </c>
      <c r="F339" s="7" t="s">
        <v>34</v>
      </c>
      <c r="G339" s="7" t="s">
        <v>35</v>
      </c>
      <c r="H339" s="7" t="s">
        <v>20</v>
      </c>
      <c r="I339" s="9">
        <v>0.4</v>
      </c>
      <c r="J339" s="10">
        <v>2250</v>
      </c>
      <c r="K339" s="11">
        <f t="shared" si="2"/>
        <v>900</v>
      </c>
      <c r="L339" s="11">
        <f t="shared" si="3"/>
        <v>360</v>
      </c>
      <c r="M339" s="12">
        <v>0.4</v>
      </c>
      <c r="O339" s="15"/>
      <c r="P339" s="13"/>
    </row>
    <row r="340" spans="1:16" ht="15.75" customHeight="1">
      <c r="A340" s="1"/>
      <c r="B340" s="7" t="s">
        <v>14</v>
      </c>
      <c r="C340" s="7">
        <v>1185732</v>
      </c>
      <c r="D340" s="8">
        <v>44423</v>
      </c>
      <c r="E340" s="7" t="s">
        <v>33</v>
      </c>
      <c r="F340" s="7" t="s">
        <v>34</v>
      </c>
      <c r="G340" s="7" t="s">
        <v>35</v>
      </c>
      <c r="H340" s="7" t="s">
        <v>21</v>
      </c>
      <c r="I340" s="9">
        <v>0.5</v>
      </c>
      <c r="J340" s="10">
        <v>2000</v>
      </c>
      <c r="K340" s="11">
        <f t="shared" si="2"/>
        <v>1000</v>
      </c>
      <c r="L340" s="11">
        <f t="shared" si="3"/>
        <v>350</v>
      </c>
      <c r="M340" s="12">
        <v>0.35</v>
      </c>
      <c r="O340" s="15"/>
      <c r="P340" s="13"/>
    </row>
    <row r="341" spans="1:16" ht="15.75" customHeight="1">
      <c r="A341" s="1"/>
      <c r="B341" s="7" t="s">
        <v>14</v>
      </c>
      <c r="C341" s="7">
        <v>1185732</v>
      </c>
      <c r="D341" s="8">
        <v>44423</v>
      </c>
      <c r="E341" s="7" t="s">
        <v>33</v>
      </c>
      <c r="F341" s="7" t="s">
        <v>34</v>
      </c>
      <c r="G341" s="7" t="s">
        <v>35</v>
      </c>
      <c r="H341" s="7" t="s">
        <v>22</v>
      </c>
      <c r="I341" s="9">
        <v>0.55000000000000004</v>
      </c>
      <c r="J341" s="10">
        <v>3750</v>
      </c>
      <c r="K341" s="11">
        <f t="shared" si="2"/>
        <v>2062.5</v>
      </c>
      <c r="L341" s="11">
        <f t="shared" si="3"/>
        <v>1031.25</v>
      </c>
      <c r="M341" s="12">
        <v>0.5</v>
      </c>
      <c r="O341" s="15"/>
      <c r="P341" s="13"/>
    </row>
    <row r="342" spans="1:16" ht="15.75" customHeight="1">
      <c r="A342" s="1"/>
      <c r="B342" s="7" t="s">
        <v>14</v>
      </c>
      <c r="C342" s="7">
        <v>1185732</v>
      </c>
      <c r="D342" s="8">
        <v>44455</v>
      </c>
      <c r="E342" s="7" t="s">
        <v>33</v>
      </c>
      <c r="F342" s="7" t="s">
        <v>34</v>
      </c>
      <c r="G342" s="7" t="s">
        <v>35</v>
      </c>
      <c r="H342" s="7" t="s">
        <v>17</v>
      </c>
      <c r="I342" s="9">
        <v>0.5</v>
      </c>
      <c r="J342" s="10">
        <v>5000</v>
      </c>
      <c r="K342" s="11">
        <f t="shared" si="2"/>
        <v>2500</v>
      </c>
      <c r="L342" s="11">
        <f t="shared" si="3"/>
        <v>1000</v>
      </c>
      <c r="M342" s="12">
        <v>0.4</v>
      </c>
      <c r="O342" s="15"/>
      <c r="P342" s="13"/>
    </row>
    <row r="343" spans="1:16" ht="15.75" customHeight="1">
      <c r="A343" s="1"/>
      <c r="B343" s="7" t="s">
        <v>14</v>
      </c>
      <c r="C343" s="7">
        <v>1185732</v>
      </c>
      <c r="D343" s="8">
        <v>44455</v>
      </c>
      <c r="E343" s="7" t="s">
        <v>33</v>
      </c>
      <c r="F343" s="7" t="s">
        <v>34</v>
      </c>
      <c r="G343" s="7" t="s">
        <v>35</v>
      </c>
      <c r="H343" s="7" t="s">
        <v>18</v>
      </c>
      <c r="I343" s="9">
        <v>0.45000000000000007</v>
      </c>
      <c r="J343" s="10">
        <v>3000</v>
      </c>
      <c r="K343" s="11">
        <f t="shared" si="2"/>
        <v>1350.0000000000002</v>
      </c>
      <c r="L343" s="11">
        <f t="shared" si="3"/>
        <v>472.50000000000006</v>
      </c>
      <c r="M343" s="12">
        <v>0.35</v>
      </c>
      <c r="O343" s="15"/>
      <c r="P343" s="13"/>
    </row>
    <row r="344" spans="1:16" ht="15.75" customHeight="1">
      <c r="A344" s="1"/>
      <c r="B344" s="7" t="s">
        <v>14</v>
      </c>
      <c r="C344" s="7">
        <v>1185732</v>
      </c>
      <c r="D344" s="8">
        <v>44455</v>
      </c>
      <c r="E344" s="7" t="s">
        <v>33</v>
      </c>
      <c r="F344" s="7" t="s">
        <v>34</v>
      </c>
      <c r="G344" s="7" t="s">
        <v>35</v>
      </c>
      <c r="H344" s="7" t="s">
        <v>19</v>
      </c>
      <c r="I344" s="9">
        <v>0.4</v>
      </c>
      <c r="J344" s="10">
        <v>2000</v>
      </c>
      <c r="K344" s="11">
        <f t="shared" si="2"/>
        <v>800</v>
      </c>
      <c r="L344" s="11">
        <f t="shared" si="3"/>
        <v>280</v>
      </c>
      <c r="M344" s="12">
        <v>0.35</v>
      </c>
      <c r="O344" s="15"/>
      <c r="P344" s="13"/>
    </row>
    <row r="345" spans="1:16" ht="15.75" customHeight="1">
      <c r="A345" s="1"/>
      <c r="B345" s="7" t="s">
        <v>14</v>
      </c>
      <c r="C345" s="7">
        <v>1185732</v>
      </c>
      <c r="D345" s="8">
        <v>44455</v>
      </c>
      <c r="E345" s="7" t="s">
        <v>33</v>
      </c>
      <c r="F345" s="7" t="s">
        <v>34</v>
      </c>
      <c r="G345" s="7" t="s">
        <v>35</v>
      </c>
      <c r="H345" s="7" t="s">
        <v>20</v>
      </c>
      <c r="I345" s="9">
        <v>0.4</v>
      </c>
      <c r="J345" s="10">
        <v>1750</v>
      </c>
      <c r="K345" s="11">
        <f t="shared" si="2"/>
        <v>700</v>
      </c>
      <c r="L345" s="11">
        <f t="shared" si="3"/>
        <v>280</v>
      </c>
      <c r="M345" s="12">
        <v>0.4</v>
      </c>
      <c r="O345" s="15"/>
      <c r="P345" s="13"/>
    </row>
    <row r="346" spans="1:16" ht="15.75" customHeight="1">
      <c r="A346" s="1"/>
      <c r="B346" s="7" t="s">
        <v>14</v>
      </c>
      <c r="C346" s="7">
        <v>1185732</v>
      </c>
      <c r="D346" s="8">
        <v>44455</v>
      </c>
      <c r="E346" s="7" t="s">
        <v>33</v>
      </c>
      <c r="F346" s="7" t="s">
        <v>34</v>
      </c>
      <c r="G346" s="7" t="s">
        <v>35</v>
      </c>
      <c r="H346" s="7" t="s">
        <v>21</v>
      </c>
      <c r="I346" s="9">
        <v>0.5</v>
      </c>
      <c r="J346" s="10">
        <v>1750</v>
      </c>
      <c r="K346" s="11">
        <f t="shared" si="2"/>
        <v>875</v>
      </c>
      <c r="L346" s="11">
        <f t="shared" si="3"/>
        <v>306.25</v>
      </c>
      <c r="M346" s="12">
        <v>0.35</v>
      </c>
      <c r="O346" s="15"/>
      <c r="P346" s="13"/>
    </row>
    <row r="347" spans="1:16" ht="15.75" customHeight="1">
      <c r="A347" s="1"/>
      <c r="B347" s="7" t="s">
        <v>14</v>
      </c>
      <c r="C347" s="7">
        <v>1185732</v>
      </c>
      <c r="D347" s="8">
        <v>44455</v>
      </c>
      <c r="E347" s="7" t="s">
        <v>33</v>
      </c>
      <c r="F347" s="7" t="s">
        <v>34</v>
      </c>
      <c r="G347" s="7" t="s">
        <v>35</v>
      </c>
      <c r="H347" s="7" t="s">
        <v>22</v>
      </c>
      <c r="I347" s="9">
        <v>0.55000000000000004</v>
      </c>
      <c r="J347" s="10">
        <v>2500</v>
      </c>
      <c r="K347" s="11">
        <f t="shared" si="2"/>
        <v>1375</v>
      </c>
      <c r="L347" s="11">
        <f t="shared" si="3"/>
        <v>687.5</v>
      </c>
      <c r="M347" s="12">
        <v>0.5</v>
      </c>
      <c r="O347" s="15"/>
      <c r="P347" s="13"/>
    </row>
    <row r="348" spans="1:16" ht="15.75" customHeight="1">
      <c r="A348" s="1"/>
      <c r="B348" s="7" t="s">
        <v>14</v>
      </c>
      <c r="C348" s="7">
        <v>1185732</v>
      </c>
      <c r="D348" s="8">
        <v>44484</v>
      </c>
      <c r="E348" s="7" t="s">
        <v>33</v>
      </c>
      <c r="F348" s="7" t="s">
        <v>34</v>
      </c>
      <c r="G348" s="7" t="s">
        <v>35</v>
      </c>
      <c r="H348" s="7" t="s">
        <v>17</v>
      </c>
      <c r="I348" s="9">
        <v>0.6</v>
      </c>
      <c r="J348" s="10">
        <v>4250</v>
      </c>
      <c r="K348" s="11">
        <f t="shared" si="2"/>
        <v>2550</v>
      </c>
      <c r="L348" s="11">
        <f t="shared" si="3"/>
        <v>1020</v>
      </c>
      <c r="M348" s="12">
        <v>0.4</v>
      </c>
      <c r="O348" s="15"/>
      <c r="P348" s="13"/>
    </row>
    <row r="349" spans="1:16" ht="15.75" customHeight="1">
      <c r="A349" s="1"/>
      <c r="B349" s="7" t="s">
        <v>14</v>
      </c>
      <c r="C349" s="7">
        <v>1185732</v>
      </c>
      <c r="D349" s="8">
        <v>44484</v>
      </c>
      <c r="E349" s="7" t="s">
        <v>33</v>
      </c>
      <c r="F349" s="7" t="s">
        <v>34</v>
      </c>
      <c r="G349" s="7" t="s">
        <v>35</v>
      </c>
      <c r="H349" s="7" t="s">
        <v>18</v>
      </c>
      <c r="I349" s="9">
        <v>0.5</v>
      </c>
      <c r="J349" s="10">
        <v>2500</v>
      </c>
      <c r="K349" s="11">
        <f t="shared" si="2"/>
        <v>1250</v>
      </c>
      <c r="L349" s="11">
        <f t="shared" si="3"/>
        <v>437.5</v>
      </c>
      <c r="M349" s="12">
        <v>0.35</v>
      </c>
      <c r="O349" s="15"/>
      <c r="P349" s="13"/>
    </row>
    <row r="350" spans="1:16" ht="15.75" customHeight="1">
      <c r="A350" s="1"/>
      <c r="B350" s="7" t="s">
        <v>14</v>
      </c>
      <c r="C350" s="7">
        <v>1185732</v>
      </c>
      <c r="D350" s="8">
        <v>44484</v>
      </c>
      <c r="E350" s="7" t="s">
        <v>33</v>
      </c>
      <c r="F350" s="7" t="s">
        <v>34</v>
      </c>
      <c r="G350" s="7" t="s">
        <v>35</v>
      </c>
      <c r="H350" s="7" t="s">
        <v>19</v>
      </c>
      <c r="I350" s="9">
        <v>0.5</v>
      </c>
      <c r="J350" s="10">
        <v>1500</v>
      </c>
      <c r="K350" s="11">
        <f t="shared" si="2"/>
        <v>750</v>
      </c>
      <c r="L350" s="11">
        <f t="shared" si="3"/>
        <v>262.5</v>
      </c>
      <c r="M350" s="12">
        <v>0.35</v>
      </c>
      <c r="O350" s="15"/>
      <c r="P350" s="13"/>
    </row>
    <row r="351" spans="1:16" ht="15.75" customHeight="1">
      <c r="A351" s="1"/>
      <c r="B351" s="7" t="s">
        <v>14</v>
      </c>
      <c r="C351" s="7">
        <v>1185732</v>
      </c>
      <c r="D351" s="8">
        <v>44484</v>
      </c>
      <c r="E351" s="7" t="s">
        <v>33</v>
      </c>
      <c r="F351" s="7" t="s">
        <v>34</v>
      </c>
      <c r="G351" s="7" t="s">
        <v>35</v>
      </c>
      <c r="H351" s="7" t="s">
        <v>20</v>
      </c>
      <c r="I351" s="9">
        <v>0.5</v>
      </c>
      <c r="J351" s="10">
        <v>1250</v>
      </c>
      <c r="K351" s="11">
        <f t="shared" si="2"/>
        <v>625</v>
      </c>
      <c r="L351" s="11">
        <f t="shared" si="3"/>
        <v>250</v>
      </c>
      <c r="M351" s="12">
        <v>0.4</v>
      </c>
      <c r="O351" s="15"/>
      <c r="P351" s="13"/>
    </row>
    <row r="352" spans="1:16" ht="15.75" customHeight="1">
      <c r="A352" s="1"/>
      <c r="B352" s="7" t="s">
        <v>14</v>
      </c>
      <c r="C352" s="7">
        <v>1185732</v>
      </c>
      <c r="D352" s="8">
        <v>44484</v>
      </c>
      <c r="E352" s="7" t="s">
        <v>33</v>
      </c>
      <c r="F352" s="7" t="s">
        <v>34</v>
      </c>
      <c r="G352" s="7" t="s">
        <v>35</v>
      </c>
      <c r="H352" s="7" t="s">
        <v>21</v>
      </c>
      <c r="I352" s="9">
        <v>0.6</v>
      </c>
      <c r="J352" s="10">
        <v>1250</v>
      </c>
      <c r="K352" s="11">
        <f t="shared" si="2"/>
        <v>750</v>
      </c>
      <c r="L352" s="11">
        <f t="shared" si="3"/>
        <v>262.5</v>
      </c>
      <c r="M352" s="12">
        <v>0.35</v>
      </c>
      <c r="O352" s="15"/>
      <c r="P352" s="13"/>
    </row>
    <row r="353" spans="1:16" ht="15.75" customHeight="1">
      <c r="A353" s="1"/>
      <c r="B353" s="7" t="s">
        <v>14</v>
      </c>
      <c r="C353" s="7">
        <v>1185732</v>
      </c>
      <c r="D353" s="8">
        <v>44484</v>
      </c>
      <c r="E353" s="7" t="s">
        <v>33</v>
      </c>
      <c r="F353" s="7" t="s">
        <v>34</v>
      </c>
      <c r="G353" s="7" t="s">
        <v>35</v>
      </c>
      <c r="H353" s="7" t="s">
        <v>22</v>
      </c>
      <c r="I353" s="9">
        <v>0.64999999999999991</v>
      </c>
      <c r="J353" s="10">
        <v>2500</v>
      </c>
      <c r="K353" s="11">
        <f t="shared" si="2"/>
        <v>1624.9999999999998</v>
      </c>
      <c r="L353" s="11">
        <f t="shared" si="3"/>
        <v>812.49999999999989</v>
      </c>
      <c r="M353" s="12">
        <v>0.5</v>
      </c>
      <c r="O353" s="15"/>
      <c r="P353" s="13"/>
    </row>
    <row r="354" spans="1:16" ht="15.75" customHeight="1">
      <c r="A354" s="1"/>
      <c r="B354" s="7" t="s">
        <v>14</v>
      </c>
      <c r="C354" s="7">
        <v>1185732</v>
      </c>
      <c r="D354" s="8">
        <v>44515</v>
      </c>
      <c r="E354" s="7" t="s">
        <v>33</v>
      </c>
      <c r="F354" s="7" t="s">
        <v>34</v>
      </c>
      <c r="G354" s="7" t="s">
        <v>35</v>
      </c>
      <c r="H354" s="7" t="s">
        <v>17</v>
      </c>
      <c r="I354" s="9">
        <v>0.6</v>
      </c>
      <c r="J354" s="10">
        <v>4000</v>
      </c>
      <c r="K354" s="11">
        <f t="shared" si="2"/>
        <v>2400</v>
      </c>
      <c r="L354" s="11">
        <f t="shared" si="3"/>
        <v>960</v>
      </c>
      <c r="M354" s="12">
        <v>0.4</v>
      </c>
      <c r="O354" s="15"/>
      <c r="P354" s="13"/>
    </row>
    <row r="355" spans="1:16" ht="15.75" customHeight="1">
      <c r="A355" s="1"/>
      <c r="B355" s="7" t="s">
        <v>14</v>
      </c>
      <c r="C355" s="7">
        <v>1185732</v>
      </c>
      <c r="D355" s="8">
        <v>44515</v>
      </c>
      <c r="E355" s="7" t="s">
        <v>33</v>
      </c>
      <c r="F355" s="7" t="s">
        <v>34</v>
      </c>
      <c r="G355" s="7" t="s">
        <v>35</v>
      </c>
      <c r="H355" s="7" t="s">
        <v>18</v>
      </c>
      <c r="I355" s="9">
        <v>0.5</v>
      </c>
      <c r="J355" s="10">
        <v>2500</v>
      </c>
      <c r="K355" s="11">
        <f t="shared" si="2"/>
        <v>1250</v>
      </c>
      <c r="L355" s="11">
        <f t="shared" si="3"/>
        <v>437.5</v>
      </c>
      <c r="M355" s="12">
        <v>0.35</v>
      </c>
      <c r="O355" s="15"/>
      <c r="P355" s="13"/>
    </row>
    <row r="356" spans="1:16" ht="15.75" customHeight="1">
      <c r="A356" s="1"/>
      <c r="B356" s="7" t="s">
        <v>14</v>
      </c>
      <c r="C356" s="7">
        <v>1185732</v>
      </c>
      <c r="D356" s="8">
        <v>44515</v>
      </c>
      <c r="E356" s="7" t="s">
        <v>33</v>
      </c>
      <c r="F356" s="7" t="s">
        <v>34</v>
      </c>
      <c r="G356" s="7" t="s">
        <v>35</v>
      </c>
      <c r="H356" s="7" t="s">
        <v>19</v>
      </c>
      <c r="I356" s="9">
        <v>0.5</v>
      </c>
      <c r="J356" s="10">
        <v>1950</v>
      </c>
      <c r="K356" s="11">
        <f t="shared" si="2"/>
        <v>975</v>
      </c>
      <c r="L356" s="11">
        <f t="shared" si="3"/>
        <v>341.25</v>
      </c>
      <c r="M356" s="12">
        <v>0.35</v>
      </c>
      <c r="O356" s="15"/>
      <c r="P356" s="13"/>
    </row>
    <row r="357" spans="1:16" ht="15.75" customHeight="1">
      <c r="A357" s="1"/>
      <c r="B357" s="7" t="s">
        <v>14</v>
      </c>
      <c r="C357" s="7">
        <v>1185732</v>
      </c>
      <c r="D357" s="8">
        <v>44515</v>
      </c>
      <c r="E357" s="7" t="s">
        <v>33</v>
      </c>
      <c r="F357" s="7" t="s">
        <v>34</v>
      </c>
      <c r="G357" s="7" t="s">
        <v>35</v>
      </c>
      <c r="H357" s="7" t="s">
        <v>20</v>
      </c>
      <c r="I357" s="9">
        <v>0.5</v>
      </c>
      <c r="J357" s="10">
        <v>1750</v>
      </c>
      <c r="K357" s="11">
        <f t="shared" si="2"/>
        <v>875</v>
      </c>
      <c r="L357" s="11">
        <f t="shared" si="3"/>
        <v>350</v>
      </c>
      <c r="M357" s="12">
        <v>0.4</v>
      </c>
      <c r="O357" s="15"/>
      <c r="P357" s="13"/>
    </row>
    <row r="358" spans="1:16" ht="15.75" customHeight="1">
      <c r="A358" s="1"/>
      <c r="B358" s="7" t="s">
        <v>14</v>
      </c>
      <c r="C358" s="7">
        <v>1185732</v>
      </c>
      <c r="D358" s="8">
        <v>44515</v>
      </c>
      <c r="E358" s="7" t="s">
        <v>33</v>
      </c>
      <c r="F358" s="7" t="s">
        <v>34</v>
      </c>
      <c r="G358" s="7" t="s">
        <v>35</v>
      </c>
      <c r="H358" s="7" t="s">
        <v>21</v>
      </c>
      <c r="I358" s="9">
        <v>0.6</v>
      </c>
      <c r="J358" s="10">
        <v>1500</v>
      </c>
      <c r="K358" s="11">
        <f t="shared" si="2"/>
        <v>900</v>
      </c>
      <c r="L358" s="11">
        <f t="shared" si="3"/>
        <v>315</v>
      </c>
      <c r="M358" s="12">
        <v>0.35</v>
      </c>
      <c r="O358" s="15"/>
      <c r="P358" s="13"/>
    </row>
    <row r="359" spans="1:16" ht="15.75" customHeight="1">
      <c r="A359" s="1"/>
      <c r="B359" s="7" t="s">
        <v>14</v>
      </c>
      <c r="C359" s="7">
        <v>1185732</v>
      </c>
      <c r="D359" s="8">
        <v>44515</v>
      </c>
      <c r="E359" s="7" t="s">
        <v>33</v>
      </c>
      <c r="F359" s="7" t="s">
        <v>34</v>
      </c>
      <c r="G359" s="7" t="s">
        <v>35</v>
      </c>
      <c r="H359" s="7" t="s">
        <v>22</v>
      </c>
      <c r="I359" s="9">
        <v>0.64999999999999991</v>
      </c>
      <c r="J359" s="10">
        <v>2500</v>
      </c>
      <c r="K359" s="11">
        <f t="shared" si="2"/>
        <v>1624.9999999999998</v>
      </c>
      <c r="L359" s="11">
        <f t="shared" si="3"/>
        <v>812.49999999999989</v>
      </c>
      <c r="M359" s="12">
        <v>0.5</v>
      </c>
      <c r="O359" s="15"/>
      <c r="P359" s="13"/>
    </row>
    <row r="360" spans="1:16" ht="15.75" customHeight="1">
      <c r="A360" s="1"/>
      <c r="B360" s="7" t="s">
        <v>14</v>
      </c>
      <c r="C360" s="7">
        <v>1185732</v>
      </c>
      <c r="D360" s="8">
        <v>44544</v>
      </c>
      <c r="E360" s="7" t="s">
        <v>33</v>
      </c>
      <c r="F360" s="7" t="s">
        <v>34</v>
      </c>
      <c r="G360" s="7" t="s">
        <v>35</v>
      </c>
      <c r="H360" s="7" t="s">
        <v>17</v>
      </c>
      <c r="I360" s="9">
        <v>0.6</v>
      </c>
      <c r="J360" s="10">
        <v>5000</v>
      </c>
      <c r="K360" s="11">
        <f t="shared" si="2"/>
        <v>3000</v>
      </c>
      <c r="L360" s="11">
        <f t="shared" si="3"/>
        <v>1200</v>
      </c>
      <c r="M360" s="12">
        <v>0.4</v>
      </c>
      <c r="O360" s="15"/>
      <c r="P360" s="13"/>
    </row>
    <row r="361" spans="1:16" ht="15.75" customHeight="1">
      <c r="A361" s="1"/>
      <c r="B361" s="7" t="s">
        <v>14</v>
      </c>
      <c r="C361" s="7">
        <v>1185732</v>
      </c>
      <c r="D361" s="8">
        <v>44544</v>
      </c>
      <c r="E361" s="7" t="s">
        <v>33</v>
      </c>
      <c r="F361" s="7" t="s">
        <v>34</v>
      </c>
      <c r="G361" s="7" t="s">
        <v>35</v>
      </c>
      <c r="H361" s="7" t="s">
        <v>18</v>
      </c>
      <c r="I361" s="9">
        <v>0.5</v>
      </c>
      <c r="J361" s="10">
        <v>3000</v>
      </c>
      <c r="K361" s="11">
        <f t="shared" si="2"/>
        <v>1500</v>
      </c>
      <c r="L361" s="11">
        <f t="shared" si="3"/>
        <v>525</v>
      </c>
      <c r="M361" s="12">
        <v>0.35</v>
      </c>
      <c r="O361" s="15"/>
      <c r="P361" s="13"/>
    </row>
    <row r="362" spans="1:16" ht="15.75" customHeight="1">
      <c r="A362" s="1"/>
      <c r="B362" s="7" t="s">
        <v>14</v>
      </c>
      <c r="C362" s="7">
        <v>1185732</v>
      </c>
      <c r="D362" s="8">
        <v>44544</v>
      </c>
      <c r="E362" s="7" t="s">
        <v>33</v>
      </c>
      <c r="F362" s="7" t="s">
        <v>34</v>
      </c>
      <c r="G362" s="7" t="s">
        <v>35</v>
      </c>
      <c r="H362" s="7" t="s">
        <v>19</v>
      </c>
      <c r="I362" s="9">
        <v>0.5</v>
      </c>
      <c r="J362" s="10">
        <v>2500</v>
      </c>
      <c r="K362" s="11">
        <f t="shared" si="2"/>
        <v>1250</v>
      </c>
      <c r="L362" s="11">
        <f t="shared" si="3"/>
        <v>437.5</v>
      </c>
      <c r="M362" s="12">
        <v>0.35</v>
      </c>
      <c r="O362" s="15"/>
      <c r="P362" s="13"/>
    </row>
    <row r="363" spans="1:16" ht="15.75" customHeight="1">
      <c r="A363" s="1"/>
      <c r="B363" s="7" t="s">
        <v>14</v>
      </c>
      <c r="C363" s="7">
        <v>1185732</v>
      </c>
      <c r="D363" s="8">
        <v>44544</v>
      </c>
      <c r="E363" s="7" t="s">
        <v>33</v>
      </c>
      <c r="F363" s="7" t="s">
        <v>34</v>
      </c>
      <c r="G363" s="7" t="s">
        <v>35</v>
      </c>
      <c r="H363" s="7" t="s">
        <v>20</v>
      </c>
      <c r="I363" s="9">
        <v>0.5</v>
      </c>
      <c r="J363" s="10">
        <v>2000</v>
      </c>
      <c r="K363" s="11">
        <f t="shared" si="2"/>
        <v>1000</v>
      </c>
      <c r="L363" s="11">
        <f t="shared" si="3"/>
        <v>400</v>
      </c>
      <c r="M363" s="12">
        <v>0.4</v>
      </c>
      <c r="O363" s="15"/>
      <c r="P363" s="13"/>
    </row>
    <row r="364" spans="1:16" ht="15.75" customHeight="1">
      <c r="A364" s="1"/>
      <c r="B364" s="7" t="s">
        <v>14</v>
      </c>
      <c r="C364" s="7">
        <v>1185732</v>
      </c>
      <c r="D364" s="8">
        <v>44544</v>
      </c>
      <c r="E364" s="7" t="s">
        <v>33</v>
      </c>
      <c r="F364" s="7" t="s">
        <v>34</v>
      </c>
      <c r="G364" s="7" t="s">
        <v>35</v>
      </c>
      <c r="H364" s="7" t="s">
        <v>21</v>
      </c>
      <c r="I364" s="9">
        <v>0.6</v>
      </c>
      <c r="J364" s="10">
        <v>2000</v>
      </c>
      <c r="K364" s="11">
        <f t="shared" si="2"/>
        <v>1200</v>
      </c>
      <c r="L364" s="11">
        <f t="shared" si="3"/>
        <v>420</v>
      </c>
      <c r="M364" s="12">
        <v>0.35</v>
      </c>
      <c r="O364" s="15"/>
      <c r="P364" s="13"/>
    </row>
    <row r="365" spans="1:16" ht="15.75" customHeight="1">
      <c r="A365" s="1"/>
      <c r="B365" s="7" t="s">
        <v>14</v>
      </c>
      <c r="C365" s="7">
        <v>1185732</v>
      </c>
      <c r="D365" s="8">
        <v>44544</v>
      </c>
      <c r="E365" s="7" t="s">
        <v>33</v>
      </c>
      <c r="F365" s="7" t="s">
        <v>34</v>
      </c>
      <c r="G365" s="7" t="s">
        <v>35</v>
      </c>
      <c r="H365" s="7" t="s">
        <v>22</v>
      </c>
      <c r="I365" s="9">
        <v>0.64999999999999991</v>
      </c>
      <c r="J365" s="10">
        <v>3000</v>
      </c>
      <c r="K365" s="11">
        <f t="shared" si="2"/>
        <v>1949.9999999999998</v>
      </c>
      <c r="L365" s="11">
        <f t="shared" si="3"/>
        <v>974.99999999999989</v>
      </c>
      <c r="M365" s="12">
        <v>0.5</v>
      </c>
      <c r="O365" s="15"/>
      <c r="P365" s="13"/>
    </row>
    <row r="366" spans="1:16" ht="15.75" customHeight="1">
      <c r="A366" s="1"/>
      <c r="B366" s="7" t="s">
        <v>23</v>
      </c>
      <c r="C366" s="7">
        <v>1197831</v>
      </c>
      <c r="D366" s="8">
        <v>44198</v>
      </c>
      <c r="E366" s="7" t="s">
        <v>24</v>
      </c>
      <c r="F366" s="7" t="s">
        <v>25</v>
      </c>
      <c r="G366" s="7" t="s">
        <v>36</v>
      </c>
      <c r="H366" s="7" t="s">
        <v>17</v>
      </c>
      <c r="I366" s="9">
        <v>0.2</v>
      </c>
      <c r="J366" s="10">
        <v>7250</v>
      </c>
      <c r="K366" s="11">
        <f t="shared" si="2"/>
        <v>1450</v>
      </c>
      <c r="L366" s="11">
        <f t="shared" si="3"/>
        <v>435</v>
      </c>
      <c r="M366" s="12">
        <v>0.3</v>
      </c>
      <c r="O366" s="14"/>
      <c r="P366" s="13"/>
    </row>
    <row r="367" spans="1:16" ht="15.75" customHeight="1">
      <c r="A367" s="1"/>
      <c r="B367" s="7" t="s">
        <v>23</v>
      </c>
      <c r="C367" s="7">
        <v>1197831</v>
      </c>
      <c r="D367" s="8">
        <v>44198</v>
      </c>
      <c r="E367" s="7" t="s">
        <v>24</v>
      </c>
      <c r="F367" s="7" t="s">
        <v>25</v>
      </c>
      <c r="G367" s="7" t="s">
        <v>36</v>
      </c>
      <c r="H367" s="7" t="s">
        <v>18</v>
      </c>
      <c r="I367" s="9">
        <v>0.3</v>
      </c>
      <c r="J367" s="10">
        <v>7250</v>
      </c>
      <c r="K367" s="11">
        <f t="shared" si="2"/>
        <v>2175</v>
      </c>
      <c r="L367" s="11">
        <f t="shared" si="3"/>
        <v>652.5</v>
      </c>
      <c r="M367" s="12">
        <v>0.3</v>
      </c>
      <c r="O367" s="14"/>
      <c r="P367" s="13"/>
    </row>
    <row r="368" spans="1:16" ht="15.75" customHeight="1">
      <c r="A368" s="1"/>
      <c r="B368" s="7" t="s">
        <v>23</v>
      </c>
      <c r="C368" s="7">
        <v>1197831</v>
      </c>
      <c r="D368" s="8">
        <v>44198</v>
      </c>
      <c r="E368" s="7" t="s">
        <v>24</v>
      </c>
      <c r="F368" s="7" t="s">
        <v>25</v>
      </c>
      <c r="G368" s="7" t="s">
        <v>36</v>
      </c>
      <c r="H368" s="7" t="s">
        <v>19</v>
      </c>
      <c r="I368" s="9">
        <v>0.3</v>
      </c>
      <c r="J368" s="10">
        <v>5250</v>
      </c>
      <c r="K368" s="11">
        <f t="shared" si="2"/>
        <v>1575</v>
      </c>
      <c r="L368" s="11">
        <f t="shared" si="3"/>
        <v>472.5</v>
      </c>
      <c r="M368" s="12">
        <v>0.3</v>
      </c>
      <c r="O368" s="14"/>
      <c r="P368" s="13"/>
    </row>
    <row r="369" spans="1:16" ht="15.75" customHeight="1">
      <c r="A369" s="1"/>
      <c r="B369" s="7" t="s">
        <v>23</v>
      </c>
      <c r="C369" s="7">
        <v>1197831</v>
      </c>
      <c r="D369" s="8">
        <v>44198</v>
      </c>
      <c r="E369" s="7" t="s">
        <v>24</v>
      </c>
      <c r="F369" s="7" t="s">
        <v>25</v>
      </c>
      <c r="G369" s="7" t="s">
        <v>36</v>
      </c>
      <c r="H369" s="7" t="s">
        <v>20</v>
      </c>
      <c r="I369" s="9">
        <v>0.35</v>
      </c>
      <c r="J369" s="10">
        <v>5250</v>
      </c>
      <c r="K369" s="11">
        <f t="shared" si="2"/>
        <v>1837.4999999999998</v>
      </c>
      <c r="L369" s="11">
        <f t="shared" si="3"/>
        <v>735</v>
      </c>
      <c r="M369" s="12">
        <v>0.4</v>
      </c>
      <c r="O369" s="14"/>
      <c r="P369" s="13"/>
    </row>
    <row r="370" spans="1:16" ht="15.75" customHeight="1">
      <c r="A370" s="1"/>
      <c r="B370" s="7" t="s">
        <v>23</v>
      </c>
      <c r="C370" s="7">
        <v>1197831</v>
      </c>
      <c r="D370" s="8">
        <v>44198</v>
      </c>
      <c r="E370" s="7" t="s">
        <v>24</v>
      </c>
      <c r="F370" s="7" t="s">
        <v>25</v>
      </c>
      <c r="G370" s="7" t="s">
        <v>36</v>
      </c>
      <c r="H370" s="7" t="s">
        <v>21</v>
      </c>
      <c r="I370" s="9">
        <v>0.4</v>
      </c>
      <c r="J370" s="10">
        <v>3750</v>
      </c>
      <c r="K370" s="11">
        <f t="shared" si="2"/>
        <v>1500</v>
      </c>
      <c r="L370" s="11">
        <f t="shared" si="3"/>
        <v>375</v>
      </c>
      <c r="M370" s="12">
        <v>0.25</v>
      </c>
      <c r="O370" s="14"/>
      <c r="P370" s="13"/>
    </row>
    <row r="371" spans="1:16" ht="15.75" customHeight="1">
      <c r="A371" s="1"/>
      <c r="B371" s="7" t="s">
        <v>23</v>
      </c>
      <c r="C371" s="7">
        <v>1197831</v>
      </c>
      <c r="D371" s="8">
        <v>44198</v>
      </c>
      <c r="E371" s="7" t="s">
        <v>24</v>
      </c>
      <c r="F371" s="7" t="s">
        <v>25</v>
      </c>
      <c r="G371" s="7" t="s">
        <v>36</v>
      </c>
      <c r="H371" s="7" t="s">
        <v>22</v>
      </c>
      <c r="I371" s="9">
        <v>0.35</v>
      </c>
      <c r="J371" s="10">
        <v>5250</v>
      </c>
      <c r="K371" s="11">
        <f t="shared" si="2"/>
        <v>1837.4999999999998</v>
      </c>
      <c r="L371" s="11">
        <f t="shared" si="3"/>
        <v>826.87499999999989</v>
      </c>
      <c r="M371" s="12">
        <v>0.45</v>
      </c>
      <c r="O371" s="14"/>
      <c r="P371" s="13"/>
    </row>
    <row r="372" spans="1:16" ht="15.75" customHeight="1">
      <c r="A372" s="1"/>
      <c r="B372" s="7" t="s">
        <v>23</v>
      </c>
      <c r="C372" s="7">
        <v>1197831</v>
      </c>
      <c r="D372" s="8">
        <v>44228</v>
      </c>
      <c r="E372" s="7" t="s">
        <v>24</v>
      </c>
      <c r="F372" s="7" t="s">
        <v>25</v>
      </c>
      <c r="G372" s="7" t="s">
        <v>36</v>
      </c>
      <c r="H372" s="7" t="s">
        <v>17</v>
      </c>
      <c r="I372" s="9">
        <v>0.25</v>
      </c>
      <c r="J372" s="10">
        <v>6750</v>
      </c>
      <c r="K372" s="11">
        <f t="shared" si="2"/>
        <v>1687.5</v>
      </c>
      <c r="L372" s="11">
        <f t="shared" si="3"/>
        <v>506.25</v>
      </c>
      <c r="M372" s="12">
        <v>0.3</v>
      </c>
      <c r="O372" s="14"/>
      <c r="P372" s="13"/>
    </row>
    <row r="373" spans="1:16" ht="15.75" customHeight="1">
      <c r="A373" s="1"/>
      <c r="B373" s="7" t="s">
        <v>23</v>
      </c>
      <c r="C373" s="7">
        <v>1197831</v>
      </c>
      <c r="D373" s="8">
        <v>44228</v>
      </c>
      <c r="E373" s="7" t="s">
        <v>24</v>
      </c>
      <c r="F373" s="7" t="s">
        <v>25</v>
      </c>
      <c r="G373" s="7" t="s">
        <v>36</v>
      </c>
      <c r="H373" s="7" t="s">
        <v>18</v>
      </c>
      <c r="I373" s="9">
        <v>0.35</v>
      </c>
      <c r="J373" s="10">
        <v>6500</v>
      </c>
      <c r="K373" s="11">
        <f t="shared" si="2"/>
        <v>2275</v>
      </c>
      <c r="L373" s="11">
        <f t="shared" si="3"/>
        <v>682.5</v>
      </c>
      <c r="M373" s="12">
        <v>0.3</v>
      </c>
      <c r="O373" s="14"/>
      <c r="P373" s="13"/>
    </row>
    <row r="374" spans="1:16" ht="15.75" customHeight="1">
      <c r="A374" s="1"/>
      <c r="B374" s="7" t="s">
        <v>23</v>
      </c>
      <c r="C374" s="7">
        <v>1197831</v>
      </c>
      <c r="D374" s="8">
        <v>44228</v>
      </c>
      <c r="E374" s="7" t="s">
        <v>24</v>
      </c>
      <c r="F374" s="7" t="s">
        <v>25</v>
      </c>
      <c r="G374" s="7" t="s">
        <v>36</v>
      </c>
      <c r="H374" s="7" t="s">
        <v>19</v>
      </c>
      <c r="I374" s="9">
        <v>0.35</v>
      </c>
      <c r="J374" s="10">
        <v>4750</v>
      </c>
      <c r="K374" s="11">
        <f t="shared" si="2"/>
        <v>1662.5</v>
      </c>
      <c r="L374" s="11">
        <f t="shared" si="3"/>
        <v>498.75</v>
      </c>
      <c r="M374" s="12">
        <v>0.3</v>
      </c>
      <c r="O374" s="14"/>
      <c r="P374" s="13"/>
    </row>
    <row r="375" spans="1:16" ht="15.75" customHeight="1">
      <c r="A375" s="1"/>
      <c r="B375" s="7" t="s">
        <v>23</v>
      </c>
      <c r="C375" s="7">
        <v>1197831</v>
      </c>
      <c r="D375" s="8">
        <v>44228</v>
      </c>
      <c r="E375" s="7" t="s">
        <v>24</v>
      </c>
      <c r="F375" s="7" t="s">
        <v>25</v>
      </c>
      <c r="G375" s="7" t="s">
        <v>36</v>
      </c>
      <c r="H375" s="7" t="s">
        <v>20</v>
      </c>
      <c r="I375" s="9">
        <v>0.35</v>
      </c>
      <c r="J375" s="10">
        <v>4250</v>
      </c>
      <c r="K375" s="11">
        <f t="shared" si="2"/>
        <v>1487.5</v>
      </c>
      <c r="L375" s="11">
        <f t="shared" si="3"/>
        <v>595</v>
      </c>
      <c r="M375" s="12">
        <v>0.4</v>
      </c>
      <c r="O375" s="14"/>
      <c r="P375" s="13"/>
    </row>
    <row r="376" spans="1:16" ht="15.75" customHeight="1">
      <c r="A376" s="1"/>
      <c r="B376" s="7" t="s">
        <v>23</v>
      </c>
      <c r="C376" s="7">
        <v>1197831</v>
      </c>
      <c r="D376" s="8">
        <v>44228</v>
      </c>
      <c r="E376" s="7" t="s">
        <v>24</v>
      </c>
      <c r="F376" s="7" t="s">
        <v>25</v>
      </c>
      <c r="G376" s="7" t="s">
        <v>36</v>
      </c>
      <c r="H376" s="7" t="s">
        <v>21</v>
      </c>
      <c r="I376" s="9">
        <v>0.4</v>
      </c>
      <c r="J376" s="10">
        <v>3000</v>
      </c>
      <c r="K376" s="11">
        <f t="shared" si="2"/>
        <v>1200</v>
      </c>
      <c r="L376" s="11">
        <f t="shared" si="3"/>
        <v>300</v>
      </c>
      <c r="M376" s="12">
        <v>0.25</v>
      </c>
      <c r="O376" s="14"/>
      <c r="P376" s="13"/>
    </row>
    <row r="377" spans="1:16" ht="15.75" customHeight="1">
      <c r="A377" s="1"/>
      <c r="B377" s="7" t="s">
        <v>23</v>
      </c>
      <c r="C377" s="7">
        <v>1197831</v>
      </c>
      <c r="D377" s="8">
        <v>44228</v>
      </c>
      <c r="E377" s="7" t="s">
        <v>24</v>
      </c>
      <c r="F377" s="7" t="s">
        <v>25</v>
      </c>
      <c r="G377" s="7" t="s">
        <v>36</v>
      </c>
      <c r="H377" s="7" t="s">
        <v>22</v>
      </c>
      <c r="I377" s="9">
        <v>0.35</v>
      </c>
      <c r="J377" s="10">
        <v>5000</v>
      </c>
      <c r="K377" s="11">
        <f t="shared" si="2"/>
        <v>1750</v>
      </c>
      <c r="L377" s="11">
        <f t="shared" si="3"/>
        <v>787.5</v>
      </c>
      <c r="M377" s="12">
        <v>0.45</v>
      </c>
      <c r="O377" s="14"/>
      <c r="P377" s="13"/>
    </row>
    <row r="378" spans="1:16" ht="15.75" customHeight="1">
      <c r="A378" s="1"/>
      <c r="B378" s="7" t="s">
        <v>23</v>
      </c>
      <c r="C378" s="7">
        <v>1197831</v>
      </c>
      <c r="D378" s="8">
        <v>44258</v>
      </c>
      <c r="E378" s="7" t="s">
        <v>24</v>
      </c>
      <c r="F378" s="7" t="s">
        <v>25</v>
      </c>
      <c r="G378" s="7" t="s">
        <v>36</v>
      </c>
      <c r="H378" s="7" t="s">
        <v>17</v>
      </c>
      <c r="I378" s="9">
        <v>0.3</v>
      </c>
      <c r="J378" s="10">
        <v>6750</v>
      </c>
      <c r="K378" s="11">
        <f t="shared" si="2"/>
        <v>2025</v>
      </c>
      <c r="L378" s="11">
        <f t="shared" si="3"/>
        <v>708.75</v>
      </c>
      <c r="M378" s="12">
        <v>0.35</v>
      </c>
      <c r="O378" s="14"/>
      <c r="P378" s="13"/>
    </row>
    <row r="379" spans="1:16" ht="15.75" customHeight="1">
      <c r="A379" s="1"/>
      <c r="B379" s="7" t="s">
        <v>23</v>
      </c>
      <c r="C379" s="7">
        <v>1197831</v>
      </c>
      <c r="D379" s="8">
        <v>44258</v>
      </c>
      <c r="E379" s="7" t="s">
        <v>24</v>
      </c>
      <c r="F379" s="7" t="s">
        <v>25</v>
      </c>
      <c r="G379" s="7" t="s">
        <v>36</v>
      </c>
      <c r="H379" s="7" t="s">
        <v>18</v>
      </c>
      <c r="I379" s="9">
        <v>0.4</v>
      </c>
      <c r="J379" s="10">
        <v>6750</v>
      </c>
      <c r="K379" s="11">
        <f t="shared" si="2"/>
        <v>2700</v>
      </c>
      <c r="L379" s="11">
        <f t="shared" si="3"/>
        <v>944.99999999999989</v>
      </c>
      <c r="M379" s="12">
        <v>0.35</v>
      </c>
      <c r="O379" s="14"/>
      <c r="P379" s="13"/>
    </row>
    <row r="380" spans="1:16" ht="15.75" customHeight="1">
      <c r="A380" s="1"/>
      <c r="B380" s="7" t="s">
        <v>23</v>
      </c>
      <c r="C380" s="7">
        <v>1197831</v>
      </c>
      <c r="D380" s="8">
        <v>44258</v>
      </c>
      <c r="E380" s="7" t="s">
        <v>24</v>
      </c>
      <c r="F380" s="7" t="s">
        <v>25</v>
      </c>
      <c r="G380" s="7" t="s">
        <v>36</v>
      </c>
      <c r="H380" s="7" t="s">
        <v>19</v>
      </c>
      <c r="I380" s="9">
        <v>0.3</v>
      </c>
      <c r="J380" s="10">
        <v>5000</v>
      </c>
      <c r="K380" s="11">
        <f t="shared" si="2"/>
        <v>1500</v>
      </c>
      <c r="L380" s="11">
        <f t="shared" si="3"/>
        <v>525</v>
      </c>
      <c r="M380" s="12">
        <v>0.35</v>
      </c>
      <c r="O380" s="14"/>
      <c r="P380" s="13"/>
    </row>
    <row r="381" spans="1:16" ht="15.75" customHeight="1">
      <c r="A381" s="1"/>
      <c r="B381" s="7" t="s">
        <v>23</v>
      </c>
      <c r="C381" s="7">
        <v>1197831</v>
      </c>
      <c r="D381" s="8">
        <v>44258</v>
      </c>
      <c r="E381" s="7" t="s">
        <v>24</v>
      </c>
      <c r="F381" s="7" t="s">
        <v>25</v>
      </c>
      <c r="G381" s="7" t="s">
        <v>36</v>
      </c>
      <c r="H381" s="7" t="s">
        <v>20</v>
      </c>
      <c r="I381" s="9">
        <v>0.35000000000000003</v>
      </c>
      <c r="J381" s="10">
        <v>4000</v>
      </c>
      <c r="K381" s="11">
        <f t="shared" si="2"/>
        <v>1400.0000000000002</v>
      </c>
      <c r="L381" s="11">
        <f t="shared" si="3"/>
        <v>630.00000000000011</v>
      </c>
      <c r="M381" s="12">
        <v>0.45</v>
      </c>
      <c r="O381" s="14"/>
      <c r="P381" s="13"/>
    </row>
    <row r="382" spans="1:16" ht="15.75" customHeight="1">
      <c r="A382" s="1"/>
      <c r="B382" s="7" t="s">
        <v>23</v>
      </c>
      <c r="C382" s="7">
        <v>1197831</v>
      </c>
      <c r="D382" s="8">
        <v>44258</v>
      </c>
      <c r="E382" s="7" t="s">
        <v>24</v>
      </c>
      <c r="F382" s="7" t="s">
        <v>25</v>
      </c>
      <c r="G382" s="7" t="s">
        <v>36</v>
      </c>
      <c r="H382" s="7" t="s">
        <v>21</v>
      </c>
      <c r="I382" s="9">
        <v>0.4</v>
      </c>
      <c r="J382" s="10">
        <v>3000</v>
      </c>
      <c r="K382" s="11">
        <f t="shared" si="2"/>
        <v>1200</v>
      </c>
      <c r="L382" s="11">
        <f t="shared" si="3"/>
        <v>360</v>
      </c>
      <c r="M382" s="12">
        <v>0.3</v>
      </c>
      <c r="O382" s="14"/>
      <c r="P382" s="13"/>
    </row>
    <row r="383" spans="1:16" ht="15.75" customHeight="1">
      <c r="A383" s="1"/>
      <c r="B383" s="7" t="s">
        <v>23</v>
      </c>
      <c r="C383" s="7">
        <v>1197831</v>
      </c>
      <c r="D383" s="8">
        <v>44258</v>
      </c>
      <c r="E383" s="7" t="s">
        <v>24</v>
      </c>
      <c r="F383" s="7" t="s">
        <v>25</v>
      </c>
      <c r="G383" s="7" t="s">
        <v>36</v>
      </c>
      <c r="H383" s="7" t="s">
        <v>22</v>
      </c>
      <c r="I383" s="9">
        <v>0.35000000000000003</v>
      </c>
      <c r="J383" s="10">
        <v>4500</v>
      </c>
      <c r="K383" s="11">
        <f t="shared" si="2"/>
        <v>1575.0000000000002</v>
      </c>
      <c r="L383" s="11">
        <f t="shared" si="3"/>
        <v>787.50000000000011</v>
      </c>
      <c r="M383" s="12">
        <v>0.5</v>
      </c>
      <c r="O383" s="14"/>
      <c r="P383" s="13"/>
    </row>
    <row r="384" spans="1:16" ht="15.75" customHeight="1">
      <c r="A384" s="1"/>
      <c r="B384" s="7" t="s">
        <v>23</v>
      </c>
      <c r="C384" s="7">
        <v>1197831</v>
      </c>
      <c r="D384" s="8">
        <v>44288</v>
      </c>
      <c r="E384" s="7" t="s">
        <v>24</v>
      </c>
      <c r="F384" s="7" t="s">
        <v>25</v>
      </c>
      <c r="G384" s="7" t="s">
        <v>36</v>
      </c>
      <c r="H384" s="7" t="s">
        <v>17</v>
      </c>
      <c r="I384" s="9">
        <v>0.19999999999999998</v>
      </c>
      <c r="J384" s="10">
        <v>7000</v>
      </c>
      <c r="K384" s="11">
        <f t="shared" si="2"/>
        <v>1399.9999999999998</v>
      </c>
      <c r="L384" s="11">
        <f t="shared" si="3"/>
        <v>489.99999999999989</v>
      </c>
      <c r="M384" s="12">
        <v>0.35</v>
      </c>
      <c r="O384" s="14"/>
      <c r="P384" s="13"/>
    </row>
    <row r="385" spans="1:16" ht="15.75" customHeight="1">
      <c r="A385" s="1"/>
      <c r="B385" s="7" t="s">
        <v>23</v>
      </c>
      <c r="C385" s="7">
        <v>1197831</v>
      </c>
      <c r="D385" s="8">
        <v>44288</v>
      </c>
      <c r="E385" s="7" t="s">
        <v>24</v>
      </c>
      <c r="F385" s="7" t="s">
        <v>25</v>
      </c>
      <c r="G385" s="7" t="s">
        <v>36</v>
      </c>
      <c r="H385" s="7" t="s">
        <v>18</v>
      </c>
      <c r="I385" s="9">
        <v>0.30000000000000004</v>
      </c>
      <c r="J385" s="10">
        <v>7000</v>
      </c>
      <c r="K385" s="11">
        <f t="shared" si="2"/>
        <v>2100.0000000000005</v>
      </c>
      <c r="L385" s="11">
        <f t="shared" si="3"/>
        <v>735.00000000000011</v>
      </c>
      <c r="M385" s="12">
        <v>0.35</v>
      </c>
      <c r="O385" s="14"/>
      <c r="P385" s="13"/>
    </row>
    <row r="386" spans="1:16" ht="15.75" customHeight="1">
      <c r="A386" s="1"/>
      <c r="B386" s="7" t="s">
        <v>23</v>
      </c>
      <c r="C386" s="7">
        <v>1197831</v>
      </c>
      <c r="D386" s="8">
        <v>44288</v>
      </c>
      <c r="E386" s="7" t="s">
        <v>24</v>
      </c>
      <c r="F386" s="7" t="s">
        <v>25</v>
      </c>
      <c r="G386" s="7" t="s">
        <v>36</v>
      </c>
      <c r="H386" s="7" t="s">
        <v>19</v>
      </c>
      <c r="I386" s="9">
        <v>0.24999999999999997</v>
      </c>
      <c r="J386" s="10">
        <v>5250</v>
      </c>
      <c r="K386" s="11">
        <f t="shared" si="2"/>
        <v>1312.4999999999998</v>
      </c>
      <c r="L386" s="11">
        <f t="shared" si="3"/>
        <v>459.37499999999989</v>
      </c>
      <c r="M386" s="12">
        <v>0.35</v>
      </c>
      <c r="O386" s="14"/>
      <c r="P386" s="13"/>
    </row>
    <row r="387" spans="1:16" ht="15.75" customHeight="1">
      <c r="A387" s="1"/>
      <c r="B387" s="7" t="s">
        <v>23</v>
      </c>
      <c r="C387" s="7">
        <v>1197831</v>
      </c>
      <c r="D387" s="8">
        <v>44288</v>
      </c>
      <c r="E387" s="7" t="s">
        <v>24</v>
      </c>
      <c r="F387" s="7" t="s">
        <v>25</v>
      </c>
      <c r="G387" s="7" t="s">
        <v>36</v>
      </c>
      <c r="H387" s="7" t="s">
        <v>20</v>
      </c>
      <c r="I387" s="9">
        <v>0.30000000000000004</v>
      </c>
      <c r="J387" s="10">
        <v>4250</v>
      </c>
      <c r="K387" s="11">
        <f t="shared" si="2"/>
        <v>1275.0000000000002</v>
      </c>
      <c r="L387" s="11">
        <f t="shared" si="3"/>
        <v>573.75000000000011</v>
      </c>
      <c r="M387" s="12">
        <v>0.45</v>
      </c>
      <c r="O387" s="14"/>
      <c r="P387" s="13"/>
    </row>
    <row r="388" spans="1:16" ht="15.75" customHeight="1">
      <c r="A388" s="1"/>
      <c r="B388" s="7" t="s">
        <v>23</v>
      </c>
      <c r="C388" s="7">
        <v>1197831</v>
      </c>
      <c r="D388" s="8">
        <v>44288</v>
      </c>
      <c r="E388" s="7" t="s">
        <v>24</v>
      </c>
      <c r="F388" s="7" t="s">
        <v>25</v>
      </c>
      <c r="G388" s="7" t="s">
        <v>36</v>
      </c>
      <c r="H388" s="7" t="s">
        <v>21</v>
      </c>
      <c r="I388" s="9">
        <v>0.35</v>
      </c>
      <c r="J388" s="10">
        <v>3250</v>
      </c>
      <c r="K388" s="11">
        <f t="shared" si="2"/>
        <v>1137.5</v>
      </c>
      <c r="L388" s="11">
        <f t="shared" si="3"/>
        <v>341.25</v>
      </c>
      <c r="M388" s="12">
        <v>0.3</v>
      </c>
      <c r="O388" s="14"/>
      <c r="P388" s="13"/>
    </row>
    <row r="389" spans="1:16" ht="15.75" customHeight="1">
      <c r="A389" s="1"/>
      <c r="B389" s="7" t="s">
        <v>23</v>
      </c>
      <c r="C389" s="7">
        <v>1197831</v>
      </c>
      <c r="D389" s="8">
        <v>44288</v>
      </c>
      <c r="E389" s="7" t="s">
        <v>24</v>
      </c>
      <c r="F389" s="7" t="s">
        <v>25</v>
      </c>
      <c r="G389" s="7" t="s">
        <v>36</v>
      </c>
      <c r="H389" s="7" t="s">
        <v>22</v>
      </c>
      <c r="I389" s="9">
        <v>0.30000000000000004</v>
      </c>
      <c r="J389" s="10">
        <v>6000</v>
      </c>
      <c r="K389" s="11">
        <f t="shared" si="2"/>
        <v>1800.0000000000002</v>
      </c>
      <c r="L389" s="11">
        <f t="shared" si="3"/>
        <v>900.00000000000011</v>
      </c>
      <c r="M389" s="12">
        <v>0.5</v>
      </c>
      <c r="O389" s="14"/>
      <c r="P389" s="13"/>
    </row>
    <row r="390" spans="1:16" ht="15.75" customHeight="1">
      <c r="A390" s="1"/>
      <c r="B390" s="7" t="s">
        <v>23</v>
      </c>
      <c r="C390" s="7">
        <v>1197831</v>
      </c>
      <c r="D390" s="8">
        <v>44318</v>
      </c>
      <c r="E390" s="7" t="s">
        <v>24</v>
      </c>
      <c r="F390" s="7" t="s">
        <v>25</v>
      </c>
      <c r="G390" s="7" t="s">
        <v>36</v>
      </c>
      <c r="H390" s="7" t="s">
        <v>17</v>
      </c>
      <c r="I390" s="9">
        <v>0.19999999999999998</v>
      </c>
      <c r="J390" s="10">
        <v>7500</v>
      </c>
      <c r="K390" s="11">
        <f t="shared" si="2"/>
        <v>1499.9999999999998</v>
      </c>
      <c r="L390" s="11">
        <f t="shared" si="3"/>
        <v>524.99999999999989</v>
      </c>
      <c r="M390" s="12">
        <v>0.35</v>
      </c>
      <c r="O390" s="14"/>
      <c r="P390" s="13"/>
    </row>
    <row r="391" spans="1:16" ht="15.75" customHeight="1">
      <c r="A391" s="1"/>
      <c r="B391" s="7" t="s">
        <v>23</v>
      </c>
      <c r="C391" s="7">
        <v>1197831</v>
      </c>
      <c r="D391" s="8">
        <v>44318</v>
      </c>
      <c r="E391" s="7" t="s">
        <v>24</v>
      </c>
      <c r="F391" s="7" t="s">
        <v>25</v>
      </c>
      <c r="G391" s="7" t="s">
        <v>36</v>
      </c>
      <c r="H391" s="7" t="s">
        <v>18</v>
      </c>
      <c r="I391" s="9">
        <v>0.30000000000000004</v>
      </c>
      <c r="J391" s="10">
        <v>7750</v>
      </c>
      <c r="K391" s="11">
        <f t="shared" si="2"/>
        <v>2325.0000000000005</v>
      </c>
      <c r="L391" s="11">
        <f t="shared" si="3"/>
        <v>813.75000000000011</v>
      </c>
      <c r="M391" s="12">
        <v>0.35</v>
      </c>
      <c r="O391" s="14"/>
      <c r="P391" s="13"/>
    </row>
    <row r="392" spans="1:16" ht="15.75" customHeight="1">
      <c r="A392" s="1"/>
      <c r="B392" s="7" t="s">
        <v>23</v>
      </c>
      <c r="C392" s="7">
        <v>1197831</v>
      </c>
      <c r="D392" s="8">
        <v>44318</v>
      </c>
      <c r="E392" s="7" t="s">
        <v>24</v>
      </c>
      <c r="F392" s="7" t="s">
        <v>25</v>
      </c>
      <c r="G392" s="7" t="s">
        <v>36</v>
      </c>
      <c r="H392" s="7" t="s">
        <v>19</v>
      </c>
      <c r="I392" s="9">
        <v>0.24999999999999997</v>
      </c>
      <c r="J392" s="10">
        <v>6250</v>
      </c>
      <c r="K392" s="11">
        <f t="shared" si="2"/>
        <v>1562.4999999999998</v>
      </c>
      <c r="L392" s="11">
        <f t="shared" si="3"/>
        <v>546.87499999999989</v>
      </c>
      <c r="M392" s="12">
        <v>0.35</v>
      </c>
      <c r="O392" s="14"/>
      <c r="P392" s="13"/>
    </row>
    <row r="393" spans="1:16" ht="15.75" customHeight="1">
      <c r="A393" s="1"/>
      <c r="B393" s="7" t="s">
        <v>23</v>
      </c>
      <c r="C393" s="7">
        <v>1197831</v>
      </c>
      <c r="D393" s="8">
        <v>44318</v>
      </c>
      <c r="E393" s="7" t="s">
        <v>24</v>
      </c>
      <c r="F393" s="7" t="s">
        <v>25</v>
      </c>
      <c r="G393" s="7" t="s">
        <v>36</v>
      </c>
      <c r="H393" s="7" t="s">
        <v>20</v>
      </c>
      <c r="I393" s="9">
        <v>0.35000000000000003</v>
      </c>
      <c r="J393" s="10">
        <v>5500</v>
      </c>
      <c r="K393" s="11">
        <f t="shared" si="2"/>
        <v>1925.0000000000002</v>
      </c>
      <c r="L393" s="11">
        <f t="shared" si="3"/>
        <v>866.25000000000011</v>
      </c>
      <c r="M393" s="12">
        <v>0.45</v>
      </c>
      <c r="O393" s="14"/>
      <c r="P393" s="13"/>
    </row>
    <row r="394" spans="1:16" ht="15.75" customHeight="1">
      <c r="A394" s="1"/>
      <c r="B394" s="7" t="s">
        <v>23</v>
      </c>
      <c r="C394" s="7">
        <v>1197831</v>
      </c>
      <c r="D394" s="8">
        <v>44318</v>
      </c>
      <c r="E394" s="7" t="s">
        <v>24</v>
      </c>
      <c r="F394" s="7" t="s">
        <v>25</v>
      </c>
      <c r="G394" s="7" t="s">
        <v>36</v>
      </c>
      <c r="H394" s="7" t="s">
        <v>21</v>
      </c>
      <c r="I394" s="9">
        <v>0.5</v>
      </c>
      <c r="J394" s="10">
        <v>4500</v>
      </c>
      <c r="K394" s="11">
        <f t="shared" si="2"/>
        <v>2250</v>
      </c>
      <c r="L394" s="11">
        <f t="shared" si="3"/>
        <v>675</v>
      </c>
      <c r="M394" s="12">
        <v>0.3</v>
      </c>
      <c r="O394" s="14"/>
      <c r="P394" s="13"/>
    </row>
    <row r="395" spans="1:16" ht="15.75" customHeight="1">
      <c r="A395" s="1"/>
      <c r="B395" s="7" t="s">
        <v>23</v>
      </c>
      <c r="C395" s="7">
        <v>1197831</v>
      </c>
      <c r="D395" s="8">
        <v>44318</v>
      </c>
      <c r="E395" s="7" t="s">
        <v>24</v>
      </c>
      <c r="F395" s="7" t="s">
        <v>25</v>
      </c>
      <c r="G395" s="7" t="s">
        <v>36</v>
      </c>
      <c r="H395" s="7" t="s">
        <v>22</v>
      </c>
      <c r="I395" s="9">
        <v>0.45</v>
      </c>
      <c r="J395" s="10">
        <v>8000</v>
      </c>
      <c r="K395" s="11">
        <f t="shared" si="2"/>
        <v>3600</v>
      </c>
      <c r="L395" s="11">
        <f t="shared" si="3"/>
        <v>1800</v>
      </c>
      <c r="M395" s="12">
        <v>0.5</v>
      </c>
      <c r="O395" s="14"/>
      <c r="P395" s="13"/>
    </row>
    <row r="396" spans="1:16" ht="15.75" customHeight="1">
      <c r="A396" s="1"/>
      <c r="B396" s="7" t="s">
        <v>23</v>
      </c>
      <c r="C396" s="7">
        <v>1197831</v>
      </c>
      <c r="D396" s="8">
        <v>44348</v>
      </c>
      <c r="E396" s="7" t="s">
        <v>24</v>
      </c>
      <c r="F396" s="7" t="s">
        <v>25</v>
      </c>
      <c r="G396" s="7" t="s">
        <v>36</v>
      </c>
      <c r="H396" s="7" t="s">
        <v>17</v>
      </c>
      <c r="I396" s="9">
        <v>0.45</v>
      </c>
      <c r="J396" s="10">
        <v>8000</v>
      </c>
      <c r="K396" s="11">
        <f t="shared" si="2"/>
        <v>3600</v>
      </c>
      <c r="L396" s="11">
        <f t="shared" si="3"/>
        <v>1260</v>
      </c>
      <c r="M396" s="12">
        <v>0.35</v>
      </c>
      <c r="O396" s="14"/>
      <c r="P396" s="13"/>
    </row>
    <row r="397" spans="1:16" ht="15.75" customHeight="1">
      <c r="A397" s="1"/>
      <c r="B397" s="7" t="s">
        <v>23</v>
      </c>
      <c r="C397" s="7">
        <v>1197831</v>
      </c>
      <c r="D397" s="8">
        <v>44348</v>
      </c>
      <c r="E397" s="7" t="s">
        <v>24</v>
      </c>
      <c r="F397" s="7" t="s">
        <v>25</v>
      </c>
      <c r="G397" s="7" t="s">
        <v>36</v>
      </c>
      <c r="H397" s="7" t="s">
        <v>18</v>
      </c>
      <c r="I397" s="9">
        <v>0.5</v>
      </c>
      <c r="J397" s="10">
        <v>8000</v>
      </c>
      <c r="K397" s="11">
        <f t="shared" si="2"/>
        <v>4000</v>
      </c>
      <c r="L397" s="11">
        <f t="shared" si="3"/>
        <v>1400</v>
      </c>
      <c r="M397" s="12">
        <v>0.35</v>
      </c>
      <c r="O397" s="14"/>
      <c r="P397" s="13"/>
    </row>
    <row r="398" spans="1:16" ht="15.75" customHeight="1">
      <c r="A398" s="1"/>
      <c r="B398" s="7" t="s">
        <v>23</v>
      </c>
      <c r="C398" s="7">
        <v>1197831</v>
      </c>
      <c r="D398" s="8">
        <v>44348</v>
      </c>
      <c r="E398" s="7" t="s">
        <v>24</v>
      </c>
      <c r="F398" s="7" t="s">
        <v>25</v>
      </c>
      <c r="G398" s="7" t="s">
        <v>36</v>
      </c>
      <c r="H398" s="7" t="s">
        <v>19</v>
      </c>
      <c r="I398" s="9">
        <v>0.45</v>
      </c>
      <c r="J398" s="10">
        <v>6500</v>
      </c>
      <c r="K398" s="11">
        <f t="shared" si="2"/>
        <v>2925</v>
      </c>
      <c r="L398" s="11">
        <f t="shared" si="3"/>
        <v>1023.7499999999999</v>
      </c>
      <c r="M398" s="12">
        <v>0.35</v>
      </c>
      <c r="O398" s="14"/>
      <c r="P398" s="13"/>
    </row>
    <row r="399" spans="1:16" ht="15.75" customHeight="1">
      <c r="A399" s="1"/>
      <c r="B399" s="7" t="s">
        <v>23</v>
      </c>
      <c r="C399" s="7">
        <v>1197831</v>
      </c>
      <c r="D399" s="8">
        <v>44348</v>
      </c>
      <c r="E399" s="7" t="s">
        <v>24</v>
      </c>
      <c r="F399" s="7" t="s">
        <v>25</v>
      </c>
      <c r="G399" s="7" t="s">
        <v>36</v>
      </c>
      <c r="H399" s="7" t="s">
        <v>20</v>
      </c>
      <c r="I399" s="9">
        <v>0.45</v>
      </c>
      <c r="J399" s="10">
        <v>6000</v>
      </c>
      <c r="K399" s="11">
        <f t="shared" si="2"/>
        <v>2700</v>
      </c>
      <c r="L399" s="11">
        <f t="shared" si="3"/>
        <v>1215</v>
      </c>
      <c r="M399" s="12">
        <v>0.45</v>
      </c>
      <c r="O399" s="14"/>
      <c r="P399" s="13"/>
    </row>
    <row r="400" spans="1:16" ht="15.75" customHeight="1">
      <c r="A400" s="1"/>
      <c r="B400" s="7" t="s">
        <v>23</v>
      </c>
      <c r="C400" s="7">
        <v>1197831</v>
      </c>
      <c r="D400" s="8">
        <v>44348</v>
      </c>
      <c r="E400" s="7" t="s">
        <v>24</v>
      </c>
      <c r="F400" s="7" t="s">
        <v>25</v>
      </c>
      <c r="G400" s="7" t="s">
        <v>36</v>
      </c>
      <c r="H400" s="7" t="s">
        <v>21</v>
      </c>
      <c r="I400" s="9">
        <v>0.5</v>
      </c>
      <c r="J400" s="10">
        <v>5000</v>
      </c>
      <c r="K400" s="11">
        <f t="shared" si="2"/>
        <v>2500</v>
      </c>
      <c r="L400" s="11">
        <f t="shared" si="3"/>
        <v>750</v>
      </c>
      <c r="M400" s="12">
        <v>0.3</v>
      </c>
      <c r="O400" s="14"/>
      <c r="P400" s="13"/>
    </row>
    <row r="401" spans="1:16" ht="15.75" customHeight="1">
      <c r="A401" s="1"/>
      <c r="B401" s="7" t="s">
        <v>23</v>
      </c>
      <c r="C401" s="7">
        <v>1197831</v>
      </c>
      <c r="D401" s="8">
        <v>44348</v>
      </c>
      <c r="E401" s="7" t="s">
        <v>24</v>
      </c>
      <c r="F401" s="7" t="s">
        <v>25</v>
      </c>
      <c r="G401" s="7" t="s">
        <v>36</v>
      </c>
      <c r="H401" s="7" t="s">
        <v>22</v>
      </c>
      <c r="I401" s="9">
        <v>0.55000000000000004</v>
      </c>
      <c r="J401" s="10">
        <v>8750</v>
      </c>
      <c r="K401" s="11">
        <f t="shared" si="2"/>
        <v>4812.5</v>
      </c>
      <c r="L401" s="11">
        <f t="shared" si="3"/>
        <v>2406.25</v>
      </c>
      <c r="M401" s="12">
        <v>0.5</v>
      </c>
      <c r="O401" s="14"/>
      <c r="P401" s="13"/>
    </row>
    <row r="402" spans="1:16" ht="15.75" customHeight="1">
      <c r="A402" s="1"/>
      <c r="B402" s="7" t="s">
        <v>23</v>
      </c>
      <c r="C402" s="7">
        <v>1197831</v>
      </c>
      <c r="D402" s="8">
        <v>44380</v>
      </c>
      <c r="E402" s="7" t="s">
        <v>24</v>
      </c>
      <c r="F402" s="7" t="s">
        <v>25</v>
      </c>
      <c r="G402" s="7" t="s">
        <v>36</v>
      </c>
      <c r="H402" s="7" t="s">
        <v>17</v>
      </c>
      <c r="I402" s="9">
        <v>0.45</v>
      </c>
      <c r="J402" s="10">
        <v>8250</v>
      </c>
      <c r="K402" s="11">
        <f t="shared" si="2"/>
        <v>3712.5</v>
      </c>
      <c r="L402" s="11">
        <f t="shared" si="3"/>
        <v>1484.9999999999998</v>
      </c>
      <c r="M402" s="12">
        <v>0.39999999999999997</v>
      </c>
      <c r="O402" s="14"/>
      <c r="P402" s="13"/>
    </row>
    <row r="403" spans="1:16" ht="15.75" customHeight="1">
      <c r="A403" s="1"/>
      <c r="B403" s="7" t="s">
        <v>23</v>
      </c>
      <c r="C403" s="7">
        <v>1197831</v>
      </c>
      <c r="D403" s="8">
        <v>44380</v>
      </c>
      <c r="E403" s="7" t="s">
        <v>24</v>
      </c>
      <c r="F403" s="7" t="s">
        <v>25</v>
      </c>
      <c r="G403" s="7" t="s">
        <v>36</v>
      </c>
      <c r="H403" s="7" t="s">
        <v>18</v>
      </c>
      <c r="I403" s="9">
        <v>0.5</v>
      </c>
      <c r="J403" s="10">
        <v>8250</v>
      </c>
      <c r="K403" s="11">
        <f t="shared" si="2"/>
        <v>4125</v>
      </c>
      <c r="L403" s="11">
        <f t="shared" si="3"/>
        <v>1649.9999999999998</v>
      </c>
      <c r="M403" s="12">
        <v>0.39999999999999997</v>
      </c>
      <c r="O403" s="14"/>
      <c r="P403" s="13"/>
    </row>
    <row r="404" spans="1:16" ht="15.75" customHeight="1">
      <c r="A404" s="1"/>
      <c r="B404" s="7" t="s">
        <v>23</v>
      </c>
      <c r="C404" s="7">
        <v>1197831</v>
      </c>
      <c r="D404" s="8">
        <v>44380</v>
      </c>
      <c r="E404" s="7" t="s">
        <v>24</v>
      </c>
      <c r="F404" s="7" t="s">
        <v>25</v>
      </c>
      <c r="G404" s="7" t="s">
        <v>36</v>
      </c>
      <c r="H404" s="7" t="s">
        <v>19</v>
      </c>
      <c r="I404" s="9">
        <v>0.45</v>
      </c>
      <c r="J404" s="10">
        <v>9750</v>
      </c>
      <c r="K404" s="11">
        <f t="shared" si="2"/>
        <v>4387.5</v>
      </c>
      <c r="L404" s="11">
        <f t="shared" si="3"/>
        <v>1754.9999999999998</v>
      </c>
      <c r="M404" s="12">
        <v>0.39999999999999997</v>
      </c>
      <c r="O404" s="14"/>
      <c r="P404" s="13"/>
    </row>
    <row r="405" spans="1:16" ht="15.75" customHeight="1">
      <c r="A405" s="1"/>
      <c r="B405" s="7" t="s">
        <v>23</v>
      </c>
      <c r="C405" s="7">
        <v>1197831</v>
      </c>
      <c r="D405" s="8">
        <v>44380</v>
      </c>
      <c r="E405" s="7" t="s">
        <v>24</v>
      </c>
      <c r="F405" s="7" t="s">
        <v>25</v>
      </c>
      <c r="G405" s="7" t="s">
        <v>36</v>
      </c>
      <c r="H405" s="7" t="s">
        <v>20</v>
      </c>
      <c r="I405" s="9">
        <v>0.45</v>
      </c>
      <c r="J405" s="10">
        <v>5750</v>
      </c>
      <c r="K405" s="11">
        <f t="shared" si="2"/>
        <v>2587.5</v>
      </c>
      <c r="L405" s="11">
        <f t="shared" si="3"/>
        <v>1293.75</v>
      </c>
      <c r="M405" s="12">
        <v>0.5</v>
      </c>
      <c r="O405" s="14"/>
      <c r="P405" s="13"/>
    </row>
    <row r="406" spans="1:16" ht="15.75" customHeight="1">
      <c r="A406" s="1"/>
      <c r="B406" s="7" t="s">
        <v>23</v>
      </c>
      <c r="C406" s="7">
        <v>1197831</v>
      </c>
      <c r="D406" s="8">
        <v>44380</v>
      </c>
      <c r="E406" s="7" t="s">
        <v>24</v>
      </c>
      <c r="F406" s="7" t="s">
        <v>25</v>
      </c>
      <c r="G406" s="7" t="s">
        <v>36</v>
      </c>
      <c r="H406" s="7" t="s">
        <v>21</v>
      </c>
      <c r="I406" s="9">
        <v>0.5</v>
      </c>
      <c r="J406" s="10">
        <v>5750</v>
      </c>
      <c r="K406" s="11">
        <f t="shared" si="2"/>
        <v>2875</v>
      </c>
      <c r="L406" s="11">
        <f t="shared" si="3"/>
        <v>1006.2499999999999</v>
      </c>
      <c r="M406" s="12">
        <v>0.35</v>
      </c>
      <c r="O406" s="14"/>
      <c r="P406" s="13"/>
    </row>
    <row r="407" spans="1:16" ht="15.75" customHeight="1">
      <c r="A407" s="1"/>
      <c r="B407" s="7" t="s">
        <v>23</v>
      </c>
      <c r="C407" s="7">
        <v>1197831</v>
      </c>
      <c r="D407" s="8">
        <v>44380</v>
      </c>
      <c r="E407" s="7" t="s">
        <v>24</v>
      </c>
      <c r="F407" s="7" t="s">
        <v>25</v>
      </c>
      <c r="G407" s="7" t="s">
        <v>36</v>
      </c>
      <c r="H407" s="7" t="s">
        <v>22</v>
      </c>
      <c r="I407" s="9">
        <v>0.6</v>
      </c>
      <c r="J407" s="10">
        <v>8500</v>
      </c>
      <c r="K407" s="11">
        <f t="shared" si="2"/>
        <v>5100</v>
      </c>
      <c r="L407" s="11">
        <f t="shared" si="3"/>
        <v>2805</v>
      </c>
      <c r="M407" s="12">
        <v>0.55000000000000004</v>
      </c>
      <c r="O407" s="14"/>
      <c r="P407" s="13"/>
    </row>
    <row r="408" spans="1:16" ht="15.75" customHeight="1">
      <c r="A408" s="1"/>
      <c r="B408" s="7" t="s">
        <v>23</v>
      </c>
      <c r="C408" s="7">
        <v>1197831</v>
      </c>
      <c r="D408" s="8">
        <v>44413</v>
      </c>
      <c r="E408" s="7" t="s">
        <v>24</v>
      </c>
      <c r="F408" s="7" t="s">
        <v>25</v>
      </c>
      <c r="G408" s="7" t="s">
        <v>36</v>
      </c>
      <c r="H408" s="7" t="s">
        <v>17</v>
      </c>
      <c r="I408" s="9">
        <v>0.5</v>
      </c>
      <c r="J408" s="10">
        <v>8000</v>
      </c>
      <c r="K408" s="11">
        <f t="shared" si="2"/>
        <v>4000</v>
      </c>
      <c r="L408" s="11">
        <f t="shared" si="3"/>
        <v>1599.9999999999998</v>
      </c>
      <c r="M408" s="12">
        <v>0.39999999999999997</v>
      </c>
      <c r="O408" s="14"/>
      <c r="P408" s="13"/>
    </row>
    <row r="409" spans="1:16" ht="15.75" customHeight="1">
      <c r="A409" s="1"/>
      <c r="B409" s="7" t="s">
        <v>23</v>
      </c>
      <c r="C409" s="7">
        <v>1197831</v>
      </c>
      <c r="D409" s="8">
        <v>44413</v>
      </c>
      <c r="E409" s="7" t="s">
        <v>24</v>
      </c>
      <c r="F409" s="7" t="s">
        <v>25</v>
      </c>
      <c r="G409" s="7" t="s">
        <v>36</v>
      </c>
      <c r="H409" s="7" t="s">
        <v>18</v>
      </c>
      <c r="I409" s="9">
        <v>0.55000000000000004</v>
      </c>
      <c r="J409" s="10">
        <v>8000</v>
      </c>
      <c r="K409" s="11">
        <f t="shared" si="2"/>
        <v>4400</v>
      </c>
      <c r="L409" s="11">
        <f t="shared" si="3"/>
        <v>1759.9999999999998</v>
      </c>
      <c r="M409" s="12">
        <v>0.39999999999999997</v>
      </c>
      <c r="O409" s="14"/>
      <c r="P409" s="13"/>
    </row>
    <row r="410" spans="1:16" ht="15.75" customHeight="1">
      <c r="A410" s="1"/>
      <c r="B410" s="7" t="s">
        <v>23</v>
      </c>
      <c r="C410" s="7">
        <v>1197831</v>
      </c>
      <c r="D410" s="8">
        <v>44413</v>
      </c>
      <c r="E410" s="7" t="s">
        <v>24</v>
      </c>
      <c r="F410" s="7" t="s">
        <v>25</v>
      </c>
      <c r="G410" s="7" t="s">
        <v>36</v>
      </c>
      <c r="H410" s="7" t="s">
        <v>19</v>
      </c>
      <c r="I410" s="9">
        <v>0.5</v>
      </c>
      <c r="J410" s="10">
        <v>9750</v>
      </c>
      <c r="K410" s="11">
        <f t="shared" si="2"/>
        <v>4875</v>
      </c>
      <c r="L410" s="11">
        <f t="shared" si="3"/>
        <v>1949.9999999999998</v>
      </c>
      <c r="M410" s="12">
        <v>0.39999999999999997</v>
      </c>
      <c r="O410" s="14"/>
      <c r="P410" s="13"/>
    </row>
    <row r="411" spans="1:16" ht="15.75" customHeight="1">
      <c r="A411" s="1"/>
      <c r="B411" s="7" t="s">
        <v>23</v>
      </c>
      <c r="C411" s="7">
        <v>1197831</v>
      </c>
      <c r="D411" s="8">
        <v>44413</v>
      </c>
      <c r="E411" s="7" t="s">
        <v>24</v>
      </c>
      <c r="F411" s="7" t="s">
        <v>25</v>
      </c>
      <c r="G411" s="7" t="s">
        <v>36</v>
      </c>
      <c r="H411" s="7" t="s">
        <v>20</v>
      </c>
      <c r="I411" s="9">
        <v>0.5</v>
      </c>
      <c r="J411" s="10">
        <v>5250</v>
      </c>
      <c r="K411" s="11">
        <f t="shared" si="2"/>
        <v>2625</v>
      </c>
      <c r="L411" s="11">
        <f t="shared" si="3"/>
        <v>1312.5</v>
      </c>
      <c r="M411" s="12">
        <v>0.5</v>
      </c>
      <c r="O411" s="14"/>
      <c r="P411" s="13"/>
    </row>
    <row r="412" spans="1:16" ht="15.75" customHeight="1">
      <c r="A412" s="1"/>
      <c r="B412" s="7" t="s">
        <v>23</v>
      </c>
      <c r="C412" s="7">
        <v>1197831</v>
      </c>
      <c r="D412" s="8">
        <v>44413</v>
      </c>
      <c r="E412" s="7" t="s">
        <v>24</v>
      </c>
      <c r="F412" s="7" t="s">
        <v>25</v>
      </c>
      <c r="G412" s="7" t="s">
        <v>36</v>
      </c>
      <c r="H412" s="7" t="s">
        <v>21</v>
      </c>
      <c r="I412" s="9">
        <v>0.55000000000000004</v>
      </c>
      <c r="J412" s="10">
        <v>5250</v>
      </c>
      <c r="K412" s="11">
        <f t="shared" si="2"/>
        <v>2887.5000000000005</v>
      </c>
      <c r="L412" s="11">
        <f t="shared" si="3"/>
        <v>1010.6250000000001</v>
      </c>
      <c r="M412" s="12">
        <v>0.35</v>
      </c>
      <c r="O412" s="14"/>
      <c r="P412" s="13"/>
    </row>
    <row r="413" spans="1:16" ht="15.75" customHeight="1">
      <c r="A413" s="1"/>
      <c r="B413" s="7" t="s">
        <v>23</v>
      </c>
      <c r="C413" s="7">
        <v>1197831</v>
      </c>
      <c r="D413" s="8">
        <v>44413</v>
      </c>
      <c r="E413" s="7" t="s">
        <v>24</v>
      </c>
      <c r="F413" s="7" t="s">
        <v>25</v>
      </c>
      <c r="G413" s="7" t="s">
        <v>36</v>
      </c>
      <c r="H413" s="7" t="s">
        <v>22</v>
      </c>
      <c r="I413" s="9">
        <v>0.6</v>
      </c>
      <c r="J413" s="10">
        <v>7750</v>
      </c>
      <c r="K413" s="11">
        <f t="shared" si="2"/>
        <v>4650</v>
      </c>
      <c r="L413" s="11">
        <f t="shared" si="3"/>
        <v>2557.5</v>
      </c>
      <c r="M413" s="12">
        <v>0.55000000000000004</v>
      </c>
      <c r="O413" s="14"/>
      <c r="P413" s="13"/>
    </row>
    <row r="414" spans="1:16" ht="15.75" customHeight="1">
      <c r="A414" s="1"/>
      <c r="B414" s="7" t="s">
        <v>23</v>
      </c>
      <c r="C414" s="7">
        <v>1197831</v>
      </c>
      <c r="D414" s="8">
        <v>44441</v>
      </c>
      <c r="E414" s="7" t="s">
        <v>24</v>
      </c>
      <c r="F414" s="7" t="s">
        <v>25</v>
      </c>
      <c r="G414" s="7" t="s">
        <v>36</v>
      </c>
      <c r="H414" s="7" t="s">
        <v>17</v>
      </c>
      <c r="I414" s="9">
        <v>0.55000000000000004</v>
      </c>
      <c r="J414" s="10">
        <v>7250</v>
      </c>
      <c r="K414" s="11">
        <f t="shared" si="2"/>
        <v>3987.5000000000005</v>
      </c>
      <c r="L414" s="11">
        <f t="shared" si="3"/>
        <v>1595</v>
      </c>
      <c r="M414" s="12">
        <v>0.39999999999999997</v>
      </c>
      <c r="O414" s="14"/>
      <c r="P414" s="13"/>
    </row>
    <row r="415" spans="1:16" ht="15.75" customHeight="1">
      <c r="A415" s="1"/>
      <c r="B415" s="7" t="s">
        <v>23</v>
      </c>
      <c r="C415" s="7">
        <v>1197831</v>
      </c>
      <c r="D415" s="8">
        <v>44441</v>
      </c>
      <c r="E415" s="7" t="s">
        <v>24</v>
      </c>
      <c r="F415" s="7" t="s">
        <v>25</v>
      </c>
      <c r="G415" s="7" t="s">
        <v>36</v>
      </c>
      <c r="H415" s="7" t="s">
        <v>18</v>
      </c>
      <c r="I415" s="9">
        <v>0.55000000000000004</v>
      </c>
      <c r="J415" s="10">
        <v>6750</v>
      </c>
      <c r="K415" s="11">
        <f t="shared" si="2"/>
        <v>3712.5000000000005</v>
      </c>
      <c r="L415" s="11">
        <f t="shared" si="3"/>
        <v>1485</v>
      </c>
      <c r="M415" s="12">
        <v>0.39999999999999997</v>
      </c>
      <c r="O415" s="14"/>
      <c r="P415" s="13"/>
    </row>
    <row r="416" spans="1:16" ht="15.75" customHeight="1">
      <c r="A416" s="1"/>
      <c r="B416" s="7" t="s">
        <v>23</v>
      </c>
      <c r="C416" s="7">
        <v>1197831</v>
      </c>
      <c r="D416" s="8">
        <v>44441</v>
      </c>
      <c r="E416" s="7" t="s">
        <v>24</v>
      </c>
      <c r="F416" s="7" t="s">
        <v>25</v>
      </c>
      <c r="G416" s="7" t="s">
        <v>36</v>
      </c>
      <c r="H416" s="7" t="s">
        <v>19</v>
      </c>
      <c r="I416" s="9">
        <v>0.6</v>
      </c>
      <c r="J416" s="10">
        <v>7250</v>
      </c>
      <c r="K416" s="11">
        <f t="shared" si="2"/>
        <v>4350</v>
      </c>
      <c r="L416" s="11">
        <f t="shared" si="3"/>
        <v>1739.9999999999998</v>
      </c>
      <c r="M416" s="12">
        <v>0.39999999999999997</v>
      </c>
      <c r="O416" s="14"/>
      <c r="P416" s="13"/>
    </row>
    <row r="417" spans="1:16" ht="15.75" customHeight="1">
      <c r="A417" s="1"/>
      <c r="B417" s="7" t="s">
        <v>23</v>
      </c>
      <c r="C417" s="7">
        <v>1197831</v>
      </c>
      <c r="D417" s="8">
        <v>44441</v>
      </c>
      <c r="E417" s="7" t="s">
        <v>24</v>
      </c>
      <c r="F417" s="7" t="s">
        <v>25</v>
      </c>
      <c r="G417" s="7" t="s">
        <v>36</v>
      </c>
      <c r="H417" s="7" t="s">
        <v>20</v>
      </c>
      <c r="I417" s="9">
        <v>0.6</v>
      </c>
      <c r="J417" s="10">
        <v>4500</v>
      </c>
      <c r="K417" s="11">
        <f t="shared" si="2"/>
        <v>2700</v>
      </c>
      <c r="L417" s="11">
        <f t="shared" si="3"/>
        <v>1350</v>
      </c>
      <c r="M417" s="12">
        <v>0.5</v>
      </c>
      <c r="O417" s="14"/>
      <c r="P417" s="13"/>
    </row>
    <row r="418" spans="1:16" ht="15.75" customHeight="1">
      <c r="A418" s="1"/>
      <c r="B418" s="7" t="s">
        <v>23</v>
      </c>
      <c r="C418" s="7">
        <v>1197831</v>
      </c>
      <c r="D418" s="8">
        <v>44441</v>
      </c>
      <c r="E418" s="7" t="s">
        <v>24</v>
      </c>
      <c r="F418" s="7" t="s">
        <v>25</v>
      </c>
      <c r="G418" s="7" t="s">
        <v>36</v>
      </c>
      <c r="H418" s="7" t="s">
        <v>21</v>
      </c>
      <c r="I418" s="9">
        <v>0.55000000000000004</v>
      </c>
      <c r="J418" s="10">
        <v>4500</v>
      </c>
      <c r="K418" s="11">
        <f t="shared" si="2"/>
        <v>2475</v>
      </c>
      <c r="L418" s="11">
        <f t="shared" si="3"/>
        <v>866.25</v>
      </c>
      <c r="M418" s="12">
        <v>0.35</v>
      </c>
      <c r="O418" s="14"/>
      <c r="P418" s="13"/>
    </row>
    <row r="419" spans="1:16" ht="15.75" customHeight="1">
      <c r="A419" s="1"/>
      <c r="B419" s="7" t="s">
        <v>23</v>
      </c>
      <c r="C419" s="7">
        <v>1197831</v>
      </c>
      <c r="D419" s="8">
        <v>44441</v>
      </c>
      <c r="E419" s="7" t="s">
        <v>24</v>
      </c>
      <c r="F419" s="7" t="s">
        <v>25</v>
      </c>
      <c r="G419" s="7" t="s">
        <v>36</v>
      </c>
      <c r="H419" s="7" t="s">
        <v>22</v>
      </c>
      <c r="I419" s="9">
        <v>0.5</v>
      </c>
      <c r="J419" s="10">
        <v>6750</v>
      </c>
      <c r="K419" s="11">
        <f t="shared" si="2"/>
        <v>3375</v>
      </c>
      <c r="L419" s="11">
        <f t="shared" si="3"/>
        <v>1856.2500000000002</v>
      </c>
      <c r="M419" s="12">
        <v>0.55000000000000004</v>
      </c>
      <c r="O419" s="14"/>
      <c r="P419" s="13"/>
    </row>
    <row r="420" spans="1:16" ht="15.75" customHeight="1">
      <c r="A420" s="1"/>
      <c r="B420" s="7" t="s">
        <v>23</v>
      </c>
      <c r="C420" s="7">
        <v>1197831</v>
      </c>
      <c r="D420" s="8">
        <v>44470</v>
      </c>
      <c r="E420" s="7" t="s">
        <v>24</v>
      </c>
      <c r="F420" s="7" t="s">
        <v>25</v>
      </c>
      <c r="G420" s="7" t="s">
        <v>36</v>
      </c>
      <c r="H420" s="7" t="s">
        <v>17</v>
      </c>
      <c r="I420" s="9">
        <v>0.4</v>
      </c>
      <c r="J420" s="10">
        <v>6250</v>
      </c>
      <c r="K420" s="11">
        <f t="shared" si="2"/>
        <v>2500</v>
      </c>
      <c r="L420" s="11">
        <f t="shared" si="3"/>
        <v>999.99999999999989</v>
      </c>
      <c r="M420" s="12">
        <v>0.39999999999999997</v>
      </c>
      <c r="O420" s="14"/>
      <c r="P420" s="13"/>
    </row>
    <row r="421" spans="1:16" ht="15.75" customHeight="1">
      <c r="A421" s="1"/>
      <c r="B421" s="7" t="s">
        <v>23</v>
      </c>
      <c r="C421" s="7">
        <v>1197831</v>
      </c>
      <c r="D421" s="8">
        <v>44470</v>
      </c>
      <c r="E421" s="7" t="s">
        <v>24</v>
      </c>
      <c r="F421" s="7" t="s">
        <v>25</v>
      </c>
      <c r="G421" s="7" t="s">
        <v>36</v>
      </c>
      <c r="H421" s="7" t="s">
        <v>18</v>
      </c>
      <c r="I421" s="9">
        <v>0.4</v>
      </c>
      <c r="J421" s="10">
        <v>6250</v>
      </c>
      <c r="K421" s="11">
        <f t="shared" si="2"/>
        <v>2500</v>
      </c>
      <c r="L421" s="11">
        <f t="shared" si="3"/>
        <v>999.99999999999989</v>
      </c>
      <c r="M421" s="12">
        <v>0.39999999999999997</v>
      </c>
      <c r="O421" s="14"/>
      <c r="P421" s="13"/>
    </row>
    <row r="422" spans="1:16" ht="15.75" customHeight="1">
      <c r="A422" s="1"/>
      <c r="B422" s="7" t="s">
        <v>23</v>
      </c>
      <c r="C422" s="7">
        <v>1197831</v>
      </c>
      <c r="D422" s="8">
        <v>44470</v>
      </c>
      <c r="E422" s="7" t="s">
        <v>24</v>
      </c>
      <c r="F422" s="7" t="s">
        <v>25</v>
      </c>
      <c r="G422" s="7" t="s">
        <v>36</v>
      </c>
      <c r="H422" s="7" t="s">
        <v>19</v>
      </c>
      <c r="I422" s="9">
        <v>0.45</v>
      </c>
      <c r="J422" s="10">
        <v>5750</v>
      </c>
      <c r="K422" s="11">
        <f t="shared" si="2"/>
        <v>2587.5</v>
      </c>
      <c r="L422" s="11">
        <f t="shared" si="3"/>
        <v>1035</v>
      </c>
      <c r="M422" s="12">
        <v>0.39999999999999997</v>
      </c>
      <c r="O422" s="14"/>
      <c r="P422" s="13"/>
    </row>
    <row r="423" spans="1:16" ht="15.75" customHeight="1">
      <c r="A423" s="1"/>
      <c r="B423" s="7" t="s">
        <v>23</v>
      </c>
      <c r="C423" s="7">
        <v>1197831</v>
      </c>
      <c r="D423" s="8">
        <v>44470</v>
      </c>
      <c r="E423" s="7" t="s">
        <v>24</v>
      </c>
      <c r="F423" s="7" t="s">
        <v>25</v>
      </c>
      <c r="G423" s="7" t="s">
        <v>36</v>
      </c>
      <c r="H423" s="7" t="s">
        <v>20</v>
      </c>
      <c r="I423" s="9">
        <v>0.45</v>
      </c>
      <c r="J423" s="10">
        <v>4250</v>
      </c>
      <c r="K423" s="11">
        <f t="shared" si="2"/>
        <v>1912.5</v>
      </c>
      <c r="L423" s="11">
        <f t="shared" si="3"/>
        <v>956.25</v>
      </c>
      <c r="M423" s="12">
        <v>0.5</v>
      </c>
      <c r="O423" s="14"/>
      <c r="P423" s="13"/>
    </row>
    <row r="424" spans="1:16" ht="15.75" customHeight="1">
      <c r="A424" s="1"/>
      <c r="B424" s="7" t="s">
        <v>23</v>
      </c>
      <c r="C424" s="7">
        <v>1197831</v>
      </c>
      <c r="D424" s="8">
        <v>44470</v>
      </c>
      <c r="E424" s="7" t="s">
        <v>24</v>
      </c>
      <c r="F424" s="7" t="s">
        <v>25</v>
      </c>
      <c r="G424" s="7" t="s">
        <v>36</v>
      </c>
      <c r="H424" s="7" t="s">
        <v>21</v>
      </c>
      <c r="I424" s="9">
        <v>0.4</v>
      </c>
      <c r="J424" s="10">
        <v>4000</v>
      </c>
      <c r="K424" s="11">
        <f t="shared" si="2"/>
        <v>1600</v>
      </c>
      <c r="L424" s="11">
        <f t="shared" si="3"/>
        <v>560</v>
      </c>
      <c r="M424" s="12">
        <v>0.35</v>
      </c>
      <c r="O424" s="14"/>
      <c r="P424" s="13"/>
    </row>
    <row r="425" spans="1:16" ht="15.75" customHeight="1">
      <c r="A425" s="1"/>
      <c r="B425" s="7" t="s">
        <v>23</v>
      </c>
      <c r="C425" s="7">
        <v>1197831</v>
      </c>
      <c r="D425" s="8">
        <v>44470</v>
      </c>
      <c r="E425" s="7" t="s">
        <v>24</v>
      </c>
      <c r="F425" s="7" t="s">
        <v>25</v>
      </c>
      <c r="G425" s="7" t="s">
        <v>36</v>
      </c>
      <c r="H425" s="7" t="s">
        <v>22</v>
      </c>
      <c r="I425" s="9">
        <v>0.5</v>
      </c>
      <c r="J425" s="10">
        <v>5750</v>
      </c>
      <c r="K425" s="11">
        <f t="shared" si="2"/>
        <v>2875</v>
      </c>
      <c r="L425" s="11">
        <f t="shared" si="3"/>
        <v>1581.2500000000002</v>
      </c>
      <c r="M425" s="12">
        <v>0.55000000000000004</v>
      </c>
      <c r="O425" s="14"/>
      <c r="P425" s="13"/>
    </row>
    <row r="426" spans="1:16" ht="15.75" customHeight="1">
      <c r="A426" s="1"/>
      <c r="B426" s="7" t="s">
        <v>23</v>
      </c>
      <c r="C426" s="7">
        <v>1197831</v>
      </c>
      <c r="D426" s="8">
        <v>44502</v>
      </c>
      <c r="E426" s="7" t="s">
        <v>24</v>
      </c>
      <c r="F426" s="7" t="s">
        <v>25</v>
      </c>
      <c r="G426" s="7" t="s">
        <v>36</v>
      </c>
      <c r="H426" s="7" t="s">
        <v>17</v>
      </c>
      <c r="I426" s="9">
        <v>0.4</v>
      </c>
      <c r="J426" s="10">
        <v>7250</v>
      </c>
      <c r="K426" s="11">
        <f t="shared" si="2"/>
        <v>2900</v>
      </c>
      <c r="L426" s="11">
        <f t="shared" si="3"/>
        <v>1160</v>
      </c>
      <c r="M426" s="12">
        <v>0.39999999999999997</v>
      </c>
      <c r="O426" s="14"/>
      <c r="P426" s="13"/>
    </row>
    <row r="427" spans="1:16" ht="15.75" customHeight="1">
      <c r="A427" s="1"/>
      <c r="B427" s="7" t="s">
        <v>23</v>
      </c>
      <c r="C427" s="7">
        <v>1197831</v>
      </c>
      <c r="D427" s="8">
        <v>44502</v>
      </c>
      <c r="E427" s="7" t="s">
        <v>24</v>
      </c>
      <c r="F427" s="7" t="s">
        <v>25</v>
      </c>
      <c r="G427" s="7" t="s">
        <v>36</v>
      </c>
      <c r="H427" s="7" t="s">
        <v>18</v>
      </c>
      <c r="I427" s="9">
        <v>0.4</v>
      </c>
      <c r="J427" s="10">
        <v>7250</v>
      </c>
      <c r="K427" s="11">
        <f t="shared" si="2"/>
        <v>2900</v>
      </c>
      <c r="L427" s="11">
        <f t="shared" si="3"/>
        <v>1160</v>
      </c>
      <c r="M427" s="12">
        <v>0.39999999999999997</v>
      </c>
      <c r="O427" s="14"/>
      <c r="P427" s="13"/>
    </row>
    <row r="428" spans="1:16" ht="15.75" customHeight="1">
      <c r="A428" s="1"/>
      <c r="B428" s="7" t="s">
        <v>23</v>
      </c>
      <c r="C428" s="7">
        <v>1197831</v>
      </c>
      <c r="D428" s="8">
        <v>44502</v>
      </c>
      <c r="E428" s="7" t="s">
        <v>24</v>
      </c>
      <c r="F428" s="7" t="s">
        <v>25</v>
      </c>
      <c r="G428" s="7" t="s">
        <v>36</v>
      </c>
      <c r="H428" s="7" t="s">
        <v>19</v>
      </c>
      <c r="I428" s="9">
        <v>0.65</v>
      </c>
      <c r="J428" s="10">
        <v>6500</v>
      </c>
      <c r="K428" s="11">
        <f t="shared" si="2"/>
        <v>4225</v>
      </c>
      <c r="L428" s="11">
        <f t="shared" si="3"/>
        <v>1689.9999999999998</v>
      </c>
      <c r="M428" s="12">
        <v>0.39999999999999997</v>
      </c>
      <c r="O428" s="14"/>
      <c r="P428" s="13"/>
    </row>
    <row r="429" spans="1:16" ht="15.75" customHeight="1">
      <c r="A429" s="1"/>
      <c r="B429" s="7" t="s">
        <v>23</v>
      </c>
      <c r="C429" s="7">
        <v>1197831</v>
      </c>
      <c r="D429" s="8">
        <v>44502</v>
      </c>
      <c r="E429" s="7" t="s">
        <v>24</v>
      </c>
      <c r="F429" s="7" t="s">
        <v>25</v>
      </c>
      <c r="G429" s="7" t="s">
        <v>36</v>
      </c>
      <c r="H429" s="7" t="s">
        <v>20</v>
      </c>
      <c r="I429" s="9">
        <v>0.65</v>
      </c>
      <c r="J429" s="10">
        <v>5000</v>
      </c>
      <c r="K429" s="11">
        <f t="shared" si="2"/>
        <v>3250</v>
      </c>
      <c r="L429" s="11">
        <f t="shared" si="3"/>
        <v>1625</v>
      </c>
      <c r="M429" s="12">
        <v>0.5</v>
      </c>
      <c r="O429" s="14"/>
      <c r="P429" s="13"/>
    </row>
    <row r="430" spans="1:16" ht="15.75" customHeight="1">
      <c r="A430" s="1"/>
      <c r="B430" s="7" t="s">
        <v>23</v>
      </c>
      <c r="C430" s="7">
        <v>1197831</v>
      </c>
      <c r="D430" s="8">
        <v>44502</v>
      </c>
      <c r="E430" s="7" t="s">
        <v>24</v>
      </c>
      <c r="F430" s="7" t="s">
        <v>25</v>
      </c>
      <c r="G430" s="7" t="s">
        <v>36</v>
      </c>
      <c r="H430" s="7" t="s">
        <v>21</v>
      </c>
      <c r="I430" s="9">
        <v>0.6</v>
      </c>
      <c r="J430" s="10">
        <v>4750</v>
      </c>
      <c r="K430" s="11">
        <f t="shared" si="2"/>
        <v>2850</v>
      </c>
      <c r="L430" s="11">
        <f t="shared" si="3"/>
        <v>997.49999999999989</v>
      </c>
      <c r="M430" s="12">
        <v>0.35</v>
      </c>
      <c r="O430" s="14"/>
      <c r="P430" s="13"/>
    </row>
    <row r="431" spans="1:16" ht="15.75" customHeight="1">
      <c r="A431" s="1"/>
      <c r="B431" s="7" t="s">
        <v>23</v>
      </c>
      <c r="C431" s="7">
        <v>1197831</v>
      </c>
      <c r="D431" s="8">
        <v>44502</v>
      </c>
      <c r="E431" s="7" t="s">
        <v>24</v>
      </c>
      <c r="F431" s="7" t="s">
        <v>25</v>
      </c>
      <c r="G431" s="7" t="s">
        <v>36</v>
      </c>
      <c r="H431" s="7" t="s">
        <v>22</v>
      </c>
      <c r="I431" s="9">
        <v>0.70000000000000007</v>
      </c>
      <c r="J431" s="10">
        <v>6750</v>
      </c>
      <c r="K431" s="11">
        <f t="shared" si="2"/>
        <v>4725</v>
      </c>
      <c r="L431" s="11">
        <f t="shared" si="3"/>
        <v>2598.75</v>
      </c>
      <c r="M431" s="12">
        <v>0.55000000000000004</v>
      </c>
      <c r="O431" s="14"/>
      <c r="P431" s="13"/>
    </row>
    <row r="432" spans="1:16" ht="15.75" customHeight="1">
      <c r="A432" s="1"/>
      <c r="B432" s="7" t="s">
        <v>23</v>
      </c>
      <c r="C432" s="7">
        <v>1197831</v>
      </c>
      <c r="D432" s="8">
        <v>44531</v>
      </c>
      <c r="E432" s="7" t="s">
        <v>24</v>
      </c>
      <c r="F432" s="7" t="s">
        <v>25</v>
      </c>
      <c r="G432" s="7" t="s">
        <v>36</v>
      </c>
      <c r="H432" s="7" t="s">
        <v>17</v>
      </c>
      <c r="I432" s="9">
        <v>0.6</v>
      </c>
      <c r="J432" s="10">
        <v>8250</v>
      </c>
      <c r="K432" s="11">
        <f t="shared" si="2"/>
        <v>4950</v>
      </c>
      <c r="L432" s="11">
        <f t="shared" si="3"/>
        <v>1979.9999999999998</v>
      </c>
      <c r="M432" s="12">
        <v>0.39999999999999997</v>
      </c>
      <c r="O432" s="14"/>
      <c r="P432" s="13"/>
    </row>
    <row r="433" spans="1:17" ht="15.75" customHeight="1">
      <c r="A433" s="1"/>
      <c r="B433" s="7" t="s">
        <v>23</v>
      </c>
      <c r="C433" s="7">
        <v>1197831</v>
      </c>
      <c r="D433" s="8">
        <v>44531</v>
      </c>
      <c r="E433" s="7" t="s">
        <v>24</v>
      </c>
      <c r="F433" s="7" t="s">
        <v>25</v>
      </c>
      <c r="G433" s="7" t="s">
        <v>36</v>
      </c>
      <c r="H433" s="7" t="s">
        <v>18</v>
      </c>
      <c r="I433" s="9">
        <v>0.6</v>
      </c>
      <c r="J433" s="10">
        <v>8250</v>
      </c>
      <c r="K433" s="11">
        <f t="shared" si="2"/>
        <v>4950</v>
      </c>
      <c r="L433" s="11">
        <f t="shared" si="3"/>
        <v>1979.9999999999998</v>
      </c>
      <c r="M433" s="12">
        <v>0.39999999999999997</v>
      </c>
      <c r="O433" s="14"/>
      <c r="P433" s="13"/>
    </row>
    <row r="434" spans="1:17" ht="15.75" customHeight="1">
      <c r="A434" s="1"/>
      <c r="B434" s="7" t="s">
        <v>23</v>
      </c>
      <c r="C434" s="7">
        <v>1197831</v>
      </c>
      <c r="D434" s="8">
        <v>44531</v>
      </c>
      <c r="E434" s="7" t="s">
        <v>24</v>
      </c>
      <c r="F434" s="7" t="s">
        <v>25</v>
      </c>
      <c r="G434" s="7" t="s">
        <v>36</v>
      </c>
      <c r="H434" s="7" t="s">
        <v>19</v>
      </c>
      <c r="I434" s="9">
        <v>0.65</v>
      </c>
      <c r="J434" s="10">
        <v>7250</v>
      </c>
      <c r="K434" s="11">
        <f t="shared" si="2"/>
        <v>4712.5</v>
      </c>
      <c r="L434" s="11">
        <f t="shared" si="3"/>
        <v>1884.9999999999998</v>
      </c>
      <c r="M434" s="12">
        <v>0.39999999999999997</v>
      </c>
      <c r="O434" s="14"/>
      <c r="P434" s="13"/>
    </row>
    <row r="435" spans="1:17" ht="15.75" customHeight="1">
      <c r="A435" s="1"/>
      <c r="B435" s="7" t="s">
        <v>23</v>
      </c>
      <c r="C435" s="7">
        <v>1197831</v>
      </c>
      <c r="D435" s="8">
        <v>44531</v>
      </c>
      <c r="E435" s="7" t="s">
        <v>24</v>
      </c>
      <c r="F435" s="7" t="s">
        <v>25</v>
      </c>
      <c r="G435" s="7" t="s">
        <v>36</v>
      </c>
      <c r="H435" s="7" t="s">
        <v>20</v>
      </c>
      <c r="I435" s="9">
        <v>0.65</v>
      </c>
      <c r="J435" s="10">
        <v>5750</v>
      </c>
      <c r="K435" s="11">
        <f t="shared" si="2"/>
        <v>3737.5</v>
      </c>
      <c r="L435" s="11">
        <f t="shared" si="3"/>
        <v>1868.75</v>
      </c>
      <c r="M435" s="12">
        <v>0.5</v>
      </c>
      <c r="O435" s="14"/>
      <c r="P435" s="13"/>
    </row>
    <row r="436" spans="1:17" ht="15.75" customHeight="1">
      <c r="A436" s="1"/>
      <c r="B436" s="7" t="s">
        <v>23</v>
      </c>
      <c r="C436" s="7">
        <v>1197831</v>
      </c>
      <c r="D436" s="8">
        <v>44531</v>
      </c>
      <c r="E436" s="7" t="s">
        <v>24</v>
      </c>
      <c r="F436" s="7" t="s">
        <v>25</v>
      </c>
      <c r="G436" s="7" t="s">
        <v>36</v>
      </c>
      <c r="H436" s="7" t="s">
        <v>21</v>
      </c>
      <c r="I436" s="9">
        <v>0.6</v>
      </c>
      <c r="J436" s="10">
        <v>5250</v>
      </c>
      <c r="K436" s="11">
        <f t="shared" si="2"/>
        <v>3150</v>
      </c>
      <c r="L436" s="11">
        <f t="shared" si="3"/>
        <v>1102.5</v>
      </c>
      <c r="M436" s="12">
        <v>0.35</v>
      </c>
      <c r="O436" s="14"/>
      <c r="P436" s="13"/>
    </row>
    <row r="437" spans="1:17" ht="15.75" customHeight="1">
      <c r="A437" s="1"/>
      <c r="B437" s="7" t="s">
        <v>23</v>
      </c>
      <c r="C437" s="7">
        <v>1197831</v>
      </c>
      <c r="D437" s="8">
        <v>44531</v>
      </c>
      <c r="E437" s="7" t="s">
        <v>24</v>
      </c>
      <c r="F437" s="7" t="s">
        <v>25</v>
      </c>
      <c r="G437" s="7" t="s">
        <v>36</v>
      </c>
      <c r="H437" s="7" t="s">
        <v>22</v>
      </c>
      <c r="I437" s="9">
        <v>0.70000000000000007</v>
      </c>
      <c r="J437" s="10">
        <v>7750</v>
      </c>
      <c r="K437" s="11">
        <f t="shared" si="2"/>
        <v>5425.0000000000009</v>
      </c>
      <c r="L437" s="11">
        <f t="shared" si="3"/>
        <v>2983.7500000000009</v>
      </c>
      <c r="M437" s="12">
        <v>0.55000000000000004</v>
      </c>
      <c r="O437" s="14"/>
      <c r="P437" s="13"/>
    </row>
    <row r="438" spans="1:17" ht="15.75" customHeight="1">
      <c r="A438" s="1"/>
      <c r="B438" s="7" t="s">
        <v>14</v>
      </c>
      <c r="C438" s="7">
        <v>1185732</v>
      </c>
      <c r="D438" s="8">
        <v>44203</v>
      </c>
      <c r="E438" s="7" t="s">
        <v>15</v>
      </c>
      <c r="F438" s="7" t="s">
        <v>37</v>
      </c>
      <c r="G438" s="7" t="s">
        <v>38</v>
      </c>
      <c r="H438" s="7" t="s">
        <v>17</v>
      </c>
      <c r="I438" s="9">
        <v>0.45</v>
      </c>
      <c r="J438" s="10">
        <v>4250</v>
      </c>
      <c r="K438" s="11">
        <f t="shared" si="2"/>
        <v>1912.5</v>
      </c>
      <c r="L438" s="11">
        <f t="shared" si="3"/>
        <v>1051.875</v>
      </c>
      <c r="M438" s="12">
        <v>0.55000000000000004</v>
      </c>
      <c r="O438" s="15"/>
      <c r="P438" s="13"/>
      <c r="Q438" s="16"/>
    </row>
    <row r="439" spans="1:17" ht="15.75" customHeight="1">
      <c r="A439" s="1"/>
      <c r="B439" s="7" t="s">
        <v>14</v>
      </c>
      <c r="C439" s="7">
        <v>1185732</v>
      </c>
      <c r="D439" s="8">
        <v>44203</v>
      </c>
      <c r="E439" s="7" t="s">
        <v>15</v>
      </c>
      <c r="F439" s="7" t="s">
        <v>37</v>
      </c>
      <c r="G439" s="7" t="s">
        <v>38</v>
      </c>
      <c r="H439" s="7" t="s">
        <v>18</v>
      </c>
      <c r="I439" s="9">
        <v>0.45</v>
      </c>
      <c r="J439" s="10">
        <v>2250</v>
      </c>
      <c r="K439" s="11">
        <f t="shared" si="2"/>
        <v>1012.5</v>
      </c>
      <c r="L439" s="11">
        <f t="shared" si="3"/>
        <v>354.375</v>
      </c>
      <c r="M439" s="12">
        <v>0.35</v>
      </c>
      <c r="O439" s="15"/>
      <c r="P439" s="13"/>
      <c r="Q439" s="16"/>
    </row>
    <row r="440" spans="1:17" ht="15.75" customHeight="1">
      <c r="A440" s="1"/>
      <c r="B440" s="7" t="s">
        <v>14</v>
      </c>
      <c r="C440" s="7">
        <v>1185732</v>
      </c>
      <c r="D440" s="8">
        <v>44203</v>
      </c>
      <c r="E440" s="7" t="s">
        <v>15</v>
      </c>
      <c r="F440" s="7" t="s">
        <v>37</v>
      </c>
      <c r="G440" s="7" t="s">
        <v>38</v>
      </c>
      <c r="H440" s="7" t="s">
        <v>19</v>
      </c>
      <c r="I440" s="9">
        <v>0.35000000000000003</v>
      </c>
      <c r="J440" s="10">
        <v>2250</v>
      </c>
      <c r="K440" s="11">
        <f t="shared" si="2"/>
        <v>787.50000000000011</v>
      </c>
      <c r="L440" s="11">
        <f t="shared" si="3"/>
        <v>315</v>
      </c>
      <c r="M440" s="12">
        <v>0.39999999999999997</v>
      </c>
      <c r="O440" s="15"/>
      <c r="P440" s="13"/>
      <c r="Q440" s="16"/>
    </row>
    <row r="441" spans="1:17" ht="15.75" customHeight="1">
      <c r="A441" s="1"/>
      <c r="B441" s="7" t="s">
        <v>14</v>
      </c>
      <c r="C441" s="7">
        <v>1185732</v>
      </c>
      <c r="D441" s="8">
        <v>44203</v>
      </c>
      <c r="E441" s="7" t="s">
        <v>15</v>
      </c>
      <c r="F441" s="7" t="s">
        <v>37</v>
      </c>
      <c r="G441" s="7" t="s">
        <v>38</v>
      </c>
      <c r="H441" s="7" t="s">
        <v>20</v>
      </c>
      <c r="I441" s="9">
        <v>0.4</v>
      </c>
      <c r="J441" s="10">
        <v>750</v>
      </c>
      <c r="K441" s="11">
        <f t="shared" si="2"/>
        <v>300</v>
      </c>
      <c r="L441" s="11">
        <f t="shared" si="3"/>
        <v>119.99999999999999</v>
      </c>
      <c r="M441" s="12">
        <v>0.39999999999999997</v>
      </c>
      <c r="O441" s="15"/>
      <c r="P441" s="13"/>
      <c r="Q441" s="16"/>
    </row>
    <row r="442" spans="1:17" ht="15.75" customHeight="1">
      <c r="A442" s="1"/>
      <c r="B442" s="7" t="s">
        <v>14</v>
      </c>
      <c r="C442" s="7">
        <v>1185732</v>
      </c>
      <c r="D442" s="8">
        <v>44203</v>
      </c>
      <c r="E442" s="7" t="s">
        <v>15</v>
      </c>
      <c r="F442" s="7" t="s">
        <v>37</v>
      </c>
      <c r="G442" s="7" t="s">
        <v>38</v>
      </c>
      <c r="H442" s="7" t="s">
        <v>21</v>
      </c>
      <c r="I442" s="9">
        <v>0.54999999999999993</v>
      </c>
      <c r="J442" s="10">
        <v>1250</v>
      </c>
      <c r="K442" s="11">
        <f t="shared" si="2"/>
        <v>687.49999999999989</v>
      </c>
      <c r="L442" s="11">
        <f t="shared" si="3"/>
        <v>240.62499999999994</v>
      </c>
      <c r="M442" s="12">
        <v>0.35</v>
      </c>
      <c r="O442" s="15"/>
      <c r="P442" s="13"/>
      <c r="Q442" s="16"/>
    </row>
    <row r="443" spans="1:17" ht="15.75" customHeight="1">
      <c r="A443" s="1"/>
      <c r="B443" s="7" t="s">
        <v>14</v>
      </c>
      <c r="C443" s="7">
        <v>1185732</v>
      </c>
      <c r="D443" s="8">
        <v>44203</v>
      </c>
      <c r="E443" s="7" t="s">
        <v>15</v>
      </c>
      <c r="F443" s="7" t="s">
        <v>37</v>
      </c>
      <c r="G443" s="7" t="s">
        <v>38</v>
      </c>
      <c r="H443" s="7" t="s">
        <v>22</v>
      </c>
      <c r="I443" s="9">
        <v>0.45</v>
      </c>
      <c r="J443" s="10">
        <v>2250</v>
      </c>
      <c r="K443" s="11">
        <f t="shared" si="2"/>
        <v>1012.5</v>
      </c>
      <c r="L443" s="11">
        <f t="shared" si="3"/>
        <v>303.75</v>
      </c>
      <c r="M443" s="12">
        <v>0.3</v>
      </c>
      <c r="O443" s="15"/>
      <c r="P443" s="13"/>
      <c r="Q443" s="16"/>
    </row>
    <row r="444" spans="1:17" ht="15.75" customHeight="1">
      <c r="A444" s="1"/>
      <c r="B444" s="7" t="s">
        <v>14</v>
      </c>
      <c r="C444" s="7">
        <v>1185732</v>
      </c>
      <c r="D444" s="8">
        <v>44232</v>
      </c>
      <c r="E444" s="7" t="s">
        <v>15</v>
      </c>
      <c r="F444" s="7" t="s">
        <v>37</v>
      </c>
      <c r="G444" s="7" t="s">
        <v>38</v>
      </c>
      <c r="H444" s="7" t="s">
        <v>17</v>
      </c>
      <c r="I444" s="9">
        <v>0.45</v>
      </c>
      <c r="J444" s="10">
        <v>4750</v>
      </c>
      <c r="K444" s="11">
        <f t="shared" si="2"/>
        <v>2137.5</v>
      </c>
      <c r="L444" s="11">
        <f t="shared" si="3"/>
        <v>1175.625</v>
      </c>
      <c r="M444" s="12">
        <v>0.55000000000000004</v>
      </c>
      <c r="O444" s="15"/>
      <c r="P444" s="13"/>
      <c r="Q444" s="16"/>
    </row>
    <row r="445" spans="1:17" ht="15.75" customHeight="1">
      <c r="A445" s="1"/>
      <c r="B445" s="7" t="s">
        <v>14</v>
      </c>
      <c r="C445" s="7">
        <v>1185732</v>
      </c>
      <c r="D445" s="8">
        <v>44232</v>
      </c>
      <c r="E445" s="7" t="s">
        <v>15</v>
      </c>
      <c r="F445" s="7" t="s">
        <v>37</v>
      </c>
      <c r="G445" s="7" t="s">
        <v>38</v>
      </c>
      <c r="H445" s="7" t="s">
        <v>18</v>
      </c>
      <c r="I445" s="9">
        <v>0.45</v>
      </c>
      <c r="J445" s="10">
        <v>1250</v>
      </c>
      <c r="K445" s="11">
        <f t="shared" si="2"/>
        <v>562.5</v>
      </c>
      <c r="L445" s="11">
        <f t="shared" si="3"/>
        <v>196.875</v>
      </c>
      <c r="M445" s="12">
        <v>0.35</v>
      </c>
      <c r="O445" s="15"/>
      <c r="P445" s="13"/>
      <c r="Q445" s="16"/>
    </row>
    <row r="446" spans="1:17" ht="15.75" customHeight="1">
      <c r="A446" s="1"/>
      <c r="B446" s="7" t="s">
        <v>14</v>
      </c>
      <c r="C446" s="7">
        <v>1185732</v>
      </c>
      <c r="D446" s="8">
        <v>44232</v>
      </c>
      <c r="E446" s="7" t="s">
        <v>15</v>
      </c>
      <c r="F446" s="7" t="s">
        <v>37</v>
      </c>
      <c r="G446" s="7" t="s">
        <v>38</v>
      </c>
      <c r="H446" s="7" t="s">
        <v>19</v>
      </c>
      <c r="I446" s="9">
        <v>0.35000000000000003</v>
      </c>
      <c r="J446" s="10">
        <v>1750</v>
      </c>
      <c r="K446" s="11">
        <f t="shared" si="2"/>
        <v>612.50000000000011</v>
      </c>
      <c r="L446" s="11">
        <f t="shared" si="3"/>
        <v>245.00000000000003</v>
      </c>
      <c r="M446" s="12">
        <v>0.39999999999999997</v>
      </c>
      <c r="O446" s="15"/>
      <c r="P446" s="13"/>
      <c r="Q446" s="16"/>
    </row>
    <row r="447" spans="1:17" ht="15.75" customHeight="1">
      <c r="A447" s="1"/>
      <c r="B447" s="7" t="s">
        <v>14</v>
      </c>
      <c r="C447" s="7">
        <v>1185732</v>
      </c>
      <c r="D447" s="8">
        <v>44232</v>
      </c>
      <c r="E447" s="7" t="s">
        <v>15</v>
      </c>
      <c r="F447" s="7" t="s">
        <v>37</v>
      </c>
      <c r="G447" s="7" t="s">
        <v>38</v>
      </c>
      <c r="H447" s="7" t="s">
        <v>20</v>
      </c>
      <c r="I447" s="9">
        <v>0.4</v>
      </c>
      <c r="J447" s="10">
        <v>500</v>
      </c>
      <c r="K447" s="11">
        <f t="shared" si="2"/>
        <v>200</v>
      </c>
      <c r="L447" s="11">
        <f t="shared" si="3"/>
        <v>80</v>
      </c>
      <c r="M447" s="12">
        <v>0.39999999999999997</v>
      </c>
      <c r="O447" s="15"/>
      <c r="P447" s="13"/>
      <c r="Q447" s="16"/>
    </row>
    <row r="448" spans="1:17" ht="15.75" customHeight="1">
      <c r="A448" s="1"/>
      <c r="B448" s="7" t="s">
        <v>14</v>
      </c>
      <c r="C448" s="7">
        <v>1185732</v>
      </c>
      <c r="D448" s="8">
        <v>44232</v>
      </c>
      <c r="E448" s="7" t="s">
        <v>15</v>
      </c>
      <c r="F448" s="7" t="s">
        <v>37</v>
      </c>
      <c r="G448" s="7" t="s">
        <v>38</v>
      </c>
      <c r="H448" s="7" t="s">
        <v>21</v>
      </c>
      <c r="I448" s="9">
        <v>0.54999999999999993</v>
      </c>
      <c r="J448" s="10">
        <v>1250</v>
      </c>
      <c r="K448" s="11">
        <f t="shared" si="2"/>
        <v>687.49999999999989</v>
      </c>
      <c r="L448" s="11">
        <f t="shared" si="3"/>
        <v>240.62499999999994</v>
      </c>
      <c r="M448" s="12">
        <v>0.35</v>
      </c>
      <c r="O448" s="15"/>
      <c r="P448" s="13"/>
      <c r="Q448" s="16"/>
    </row>
    <row r="449" spans="1:17" ht="15.75" customHeight="1">
      <c r="A449" s="1"/>
      <c r="B449" s="7" t="s">
        <v>14</v>
      </c>
      <c r="C449" s="7">
        <v>1185732</v>
      </c>
      <c r="D449" s="8">
        <v>44232</v>
      </c>
      <c r="E449" s="7" t="s">
        <v>15</v>
      </c>
      <c r="F449" s="7" t="s">
        <v>37</v>
      </c>
      <c r="G449" s="7" t="s">
        <v>38</v>
      </c>
      <c r="H449" s="7" t="s">
        <v>22</v>
      </c>
      <c r="I449" s="9">
        <v>0.45</v>
      </c>
      <c r="J449" s="10">
        <v>2250</v>
      </c>
      <c r="K449" s="11">
        <f t="shared" si="2"/>
        <v>1012.5</v>
      </c>
      <c r="L449" s="11">
        <f t="shared" si="3"/>
        <v>303.75</v>
      </c>
      <c r="M449" s="12">
        <v>0.3</v>
      </c>
      <c r="O449" s="15"/>
      <c r="P449" s="13"/>
      <c r="Q449" s="16"/>
    </row>
    <row r="450" spans="1:17" ht="15.75" customHeight="1">
      <c r="A450" s="1"/>
      <c r="B450" s="7" t="s">
        <v>14</v>
      </c>
      <c r="C450" s="7">
        <v>1185732</v>
      </c>
      <c r="D450" s="8">
        <v>44258</v>
      </c>
      <c r="E450" s="7" t="s">
        <v>15</v>
      </c>
      <c r="F450" s="7" t="s">
        <v>37</v>
      </c>
      <c r="G450" s="7" t="s">
        <v>38</v>
      </c>
      <c r="H450" s="7" t="s">
        <v>17</v>
      </c>
      <c r="I450" s="9">
        <v>0.5</v>
      </c>
      <c r="J450" s="10">
        <v>4450</v>
      </c>
      <c r="K450" s="11">
        <f t="shared" si="2"/>
        <v>2225</v>
      </c>
      <c r="L450" s="11">
        <f t="shared" si="3"/>
        <v>1223.75</v>
      </c>
      <c r="M450" s="12">
        <v>0.55000000000000004</v>
      </c>
      <c r="O450" s="15"/>
      <c r="P450" s="13"/>
      <c r="Q450" s="16"/>
    </row>
    <row r="451" spans="1:17" ht="15.75" customHeight="1">
      <c r="A451" s="1"/>
      <c r="B451" s="7" t="s">
        <v>14</v>
      </c>
      <c r="C451" s="7">
        <v>1185732</v>
      </c>
      <c r="D451" s="8">
        <v>44258</v>
      </c>
      <c r="E451" s="7" t="s">
        <v>15</v>
      </c>
      <c r="F451" s="7" t="s">
        <v>37</v>
      </c>
      <c r="G451" s="7" t="s">
        <v>38</v>
      </c>
      <c r="H451" s="7" t="s">
        <v>18</v>
      </c>
      <c r="I451" s="9">
        <v>0.5</v>
      </c>
      <c r="J451" s="10">
        <v>1500</v>
      </c>
      <c r="K451" s="11">
        <f t="shared" si="2"/>
        <v>750</v>
      </c>
      <c r="L451" s="11">
        <f t="shared" si="3"/>
        <v>262.5</v>
      </c>
      <c r="M451" s="12">
        <v>0.35</v>
      </c>
      <c r="O451" s="15"/>
      <c r="P451" s="13"/>
      <c r="Q451" s="16"/>
    </row>
    <row r="452" spans="1:17" ht="15.75" customHeight="1">
      <c r="A452" s="1"/>
      <c r="B452" s="7" t="s">
        <v>14</v>
      </c>
      <c r="C452" s="7">
        <v>1185732</v>
      </c>
      <c r="D452" s="8">
        <v>44258</v>
      </c>
      <c r="E452" s="7" t="s">
        <v>15</v>
      </c>
      <c r="F452" s="7" t="s">
        <v>37</v>
      </c>
      <c r="G452" s="7" t="s">
        <v>38</v>
      </c>
      <c r="H452" s="7" t="s">
        <v>19</v>
      </c>
      <c r="I452" s="9">
        <v>0.4</v>
      </c>
      <c r="J452" s="10">
        <v>1750</v>
      </c>
      <c r="K452" s="11">
        <f t="shared" si="2"/>
        <v>700</v>
      </c>
      <c r="L452" s="11">
        <f t="shared" si="3"/>
        <v>280</v>
      </c>
      <c r="M452" s="12">
        <v>0.39999999999999997</v>
      </c>
      <c r="O452" s="15"/>
      <c r="P452" s="13"/>
      <c r="Q452" s="16"/>
    </row>
    <row r="453" spans="1:17" ht="15.75" customHeight="1">
      <c r="A453" s="1"/>
      <c r="B453" s="7" t="s">
        <v>14</v>
      </c>
      <c r="C453" s="7">
        <v>1185732</v>
      </c>
      <c r="D453" s="8">
        <v>44258</v>
      </c>
      <c r="E453" s="7" t="s">
        <v>15</v>
      </c>
      <c r="F453" s="7" t="s">
        <v>37</v>
      </c>
      <c r="G453" s="7" t="s">
        <v>38</v>
      </c>
      <c r="H453" s="7" t="s">
        <v>20</v>
      </c>
      <c r="I453" s="9">
        <v>0.45</v>
      </c>
      <c r="J453" s="10">
        <v>250</v>
      </c>
      <c r="K453" s="11">
        <f t="shared" si="2"/>
        <v>112.5</v>
      </c>
      <c r="L453" s="11">
        <f t="shared" si="3"/>
        <v>44.999999999999993</v>
      </c>
      <c r="M453" s="12">
        <v>0.39999999999999997</v>
      </c>
      <c r="O453" s="15"/>
      <c r="P453" s="13"/>
      <c r="Q453" s="16"/>
    </row>
    <row r="454" spans="1:17" ht="15.75" customHeight="1">
      <c r="A454" s="1"/>
      <c r="B454" s="7" t="s">
        <v>14</v>
      </c>
      <c r="C454" s="7">
        <v>1185732</v>
      </c>
      <c r="D454" s="8">
        <v>44258</v>
      </c>
      <c r="E454" s="7" t="s">
        <v>15</v>
      </c>
      <c r="F454" s="7" t="s">
        <v>37</v>
      </c>
      <c r="G454" s="7" t="s">
        <v>38</v>
      </c>
      <c r="H454" s="7" t="s">
        <v>21</v>
      </c>
      <c r="I454" s="9">
        <v>0.6</v>
      </c>
      <c r="J454" s="10">
        <v>750</v>
      </c>
      <c r="K454" s="11">
        <f t="shared" si="2"/>
        <v>450</v>
      </c>
      <c r="L454" s="11">
        <f t="shared" si="3"/>
        <v>135</v>
      </c>
      <c r="M454" s="12">
        <v>0.3</v>
      </c>
      <c r="O454" s="15"/>
      <c r="P454" s="13"/>
      <c r="Q454" s="16"/>
    </row>
    <row r="455" spans="1:17" ht="15.75" customHeight="1">
      <c r="A455" s="1"/>
      <c r="B455" s="7" t="s">
        <v>14</v>
      </c>
      <c r="C455" s="7">
        <v>1185732</v>
      </c>
      <c r="D455" s="8">
        <v>44258</v>
      </c>
      <c r="E455" s="7" t="s">
        <v>15</v>
      </c>
      <c r="F455" s="7" t="s">
        <v>37</v>
      </c>
      <c r="G455" s="7" t="s">
        <v>38</v>
      </c>
      <c r="H455" s="7" t="s">
        <v>22</v>
      </c>
      <c r="I455" s="9">
        <v>0.5</v>
      </c>
      <c r="J455" s="10">
        <v>1750</v>
      </c>
      <c r="K455" s="11">
        <f t="shared" si="2"/>
        <v>875</v>
      </c>
      <c r="L455" s="11">
        <f t="shared" si="3"/>
        <v>218.75</v>
      </c>
      <c r="M455" s="12">
        <v>0.25</v>
      </c>
      <c r="O455" s="15"/>
      <c r="P455" s="13"/>
      <c r="Q455" s="16"/>
    </row>
    <row r="456" spans="1:17" ht="15.75" customHeight="1">
      <c r="A456" s="1"/>
      <c r="B456" s="7" t="s">
        <v>14</v>
      </c>
      <c r="C456" s="7">
        <v>1185732</v>
      </c>
      <c r="D456" s="8">
        <v>44290</v>
      </c>
      <c r="E456" s="7" t="s">
        <v>15</v>
      </c>
      <c r="F456" s="7" t="s">
        <v>37</v>
      </c>
      <c r="G456" s="7" t="s">
        <v>38</v>
      </c>
      <c r="H456" s="7" t="s">
        <v>17</v>
      </c>
      <c r="I456" s="9">
        <v>0.5</v>
      </c>
      <c r="J456" s="10">
        <v>4500</v>
      </c>
      <c r="K456" s="11">
        <f t="shared" si="2"/>
        <v>2250</v>
      </c>
      <c r="L456" s="11">
        <f t="shared" si="3"/>
        <v>1125</v>
      </c>
      <c r="M456" s="12">
        <v>0.5</v>
      </c>
      <c r="O456" s="15"/>
      <c r="P456" s="13"/>
      <c r="Q456" s="16"/>
    </row>
    <row r="457" spans="1:17" ht="15.75" customHeight="1">
      <c r="A457" s="1"/>
      <c r="B457" s="7" t="s">
        <v>14</v>
      </c>
      <c r="C457" s="7">
        <v>1185732</v>
      </c>
      <c r="D457" s="8">
        <v>44290</v>
      </c>
      <c r="E457" s="7" t="s">
        <v>15</v>
      </c>
      <c r="F457" s="7" t="s">
        <v>37</v>
      </c>
      <c r="G457" s="7" t="s">
        <v>38</v>
      </c>
      <c r="H457" s="7" t="s">
        <v>18</v>
      </c>
      <c r="I457" s="9">
        <v>0.5</v>
      </c>
      <c r="J457" s="10">
        <v>1500</v>
      </c>
      <c r="K457" s="11">
        <f t="shared" si="2"/>
        <v>750</v>
      </c>
      <c r="L457" s="11">
        <f t="shared" si="3"/>
        <v>225</v>
      </c>
      <c r="M457" s="12">
        <v>0.3</v>
      </c>
      <c r="O457" s="15"/>
      <c r="P457" s="13"/>
      <c r="Q457" s="16"/>
    </row>
    <row r="458" spans="1:17" ht="15.75" customHeight="1">
      <c r="A458" s="1"/>
      <c r="B458" s="7" t="s">
        <v>14</v>
      </c>
      <c r="C458" s="7">
        <v>1185732</v>
      </c>
      <c r="D458" s="8">
        <v>44290</v>
      </c>
      <c r="E458" s="7" t="s">
        <v>15</v>
      </c>
      <c r="F458" s="7" t="s">
        <v>37</v>
      </c>
      <c r="G458" s="7" t="s">
        <v>38</v>
      </c>
      <c r="H458" s="7" t="s">
        <v>19</v>
      </c>
      <c r="I458" s="9">
        <v>0.4</v>
      </c>
      <c r="J458" s="10">
        <v>1500</v>
      </c>
      <c r="K458" s="11">
        <f t="shared" si="2"/>
        <v>600</v>
      </c>
      <c r="L458" s="11">
        <f t="shared" si="3"/>
        <v>210</v>
      </c>
      <c r="M458" s="12">
        <v>0.35</v>
      </c>
      <c r="O458" s="15"/>
      <c r="P458" s="13"/>
      <c r="Q458" s="16"/>
    </row>
    <row r="459" spans="1:17" ht="15.75" customHeight="1">
      <c r="A459" s="1"/>
      <c r="B459" s="7" t="s">
        <v>14</v>
      </c>
      <c r="C459" s="7">
        <v>1185732</v>
      </c>
      <c r="D459" s="8">
        <v>44290</v>
      </c>
      <c r="E459" s="7" t="s">
        <v>15</v>
      </c>
      <c r="F459" s="7" t="s">
        <v>37</v>
      </c>
      <c r="G459" s="7" t="s">
        <v>38</v>
      </c>
      <c r="H459" s="7" t="s">
        <v>20</v>
      </c>
      <c r="I459" s="9">
        <v>0.45</v>
      </c>
      <c r="J459" s="10">
        <v>750</v>
      </c>
      <c r="K459" s="11">
        <f t="shared" si="2"/>
        <v>337.5</v>
      </c>
      <c r="L459" s="11">
        <f t="shared" si="3"/>
        <v>118.12499999999999</v>
      </c>
      <c r="M459" s="12">
        <v>0.35</v>
      </c>
      <c r="O459" s="15"/>
      <c r="P459" s="13"/>
      <c r="Q459" s="16"/>
    </row>
    <row r="460" spans="1:17" ht="15.75" customHeight="1">
      <c r="A460" s="1"/>
      <c r="B460" s="7" t="s">
        <v>14</v>
      </c>
      <c r="C460" s="7">
        <v>1185732</v>
      </c>
      <c r="D460" s="8">
        <v>44290</v>
      </c>
      <c r="E460" s="7" t="s">
        <v>15</v>
      </c>
      <c r="F460" s="7" t="s">
        <v>37</v>
      </c>
      <c r="G460" s="7" t="s">
        <v>38</v>
      </c>
      <c r="H460" s="7" t="s">
        <v>21</v>
      </c>
      <c r="I460" s="9">
        <v>0.6</v>
      </c>
      <c r="J460" s="10">
        <v>750</v>
      </c>
      <c r="K460" s="11">
        <f t="shared" si="2"/>
        <v>450</v>
      </c>
      <c r="L460" s="11">
        <f t="shared" si="3"/>
        <v>135</v>
      </c>
      <c r="M460" s="12">
        <v>0.3</v>
      </c>
      <c r="O460" s="15"/>
      <c r="P460" s="13"/>
      <c r="Q460" s="16"/>
    </row>
    <row r="461" spans="1:17" ht="15.75" customHeight="1">
      <c r="A461" s="1"/>
      <c r="B461" s="7" t="s">
        <v>14</v>
      </c>
      <c r="C461" s="7">
        <v>1185732</v>
      </c>
      <c r="D461" s="8">
        <v>44290</v>
      </c>
      <c r="E461" s="7" t="s">
        <v>15</v>
      </c>
      <c r="F461" s="7" t="s">
        <v>37</v>
      </c>
      <c r="G461" s="7" t="s">
        <v>38</v>
      </c>
      <c r="H461" s="7" t="s">
        <v>22</v>
      </c>
      <c r="I461" s="9">
        <v>0.5</v>
      </c>
      <c r="J461" s="10">
        <v>2000</v>
      </c>
      <c r="K461" s="11">
        <f t="shared" si="2"/>
        <v>1000</v>
      </c>
      <c r="L461" s="11">
        <f t="shared" si="3"/>
        <v>250</v>
      </c>
      <c r="M461" s="12">
        <v>0.25</v>
      </c>
      <c r="O461" s="15"/>
      <c r="P461" s="13"/>
      <c r="Q461" s="16"/>
    </row>
    <row r="462" spans="1:17" ht="15.75" customHeight="1">
      <c r="A462" s="1"/>
      <c r="B462" s="7" t="s">
        <v>14</v>
      </c>
      <c r="C462" s="7">
        <v>1185732</v>
      </c>
      <c r="D462" s="8">
        <v>44319</v>
      </c>
      <c r="E462" s="7" t="s">
        <v>15</v>
      </c>
      <c r="F462" s="7" t="s">
        <v>37</v>
      </c>
      <c r="G462" s="7" t="s">
        <v>38</v>
      </c>
      <c r="H462" s="7" t="s">
        <v>17</v>
      </c>
      <c r="I462" s="9">
        <v>0.6</v>
      </c>
      <c r="J462" s="10">
        <v>4700</v>
      </c>
      <c r="K462" s="11">
        <f t="shared" si="2"/>
        <v>2820</v>
      </c>
      <c r="L462" s="11">
        <f t="shared" si="3"/>
        <v>1410</v>
      </c>
      <c r="M462" s="12">
        <v>0.5</v>
      </c>
      <c r="O462" s="15"/>
      <c r="P462" s="13"/>
      <c r="Q462" s="16"/>
    </row>
    <row r="463" spans="1:17" ht="15.75" customHeight="1">
      <c r="A463" s="1"/>
      <c r="B463" s="7" t="s">
        <v>14</v>
      </c>
      <c r="C463" s="7">
        <v>1185732</v>
      </c>
      <c r="D463" s="8">
        <v>44319</v>
      </c>
      <c r="E463" s="7" t="s">
        <v>15</v>
      </c>
      <c r="F463" s="7" t="s">
        <v>37</v>
      </c>
      <c r="G463" s="7" t="s">
        <v>38</v>
      </c>
      <c r="H463" s="7" t="s">
        <v>18</v>
      </c>
      <c r="I463" s="9">
        <v>0.60000000000000009</v>
      </c>
      <c r="J463" s="10">
        <v>1750</v>
      </c>
      <c r="K463" s="11">
        <f t="shared" si="2"/>
        <v>1050.0000000000002</v>
      </c>
      <c r="L463" s="11">
        <f t="shared" si="3"/>
        <v>315.00000000000006</v>
      </c>
      <c r="M463" s="12">
        <v>0.3</v>
      </c>
      <c r="O463" s="15"/>
      <c r="P463" s="13"/>
      <c r="Q463" s="16"/>
    </row>
    <row r="464" spans="1:17" ht="15.75" customHeight="1">
      <c r="A464" s="1"/>
      <c r="B464" s="7" t="s">
        <v>14</v>
      </c>
      <c r="C464" s="7">
        <v>1185732</v>
      </c>
      <c r="D464" s="8">
        <v>44319</v>
      </c>
      <c r="E464" s="7" t="s">
        <v>15</v>
      </c>
      <c r="F464" s="7" t="s">
        <v>37</v>
      </c>
      <c r="G464" s="7" t="s">
        <v>38</v>
      </c>
      <c r="H464" s="7" t="s">
        <v>19</v>
      </c>
      <c r="I464" s="9">
        <v>0.55000000000000004</v>
      </c>
      <c r="J464" s="10">
        <v>1500</v>
      </c>
      <c r="K464" s="11">
        <f t="shared" si="2"/>
        <v>825.00000000000011</v>
      </c>
      <c r="L464" s="11">
        <f t="shared" si="3"/>
        <v>288.75</v>
      </c>
      <c r="M464" s="12">
        <v>0.35</v>
      </c>
      <c r="O464" s="15"/>
      <c r="P464" s="13"/>
      <c r="Q464" s="16"/>
    </row>
    <row r="465" spans="1:17" ht="15.75" customHeight="1">
      <c r="A465" s="1"/>
      <c r="B465" s="7" t="s">
        <v>14</v>
      </c>
      <c r="C465" s="7">
        <v>1185732</v>
      </c>
      <c r="D465" s="8">
        <v>44319</v>
      </c>
      <c r="E465" s="7" t="s">
        <v>15</v>
      </c>
      <c r="F465" s="7" t="s">
        <v>37</v>
      </c>
      <c r="G465" s="7" t="s">
        <v>38</v>
      </c>
      <c r="H465" s="7" t="s">
        <v>20</v>
      </c>
      <c r="I465" s="9">
        <v>0.55000000000000004</v>
      </c>
      <c r="J465" s="10">
        <v>1000</v>
      </c>
      <c r="K465" s="11">
        <f t="shared" si="2"/>
        <v>550</v>
      </c>
      <c r="L465" s="11">
        <f t="shared" si="3"/>
        <v>192.5</v>
      </c>
      <c r="M465" s="12">
        <v>0.35</v>
      </c>
      <c r="O465" s="15"/>
      <c r="P465" s="13"/>
      <c r="Q465" s="16"/>
    </row>
    <row r="466" spans="1:17" ht="15.75" customHeight="1">
      <c r="A466" s="1"/>
      <c r="B466" s="7" t="s">
        <v>14</v>
      </c>
      <c r="C466" s="7">
        <v>1185732</v>
      </c>
      <c r="D466" s="8">
        <v>44319</v>
      </c>
      <c r="E466" s="7" t="s">
        <v>15</v>
      </c>
      <c r="F466" s="7" t="s">
        <v>37</v>
      </c>
      <c r="G466" s="7" t="s">
        <v>38</v>
      </c>
      <c r="H466" s="7" t="s">
        <v>21</v>
      </c>
      <c r="I466" s="9">
        <v>0.65</v>
      </c>
      <c r="J466" s="10">
        <v>1250</v>
      </c>
      <c r="K466" s="11">
        <f t="shared" si="2"/>
        <v>812.5</v>
      </c>
      <c r="L466" s="11">
        <f t="shared" si="3"/>
        <v>243.75</v>
      </c>
      <c r="M466" s="12">
        <v>0.3</v>
      </c>
      <c r="O466" s="15"/>
      <c r="P466" s="13"/>
      <c r="Q466" s="16"/>
    </row>
    <row r="467" spans="1:17" ht="15.75" customHeight="1">
      <c r="A467" s="1"/>
      <c r="B467" s="7" t="s">
        <v>14</v>
      </c>
      <c r="C467" s="7">
        <v>1185732</v>
      </c>
      <c r="D467" s="8">
        <v>44319</v>
      </c>
      <c r="E467" s="7" t="s">
        <v>15</v>
      </c>
      <c r="F467" s="7" t="s">
        <v>37</v>
      </c>
      <c r="G467" s="7" t="s">
        <v>38</v>
      </c>
      <c r="H467" s="7" t="s">
        <v>22</v>
      </c>
      <c r="I467" s="9">
        <v>0.70000000000000007</v>
      </c>
      <c r="J467" s="10">
        <v>2500</v>
      </c>
      <c r="K467" s="11">
        <f t="shared" si="2"/>
        <v>1750.0000000000002</v>
      </c>
      <c r="L467" s="11">
        <f t="shared" si="3"/>
        <v>525</v>
      </c>
      <c r="M467" s="12">
        <v>0.3</v>
      </c>
      <c r="O467" s="15"/>
      <c r="P467" s="13"/>
      <c r="Q467" s="16"/>
    </row>
    <row r="468" spans="1:17" ht="15.75" customHeight="1">
      <c r="A468" s="1"/>
      <c r="B468" s="7" t="s">
        <v>14</v>
      </c>
      <c r="C468" s="7">
        <v>1185732</v>
      </c>
      <c r="D468" s="8">
        <v>44352</v>
      </c>
      <c r="E468" s="7" t="s">
        <v>15</v>
      </c>
      <c r="F468" s="7" t="s">
        <v>37</v>
      </c>
      <c r="G468" s="7" t="s">
        <v>38</v>
      </c>
      <c r="H468" s="7" t="s">
        <v>17</v>
      </c>
      <c r="I468" s="9">
        <v>0.65</v>
      </c>
      <c r="J468" s="10">
        <v>5000</v>
      </c>
      <c r="K468" s="11">
        <f t="shared" si="2"/>
        <v>3250</v>
      </c>
      <c r="L468" s="11">
        <f t="shared" si="3"/>
        <v>1787.5000000000002</v>
      </c>
      <c r="M468" s="12">
        <v>0.55000000000000004</v>
      </c>
      <c r="O468" s="15"/>
      <c r="P468" s="13"/>
      <c r="Q468" s="16"/>
    </row>
    <row r="469" spans="1:17" ht="15.75" customHeight="1">
      <c r="A469" s="1"/>
      <c r="B469" s="7" t="s">
        <v>14</v>
      </c>
      <c r="C469" s="7">
        <v>1185732</v>
      </c>
      <c r="D469" s="8">
        <v>44352</v>
      </c>
      <c r="E469" s="7" t="s">
        <v>15</v>
      </c>
      <c r="F469" s="7" t="s">
        <v>37</v>
      </c>
      <c r="G469" s="7" t="s">
        <v>38</v>
      </c>
      <c r="H469" s="7" t="s">
        <v>18</v>
      </c>
      <c r="I469" s="9">
        <v>0.60000000000000009</v>
      </c>
      <c r="J469" s="10">
        <v>2500</v>
      </c>
      <c r="K469" s="11">
        <f t="shared" si="2"/>
        <v>1500.0000000000002</v>
      </c>
      <c r="L469" s="11">
        <f t="shared" si="3"/>
        <v>525</v>
      </c>
      <c r="M469" s="12">
        <v>0.35</v>
      </c>
      <c r="O469" s="15"/>
      <c r="P469" s="13"/>
      <c r="Q469" s="16"/>
    </row>
    <row r="470" spans="1:17" ht="15.75" customHeight="1">
      <c r="A470" s="1"/>
      <c r="B470" s="7" t="s">
        <v>14</v>
      </c>
      <c r="C470" s="7">
        <v>1185732</v>
      </c>
      <c r="D470" s="8">
        <v>44352</v>
      </c>
      <c r="E470" s="7" t="s">
        <v>15</v>
      </c>
      <c r="F470" s="7" t="s">
        <v>37</v>
      </c>
      <c r="G470" s="7" t="s">
        <v>38</v>
      </c>
      <c r="H470" s="7" t="s">
        <v>19</v>
      </c>
      <c r="I470" s="9">
        <v>0.55000000000000004</v>
      </c>
      <c r="J470" s="10">
        <v>1750</v>
      </c>
      <c r="K470" s="11">
        <f t="shared" si="2"/>
        <v>962.50000000000011</v>
      </c>
      <c r="L470" s="11">
        <f t="shared" si="3"/>
        <v>385</v>
      </c>
      <c r="M470" s="12">
        <v>0.39999999999999997</v>
      </c>
      <c r="O470" s="15"/>
      <c r="P470" s="13"/>
      <c r="Q470" s="16"/>
    </row>
    <row r="471" spans="1:17" ht="15.75" customHeight="1">
      <c r="A471" s="1"/>
      <c r="B471" s="7" t="s">
        <v>14</v>
      </c>
      <c r="C471" s="7">
        <v>1185732</v>
      </c>
      <c r="D471" s="8">
        <v>44352</v>
      </c>
      <c r="E471" s="7" t="s">
        <v>15</v>
      </c>
      <c r="F471" s="7" t="s">
        <v>37</v>
      </c>
      <c r="G471" s="7" t="s">
        <v>38</v>
      </c>
      <c r="H471" s="7" t="s">
        <v>20</v>
      </c>
      <c r="I471" s="9">
        <v>0.55000000000000004</v>
      </c>
      <c r="J471" s="10">
        <v>1500</v>
      </c>
      <c r="K471" s="11">
        <f t="shared" si="2"/>
        <v>825.00000000000011</v>
      </c>
      <c r="L471" s="11">
        <f t="shared" si="3"/>
        <v>330</v>
      </c>
      <c r="M471" s="12">
        <v>0.39999999999999997</v>
      </c>
      <c r="O471" s="15"/>
      <c r="P471" s="13"/>
      <c r="Q471" s="16"/>
    </row>
    <row r="472" spans="1:17" ht="15.75" customHeight="1">
      <c r="A472" s="1"/>
      <c r="B472" s="7" t="s">
        <v>14</v>
      </c>
      <c r="C472" s="7">
        <v>1185732</v>
      </c>
      <c r="D472" s="8">
        <v>44352</v>
      </c>
      <c r="E472" s="7" t="s">
        <v>15</v>
      </c>
      <c r="F472" s="7" t="s">
        <v>37</v>
      </c>
      <c r="G472" s="7" t="s">
        <v>38</v>
      </c>
      <c r="H472" s="7" t="s">
        <v>21</v>
      </c>
      <c r="I472" s="9">
        <v>0.65</v>
      </c>
      <c r="J472" s="10">
        <v>1500</v>
      </c>
      <c r="K472" s="11">
        <f t="shared" si="2"/>
        <v>975</v>
      </c>
      <c r="L472" s="11">
        <f t="shared" si="3"/>
        <v>341.25</v>
      </c>
      <c r="M472" s="12">
        <v>0.35</v>
      </c>
      <c r="O472" s="15"/>
      <c r="P472" s="13"/>
      <c r="Q472" s="16"/>
    </row>
    <row r="473" spans="1:17" ht="15.75" customHeight="1">
      <c r="A473" s="1"/>
      <c r="B473" s="7" t="s">
        <v>14</v>
      </c>
      <c r="C473" s="7">
        <v>1185732</v>
      </c>
      <c r="D473" s="8">
        <v>44352</v>
      </c>
      <c r="E473" s="7" t="s">
        <v>15</v>
      </c>
      <c r="F473" s="7" t="s">
        <v>37</v>
      </c>
      <c r="G473" s="7" t="s">
        <v>38</v>
      </c>
      <c r="H473" s="7" t="s">
        <v>22</v>
      </c>
      <c r="I473" s="9">
        <v>0.70000000000000007</v>
      </c>
      <c r="J473" s="10">
        <v>3000</v>
      </c>
      <c r="K473" s="11">
        <f t="shared" si="2"/>
        <v>2100</v>
      </c>
      <c r="L473" s="11">
        <f t="shared" si="3"/>
        <v>630</v>
      </c>
      <c r="M473" s="12">
        <v>0.3</v>
      </c>
      <c r="O473" s="15"/>
      <c r="P473" s="13"/>
      <c r="Q473" s="16"/>
    </row>
    <row r="474" spans="1:17" ht="15.75" customHeight="1">
      <c r="A474" s="1"/>
      <c r="B474" s="7" t="s">
        <v>14</v>
      </c>
      <c r="C474" s="7">
        <v>1185732</v>
      </c>
      <c r="D474" s="8">
        <v>44380</v>
      </c>
      <c r="E474" s="7" t="s">
        <v>15</v>
      </c>
      <c r="F474" s="7" t="s">
        <v>37</v>
      </c>
      <c r="G474" s="7" t="s">
        <v>38</v>
      </c>
      <c r="H474" s="7" t="s">
        <v>17</v>
      </c>
      <c r="I474" s="9">
        <v>0.65</v>
      </c>
      <c r="J474" s="10">
        <v>5000</v>
      </c>
      <c r="K474" s="11">
        <f t="shared" si="2"/>
        <v>3250</v>
      </c>
      <c r="L474" s="11">
        <f t="shared" si="3"/>
        <v>1787.5000000000002</v>
      </c>
      <c r="M474" s="12">
        <v>0.55000000000000004</v>
      </c>
      <c r="O474" s="15"/>
      <c r="P474" s="13"/>
      <c r="Q474" s="16"/>
    </row>
    <row r="475" spans="1:17" ht="15.75" customHeight="1">
      <c r="A475" s="1"/>
      <c r="B475" s="7" t="s">
        <v>14</v>
      </c>
      <c r="C475" s="7">
        <v>1185732</v>
      </c>
      <c r="D475" s="8">
        <v>44380</v>
      </c>
      <c r="E475" s="7" t="s">
        <v>15</v>
      </c>
      <c r="F475" s="7" t="s">
        <v>37</v>
      </c>
      <c r="G475" s="7" t="s">
        <v>38</v>
      </c>
      <c r="H475" s="7" t="s">
        <v>18</v>
      </c>
      <c r="I475" s="9">
        <v>0.60000000000000009</v>
      </c>
      <c r="J475" s="10">
        <v>3000</v>
      </c>
      <c r="K475" s="11">
        <f t="shared" si="2"/>
        <v>1800.0000000000002</v>
      </c>
      <c r="L475" s="11">
        <f t="shared" si="3"/>
        <v>630</v>
      </c>
      <c r="M475" s="12">
        <v>0.35</v>
      </c>
      <c r="O475" s="15"/>
      <c r="P475" s="13"/>
      <c r="Q475" s="16"/>
    </row>
    <row r="476" spans="1:17" ht="15.75" customHeight="1">
      <c r="A476" s="1"/>
      <c r="B476" s="7" t="s">
        <v>14</v>
      </c>
      <c r="C476" s="7">
        <v>1185732</v>
      </c>
      <c r="D476" s="8">
        <v>44380</v>
      </c>
      <c r="E476" s="7" t="s">
        <v>15</v>
      </c>
      <c r="F476" s="7" t="s">
        <v>37</v>
      </c>
      <c r="G476" s="7" t="s">
        <v>38</v>
      </c>
      <c r="H476" s="7" t="s">
        <v>19</v>
      </c>
      <c r="I476" s="9">
        <v>0.55000000000000004</v>
      </c>
      <c r="J476" s="10">
        <v>2250</v>
      </c>
      <c r="K476" s="11">
        <f t="shared" si="2"/>
        <v>1237.5</v>
      </c>
      <c r="L476" s="11">
        <f t="shared" si="3"/>
        <v>494.99999999999994</v>
      </c>
      <c r="M476" s="12">
        <v>0.39999999999999997</v>
      </c>
      <c r="O476" s="15"/>
      <c r="P476" s="13"/>
      <c r="Q476" s="16"/>
    </row>
    <row r="477" spans="1:17" ht="15.75" customHeight="1">
      <c r="A477" s="1"/>
      <c r="B477" s="7" t="s">
        <v>14</v>
      </c>
      <c r="C477" s="7">
        <v>1185732</v>
      </c>
      <c r="D477" s="8">
        <v>44380</v>
      </c>
      <c r="E477" s="7" t="s">
        <v>15</v>
      </c>
      <c r="F477" s="7" t="s">
        <v>37</v>
      </c>
      <c r="G477" s="7" t="s">
        <v>38</v>
      </c>
      <c r="H477" s="7" t="s">
        <v>20</v>
      </c>
      <c r="I477" s="9">
        <v>0.55000000000000004</v>
      </c>
      <c r="J477" s="10">
        <v>1750</v>
      </c>
      <c r="K477" s="11">
        <f t="shared" si="2"/>
        <v>962.50000000000011</v>
      </c>
      <c r="L477" s="11">
        <f t="shared" si="3"/>
        <v>385</v>
      </c>
      <c r="M477" s="12">
        <v>0.39999999999999997</v>
      </c>
      <c r="O477" s="15"/>
      <c r="P477" s="13"/>
      <c r="Q477" s="16"/>
    </row>
    <row r="478" spans="1:17" ht="15.75" customHeight="1">
      <c r="A478" s="1"/>
      <c r="B478" s="7" t="s">
        <v>14</v>
      </c>
      <c r="C478" s="7">
        <v>1185732</v>
      </c>
      <c r="D478" s="8">
        <v>44380</v>
      </c>
      <c r="E478" s="7" t="s">
        <v>15</v>
      </c>
      <c r="F478" s="7" t="s">
        <v>37</v>
      </c>
      <c r="G478" s="7" t="s">
        <v>38</v>
      </c>
      <c r="H478" s="7" t="s">
        <v>21</v>
      </c>
      <c r="I478" s="9">
        <v>0.65</v>
      </c>
      <c r="J478" s="10">
        <v>2000</v>
      </c>
      <c r="K478" s="11">
        <f t="shared" si="2"/>
        <v>1300</v>
      </c>
      <c r="L478" s="11">
        <f t="shared" si="3"/>
        <v>454.99999999999994</v>
      </c>
      <c r="M478" s="12">
        <v>0.35</v>
      </c>
      <c r="O478" s="15"/>
      <c r="P478" s="13"/>
      <c r="Q478" s="16"/>
    </row>
    <row r="479" spans="1:17" ht="15.75" customHeight="1">
      <c r="A479" s="1"/>
      <c r="B479" s="7" t="s">
        <v>14</v>
      </c>
      <c r="C479" s="7">
        <v>1185732</v>
      </c>
      <c r="D479" s="8">
        <v>44380</v>
      </c>
      <c r="E479" s="7" t="s">
        <v>15</v>
      </c>
      <c r="F479" s="7" t="s">
        <v>37</v>
      </c>
      <c r="G479" s="7" t="s">
        <v>38</v>
      </c>
      <c r="H479" s="7" t="s">
        <v>22</v>
      </c>
      <c r="I479" s="9">
        <v>0.70000000000000007</v>
      </c>
      <c r="J479" s="10">
        <v>3750</v>
      </c>
      <c r="K479" s="11">
        <f t="shared" si="2"/>
        <v>2625.0000000000005</v>
      </c>
      <c r="L479" s="11">
        <f t="shared" si="3"/>
        <v>787.50000000000011</v>
      </c>
      <c r="M479" s="12">
        <v>0.3</v>
      </c>
      <c r="O479" s="15"/>
      <c r="P479" s="13"/>
      <c r="Q479" s="16"/>
    </row>
    <row r="480" spans="1:17" ht="15.75" customHeight="1">
      <c r="A480" s="1"/>
      <c r="B480" s="7" t="s">
        <v>14</v>
      </c>
      <c r="C480" s="7">
        <v>1185732</v>
      </c>
      <c r="D480" s="8">
        <v>44412</v>
      </c>
      <c r="E480" s="7" t="s">
        <v>15</v>
      </c>
      <c r="F480" s="7" t="s">
        <v>37</v>
      </c>
      <c r="G480" s="7" t="s">
        <v>38</v>
      </c>
      <c r="H480" s="7" t="s">
        <v>17</v>
      </c>
      <c r="I480" s="9">
        <v>0.65</v>
      </c>
      <c r="J480" s="10">
        <v>5250</v>
      </c>
      <c r="K480" s="11">
        <f t="shared" si="2"/>
        <v>3412.5</v>
      </c>
      <c r="L480" s="11">
        <f t="shared" si="3"/>
        <v>1876.8750000000002</v>
      </c>
      <c r="M480" s="12">
        <v>0.55000000000000004</v>
      </c>
      <c r="O480" s="15"/>
      <c r="P480" s="13"/>
      <c r="Q480" s="16"/>
    </row>
    <row r="481" spans="1:17" ht="15.75" customHeight="1">
      <c r="A481" s="1"/>
      <c r="B481" s="7" t="s">
        <v>14</v>
      </c>
      <c r="C481" s="7">
        <v>1185732</v>
      </c>
      <c r="D481" s="8">
        <v>44412</v>
      </c>
      <c r="E481" s="7" t="s">
        <v>15</v>
      </c>
      <c r="F481" s="7" t="s">
        <v>37</v>
      </c>
      <c r="G481" s="7" t="s">
        <v>38</v>
      </c>
      <c r="H481" s="7" t="s">
        <v>18</v>
      </c>
      <c r="I481" s="9">
        <v>0.60000000000000009</v>
      </c>
      <c r="J481" s="10">
        <v>3000</v>
      </c>
      <c r="K481" s="11">
        <f t="shared" si="2"/>
        <v>1800.0000000000002</v>
      </c>
      <c r="L481" s="11">
        <f t="shared" si="3"/>
        <v>630</v>
      </c>
      <c r="M481" s="12">
        <v>0.35</v>
      </c>
      <c r="O481" s="15"/>
      <c r="P481" s="13"/>
      <c r="Q481" s="16"/>
    </row>
    <row r="482" spans="1:17" ht="15.75" customHeight="1">
      <c r="A482" s="1"/>
      <c r="B482" s="7" t="s">
        <v>14</v>
      </c>
      <c r="C482" s="7">
        <v>1185732</v>
      </c>
      <c r="D482" s="8">
        <v>44412</v>
      </c>
      <c r="E482" s="7" t="s">
        <v>15</v>
      </c>
      <c r="F482" s="7" t="s">
        <v>37</v>
      </c>
      <c r="G482" s="7" t="s">
        <v>38</v>
      </c>
      <c r="H482" s="7" t="s">
        <v>19</v>
      </c>
      <c r="I482" s="9">
        <v>0.55000000000000004</v>
      </c>
      <c r="J482" s="10">
        <v>2250</v>
      </c>
      <c r="K482" s="11">
        <f t="shared" si="2"/>
        <v>1237.5</v>
      </c>
      <c r="L482" s="11">
        <f t="shared" si="3"/>
        <v>494.99999999999994</v>
      </c>
      <c r="M482" s="12">
        <v>0.39999999999999997</v>
      </c>
      <c r="O482" s="15"/>
      <c r="P482" s="13"/>
      <c r="Q482" s="16"/>
    </row>
    <row r="483" spans="1:17" ht="15.75" customHeight="1">
      <c r="A483" s="1"/>
      <c r="B483" s="7" t="s">
        <v>14</v>
      </c>
      <c r="C483" s="7">
        <v>1185732</v>
      </c>
      <c r="D483" s="8">
        <v>44412</v>
      </c>
      <c r="E483" s="7" t="s">
        <v>15</v>
      </c>
      <c r="F483" s="7" t="s">
        <v>37</v>
      </c>
      <c r="G483" s="7" t="s">
        <v>38</v>
      </c>
      <c r="H483" s="7" t="s">
        <v>20</v>
      </c>
      <c r="I483" s="9">
        <v>0.55000000000000004</v>
      </c>
      <c r="J483" s="10">
        <v>2000</v>
      </c>
      <c r="K483" s="11">
        <f t="shared" si="2"/>
        <v>1100</v>
      </c>
      <c r="L483" s="11">
        <f t="shared" si="3"/>
        <v>439.99999999999994</v>
      </c>
      <c r="M483" s="12">
        <v>0.39999999999999997</v>
      </c>
      <c r="O483" s="15"/>
      <c r="P483" s="13"/>
      <c r="Q483" s="16"/>
    </row>
    <row r="484" spans="1:17" ht="15.75" customHeight="1">
      <c r="A484" s="1"/>
      <c r="B484" s="7" t="s">
        <v>14</v>
      </c>
      <c r="C484" s="7">
        <v>1185732</v>
      </c>
      <c r="D484" s="8">
        <v>44412</v>
      </c>
      <c r="E484" s="7" t="s">
        <v>15</v>
      </c>
      <c r="F484" s="7" t="s">
        <v>37</v>
      </c>
      <c r="G484" s="7" t="s">
        <v>38</v>
      </c>
      <c r="H484" s="7" t="s">
        <v>21</v>
      </c>
      <c r="I484" s="9">
        <v>0.65</v>
      </c>
      <c r="J484" s="10">
        <v>1750</v>
      </c>
      <c r="K484" s="11">
        <f t="shared" si="2"/>
        <v>1137.5</v>
      </c>
      <c r="L484" s="11">
        <f t="shared" si="3"/>
        <v>398.125</v>
      </c>
      <c r="M484" s="12">
        <v>0.35</v>
      </c>
      <c r="O484" s="15"/>
      <c r="P484" s="13"/>
      <c r="Q484" s="16"/>
    </row>
    <row r="485" spans="1:17" ht="15.75" customHeight="1">
      <c r="A485" s="1"/>
      <c r="B485" s="7" t="s">
        <v>14</v>
      </c>
      <c r="C485" s="7">
        <v>1185732</v>
      </c>
      <c r="D485" s="8">
        <v>44412</v>
      </c>
      <c r="E485" s="7" t="s">
        <v>15</v>
      </c>
      <c r="F485" s="7" t="s">
        <v>37</v>
      </c>
      <c r="G485" s="7" t="s">
        <v>38</v>
      </c>
      <c r="H485" s="7" t="s">
        <v>22</v>
      </c>
      <c r="I485" s="9">
        <v>0.70000000000000007</v>
      </c>
      <c r="J485" s="10">
        <v>3500</v>
      </c>
      <c r="K485" s="11">
        <f t="shared" si="2"/>
        <v>2450.0000000000005</v>
      </c>
      <c r="L485" s="11">
        <f t="shared" si="3"/>
        <v>735.00000000000011</v>
      </c>
      <c r="M485" s="12">
        <v>0.3</v>
      </c>
      <c r="O485" s="15"/>
      <c r="P485" s="13"/>
      <c r="Q485" s="16"/>
    </row>
    <row r="486" spans="1:17" ht="15.75" customHeight="1">
      <c r="A486" s="1"/>
      <c r="B486" s="7" t="s">
        <v>14</v>
      </c>
      <c r="C486" s="7">
        <v>1185732</v>
      </c>
      <c r="D486" s="8">
        <v>44442</v>
      </c>
      <c r="E486" s="7" t="s">
        <v>15</v>
      </c>
      <c r="F486" s="7" t="s">
        <v>37</v>
      </c>
      <c r="G486" s="7" t="s">
        <v>38</v>
      </c>
      <c r="H486" s="7" t="s">
        <v>17</v>
      </c>
      <c r="I486" s="9">
        <v>0.65</v>
      </c>
      <c r="J486" s="10">
        <v>4750</v>
      </c>
      <c r="K486" s="11">
        <f t="shared" si="2"/>
        <v>3087.5</v>
      </c>
      <c r="L486" s="11">
        <f t="shared" si="3"/>
        <v>1543.75</v>
      </c>
      <c r="M486" s="12">
        <v>0.5</v>
      </c>
      <c r="O486" s="15"/>
      <c r="P486" s="13"/>
      <c r="Q486" s="16"/>
    </row>
    <row r="487" spans="1:17" ht="15.75" customHeight="1">
      <c r="A487" s="1"/>
      <c r="B487" s="7" t="s">
        <v>14</v>
      </c>
      <c r="C487" s="7">
        <v>1185732</v>
      </c>
      <c r="D487" s="8">
        <v>44442</v>
      </c>
      <c r="E487" s="7" t="s">
        <v>15</v>
      </c>
      <c r="F487" s="7" t="s">
        <v>37</v>
      </c>
      <c r="G487" s="7" t="s">
        <v>38</v>
      </c>
      <c r="H487" s="7" t="s">
        <v>18</v>
      </c>
      <c r="I487" s="9">
        <v>0.5</v>
      </c>
      <c r="J487" s="10">
        <v>2750</v>
      </c>
      <c r="K487" s="11">
        <f t="shared" si="2"/>
        <v>1375</v>
      </c>
      <c r="L487" s="11">
        <f t="shared" si="3"/>
        <v>412.5</v>
      </c>
      <c r="M487" s="12">
        <v>0.3</v>
      </c>
      <c r="O487" s="15"/>
      <c r="P487" s="13"/>
      <c r="Q487" s="16"/>
    </row>
    <row r="488" spans="1:17" ht="15.75" customHeight="1">
      <c r="A488" s="1"/>
      <c r="B488" s="7" t="s">
        <v>14</v>
      </c>
      <c r="C488" s="7">
        <v>1185732</v>
      </c>
      <c r="D488" s="8">
        <v>44442</v>
      </c>
      <c r="E488" s="7" t="s">
        <v>15</v>
      </c>
      <c r="F488" s="7" t="s">
        <v>37</v>
      </c>
      <c r="G488" s="7" t="s">
        <v>38</v>
      </c>
      <c r="H488" s="7" t="s">
        <v>19</v>
      </c>
      <c r="I488" s="9">
        <v>0.45</v>
      </c>
      <c r="J488" s="10">
        <v>2000</v>
      </c>
      <c r="K488" s="11">
        <f t="shared" si="2"/>
        <v>900</v>
      </c>
      <c r="L488" s="11">
        <f t="shared" si="3"/>
        <v>315</v>
      </c>
      <c r="M488" s="12">
        <v>0.35</v>
      </c>
      <c r="O488" s="15"/>
      <c r="P488" s="13"/>
      <c r="Q488" s="16"/>
    </row>
    <row r="489" spans="1:17" ht="15.75" customHeight="1">
      <c r="A489" s="1"/>
      <c r="B489" s="7" t="s">
        <v>14</v>
      </c>
      <c r="C489" s="7">
        <v>1185732</v>
      </c>
      <c r="D489" s="8">
        <v>44442</v>
      </c>
      <c r="E489" s="7" t="s">
        <v>15</v>
      </c>
      <c r="F489" s="7" t="s">
        <v>37</v>
      </c>
      <c r="G489" s="7" t="s">
        <v>38</v>
      </c>
      <c r="H489" s="7" t="s">
        <v>20</v>
      </c>
      <c r="I489" s="9">
        <v>0.45</v>
      </c>
      <c r="J489" s="10">
        <v>1750</v>
      </c>
      <c r="K489" s="11">
        <f t="shared" si="2"/>
        <v>787.5</v>
      </c>
      <c r="L489" s="11">
        <f t="shared" si="3"/>
        <v>275.625</v>
      </c>
      <c r="M489" s="12">
        <v>0.35</v>
      </c>
      <c r="O489" s="15"/>
      <c r="P489" s="13"/>
      <c r="Q489" s="16"/>
    </row>
    <row r="490" spans="1:17" ht="15.75" customHeight="1">
      <c r="A490" s="1"/>
      <c r="B490" s="7" t="s">
        <v>14</v>
      </c>
      <c r="C490" s="7">
        <v>1185732</v>
      </c>
      <c r="D490" s="8">
        <v>44442</v>
      </c>
      <c r="E490" s="7" t="s">
        <v>15</v>
      </c>
      <c r="F490" s="7" t="s">
        <v>37</v>
      </c>
      <c r="G490" s="7" t="s">
        <v>38</v>
      </c>
      <c r="H490" s="7" t="s">
        <v>21</v>
      </c>
      <c r="I490" s="9">
        <v>0.54999999999999993</v>
      </c>
      <c r="J490" s="10">
        <v>1250</v>
      </c>
      <c r="K490" s="11">
        <f t="shared" si="2"/>
        <v>687.49999999999989</v>
      </c>
      <c r="L490" s="11">
        <f t="shared" si="3"/>
        <v>206.24999999999997</v>
      </c>
      <c r="M490" s="12">
        <v>0.3</v>
      </c>
      <c r="O490" s="15"/>
      <c r="P490" s="13"/>
      <c r="Q490" s="16"/>
    </row>
    <row r="491" spans="1:17" ht="15.75" customHeight="1">
      <c r="A491" s="1"/>
      <c r="B491" s="7" t="s">
        <v>14</v>
      </c>
      <c r="C491" s="7">
        <v>1185732</v>
      </c>
      <c r="D491" s="8">
        <v>44442</v>
      </c>
      <c r="E491" s="7" t="s">
        <v>15</v>
      </c>
      <c r="F491" s="7" t="s">
        <v>37</v>
      </c>
      <c r="G491" s="7" t="s">
        <v>38</v>
      </c>
      <c r="H491" s="7" t="s">
        <v>22</v>
      </c>
      <c r="I491" s="9">
        <v>0.6</v>
      </c>
      <c r="J491" s="10">
        <v>2250</v>
      </c>
      <c r="K491" s="11">
        <f t="shared" si="2"/>
        <v>1350</v>
      </c>
      <c r="L491" s="11">
        <f t="shared" si="3"/>
        <v>337.5</v>
      </c>
      <c r="M491" s="12">
        <v>0.25</v>
      </c>
      <c r="O491" s="15"/>
      <c r="P491" s="13"/>
      <c r="Q491" s="16"/>
    </row>
    <row r="492" spans="1:17" ht="15.75" customHeight="1">
      <c r="A492" s="1"/>
      <c r="B492" s="7" t="s">
        <v>14</v>
      </c>
      <c r="C492" s="7">
        <v>1185732</v>
      </c>
      <c r="D492" s="8">
        <v>44474</v>
      </c>
      <c r="E492" s="7" t="s">
        <v>15</v>
      </c>
      <c r="F492" s="7" t="s">
        <v>37</v>
      </c>
      <c r="G492" s="7" t="s">
        <v>38</v>
      </c>
      <c r="H492" s="7" t="s">
        <v>17</v>
      </c>
      <c r="I492" s="9">
        <v>0.6</v>
      </c>
      <c r="J492" s="10">
        <v>4000</v>
      </c>
      <c r="K492" s="11">
        <f t="shared" si="2"/>
        <v>2400</v>
      </c>
      <c r="L492" s="11">
        <f t="shared" si="3"/>
        <v>1200</v>
      </c>
      <c r="M492" s="12">
        <v>0.5</v>
      </c>
      <c r="O492" s="15"/>
      <c r="P492" s="13"/>
      <c r="Q492" s="16"/>
    </row>
    <row r="493" spans="1:17" ht="15.75" customHeight="1">
      <c r="A493" s="1"/>
      <c r="B493" s="7" t="s">
        <v>14</v>
      </c>
      <c r="C493" s="7">
        <v>1185732</v>
      </c>
      <c r="D493" s="8">
        <v>44474</v>
      </c>
      <c r="E493" s="7" t="s">
        <v>15</v>
      </c>
      <c r="F493" s="7" t="s">
        <v>37</v>
      </c>
      <c r="G493" s="7" t="s">
        <v>38</v>
      </c>
      <c r="H493" s="7" t="s">
        <v>18</v>
      </c>
      <c r="I493" s="9">
        <v>0.5</v>
      </c>
      <c r="J493" s="10">
        <v>2250</v>
      </c>
      <c r="K493" s="11">
        <f t="shared" si="2"/>
        <v>1125</v>
      </c>
      <c r="L493" s="11">
        <f t="shared" si="3"/>
        <v>337.5</v>
      </c>
      <c r="M493" s="12">
        <v>0.3</v>
      </c>
      <c r="O493" s="15"/>
      <c r="P493" s="13"/>
      <c r="Q493" s="16"/>
    </row>
    <row r="494" spans="1:17" ht="15.75" customHeight="1">
      <c r="A494" s="1"/>
      <c r="B494" s="7" t="s">
        <v>14</v>
      </c>
      <c r="C494" s="7">
        <v>1185732</v>
      </c>
      <c r="D494" s="8">
        <v>44474</v>
      </c>
      <c r="E494" s="7" t="s">
        <v>15</v>
      </c>
      <c r="F494" s="7" t="s">
        <v>37</v>
      </c>
      <c r="G494" s="7" t="s">
        <v>38</v>
      </c>
      <c r="H494" s="7" t="s">
        <v>19</v>
      </c>
      <c r="I494" s="9">
        <v>0.5</v>
      </c>
      <c r="J494" s="10">
        <v>1250</v>
      </c>
      <c r="K494" s="11">
        <f t="shared" si="2"/>
        <v>625</v>
      </c>
      <c r="L494" s="11">
        <f t="shared" si="3"/>
        <v>218.75</v>
      </c>
      <c r="M494" s="12">
        <v>0.35</v>
      </c>
      <c r="O494" s="15"/>
      <c r="P494" s="13"/>
      <c r="Q494" s="16"/>
    </row>
    <row r="495" spans="1:17" ht="15.75" customHeight="1">
      <c r="A495" s="1"/>
      <c r="B495" s="7" t="s">
        <v>14</v>
      </c>
      <c r="C495" s="7">
        <v>1185732</v>
      </c>
      <c r="D495" s="8">
        <v>44474</v>
      </c>
      <c r="E495" s="7" t="s">
        <v>15</v>
      </c>
      <c r="F495" s="7" t="s">
        <v>37</v>
      </c>
      <c r="G495" s="7" t="s">
        <v>38</v>
      </c>
      <c r="H495" s="7" t="s">
        <v>20</v>
      </c>
      <c r="I495" s="9">
        <v>0.5</v>
      </c>
      <c r="J495" s="10">
        <v>1000</v>
      </c>
      <c r="K495" s="11">
        <f t="shared" si="2"/>
        <v>500</v>
      </c>
      <c r="L495" s="11">
        <f t="shared" si="3"/>
        <v>175</v>
      </c>
      <c r="M495" s="12">
        <v>0.35</v>
      </c>
      <c r="O495" s="15"/>
      <c r="P495" s="13"/>
      <c r="Q495" s="16"/>
    </row>
    <row r="496" spans="1:17" ht="15.75" customHeight="1">
      <c r="A496" s="1"/>
      <c r="B496" s="7" t="s">
        <v>14</v>
      </c>
      <c r="C496" s="7">
        <v>1185732</v>
      </c>
      <c r="D496" s="8">
        <v>44474</v>
      </c>
      <c r="E496" s="7" t="s">
        <v>15</v>
      </c>
      <c r="F496" s="7" t="s">
        <v>37</v>
      </c>
      <c r="G496" s="7" t="s">
        <v>38</v>
      </c>
      <c r="H496" s="7" t="s">
        <v>21</v>
      </c>
      <c r="I496" s="9">
        <v>0.6</v>
      </c>
      <c r="J496" s="10">
        <v>1000</v>
      </c>
      <c r="K496" s="11">
        <f t="shared" si="2"/>
        <v>600</v>
      </c>
      <c r="L496" s="11">
        <f t="shared" si="3"/>
        <v>180</v>
      </c>
      <c r="M496" s="12">
        <v>0.3</v>
      </c>
      <c r="O496" s="15"/>
      <c r="P496" s="13"/>
      <c r="Q496" s="16"/>
    </row>
    <row r="497" spans="1:18" ht="15.75" customHeight="1">
      <c r="A497" s="1"/>
      <c r="B497" s="7" t="s">
        <v>14</v>
      </c>
      <c r="C497" s="7">
        <v>1185732</v>
      </c>
      <c r="D497" s="8">
        <v>44474</v>
      </c>
      <c r="E497" s="7" t="s">
        <v>15</v>
      </c>
      <c r="F497" s="7" t="s">
        <v>37</v>
      </c>
      <c r="G497" s="7" t="s">
        <v>38</v>
      </c>
      <c r="H497" s="7" t="s">
        <v>22</v>
      </c>
      <c r="I497" s="9">
        <v>0.64999999999999991</v>
      </c>
      <c r="J497" s="10">
        <v>2250</v>
      </c>
      <c r="K497" s="11">
        <f t="shared" si="2"/>
        <v>1462.4999999999998</v>
      </c>
      <c r="L497" s="11">
        <f t="shared" si="3"/>
        <v>365.62499999999994</v>
      </c>
      <c r="M497" s="12">
        <v>0.25</v>
      </c>
      <c r="O497" s="15"/>
      <c r="P497" s="13"/>
      <c r="Q497" s="16"/>
    </row>
    <row r="498" spans="1:18" ht="15.75" customHeight="1">
      <c r="A498" s="1"/>
      <c r="B498" s="7" t="s">
        <v>14</v>
      </c>
      <c r="C498" s="7">
        <v>1185732</v>
      </c>
      <c r="D498" s="8">
        <v>44504</v>
      </c>
      <c r="E498" s="7" t="s">
        <v>15</v>
      </c>
      <c r="F498" s="7" t="s">
        <v>37</v>
      </c>
      <c r="G498" s="7" t="s">
        <v>38</v>
      </c>
      <c r="H498" s="7" t="s">
        <v>17</v>
      </c>
      <c r="I498" s="9">
        <v>0.70000000000000007</v>
      </c>
      <c r="J498" s="10">
        <v>3750</v>
      </c>
      <c r="K498" s="11">
        <f t="shared" si="2"/>
        <v>2625.0000000000005</v>
      </c>
      <c r="L498" s="11">
        <f t="shared" si="3"/>
        <v>1443.7500000000005</v>
      </c>
      <c r="M498" s="12">
        <v>0.55000000000000004</v>
      </c>
      <c r="O498" s="15"/>
      <c r="P498" s="13"/>
      <c r="Q498" s="16"/>
    </row>
    <row r="499" spans="1:18" ht="15.75" customHeight="1">
      <c r="A499" s="1"/>
      <c r="B499" s="7" t="s">
        <v>14</v>
      </c>
      <c r="C499" s="7">
        <v>1185732</v>
      </c>
      <c r="D499" s="8">
        <v>44504</v>
      </c>
      <c r="E499" s="7" t="s">
        <v>15</v>
      </c>
      <c r="F499" s="7" t="s">
        <v>37</v>
      </c>
      <c r="G499" s="7" t="s">
        <v>38</v>
      </c>
      <c r="H499" s="7" t="s">
        <v>18</v>
      </c>
      <c r="I499" s="9">
        <v>0.60000000000000009</v>
      </c>
      <c r="J499" s="10">
        <v>2000</v>
      </c>
      <c r="K499" s="11">
        <f t="shared" si="2"/>
        <v>1200.0000000000002</v>
      </c>
      <c r="L499" s="11">
        <f t="shared" si="3"/>
        <v>420.00000000000006</v>
      </c>
      <c r="M499" s="12">
        <v>0.35</v>
      </c>
      <c r="O499" s="15"/>
      <c r="P499" s="13"/>
      <c r="Q499" s="16"/>
    </row>
    <row r="500" spans="1:18" ht="15.75" customHeight="1">
      <c r="A500" s="1"/>
      <c r="B500" s="7" t="s">
        <v>14</v>
      </c>
      <c r="C500" s="7">
        <v>1185732</v>
      </c>
      <c r="D500" s="8">
        <v>44504</v>
      </c>
      <c r="E500" s="7" t="s">
        <v>15</v>
      </c>
      <c r="F500" s="7" t="s">
        <v>37</v>
      </c>
      <c r="G500" s="7" t="s">
        <v>38</v>
      </c>
      <c r="H500" s="7" t="s">
        <v>19</v>
      </c>
      <c r="I500" s="9">
        <v>0.60000000000000009</v>
      </c>
      <c r="J500" s="10">
        <v>1950</v>
      </c>
      <c r="K500" s="11">
        <f t="shared" si="2"/>
        <v>1170.0000000000002</v>
      </c>
      <c r="L500" s="11">
        <f t="shared" si="3"/>
        <v>468.00000000000006</v>
      </c>
      <c r="M500" s="12">
        <v>0.39999999999999997</v>
      </c>
      <c r="O500" s="15"/>
      <c r="P500" s="13"/>
      <c r="Q500" s="16"/>
    </row>
    <row r="501" spans="1:18" ht="15.75" customHeight="1">
      <c r="A501" s="1"/>
      <c r="B501" s="7" t="s">
        <v>14</v>
      </c>
      <c r="C501" s="7">
        <v>1185732</v>
      </c>
      <c r="D501" s="8">
        <v>44504</v>
      </c>
      <c r="E501" s="7" t="s">
        <v>15</v>
      </c>
      <c r="F501" s="7" t="s">
        <v>37</v>
      </c>
      <c r="G501" s="7" t="s">
        <v>38</v>
      </c>
      <c r="H501" s="7" t="s">
        <v>20</v>
      </c>
      <c r="I501" s="9">
        <v>0.60000000000000009</v>
      </c>
      <c r="J501" s="10">
        <v>1750</v>
      </c>
      <c r="K501" s="11">
        <f t="shared" si="2"/>
        <v>1050.0000000000002</v>
      </c>
      <c r="L501" s="11">
        <f t="shared" si="3"/>
        <v>420.00000000000006</v>
      </c>
      <c r="M501" s="12">
        <v>0.39999999999999997</v>
      </c>
      <c r="O501" s="15"/>
      <c r="P501" s="13"/>
      <c r="Q501" s="16"/>
    </row>
    <row r="502" spans="1:18" ht="15.75" customHeight="1">
      <c r="A502" s="1"/>
      <c r="B502" s="7" t="s">
        <v>14</v>
      </c>
      <c r="C502" s="7">
        <v>1185732</v>
      </c>
      <c r="D502" s="8">
        <v>44504</v>
      </c>
      <c r="E502" s="7" t="s">
        <v>15</v>
      </c>
      <c r="F502" s="7" t="s">
        <v>37</v>
      </c>
      <c r="G502" s="7" t="s">
        <v>38</v>
      </c>
      <c r="H502" s="7" t="s">
        <v>21</v>
      </c>
      <c r="I502" s="9">
        <v>0.70000000000000007</v>
      </c>
      <c r="J502" s="10">
        <v>1500</v>
      </c>
      <c r="K502" s="11">
        <f t="shared" si="2"/>
        <v>1050</v>
      </c>
      <c r="L502" s="11">
        <f t="shared" si="3"/>
        <v>367.5</v>
      </c>
      <c r="M502" s="12">
        <v>0.35</v>
      </c>
      <c r="O502" s="15"/>
      <c r="P502" s="13"/>
      <c r="Q502" s="16"/>
    </row>
    <row r="503" spans="1:18" ht="15.75" customHeight="1">
      <c r="A503" s="1"/>
      <c r="B503" s="7" t="s">
        <v>14</v>
      </c>
      <c r="C503" s="7">
        <v>1185732</v>
      </c>
      <c r="D503" s="8">
        <v>44504</v>
      </c>
      <c r="E503" s="7" t="s">
        <v>15</v>
      </c>
      <c r="F503" s="7" t="s">
        <v>37</v>
      </c>
      <c r="G503" s="7" t="s">
        <v>38</v>
      </c>
      <c r="H503" s="7" t="s">
        <v>22</v>
      </c>
      <c r="I503" s="9">
        <v>0.75</v>
      </c>
      <c r="J503" s="10">
        <v>2500</v>
      </c>
      <c r="K503" s="11">
        <f t="shared" si="2"/>
        <v>1875</v>
      </c>
      <c r="L503" s="11">
        <f t="shared" si="3"/>
        <v>562.5</v>
      </c>
      <c r="M503" s="12">
        <v>0.3</v>
      </c>
      <c r="O503" s="15"/>
      <c r="P503" s="13"/>
      <c r="Q503" s="16"/>
    </row>
    <row r="504" spans="1:18" ht="15.75" customHeight="1">
      <c r="A504" s="1"/>
      <c r="B504" s="7" t="s">
        <v>14</v>
      </c>
      <c r="C504" s="7">
        <v>1185732</v>
      </c>
      <c r="D504" s="8">
        <v>44533</v>
      </c>
      <c r="E504" s="7" t="s">
        <v>15</v>
      </c>
      <c r="F504" s="7" t="s">
        <v>37</v>
      </c>
      <c r="G504" s="7" t="s">
        <v>38</v>
      </c>
      <c r="H504" s="7" t="s">
        <v>17</v>
      </c>
      <c r="I504" s="9">
        <v>0.70000000000000007</v>
      </c>
      <c r="J504" s="10">
        <v>4750</v>
      </c>
      <c r="K504" s="11">
        <f t="shared" si="2"/>
        <v>3325.0000000000005</v>
      </c>
      <c r="L504" s="11">
        <f t="shared" si="3"/>
        <v>1828.7500000000005</v>
      </c>
      <c r="M504" s="12">
        <v>0.55000000000000004</v>
      </c>
      <c r="O504" s="15"/>
      <c r="P504" s="13"/>
      <c r="Q504" s="16"/>
    </row>
    <row r="505" spans="1:18" ht="15.75" customHeight="1">
      <c r="A505" s="1"/>
      <c r="B505" s="7" t="s">
        <v>14</v>
      </c>
      <c r="C505" s="7">
        <v>1185732</v>
      </c>
      <c r="D505" s="8">
        <v>44533</v>
      </c>
      <c r="E505" s="7" t="s">
        <v>15</v>
      </c>
      <c r="F505" s="7" t="s">
        <v>37</v>
      </c>
      <c r="G505" s="7" t="s">
        <v>38</v>
      </c>
      <c r="H505" s="7" t="s">
        <v>18</v>
      </c>
      <c r="I505" s="9">
        <v>0.60000000000000009</v>
      </c>
      <c r="J505" s="10">
        <v>2750</v>
      </c>
      <c r="K505" s="11">
        <f t="shared" si="2"/>
        <v>1650.0000000000002</v>
      </c>
      <c r="L505" s="11">
        <f t="shared" si="3"/>
        <v>577.5</v>
      </c>
      <c r="M505" s="12">
        <v>0.35</v>
      </c>
      <c r="O505" s="15"/>
      <c r="P505" s="13"/>
      <c r="Q505" s="16"/>
    </row>
    <row r="506" spans="1:18" ht="15.75" customHeight="1">
      <c r="A506" s="1"/>
      <c r="B506" s="7" t="s">
        <v>14</v>
      </c>
      <c r="C506" s="7">
        <v>1185732</v>
      </c>
      <c r="D506" s="8">
        <v>44533</v>
      </c>
      <c r="E506" s="7" t="s">
        <v>15</v>
      </c>
      <c r="F506" s="7" t="s">
        <v>37</v>
      </c>
      <c r="G506" s="7" t="s">
        <v>38</v>
      </c>
      <c r="H506" s="7" t="s">
        <v>19</v>
      </c>
      <c r="I506" s="9">
        <v>0.60000000000000009</v>
      </c>
      <c r="J506" s="10">
        <v>2250</v>
      </c>
      <c r="K506" s="11">
        <f t="shared" si="2"/>
        <v>1350.0000000000002</v>
      </c>
      <c r="L506" s="11">
        <f t="shared" si="3"/>
        <v>540</v>
      </c>
      <c r="M506" s="12">
        <v>0.39999999999999997</v>
      </c>
      <c r="O506" s="15"/>
      <c r="P506" s="13"/>
      <c r="Q506" s="16"/>
    </row>
    <row r="507" spans="1:18" ht="15.75" customHeight="1">
      <c r="A507" s="1"/>
      <c r="B507" s="7" t="s">
        <v>14</v>
      </c>
      <c r="C507" s="7">
        <v>1185732</v>
      </c>
      <c r="D507" s="8">
        <v>44533</v>
      </c>
      <c r="E507" s="7" t="s">
        <v>15</v>
      </c>
      <c r="F507" s="7" t="s">
        <v>37</v>
      </c>
      <c r="G507" s="7" t="s">
        <v>38</v>
      </c>
      <c r="H507" s="7" t="s">
        <v>20</v>
      </c>
      <c r="I507" s="9">
        <v>0.60000000000000009</v>
      </c>
      <c r="J507" s="10">
        <v>1750</v>
      </c>
      <c r="K507" s="11">
        <f t="shared" si="2"/>
        <v>1050.0000000000002</v>
      </c>
      <c r="L507" s="11">
        <f t="shared" si="3"/>
        <v>420.00000000000006</v>
      </c>
      <c r="M507" s="12">
        <v>0.39999999999999997</v>
      </c>
      <c r="O507" s="15"/>
      <c r="P507" s="13"/>
      <c r="Q507" s="16"/>
    </row>
    <row r="508" spans="1:18" ht="15.75" customHeight="1">
      <c r="A508" s="1"/>
      <c r="B508" s="7" t="s">
        <v>14</v>
      </c>
      <c r="C508" s="7">
        <v>1185732</v>
      </c>
      <c r="D508" s="8">
        <v>44533</v>
      </c>
      <c r="E508" s="7" t="s">
        <v>15</v>
      </c>
      <c r="F508" s="7" t="s">
        <v>37</v>
      </c>
      <c r="G508" s="7" t="s">
        <v>38</v>
      </c>
      <c r="H508" s="7" t="s">
        <v>21</v>
      </c>
      <c r="I508" s="9">
        <v>0.70000000000000007</v>
      </c>
      <c r="J508" s="10">
        <v>1750</v>
      </c>
      <c r="K508" s="11">
        <f t="shared" si="2"/>
        <v>1225.0000000000002</v>
      </c>
      <c r="L508" s="11">
        <f t="shared" si="3"/>
        <v>428.75000000000006</v>
      </c>
      <c r="M508" s="12">
        <v>0.35</v>
      </c>
      <c r="O508" s="15"/>
      <c r="P508" s="13"/>
      <c r="Q508" s="16"/>
    </row>
    <row r="509" spans="1:18" ht="15.75" customHeight="1">
      <c r="A509" s="1"/>
      <c r="B509" s="7" t="s">
        <v>14</v>
      </c>
      <c r="C509" s="7">
        <v>1185732</v>
      </c>
      <c r="D509" s="8">
        <v>44533</v>
      </c>
      <c r="E509" s="7" t="s">
        <v>15</v>
      </c>
      <c r="F509" s="7" t="s">
        <v>37</v>
      </c>
      <c r="G509" s="7" t="s">
        <v>38</v>
      </c>
      <c r="H509" s="7" t="s">
        <v>22</v>
      </c>
      <c r="I509" s="9">
        <v>0.75</v>
      </c>
      <c r="J509" s="10">
        <v>2750</v>
      </c>
      <c r="K509" s="11">
        <f t="shared" si="2"/>
        <v>2062.5</v>
      </c>
      <c r="L509" s="11">
        <f t="shared" si="3"/>
        <v>618.75</v>
      </c>
      <c r="M509" s="12">
        <v>0.3</v>
      </c>
      <c r="O509" s="15"/>
      <c r="P509" s="13"/>
      <c r="Q509" s="16"/>
    </row>
    <row r="510" spans="1:18" ht="15.75" customHeight="1">
      <c r="A510" s="1" t="s">
        <v>39</v>
      </c>
      <c r="B510" s="7" t="s">
        <v>27</v>
      </c>
      <c r="C510" s="7">
        <v>1128299</v>
      </c>
      <c r="D510" s="8">
        <v>44211</v>
      </c>
      <c r="E510" s="7" t="s">
        <v>28</v>
      </c>
      <c r="F510" s="7" t="s">
        <v>40</v>
      </c>
      <c r="G510" s="7" t="s">
        <v>41</v>
      </c>
      <c r="H510" s="7" t="s">
        <v>17</v>
      </c>
      <c r="I510" s="9">
        <v>0.35</v>
      </c>
      <c r="J510" s="10">
        <v>4500</v>
      </c>
      <c r="K510" s="11">
        <f t="shared" si="2"/>
        <v>1575</v>
      </c>
      <c r="L510" s="11">
        <f t="shared" si="3"/>
        <v>630</v>
      </c>
      <c r="M510" s="12">
        <v>0.4</v>
      </c>
      <c r="O510" s="17"/>
      <c r="P510" s="15"/>
      <c r="Q510" s="13"/>
      <c r="R510" s="14"/>
    </row>
    <row r="511" spans="1:18" ht="15.75" customHeight="1">
      <c r="A511" s="1"/>
      <c r="B511" s="7" t="s">
        <v>27</v>
      </c>
      <c r="C511" s="7">
        <v>1128299</v>
      </c>
      <c r="D511" s="8">
        <v>44211</v>
      </c>
      <c r="E511" s="7" t="s">
        <v>28</v>
      </c>
      <c r="F511" s="7" t="s">
        <v>40</v>
      </c>
      <c r="G511" s="7" t="s">
        <v>41</v>
      </c>
      <c r="H511" s="7" t="s">
        <v>18</v>
      </c>
      <c r="I511" s="9">
        <v>0.45</v>
      </c>
      <c r="J511" s="10">
        <v>4500</v>
      </c>
      <c r="K511" s="11">
        <f t="shared" si="2"/>
        <v>2025</v>
      </c>
      <c r="L511" s="11">
        <f t="shared" si="3"/>
        <v>506.25</v>
      </c>
      <c r="M511" s="12">
        <v>0.25</v>
      </c>
      <c r="O511" s="17"/>
      <c r="P511" s="15"/>
      <c r="Q511" s="13"/>
      <c r="R511" s="14"/>
    </row>
    <row r="512" spans="1:18" ht="15.75" customHeight="1">
      <c r="A512" s="1"/>
      <c r="B512" s="7" t="s">
        <v>27</v>
      </c>
      <c r="C512" s="7">
        <v>1128299</v>
      </c>
      <c r="D512" s="8">
        <v>44211</v>
      </c>
      <c r="E512" s="7" t="s">
        <v>28</v>
      </c>
      <c r="F512" s="7" t="s">
        <v>40</v>
      </c>
      <c r="G512" s="7" t="s">
        <v>41</v>
      </c>
      <c r="H512" s="7" t="s">
        <v>19</v>
      </c>
      <c r="I512" s="9">
        <v>0.45</v>
      </c>
      <c r="J512" s="10">
        <v>4500</v>
      </c>
      <c r="K512" s="11">
        <f t="shared" si="2"/>
        <v>2025</v>
      </c>
      <c r="L512" s="11">
        <f t="shared" si="3"/>
        <v>810</v>
      </c>
      <c r="M512" s="12">
        <v>0.4</v>
      </c>
      <c r="O512" s="17"/>
      <c r="P512" s="15"/>
      <c r="Q512" s="13"/>
      <c r="R512" s="14"/>
    </row>
    <row r="513" spans="1:18" ht="15.75" customHeight="1">
      <c r="A513" s="1"/>
      <c r="B513" s="7" t="s">
        <v>27</v>
      </c>
      <c r="C513" s="7">
        <v>1128299</v>
      </c>
      <c r="D513" s="8">
        <v>44211</v>
      </c>
      <c r="E513" s="7" t="s">
        <v>28</v>
      </c>
      <c r="F513" s="7" t="s">
        <v>40</v>
      </c>
      <c r="G513" s="7" t="s">
        <v>41</v>
      </c>
      <c r="H513" s="7" t="s">
        <v>20</v>
      </c>
      <c r="I513" s="9">
        <v>0.45</v>
      </c>
      <c r="J513" s="10">
        <v>3000</v>
      </c>
      <c r="K513" s="11">
        <f t="shared" si="2"/>
        <v>1350</v>
      </c>
      <c r="L513" s="11">
        <f t="shared" si="3"/>
        <v>472.49999999999994</v>
      </c>
      <c r="M513" s="12">
        <v>0.35</v>
      </c>
      <c r="O513" s="17"/>
      <c r="P513" s="15"/>
      <c r="Q513" s="13"/>
      <c r="R513" s="14"/>
    </row>
    <row r="514" spans="1:18" ht="15.75" customHeight="1">
      <c r="A514" s="1"/>
      <c r="B514" s="7" t="s">
        <v>27</v>
      </c>
      <c r="C514" s="7">
        <v>1128299</v>
      </c>
      <c r="D514" s="8">
        <v>44211</v>
      </c>
      <c r="E514" s="7" t="s">
        <v>28</v>
      </c>
      <c r="F514" s="7" t="s">
        <v>40</v>
      </c>
      <c r="G514" s="7" t="s">
        <v>41</v>
      </c>
      <c r="H514" s="7" t="s">
        <v>21</v>
      </c>
      <c r="I514" s="9">
        <v>0.5</v>
      </c>
      <c r="J514" s="10">
        <v>2500</v>
      </c>
      <c r="K514" s="11">
        <f t="shared" si="2"/>
        <v>1250</v>
      </c>
      <c r="L514" s="11">
        <f t="shared" si="3"/>
        <v>687.5</v>
      </c>
      <c r="M514" s="12">
        <v>0.55000000000000004</v>
      </c>
      <c r="O514" s="17"/>
      <c r="P514" s="15"/>
      <c r="Q514" s="13"/>
      <c r="R514" s="14"/>
    </row>
    <row r="515" spans="1:18" ht="15.75" customHeight="1">
      <c r="A515" s="1"/>
      <c r="B515" s="7" t="s">
        <v>27</v>
      </c>
      <c r="C515" s="7">
        <v>1128299</v>
      </c>
      <c r="D515" s="8">
        <v>44211</v>
      </c>
      <c r="E515" s="7" t="s">
        <v>28</v>
      </c>
      <c r="F515" s="7" t="s">
        <v>40</v>
      </c>
      <c r="G515" s="7" t="s">
        <v>41</v>
      </c>
      <c r="H515" s="7" t="s">
        <v>22</v>
      </c>
      <c r="I515" s="9">
        <v>0.45</v>
      </c>
      <c r="J515" s="10">
        <v>4750</v>
      </c>
      <c r="K515" s="11">
        <f t="shared" si="2"/>
        <v>2137.5</v>
      </c>
      <c r="L515" s="11">
        <f t="shared" si="3"/>
        <v>427.5</v>
      </c>
      <c r="M515" s="12">
        <v>0.2</v>
      </c>
      <c r="O515" s="17"/>
      <c r="P515" s="15"/>
      <c r="Q515" s="13"/>
      <c r="R515" s="14"/>
    </row>
    <row r="516" spans="1:18" ht="15.75" customHeight="1">
      <c r="A516" s="1"/>
      <c r="B516" s="7" t="s">
        <v>27</v>
      </c>
      <c r="C516" s="7">
        <v>1128299</v>
      </c>
      <c r="D516" s="8">
        <v>44242</v>
      </c>
      <c r="E516" s="7" t="s">
        <v>28</v>
      </c>
      <c r="F516" s="7" t="s">
        <v>40</v>
      </c>
      <c r="G516" s="7" t="s">
        <v>41</v>
      </c>
      <c r="H516" s="7" t="s">
        <v>17</v>
      </c>
      <c r="I516" s="9">
        <v>0.35</v>
      </c>
      <c r="J516" s="10">
        <v>5250</v>
      </c>
      <c r="K516" s="11">
        <f t="shared" ref="K516:K4403" si="4">I516*J516</f>
        <v>1837.4999999999998</v>
      </c>
      <c r="L516" s="11">
        <f t="shared" ref="L516:L4403" si="5">K516*M516</f>
        <v>735</v>
      </c>
      <c r="M516" s="12">
        <v>0.4</v>
      </c>
      <c r="O516" s="17"/>
      <c r="P516" s="15"/>
      <c r="Q516" s="13"/>
      <c r="R516" s="14"/>
    </row>
    <row r="517" spans="1:18" ht="15.75" customHeight="1">
      <c r="A517" s="1"/>
      <c r="B517" s="7" t="s">
        <v>27</v>
      </c>
      <c r="C517" s="7">
        <v>1128299</v>
      </c>
      <c r="D517" s="8">
        <v>44242</v>
      </c>
      <c r="E517" s="7" t="s">
        <v>28</v>
      </c>
      <c r="F517" s="7" t="s">
        <v>40</v>
      </c>
      <c r="G517" s="7" t="s">
        <v>41</v>
      </c>
      <c r="H517" s="7" t="s">
        <v>18</v>
      </c>
      <c r="I517" s="9">
        <v>0.45</v>
      </c>
      <c r="J517" s="10">
        <v>4250</v>
      </c>
      <c r="K517" s="11">
        <f t="shared" si="4"/>
        <v>1912.5</v>
      </c>
      <c r="L517" s="11">
        <f t="shared" si="5"/>
        <v>478.125</v>
      </c>
      <c r="M517" s="12">
        <v>0.25</v>
      </c>
      <c r="O517" s="17"/>
      <c r="P517" s="15"/>
      <c r="Q517" s="13"/>
      <c r="R517" s="14"/>
    </row>
    <row r="518" spans="1:18" ht="15.75" customHeight="1">
      <c r="A518" s="1"/>
      <c r="B518" s="7" t="s">
        <v>27</v>
      </c>
      <c r="C518" s="7">
        <v>1128299</v>
      </c>
      <c r="D518" s="8">
        <v>44242</v>
      </c>
      <c r="E518" s="7" t="s">
        <v>28</v>
      </c>
      <c r="F518" s="7" t="s">
        <v>40</v>
      </c>
      <c r="G518" s="7" t="s">
        <v>41</v>
      </c>
      <c r="H518" s="7" t="s">
        <v>19</v>
      </c>
      <c r="I518" s="9">
        <v>0.45</v>
      </c>
      <c r="J518" s="10">
        <v>4250</v>
      </c>
      <c r="K518" s="11">
        <f t="shared" si="4"/>
        <v>1912.5</v>
      </c>
      <c r="L518" s="11">
        <f t="shared" si="5"/>
        <v>765</v>
      </c>
      <c r="M518" s="12">
        <v>0.4</v>
      </c>
      <c r="O518" s="17"/>
      <c r="P518" s="15"/>
      <c r="Q518" s="13"/>
      <c r="R518" s="14"/>
    </row>
    <row r="519" spans="1:18" ht="15.75" customHeight="1">
      <c r="A519" s="1"/>
      <c r="B519" s="7" t="s">
        <v>27</v>
      </c>
      <c r="C519" s="7">
        <v>1128299</v>
      </c>
      <c r="D519" s="8">
        <v>44242</v>
      </c>
      <c r="E519" s="7" t="s">
        <v>28</v>
      </c>
      <c r="F519" s="7" t="s">
        <v>40</v>
      </c>
      <c r="G519" s="7" t="s">
        <v>41</v>
      </c>
      <c r="H519" s="7" t="s">
        <v>20</v>
      </c>
      <c r="I519" s="9">
        <v>0.45</v>
      </c>
      <c r="J519" s="10">
        <v>2750</v>
      </c>
      <c r="K519" s="11">
        <f t="shared" si="4"/>
        <v>1237.5</v>
      </c>
      <c r="L519" s="11">
        <f t="shared" si="5"/>
        <v>433.125</v>
      </c>
      <c r="M519" s="12">
        <v>0.35</v>
      </c>
      <c r="O519" s="17"/>
      <c r="P519" s="15"/>
      <c r="Q519" s="13"/>
      <c r="R519" s="14"/>
    </row>
    <row r="520" spans="1:18" ht="15.75" customHeight="1">
      <c r="A520" s="1"/>
      <c r="B520" s="7" t="s">
        <v>27</v>
      </c>
      <c r="C520" s="7">
        <v>1128299</v>
      </c>
      <c r="D520" s="8">
        <v>44242</v>
      </c>
      <c r="E520" s="7" t="s">
        <v>28</v>
      </c>
      <c r="F520" s="7" t="s">
        <v>40</v>
      </c>
      <c r="G520" s="7" t="s">
        <v>41</v>
      </c>
      <c r="H520" s="7" t="s">
        <v>21</v>
      </c>
      <c r="I520" s="9">
        <v>0.5</v>
      </c>
      <c r="J520" s="10">
        <v>2000</v>
      </c>
      <c r="K520" s="11">
        <f t="shared" si="4"/>
        <v>1000</v>
      </c>
      <c r="L520" s="11">
        <f t="shared" si="5"/>
        <v>550</v>
      </c>
      <c r="M520" s="12">
        <v>0.55000000000000004</v>
      </c>
      <c r="O520" s="17"/>
      <c r="P520" s="15"/>
      <c r="Q520" s="13"/>
      <c r="R520" s="14"/>
    </row>
    <row r="521" spans="1:18" ht="15.75" customHeight="1">
      <c r="A521" s="1"/>
      <c r="B521" s="7" t="s">
        <v>27</v>
      </c>
      <c r="C521" s="7">
        <v>1128299</v>
      </c>
      <c r="D521" s="8">
        <v>44242</v>
      </c>
      <c r="E521" s="7" t="s">
        <v>28</v>
      </c>
      <c r="F521" s="7" t="s">
        <v>40</v>
      </c>
      <c r="G521" s="7" t="s">
        <v>41</v>
      </c>
      <c r="H521" s="7" t="s">
        <v>22</v>
      </c>
      <c r="I521" s="9">
        <v>0.45</v>
      </c>
      <c r="J521" s="10">
        <v>4000</v>
      </c>
      <c r="K521" s="11">
        <f t="shared" si="4"/>
        <v>1800</v>
      </c>
      <c r="L521" s="11">
        <f t="shared" si="5"/>
        <v>360</v>
      </c>
      <c r="M521" s="12">
        <v>0.2</v>
      </c>
      <c r="O521" s="17"/>
      <c r="P521" s="15"/>
      <c r="Q521" s="13"/>
      <c r="R521" s="14"/>
    </row>
    <row r="522" spans="1:18" ht="15.75" customHeight="1">
      <c r="A522" s="1"/>
      <c r="B522" s="7" t="s">
        <v>27</v>
      </c>
      <c r="C522" s="7">
        <v>1128299</v>
      </c>
      <c r="D522" s="8">
        <v>44269</v>
      </c>
      <c r="E522" s="7" t="s">
        <v>28</v>
      </c>
      <c r="F522" s="7" t="s">
        <v>40</v>
      </c>
      <c r="G522" s="7" t="s">
        <v>41</v>
      </c>
      <c r="H522" s="7" t="s">
        <v>17</v>
      </c>
      <c r="I522" s="9">
        <v>0.45</v>
      </c>
      <c r="J522" s="10">
        <v>5500</v>
      </c>
      <c r="K522" s="11">
        <f t="shared" si="4"/>
        <v>2475</v>
      </c>
      <c r="L522" s="11">
        <f t="shared" si="5"/>
        <v>990</v>
      </c>
      <c r="M522" s="12">
        <v>0.4</v>
      </c>
      <c r="O522" s="17"/>
      <c r="P522" s="15"/>
      <c r="Q522" s="13"/>
      <c r="R522" s="14"/>
    </row>
    <row r="523" spans="1:18" ht="15.75" customHeight="1">
      <c r="A523" s="1"/>
      <c r="B523" s="7" t="s">
        <v>27</v>
      </c>
      <c r="C523" s="7">
        <v>1128299</v>
      </c>
      <c r="D523" s="8">
        <v>44269</v>
      </c>
      <c r="E523" s="7" t="s">
        <v>28</v>
      </c>
      <c r="F523" s="7" t="s">
        <v>40</v>
      </c>
      <c r="G523" s="7" t="s">
        <v>41</v>
      </c>
      <c r="H523" s="7" t="s">
        <v>18</v>
      </c>
      <c r="I523" s="9">
        <v>0.54999999999999993</v>
      </c>
      <c r="J523" s="10">
        <v>4000</v>
      </c>
      <c r="K523" s="11">
        <f t="shared" si="4"/>
        <v>2199.9999999999995</v>
      </c>
      <c r="L523" s="11">
        <f t="shared" si="5"/>
        <v>549.99999999999989</v>
      </c>
      <c r="M523" s="12">
        <v>0.25</v>
      </c>
      <c r="O523" s="17"/>
      <c r="P523" s="15"/>
      <c r="Q523" s="13"/>
      <c r="R523" s="14"/>
    </row>
    <row r="524" spans="1:18" ht="15.75" customHeight="1">
      <c r="A524" s="1"/>
      <c r="B524" s="7" t="s">
        <v>27</v>
      </c>
      <c r="C524" s="7">
        <v>1128299</v>
      </c>
      <c r="D524" s="8">
        <v>44269</v>
      </c>
      <c r="E524" s="7" t="s">
        <v>28</v>
      </c>
      <c r="F524" s="7" t="s">
        <v>40</v>
      </c>
      <c r="G524" s="7" t="s">
        <v>41</v>
      </c>
      <c r="H524" s="7" t="s">
        <v>19</v>
      </c>
      <c r="I524" s="9">
        <v>0.54999999999999993</v>
      </c>
      <c r="J524" s="10">
        <v>4000</v>
      </c>
      <c r="K524" s="11">
        <f t="shared" si="4"/>
        <v>2199.9999999999995</v>
      </c>
      <c r="L524" s="11">
        <f t="shared" si="5"/>
        <v>879.99999999999989</v>
      </c>
      <c r="M524" s="12">
        <v>0.4</v>
      </c>
      <c r="O524" s="17"/>
      <c r="P524" s="15"/>
      <c r="Q524" s="13"/>
      <c r="R524" s="14"/>
    </row>
    <row r="525" spans="1:18" ht="15.75" customHeight="1">
      <c r="A525" s="1"/>
      <c r="B525" s="7" t="s">
        <v>27</v>
      </c>
      <c r="C525" s="7">
        <v>1128299</v>
      </c>
      <c r="D525" s="8">
        <v>44269</v>
      </c>
      <c r="E525" s="7" t="s">
        <v>28</v>
      </c>
      <c r="F525" s="7" t="s">
        <v>40</v>
      </c>
      <c r="G525" s="7" t="s">
        <v>41</v>
      </c>
      <c r="H525" s="7" t="s">
        <v>20</v>
      </c>
      <c r="I525" s="9">
        <v>0.54999999999999993</v>
      </c>
      <c r="J525" s="10">
        <v>3000</v>
      </c>
      <c r="K525" s="11">
        <f t="shared" si="4"/>
        <v>1649.9999999999998</v>
      </c>
      <c r="L525" s="11">
        <f t="shared" si="5"/>
        <v>577.49999999999989</v>
      </c>
      <c r="M525" s="12">
        <v>0.35</v>
      </c>
      <c r="O525" s="17"/>
      <c r="P525" s="15"/>
      <c r="Q525" s="13"/>
      <c r="R525" s="14"/>
    </row>
    <row r="526" spans="1:18" ht="15.75" customHeight="1">
      <c r="A526" s="1"/>
      <c r="B526" s="7" t="s">
        <v>27</v>
      </c>
      <c r="C526" s="7">
        <v>1128299</v>
      </c>
      <c r="D526" s="8">
        <v>44269</v>
      </c>
      <c r="E526" s="7" t="s">
        <v>28</v>
      </c>
      <c r="F526" s="7" t="s">
        <v>40</v>
      </c>
      <c r="G526" s="7" t="s">
        <v>41</v>
      </c>
      <c r="H526" s="7" t="s">
        <v>21</v>
      </c>
      <c r="I526" s="9">
        <v>0.6</v>
      </c>
      <c r="J526" s="10">
        <v>1750</v>
      </c>
      <c r="K526" s="11">
        <f t="shared" si="4"/>
        <v>1050</v>
      </c>
      <c r="L526" s="11">
        <f t="shared" si="5"/>
        <v>577.5</v>
      </c>
      <c r="M526" s="12">
        <v>0.55000000000000004</v>
      </c>
      <c r="O526" s="17"/>
      <c r="P526" s="15"/>
      <c r="Q526" s="13"/>
      <c r="R526" s="14"/>
    </row>
    <row r="527" spans="1:18" ht="15.75" customHeight="1">
      <c r="A527" s="1"/>
      <c r="B527" s="7" t="s">
        <v>27</v>
      </c>
      <c r="C527" s="7">
        <v>1128299</v>
      </c>
      <c r="D527" s="8">
        <v>44269</v>
      </c>
      <c r="E527" s="7" t="s">
        <v>28</v>
      </c>
      <c r="F527" s="7" t="s">
        <v>40</v>
      </c>
      <c r="G527" s="7" t="s">
        <v>41</v>
      </c>
      <c r="H527" s="7" t="s">
        <v>22</v>
      </c>
      <c r="I527" s="9">
        <v>0.54999999999999993</v>
      </c>
      <c r="J527" s="10">
        <v>3750</v>
      </c>
      <c r="K527" s="11">
        <f t="shared" si="4"/>
        <v>2062.4999999999995</v>
      </c>
      <c r="L527" s="11">
        <f t="shared" si="5"/>
        <v>412.49999999999994</v>
      </c>
      <c r="M527" s="12">
        <v>0.2</v>
      </c>
      <c r="O527" s="17"/>
      <c r="P527" s="15"/>
      <c r="Q527" s="13"/>
      <c r="R527" s="14"/>
    </row>
    <row r="528" spans="1:18" ht="15.75" customHeight="1">
      <c r="A528" s="1"/>
      <c r="B528" s="7" t="s">
        <v>27</v>
      </c>
      <c r="C528" s="7">
        <v>1128299</v>
      </c>
      <c r="D528" s="8">
        <v>44301</v>
      </c>
      <c r="E528" s="7" t="s">
        <v>28</v>
      </c>
      <c r="F528" s="7" t="s">
        <v>40</v>
      </c>
      <c r="G528" s="7" t="s">
        <v>41</v>
      </c>
      <c r="H528" s="7" t="s">
        <v>17</v>
      </c>
      <c r="I528" s="9">
        <v>0.6</v>
      </c>
      <c r="J528" s="10">
        <v>5500</v>
      </c>
      <c r="K528" s="11">
        <f t="shared" si="4"/>
        <v>3300</v>
      </c>
      <c r="L528" s="11">
        <f t="shared" si="5"/>
        <v>1320</v>
      </c>
      <c r="M528" s="12">
        <v>0.4</v>
      </c>
      <c r="O528" s="17"/>
      <c r="P528" s="15"/>
      <c r="Q528" s="13"/>
      <c r="R528" s="14"/>
    </row>
    <row r="529" spans="1:18" ht="15.75" customHeight="1">
      <c r="A529" s="1"/>
      <c r="B529" s="7" t="s">
        <v>27</v>
      </c>
      <c r="C529" s="7">
        <v>1128299</v>
      </c>
      <c r="D529" s="8">
        <v>44301</v>
      </c>
      <c r="E529" s="7" t="s">
        <v>28</v>
      </c>
      <c r="F529" s="7" t="s">
        <v>40</v>
      </c>
      <c r="G529" s="7" t="s">
        <v>41</v>
      </c>
      <c r="H529" s="7" t="s">
        <v>18</v>
      </c>
      <c r="I529" s="9">
        <v>0.65</v>
      </c>
      <c r="J529" s="10">
        <v>3500</v>
      </c>
      <c r="K529" s="11">
        <f t="shared" si="4"/>
        <v>2275</v>
      </c>
      <c r="L529" s="11">
        <f t="shared" si="5"/>
        <v>568.75</v>
      </c>
      <c r="M529" s="12">
        <v>0.25</v>
      </c>
      <c r="O529" s="17"/>
      <c r="P529" s="15"/>
      <c r="Q529" s="13"/>
      <c r="R529" s="14"/>
    </row>
    <row r="530" spans="1:18" ht="15.75" customHeight="1">
      <c r="A530" s="1"/>
      <c r="B530" s="7" t="s">
        <v>27</v>
      </c>
      <c r="C530" s="7">
        <v>1128299</v>
      </c>
      <c r="D530" s="8">
        <v>44301</v>
      </c>
      <c r="E530" s="7" t="s">
        <v>28</v>
      </c>
      <c r="F530" s="7" t="s">
        <v>40</v>
      </c>
      <c r="G530" s="7" t="s">
        <v>41</v>
      </c>
      <c r="H530" s="7" t="s">
        <v>19</v>
      </c>
      <c r="I530" s="9">
        <v>0.65</v>
      </c>
      <c r="J530" s="10">
        <v>4000</v>
      </c>
      <c r="K530" s="11">
        <f t="shared" si="4"/>
        <v>2600</v>
      </c>
      <c r="L530" s="11">
        <f t="shared" si="5"/>
        <v>1040</v>
      </c>
      <c r="M530" s="12">
        <v>0.4</v>
      </c>
      <c r="O530" s="17"/>
      <c r="P530" s="15"/>
      <c r="Q530" s="13"/>
      <c r="R530" s="14"/>
    </row>
    <row r="531" spans="1:18" ht="15.75" customHeight="1">
      <c r="A531" s="1"/>
      <c r="B531" s="7" t="s">
        <v>27</v>
      </c>
      <c r="C531" s="7">
        <v>1128299</v>
      </c>
      <c r="D531" s="8">
        <v>44301</v>
      </c>
      <c r="E531" s="7" t="s">
        <v>28</v>
      </c>
      <c r="F531" s="7" t="s">
        <v>40</v>
      </c>
      <c r="G531" s="7" t="s">
        <v>41</v>
      </c>
      <c r="H531" s="7" t="s">
        <v>20</v>
      </c>
      <c r="I531" s="9">
        <v>0.6</v>
      </c>
      <c r="J531" s="10">
        <v>3000</v>
      </c>
      <c r="K531" s="11">
        <f t="shared" si="4"/>
        <v>1800</v>
      </c>
      <c r="L531" s="11">
        <f t="shared" si="5"/>
        <v>630</v>
      </c>
      <c r="M531" s="12">
        <v>0.35</v>
      </c>
      <c r="O531" s="17"/>
      <c r="P531" s="15"/>
      <c r="Q531" s="13"/>
      <c r="R531" s="14"/>
    </row>
    <row r="532" spans="1:18" ht="15.75" customHeight="1">
      <c r="A532" s="1"/>
      <c r="B532" s="7" t="s">
        <v>27</v>
      </c>
      <c r="C532" s="7">
        <v>1128299</v>
      </c>
      <c r="D532" s="8">
        <v>44301</v>
      </c>
      <c r="E532" s="7" t="s">
        <v>28</v>
      </c>
      <c r="F532" s="7" t="s">
        <v>40</v>
      </c>
      <c r="G532" s="7" t="s">
        <v>41</v>
      </c>
      <c r="H532" s="7" t="s">
        <v>21</v>
      </c>
      <c r="I532" s="9">
        <v>0.65</v>
      </c>
      <c r="J532" s="10">
        <v>2000</v>
      </c>
      <c r="K532" s="11">
        <f t="shared" si="4"/>
        <v>1300</v>
      </c>
      <c r="L532" s="11">
        <f t="shared" si="5"/>
        <v>715.00000000000011</v>
      </c>
      <c r="M532" s="12">
        <v>0.55000000000000004</v>
      </c>
      <c r="O532" s="17"/>
      <c r="P532" s="15"/>
      <c r="Q532" s="13"/>
      <c r="R532" s="14"/>
    </row>
    <row r="533" spans="1:18" ht="15.75" customHeight="1">
      <c r="A533" s="1"/>
      <c r="B533" s="7" t="s">
        <v>27</v>
      </c>
      <c r="C533" s="7">
        <v>1128299</v>
      </c>
      <c r="D533" s="8">
        <v>44301</v>
      </c>
      <c r="E533" s="7" t="s">
        <v>28</v>
      </c>
      <c r="F533" s="7" t="s">
        <v>40</v>
      </c>
      <c r="G533" s="7" t="s">
        <v>41</v>
      </c>
      <c r="H533" s="7" t="s">
        <v>22</v>
      </c>
      <c r="I533" s="9">
        <v>0.8</v>
      </c>
      <c r="J533" s="10">
        <v>3500</v>
      </c>
      <c r="K533" s="11">
        <f t="shared" si="4"/>
        <v>2800</v>
      </c>
      <c r="L533" s="11">
        <f t="shared" si="5"/>
        <v>560</v>
      </c>
      <c r="M533" s="12">
        <v>0.2</v>
      </c>
      <c r="O533" s="17"/>
      <c r="P533" s="15"/>
      <c r="Q533" s="13"/>
      <c r="R533" s="14"/>
    </row>
    <row r="534" spans="1:18" ht="15.75" customHeight="1">
      <c r="A534" s="1"/>
      <c r="B534" s="7" t="s">
        <v>27</v>
      </c>
      <c r="C534" s="7">
        <v>1128299</v>
      </c>
      <c r="D534" s="8">
        <v>44332</v>
      </c>
      <c r="E534" s="7" t="s">
        <v>28</v>
      </c>
      <c r="F534" s="7" t="s">
        <v>40</v>
      </c>
      <c r="G534" s="7" t="s">
        <v>41</v>
      </c>
      <c r="H534" s="7" t="s">
        <v>17</v>
      </c>
      <c r="I534" s="9">
        <v>0.6</v>
      </c>
      <c r="J534" s="10">
        <v>5500</v>
      </c>
      <c r="K534" s="11">
        <f t="shared" si="4"/>
        <v>3300</v>
      </c>
      <c r="L534" s="11">
        <f t="shared" si="5"/>
        <v>1485</v>
      </c>
      <c r="M534" s="12">
        <v>0.45</v>
      </c>
      <c r="O534" s="17"/>
      <c r="P534" s="15"/>
      <c r="Q534" s="13"/>
      <c r="R534" s="14"/>
    </row>
    <row r="535" spans="1:18" ht="15.75" customHeight="1">
      <c r="A535" s="1"/>
      <c r="B535" s="7" t="s">
        <v>27</v>
      </c>
      <c r="C535" s="7">
        <v>1128299</v>
      </c>
      <c r="D535" s="8">
        <v>44332</v>
      </c>
      <c r="E535" s="7" t="s">
        <v>28</v>
      </c>
      <c r="F535" s="7" t="s">
        <v>40</v>
      </c>
      <c r="G535" s="7" t="s">
        <v>41</v>
      </c>
      <c r="H535" s="7" t="s">
        <v>18</v>
      </c>
      <c r="I535" s="9">
        <v>0.65</v>
      </c>
      <c r="J535" s="10">
        <v>4000</v>
      </c>
      <c r="K535" s="11">
        <f t="shared" si="4"/>
        <v>2600</v>
      </c>
      <c r="L535" s="11">
        <f t="shared" si="5"/>
        <v>780</v>
      </c>
      <c r="M535" s="12">
        <v>0.3</v>
      </c>
      <c r="O535" s="17"/>
      <c r="P535" s="15"/>
      <c r="Q535" s="13"/>
      <c r="R535" s="14"/>
    </row>
    <row r="536" spans="1:18" ht="15.75" customHeight="1">
      <c r="A536" s="1"/>
      <c r="B536" s="7" t="s">
        <v>27</v>
      </c>
      <c r="C536" s="7">
        <v>1128299</v>
      </c>
      <c r="D536" s="8">
        <v>44332</v>
      </c>
      <c r="E536" s="7" t="s">
        <v>28</v>
      </c>
      <c r="F536" s="7" t="s">
        <v>40</v>
      </c>
      <c r="G536" s="7" t="s">
        <v>41</v>
      </c>
      <c r="H536" s="7" t="s">
        <v>19</v>
      </c>
      <c r="I536" s="9">
        <v>0.65</v>
      </c>
      <c r="J536" s="10">
        <v>4000</v>
      </c>
      <c r="K536" s="11">
        <f t="shared" si="4"/>
        <v>2600</v>
      </c>
      <c r="L536" s="11">
        <f t="shared" si="5"/>
        <v>1170</v>
      </c>
      <c r="M536" s="12">
        <v>0.45</v>
      </c>
      <c r="O536" s="17"/>
      <c r="P536" s="15"/>
      <c r="Q536" s="13"/>
      <c r="R536" s="14"/>
    </row>
    <row r="537" spans="1:18" ht="15.75" customHeight="1">
      <c r="A537" s="1"/>
      <c r="B537" s="7" t="s">
        <v>27</v>
      </c>
      <c r="C537" s="7">
        <v>1128299</v>
      </c>
      <c r="D537" s="8">
        <v>44332</v>
      </c>
      <c r="E537" s="7" t="s">
        <v>28</v>
      </c>
      <c r="F537" s="7" t="s">
        <v>40</v>
      </c>
      <c r="G537" s="7" t="s">
        <v>41</v>
      </c>
      <c r="H537" s="7" t="s">
        <v>20</v>
      </c>
      <c r="I537" s="9">
        <v>0.6</v>
      </c>
      <c r="J537" s="10">
        <v>3000</v>
      </c>
      <c r="K537" s="11">
        <f t="shared" si="4"/>
        <v>1800</v>
      </c>
      <c r="L537" s="11">
        <f t="shared" si="5"/>
        <v>719.99999999999989</v>
      </c>
      <c r="M537" s="12">
        <v>0.39999999999999997</v>
      </c>
      <c r="O537" s="17"/>
      <c r="P537" s="15"/>
      <c r="Q537" s="13"/>
      <c r="R537" s="14"/>
    </row>
    <row r="538" spans="1:18" ht="15.75" customHeight="1">
      <c r="A538" s="1"/>
      <c r="B538" s="7" t="s">
        <v>27</v>
      </c>
      <c r="C538" s="7">
        <v>1128299</v>
      </c>
      <c r="D538" s="8">
        <v>44332</v>
      </c>
      <c r="E538" s="7" t="s">
        <v>28</v>
      </c>
      <c r="F538" s="7" t="s">
        <v>40</v>
      </c>
      <c r="G538" s="7" t="s">
        <v>41</v>
      </c>
      <c r="H538" s="7" t="s">
        <v>21</v>
      </c>
      <c r="I538" s="9">
        <v>0.65</v>
      </c>
      <c r="J538" s="10">
        <v>2000</v>
      </c>
      <c r="K538" s="11">
        <f t="shared" si="4"/>
        <v>1300</v>
      </c>
      <c r="L538" s="11">
        <f t="shared" si="5"/>
        <v>780.00000000000011</v>
      </c>
      <c r="M538" s="12">
        <v>0.60000000000000009</v>
      </c>
      <c r="O538" s="17"/>
      <c r="P538" s="15"/>
      <c r="Q538" s="13"/>
      <c r="R538" s="14"/>
    </row>
    <row r="539" spans="1:18" ht="15.75" customHeight="1">
      <c r="A539" s="1"/>
      <c r="B539" s="7" t="s">
        <v>27</v>
      </c>
      <c r="C539" s="7">
        <v>1128299</v>
      </c>
      <c r="D539" s="8">
        <v>44332</v>
      </c>
      <c r="E539" s="7" t="s">
        <v>28</v>
      </c>
      <c r="F539" s="7" t="s">
        <v>40</v>
      </c>
      <c r="G539" s="7" t="s">
        <v>41</v>
      </c>
      <c r="H539" s="7" t="s">
        <v>22</v>
      </c>
      <c r="I539" s="9">
        <v>0.8</v>
      </c>
      <c r="J539" s="10">
        <v>4500</v>
      </c>
      <c r="K539" s="11">
        <f t="shared" si="4"/>
        <v>3600</v>
      </c>
      <c r="L539" s="11">
        <f t="shared" si="5"/>
        <v>900</v>
      </c>
      <c r="M539" s="12">
        <v>0.25</v>
      </c>
      <c r="O539" s="17"/>
      <c r="P539" s="15"/>
      <c r="Q539" s="13"/>
      <c r="R539" s="14"/>
    </row>
    <row r="540" spans="1:18" ht="15.75" customHeight="1">
      <c r="A540" s="1"/>
      <c r="B540" s="7" t="s">
        <v>27</v>
      </c>
      <c r="C540" s="7">
        <v>1128299</v>
      </c>
      <c r="D540" s="8">
        <v>44362</v>
      </c>
      <c r="E540" s="7" t="s">
        <v>28</v>
      </c>
      <c r="F540" s="7" t="s">
        <v>40</v>
      </c>
      <c r="G540" s="7" t="s">
        <v>41</v>
      </c>
      <c r="H540" s="7" t="s">
        <v>17</v>
      </c>
      <c r="I540" s="9">
        <v>0.6</v>
      </c>
      <c r="J540" s="10">
        <v>7000</v>
      </c>
      <c r="K540" s="11">
        <f t="shared" si="4"/>
        <v>4200</v>
      </c>
      <c r="L540" s="11">
        <f t="shared" si="5"/>
        <v>1890</v>
      </c>
      <c r="M540" s="12">
        <v>0.45</v>
      </c>
      <c r="O540" s="17"/>
      <c r="P540" s="15"/>
      <c r="Q540" s="13"/>
      <c r="R540" s="14"/>
    </row>
    <row r="541" spans="1:18" ht="15.75" customHeight="1">
      <c r="A541" s="1"/>
      <c r="B541" s="7" t="s">
        <v>27</v>
      </c>
      <c r="C541" s="7">
        <v>1128299</v>
      </c>
      <c r="D541" s="8">
        <v>44362</v>
      </c>
      <c r="E541" s="7" t="s">
        <v>28</v>
      </c>
      <c r="F541" s="7" t="s">
        <v>40</v>
      </c>
      <c r="G541" s="7" t="s">
        <v>41</v>
      </c>
      <c r="H541" s="7" t="s">
        <v>18</v>
      </c>
      <c r="I541" s="9">
        <v>0.65</v>
      </c>
      <c r="J541" s="10">
        <v>5500</v>
      </c>
      <c r="K541" s="11">
        <f t="shared" si="4"/>
        <v>3575</v>
      </c>
      <c r="L541" s="11">
        <f t="shared" si="5"/>
        <v>1072.5</v>
      </c>
      <c r="M541" s="12">
        <v>0.3</v>
      </c>
      <c r="O541" s="17"/>
      <c r="P541" s="15"/>
      <c r="Q541" s="13"/>
      <c r="R541" s="14"/>
    </row>
    <row r="542" spans="1:18" ht="15.75" customHeight="1">
      <c r="A542" s="1"/>
      <c r="B542" s="7" t="s">
        <v>27</v>
      </c>
      <c r="C542" s="7">
        <v>1128299</v>
      </c>
      <c r="D542" s="8">
        <v>44362</v>
      </c>
      <c r="E542" s="7" t="s">
        <v>28</v>
      </c>
      <c r="F542" s="7" t="s">
        <v>40</v>
      </c>
      <c r="G542" s="7" t="s">
        <v>41</v>
      </c>
      <c r="H542" s="7" t="s">
        <v>19</v>
      </c>
      <c r="I542" s="9">
        <v>0.65</v>
      </c>
      <c r="J542" s="10">
        <v>5500</v>
      </c>
      <c r="K542" s="11">
        <f t="shared" si="4"/>
        <v>3575</v>
      </c>
      <c r="L542" s="11">
        <f t="shared" si="5"/>
        <v>1608.75</v>
      </c>
      <c r="M542" s="12">
        <v>0.45</v>
      </c>
      <c r="O542" s="17"/>
      <c r="P542" s="15"/>
      <c r="Q542" s="13"/>
      <c r="R542" s="14"/>
    </row>
    <row r="543" spans="1:18" ht="15.75" customHeight="1">
      <c r="A543" s="1"/>
      <c r="B543" s="7" t="s">
        <v>27</v>
      </c>
      <c r="C543" s="7">
        <v>1128299</v>
      </c>
      <c r="D543" s="8">
        <v>44362</v>
      </c>
      <c r="E543" s="7" t="s">
        <v>28</v>
      </c>
      <c r="F543" s="7" t="s">
        <v>40</v>
      </c>
      <c r="G543" s="7" t="s">
        <v>41</v>
      </c>
      <c r="H543" s="7" t="s">
        <v>20</v>
      </c>
      <c r="I543" s="9">
        <v>0.6</v>
      </c>
      <c r="J543" s="10">
        <v>4250</v>
      </c>
      <c r="K543" s="11">
        <f t="shared" si="4"/>
        <v>2550</v>
      </c>
      <c r="L543" s="11">
        <f t="shared" si="5"/>
        <v>1019.9999999999999</v>
      </c>
      <c r="M543" s="12">
        <v>0.39999999999999997</v>
      </c>
      <c r="O543" s="17"/>
      <c r="P543" s="15"/>
      <c r="Q543" s="13"/>
      <c r="R543" s="14"/>
    </row>
    <row r="544" spans="1:18" ht="15.75" customHeight="1">
      <c r="A544" s="1"/>
      <c r="B544" s="7" t="s">
        <v>27</v>
      </c>
      <c r="C544" s="7">
        <v>1128299</v>
      </c>
      <c r="D544" s="8">
        <v>44362</v>
      </c>
      <c r="E544" s="7" t="s">
        <v>28</v>
      </c>
      <c r="F544" s="7" t="s">
        <v>40</v>
      </c>
      <c r="G544" s="7" t="s">
        <v>41</v>
      </c>
      <c r="H544" s="7" t="s">
        <v>21</v>
      </c>
      <c r="I544" s="9">
        <v>0.65</v>
      </c>
      <c r="J544" s="10">
        <v>3000</v>
      </c>
      <c r="K544" s="11">
        <f t="shared" si="4"/>
        <v>1950</v>
      </c>
      <c r="L544" s="11">
        <f t="shared" si="5"/>
        <v>1170.0000000000002</v>
      </c>
      <c r="M544" s="12">
        <v>0.60000000000000009</v>
      </c>
      <c r="O544" s="17"/>
      <c r="P544" s="15"/>
      <c r="Q544" s="13"/>
      <c r="R544" s="14"/>
    </row>
    <row r="545" spans="1:18" ht="15.75" customHeight="1">
      <c r="A545" s="1"/>
      <c r="B545" s="7" t="s">
        <v>27</v>
      </c>
      <c r="C545" s="7">
        <v>1128299</v>
      </c>
      <c r="D545" s="8">
        <v>44362</v>
      </c>
      <c r="E545" s="7" t="s">
        <v>28</v>
      </c>
      <c r="F545" s="7" t="s">
        <v>40</v>
      </c>
      <c r="G545" s="7" t="s">
        <v>41</v>
      </c>
      <c r="H545" s="7" t="s">
        <v>22</v>
      </c>
      <c r="I545" s="9">
        <v>0.8</v>
      </c>
      <c r="J545" s="10">
        <v>6000</v>
      </c>
      <c r="K545" s="11">
        <f t="shared" si="4"/>
        <v>4800</v>
      </c>
      <c r="L545" s="11">
        <f t="shared" si="5"/>
        <v>1200</v>
      </c>
      <c r="M545" s="12">
        <v>0.25</v>
      </c>
      <c r="O545" s="17"/>
      <c r="P545" s="15"/>
      <c r="Q545" s="13"/>
      <c r="R545" s="14"/>
    </row>
    <row r="546" spans="1:18" ht="15.75" customHeight="1">
      <c r="A546" s="1"/>
      <c r="B546" s="7" t="s">
        <v>27</v>
      </c>
      <c r="C546" s="7">
        <v>1128299</v>
      </c>
      <c r="D546" s="8">
        <v>44391</v>
      </c>
      <c r="E546" s="7" t="s">
        <v>28</v>
      </c>
      <c r="F546" s="7" t="s">
        <v>40</v>
      </c>
      <c r="G546" s="7" t="s">
        <v>41</v>
      </c>
      <c r="H546" s="7" t="s">
        <v>17</v>
      </c>
      <c r="I546" s="9">
        <v>0.6</v>
      </c>
      <c r="J546" s="10">
        <v>7500</v>
      </c>
      <c r="K546" s="11">
        <f t="shared" si="4"/>
        <v>4500</v>
      </c>
      <c r="L546" s="11">
        <f t="shared" si="5"/>
        <v>1800</v>
      </c>
      <c r="M546" s="12">
        <v>0.4</v>
      </c>
      <c r="O546" s="17"/>
      <c r="P546" s="15"/>
      <c r="Q546" s="13"/>
      <c r="R546" s="14"/>
    </row>
    <row r="547" spans="1:18" ht="15.75" customHeight="1">
      <c r="A547" s="1"/>
      <c r="B547" s="7" t="s">
        <v>27</v>
      </c>
      <c r="C547" s="7">
        <v>1128299</v>
      </c>
      <c r="D547" s="8">
        <v>44391</v>
      </c>
      <c r="E547" s="7" t="s">
        <v>28</v>
      </c>
      <c r="F547" s="7" t="s">
        <v>40</v>
      </c>
      <c r="G547" s="7" t="s">
        <v>41</v>
      </c>
      <c r="H547" s="7" t="s">
        <v>18</v>
      </c>
      <c r="I547" s="9">
        <v>0.65</v>
      </c>
      <c r="J547" s="10">
        <v>6000</v>
      </c>
      <c r="K547" s="11">
        <f t="shared" si="4"/>
        <v>3900</v>
      </c>
      <c r="L547" s="11">
        <f t="shared" si="5"/>
        <v>975</v>
      </c>
      <c r="M547" s="12">
        <v>0.25</v>
      </c>
      <c r="O547" s="17"/>
      <c r="P547" s="15"/>
      <c r="Q547" s="13"/>
      <c r="R547" s="14"/>
    </row>
    <row r="548" spans="1:18" ht="15.75" customHeight="1">
      <c r="A548" s="1"/>
      <c r="B548" s="7" t="s">
        <v>27</v>
      </c>
      <c r="C548" s="7">
        <v>1128299</v>
      </c>
      <c r="D548" s="8">
        <v>44391</v>
      </c>
      <c r="E548" s="7" t="s">
        <v>28</v>
      </c>
      <c r="F548" s="7" t="s">
        <v>40</v>
      </c>
      <c r="G548" s="7" t="s">
        <v>41</v>
      </c>
      <c r="H548" s="7" t="s">
        <v>19</v>
      </c>
      <c r="I548" s="9">
        <v>0.65</v>
      </c>
      <c r="J548" s="10">
        <v>5500</v>
      </c>
      <c r="K548" s="11">
        <f t="shared" si="4"/>
        <v>3575</v>
      </c>
      <c r="L548" s="11">
        <f t="shared" si="5"/>
        <v>1430</v>
      </c>
      <c r="M548" s="12">
        <v>0.4</v>
      </c>
      <c r="O548" s="17"/>
      <c r="P548" s="15"/>
      <c r="Q548" s="13"/>
      <c r="R548" s="14"/>
    </row>
    <row r="549" spans="1:18" ht="15.75" customHeight="1">
      <c r="A549" s="1"/>
      <c r="B549" s="7" t="s">
        <v>27</v>
      </c>
      <c r="C549" s="7">
        <v>1128299</v>
      </c>
      <c r="D549" s="8">
        <v>44391</v>
      </c>
      <c r="E549" s="7" t="s">
        <v>28</v>
      </c>
      <c r="F549" s="7" t="s">
        <v>40</v>
      </c>
      <c r="G549" s="7" t="s">
        <v>41</v>
      </c>
      <c r="H549" s="7" t="s">
        <v>20</v>
      </c>
      <c r="I549" s="9">
        <v>0.6</v>
      </c>
      <c r="J549" s="10">
        <v>4500</v>
      </c>
      <c r="K549" s="11">
        <f t="shared" si="4"/>
        <v>2700</v>
      </c>
      <c r="L549" s="11">
        <f t="shared" si="5"/>
        <v>944.99999999999989</v>
      </c>
      <c r="M549" s="12">
        <v>0.35</v>
      </c>
      <c r="O549" s="17"/>
      <c r="P549" s="15"/>
      <c r="Q549" s="13"/>
      <c r="R549" s="14"/>
    </row>
    <row r="550" spans="1:18" ht="15.75" customHeight="1">
      <c r="A550" s="1"/>
      <c r="B550" s="7" t="s">
        <v>27</v>
      </c>
      <c r="C550" s="7">
        <v>1128299</v>
      </c>
      <c r="D550" s="8">
        <v>44391</v>
      </c>
      <c r="E550" s="7" t="s">
        <v>28</v>
      </c>
      <c r="F550" s="7" t="s">
        <v>40</v>
      </c>
      <c r="G550" s="7" t="s">
        <v>41</v>
      </c>
      <c r="H550" s="7" t="s">
        <v>21</v>
      </c>
      <c r="I550" s="9">
        <v>0.65</v>
      </c>
      <c r="J550" s="10">
        <v>5000</v>
      </c>
      <c r="K550" s="11">
        <f t="shared" si="4"/>
        <v>3250</v>
      </c>
      <c r="L550" s="11">
        <f t="shared" si="5"/>
        <v>1787.5000000000002</v>
      </c>
      <c r="M550" s="12">
        <v>0.55000000000000004</v>
      </c>
      <c r="O550" s="17"/>
      <c r="P550" s="15"/>
      <c r="Q550" s="13"/>
      <c r="R550" s="14"/>
    </row>
    <row r="551" spans="1:18" ht="15.75" customHeight="1">
      <c r="A551" s="1"/>
      <c r="B551" s="7" t="s">
        <v>27</v>
      </c>
      <c r="C551" s="7">
        <v>1128299</v>
      </c>
      <c r="D551" s="8">
        <v>44391</v>
      </c>
      <c r="E551" s="7" t="s">
        <v>28</v>
      </c>
      <c r="F551" s="7" t="s">
        <v>40</v>
      </c>
      <c r="G551" s="7" t="s">
        <v>41</v>
      </c>
      <c r="H551" s="7" t="s">
        <v>22</v>
      </c>
      <c r="I551" s="9">
        <v>0.8</v>
      </c>
      <c r="J551" s="10">
        <v>5000</v>
      </c>
      <c r="K551" s="11">
        <f t="shared" si="4"/>
        <v>4000</v>
      </c>
      <c r="L551" s="11">
        <f t="shared" si="5"/>
        <v>800</v>
      </c>
      <c r="M551" s="12">
        <v>0.2</v>
      </c>
      <c r="O551" s="17"/>
      <c r="P551" s="15"/>
      <c r="Q551" s="13"/>
      <c r="R551" s="14"/>
    </row>
    <row r="552" spans="1:18" ht="15.75" customHeight="1">
      <c r="A552" s="1"/>
      <c r="B552" s="7" t="s">
        <v>27</v>
      </c>
      <c r="C552" s="7">
        <v>1128299</v>
      </c>
      <c r="D552" s="8">
        <v>44423</v>
      </c>
      <c r="E552" s="7" t="s">
        <v>28</v>
      </c>
      <c r="F552" s="7" t="s">
        <v>40</v>
      </c>
      <c r="G552" s="7" t="s">
        <v>41</v>
      </c>
      <c r="H552" s="7" t="s">
        <v>17</v>
      </c>
      <c r="I552" s="9">
        <v>0.65</v>
      </c>
      <c r="J552" s="10">
        <v>7000</v>
      </c>
      <c r="K552" s="11">
        <f t="shared" si="4"/>
        <v>4550</v>
      </c>
      <c r="L552" s="11">
        <f t="shared" si="5"/>
        <v>1820</v>
      </c>
      <c r="M552" s="12">
        <v>0.4</v>
      </c>
      <c r="O552" s="17"/>
      <c r="P552" s="15"/>
      <c r="Q552" s="13"/>
      <c r="R552" s="14"/>
    </row>
    <row r="553" spans="1:18" ht="15.75" customHeight="1">
      <c r="A553" s="1"/>
      <c r="B553" s="7" t="s">
        <v>27</v>
      </c>
      <c r="C553" s="7">
        <v>1128299</v>
      </c>
      <c r="D553" s="8">
        <v>44423</v>
      </c>
      <c r="E553" s="7" t="s">
        <v>28</v>
      </c>
      <c r="F553" s="7" t="s">
        <v>40</v>
      </c>
      <c r="G553" s="7" t="s">
        <v>41</v>
      </c>
      <c r="H553" s="7" t="s">
        <v>18</v>
      </c>
      <c r="I553" s="9">
        <v>0.70000000000000007</v>
      </c>
      <c r="J553" s="10">
        <v>6500</v>
      </c>
      <c r="K553" s="11">
        <f t="shared" si="4"/>
        <v>4550</v>
      </c>
      <c r="L553" s="11">
        <f t="shared" si="5"/>
        <v>1137.5</v>
      </c>
      <c r="M553" s="12">
        <v>0.25</v>
      </c>
      <c r="O553" s="17"/>
      <c r="P553" s="15"/>
      <c r="Q553" s="13"/>
      <c r="R553" s="14"/>
    </row>
    <row r="554" spans="1:18" ht="15.75" customHeight="1">
      <c r="A554" s="1"/>
      <c r="B554" s="7" t="s">
        <v>27</v>
      </c>
      <c r="C554" s="7">
        <v>1128299</v>
      </c>
      <c r="D554" s="8">
        <v>44423</v>
      </c>
      <c r="E554" s="7" t="s">
        <v>28</v>
      </c>
      <c r="F554" s="7" t="s">
        <v>40</v>
      </c>
      <c r="G554" s="7" t="s">
        <v>41</v>
      </c>
      <c r="H554" s="7" t="s">
        <v>19</v>
      </c>
      <c r="I554" s="9">
        <v>0.65</v>
      </c>
      <c r="J554" s="10">
        <v>5250</v>
      </c>
      <c r="K554" s="11">
        <f t="shared" si="4"/>
        <v>3412.5</v>
      </c>
      <c r="L554" s="11">
        <f t="shared" si="5"/>
        <v>1365</v>
      </c>
      <c r="M554" s="12">
        <v>0.4</v>
      </c>
      <c r="O554" s="17"/>
      <c r="P554" s="15"/>
      <c r="Q554" s="13"/>
      <c r="R554" s="14"/>
    </row>
    <row r="555" spans="1:18" ht="15.75" customHeight="1">
      <c r="A555" s="1"/>
      <c r="B555" s="7" t="s">
        <v>27</v>
      </c>
      <c r="C555" s="7">
        <v>1128299</v>
      </c>
      <c r="D555" s="8">
        <v>44423</v>
      </c>
      <c r="E555" s="7" t="s">
        <v>28</v>
      </c>
      <c r="F555" s="7" t="s">
        <v>40</v>
      </c>
      <c r="G555" s="7" t="s">
        <v>41</v>
      </c>
      <c r="H555" s="7" t="s">
        <v>20</v>
      </c>
      <c r="I555" s="9">
        <v>0.65</v>
      </c>
      <c r="J555" s="10">
        <v>4750</v>
      </c>
      <c r="K555" s="11">
        <f t="shared" si="4"/>
        <v>3087.5</v>
      </c>
      <c r="L555" s="11">
        <f t="shared" si="5"/>
        <v>1080.625</v>
      </c>
      <c r="M555" s="12">
        <v>0.35</v>
      </c>
      <c r="O555" s="17"/>
      <c r="P555" s="15"/>
      <c r="Q555" s="13"/>
      <c r="R555" s="14"/>
    </row>
    <row r="556" spans="1:18" ht="15.75" customHeight="1">
      <c r="A556" s="1"/>
      <c r="B556" s="7" t="s">
        <v>27</v>
      </c>
      <c r="C556" s="7">
        <v>1128299</v>
      </c>
      <c r="D556" s="8">
        <v>44423</v>
      </c>
      <c r="E556" s="7" t="s">
        <v>28</v>
      </c>
      <c r="F556" s="7" t="s">
        <v>40</v>
      </c>
      <c r="G556" s="7" t="s">
        <v>41</v>
      </c>
      <c r="H556" s="7" t="s">
        <v>21</v>
      </c>
      <c r="I556" s="9">
        <v>0.75</v>
      </c>
      <c r="J556" s="10">
        <v>4750</v>
      </c>
      <c r="K556" s="11">
        <f t="shared" si="4"/>
        <v>3562.5</v>
      </c>
      <c r="L556" s="11">
        <f t="shared" si="5"/>
        <v>1959.3750000000002</v>
      </c>
      <c r="M556" s="12">
        <v>0.55000000000000004</v>
      </c>
      <c r="O556" s="17"/>
      <c r="P556" s="15"/>
      <c r="Q556" s="13"/>
      <c r="R556" s="14"/>
    </row>
    <row r="557" spans="1:18" ht="15.75" customHeight="1">
      <c r="A557" s="1"/>
      <c r="B557" s="7" t="s">
        <v>27</v>
      </c>
      <c r="C557" s="7">
        <v>1128299</v>
      </c>
      <c r="D557" s="8">
        <v>44423</v>
      </c>
      <c r="E557" s="7" t="s">
        <v>28</v>
      </c>
      <c r="F557" s="7" t="s">
        <v>40</v>
      </c>
      <c r="G557" s="7" t="s">
        <v>41</v>
      </c>
      <c r="H557" s="7" t="s">
        <v>22</v>
      </c>
      <c r="I557" s="9">
        <v>0.8</v>
      </c>
      <c r="J557" s="10">
        <v>4000</v>
      </c>
      <c r="K557" s="11">
        <f t="shared" si="4"/>
        <v>3200</v>
      </c>
      <c r="L557" s="11">
        <f t="shared" si="5"/>
        <v>640</v>
      </c>
      <c r="M557" s="12">
        <v>0.2</v>
      </c>
      <c r="O557" s="17"/>
      <c r="P557" s="15"/>
      <c r="Q557" s="13"/>
      <c r="R557" s="14"/>
    </row>
    <row r="558" spans="1:18" ht="15.75" customHeight="1">
      <c r="A558" s="1"/>
      <c r="B558" s="7" t="s">
        <v>27</v>
      </c>
      <c r="C558" s="7">
        <v>1128299</v>
      </c>
      <c r="D558" s="8">
        <v>44455</v>
      </c>
      <c r="E558" s="7" t="s">
        <v>28</v>
      </c>
      <c r="F558" s="7" t="s">
        <v>40</v>
      </c>
      <c r="G558" s="7" t="s">
        <v>41</v>
      </c>
      <c r="H558" s="7" t="s">
        <v>17</v>
      </c>
      <c r="I558" s="9">
        <v>0.60000000000000009</v>
      </c>
      <c r="J558" s="10">
        <v>6000</v>
      </c>
      <c r="K558" s="11">
        <f t="shared" si="4"/>
        <v>3600.0000000000005</v>
      </c>
      <c r="L558" s="11">
        <f t="shared" si="5"/>
        <v>1260.0000000000002</v>
      </c>
      <c r="M558" s="12">
        <v>0.35000000000000003</v>
      </c>
      <c r="O558" s="17"/>
      <c r="P558" s="15"/>
      <c r="Q558" s="13"/>
      <c r="R558" s="14"/>
    </row>
    <row r="559" spans="1:18" ht="15.75" customHeight="1">
      <c r="A559" s="1"/>
      <c r="B559" s="7" t="s">
        <v>27</v>
      </c>
      <c r="C559" s="7">
        <v>1128299</v>
      </c>
      <c r="D559" s="8">
        <v>44455</v>
      </c>
      <c r="E559" s="7" t="s">
        <v>28</v>
      </c>
      <c r="F559" s="7" t="s">
        <v>40</v>
      </c>
      <c r="G559" s="7" t="s">
        <v>41</v>
      </c>
      <c r="H559" s="7" t="s">
        <v>18</v>
      </c>
      <c r="I559" s="9">
        <v>0.65000000000000013</v>
      </c>
      <c r="J559" s="10">
        <v>6000</v>
      </c>
      <c r="K559" s="11">
        <f t="shared" si="4"/>
        <v>3900.0000000000009</v>
      </c>
      <c r="L559" s="11">
        <f t="shared" si="5"/>
        <v>780.00000000000023</v>
      </c>
      <c r="M559" s="12">
        <v>0.2</v>
      </c>
      <c r="O559" s="17"/>
      <c r="P559" s="15"/>
      <c r="Q559" s="13"/>
      <c r="R559" s="14"/>
    </row>
    <row r="560" spans="1:18" ht="15.75" customHeight="1">
      <c r="A560" s="1"/>
      <c r="B560" s="7" t="s">
        <v>27</v>
      </c>
      <c r="C560" s="7">
        <v>1128299</v>
      </c>
      <c r="D560" s="8">
        <v>44455</v>
      </c>
      <c r="E560" s="7" t="s">
        <v>28</v>
      </c>
      <c r="F560" s="7" t="s">
        <v>40</v>
      </c>
      <c r="G560" s="7" t="s">
        <v>41</v>
      </c>
      <c r="H560" s="7" t="s">
        <v>19</v>
      </c>
      <c r="I560" s="9">
        <v>0.60000000000000009</v>
      </c>
      <c r="J560" s="10">
        <v>4500</v>
      </c>
      <c r="K560" s="11">
        <f t="shared" si="4"/>
        <v>2700.0000000000005</v>
      </c>
      <c r="L560" s="11">
        <f t="shared" si="5"/>
        <v>945.00000000000023</v>
      </c>
      <c r="M560" s="12">
        <v>0.35000000000000003</v>
      </c>
      <c r="O560" s="17"/>
      <c r="P560" s="15"/>
      <c r="Q560" s="13"/>
      <c r="R560" s="14"/>
    </row>
    <row r="561" spans="1:18" ht="15.75" customHeight="1">
      <c r="A561" s="1"/>
      <c r="B561" s="7" t="s">
        <v>27</v>
      </c>
      <c r="C561" s="7">
        <v>1128299</v>
      </c>
      <c r="D561" s="8">
        <v>44455</v>
      </c>
      <c r="E561" s="7" t="s">
        <v>28</v>
      </c>
      <c r="F561" s="7" t="s">
        <v>40</v>
      </c>
      <c r="G561" s="7" t="s">
        <v>41</v>
      </c>
      <c r="H561" s="7" t="s">
        <v>20</v>
      </c>
      <c r="I561" s="9">
        <v>0.60000000000000009</v>
      </c>
      <c r="J561" s="10">
        <v>4000</v>
      </c>
      <c r="K561" s="11">
        <f t="shared" si="4"/>
        <v>2400.0000000000005</v>
      </c>
      <c r="L561" s="11">
        <f t="shared" si="5"/>
        <v>720.00000000000011</v>
      </c>
      <c r="M561" s="12">
        <v>0.3</v>
      </c>
      <c r="O561" s="17"/>
      <c r="P561" s="15"/>
      <c r="Q561" s="13"/>
      <c r="R561" s="14"/>
    </row>
    <row r="562" spans="1:18" ht="15.75" customHeight="1">
      <c r="A562" s="1"/>
      <c r="B562" s="7" t="s">
        <v>27</v>
      </c>
      <c r="C562" s="7">
        <v>1128299</v>
      </c>
      <c r="D562" s="8">
        <v>44455</v>
      </c>
      <c r="E562" s="7" t="s">
        <v>28</v>
      </c>
      <c r="F562" s="7" t="s">
        <v>40</v>
      </c>
      <c r="G562" s="7" t="s">
        <v>41</v>
      </c>
      <c r="H562" s="7" t="s">
        <v>21</v>
      </c>
      <c r="I562" s="9">
        <v>0.70000000000000007</v>
      </c>
      <c r="J562" s="10">
        <v>4000</v>
      </c>
      <c r="K562" s="11">
        <f t="shared" si="4"/>
        <v>2800.0000000000005</v>
      </c>
      <c r="L562" s="11">
        <f t="shared" si="5"/>
        <v>1400.0000000000005</v>
      </c>
      <c r="M562" s="12">
        <v>0.50000000000000011</v>
      </c>
      <c r="O562" s="17"/>
      <c r="P562" s="15"/>
      <c r="Q562" s="13"/>
      <c r="R562" s="14"/>
    </row>
    <row r="563" spans="1:18" ht="15.75" customHeight="1">
      <c r="A563" s="1"/>
      <c r="B563" s="7" t="s">
        <v>27</v>
      </c>
      <c r="C563" s="7">
        <v>1128299</v>
      </c>
      <c r="D563" s="8">
        <v>44455</v>
      </c>
      <c r="E563" s="7" t="s">
        <v>28</v>
      </c>
      <c r="F563" s="7" t="s">
        <v>40</v>
      </c>
      <c r="G563" s="7" t="s">
        <v>41</v>
      </c>
      <c r="H563" s="7" t="s">
        <v>22</v>
      </c>
      <c r="I563" s="9">
        <v>0.75000000000000011</v>
      </c>
      <c r="J563" s="10">
        <v>4500</v>
      </c>
      <c r="K563" s="11">
        <f t="shared" si="4"/>
        <v>3375.0000000000005</v>
      </c>
      <c r="L563" s="11">
        <f t="shared" si="5"/>
        <v>506.25000000000017</v>
      </c>
      <c r="M563" s="12">
        <v>0.15000000000000002</v>
      </c>
      <c r="O563" s="17"/>
      <c r="P563" s="15"/>
      <c r="Q563" s="13"/>
      <c r="R563" s="14"/>
    </row>
    <row r="564" spans="1:18" ht="15.75" customHeight="1">
      <c r="A564" s="1"/>
      <c r="B564" s="7" t="s">
        <v>27</v>
      </c>
      <c r="C564" s="7">
        <v>1128299</v>
      </c>
      <c r="D564" s="8">
        <v>44484</v>
      </c>
      <c r="E564" s="7" t="s">
        <v>28</v>
      </c>
      <c r="F564" s="7" t="s">
        <v>40</v>
      </c>
      <c r="G564" s="7" t="s">
        <v>41</v>
      </c>
      <c r="H564" s="7" t="s">
        <v>17</v>
      </c>
      <c r="I564" s="9">
        <v>0.60000000000000009</v>
      </c>
      <c r="J564" s="10">
        <v>5500</v>
      </c>
      <c r="K564" s="11">
        <f t="shared" si="4"/>
        <v>3300.0000000000005</v>
      </c>
      <c r="L564" s="11">
        <f t="shared" si="5"/>
        <v>1155.0000000000002</v>
      </c>
      <c r="M564" s="12">
        <v>0.35000000000000003</v>
      </c>
      <c r="O564" s="17"/>
      <c r="P564" s="15"/>
      <c r="Q564" s="13"/>
      <c r="R564" s="14"/>
    </row>
    <row r="565" spans="1:18" ht="15.75" customHeight="1">
      <c r="A565" s="1"/>
      <c r="B565" s="7" t="s">
        <v>27</v>
      </c>
      <c r="C565" s="7">
        <v>1128299</v>
      </c>
      <c r="D565" s="8">
        <v>44484</v>
      </c>
      <c r="E565" s="7" t="s">
        <v>28</v>
      </c>
      <c r="F565" s="7" t="s">
        <v>40</v>
      </c>
      <c r="G565" s="7" t="s">
        <v>41</v>
      </c>
      <c r="H565" s="7" t="s">
        <v>18</v>
      </c>
      <c r="I565" s="9">
        <v>0.65000000000000013</v>
      </c>
      <c r="J565" s="10">
        <v>5500</v>
      </c>
      <c r="K565" s="11">
        <f t="shared" si="4"/>
        <v>3575.0000000000009</v>
      </c>
      <c r="L565" s="11">
        <f t="shared" si="5"/>
        <v>715.00000000000023</v>
      </c>
      <c r="M565" s="12">
        <v>0.2</v>
      </c>
      <c r="O565" s="17"/>
      <c r="P565" s="15"/>
      <c r="Q565" s="13"/>
      <c r="R565" s="14"/>
    </row>
    <row r="566" spans="1:18" ht="15.75" customHeight="1">
      <c r="A566" s="1"/>
      <c r="B566" s="7" t="s">
        <v>27</v>
      </c>
      <c r="C566" s="7">
        <v>1128299</v>
      </c>
      <c r="D566" s="8">
        <v>44484</v>
      </c>
      <c r="E566" s="7" t="s">
        <v>28</v>
      </c>
      <c r="F566" s="7" t="s">
        <v>40</v>
      </c>
      <c r="G566" s="7" t="s">
        <v>41</v>
      </c>
      <c r="H566" s="7" t="s">
        <v>19</v>
      </c>
      <c r="I566" s="9">
        <v>0.60000000000000009</v>
      </c>
      <c r="J566" s="10">
        <v>3750</v>
      </c>
      <c r="K566" s="11">
        <f t="shared" si="4"/>
        <v>2250.0000000000005</v>
      </c>
      <c r="L566" s="11">
        <f t="shared" si="5"/>
        <v>787.50000000000023</v>
      </c>
      <c r="M566" s="12">
        <v>0.35000000000000003</v>
      </c>
      <c r="O566" s="17"/>
      <c r="P566" s="15"/>
      <c r="Q566" s="13"/>
      <c r="R566" s="14"/>
    </row>
    <row r="567" spans="1:18" ht="15.75" customHeight="1">
      <c r="A567" s="1"/>
      <c r="B567" s="7" t="s">
        <v>27</v>
      </c>
      <c r="C567" s="7">
        <v>1128299</v>
      </c>
      <c r="D567" s="8">
        <v>44484</v>
      </c>
      <c r="E567" s="7" t="s">
        <v>28</v>
      </c>
      <c r="F567" s="7" t="s">
        <v>40</v>
      </c>
      <c r="G567" s="7" t="s">
        <v>41</v>
      </c>
      <c r="H567" s="7" t="s">
        <v>20</v>
      </c>
      <c r="I567" s="9">
        <v>0.60000000000000009</v>
      </c>
      <c r="J567" s="10">
        <v>3500</v>
      </c>
      <c r="K567" s="11">
        <f t="shared" si="4"/>
        <v>2100.0000000000005</v>
      </c>
      <c r="L567" s="11">
        <f t="shared" si="5"/>
        <v>630.00000000000011</v>
      </c>
      <c r="M567" s="12">
        <v>0.3</v>
      </c>
      <c r="O567" s="17"/>
      <c r="P567" s="15"/>
      <c r="Q567" s="13"/>
      <c r="R567" s="14"/>
    </row>
    <row r="568" spans="1:18" ht="15.75" customHeight="1">
      <c r="A568" s="1"/>
      <c r="B568" s="7" t="s">
        <v>27</v>
      </c>
      <c r="C568" s="7">
        <v>1128299</v>
      </c>
      <c r="D568" s="8">
        <v>44484</v>
      </c>
      <c r="E568" s="7" t="s">
        <v>28</v>
      </c>
      <c r="F568" s="7" t="s">
        <v>40</v>
      </c>
      <c r="G568" s="7" t="s">
        <v>41</v>
      </c>
      <c r="H568" s="7" t="s">
        <v>21</v>
      </c>
      <c r="I568" s="9">
        <v>0.70000000000000007</v>
      </c>
      <c r="J568" s="10">
        <v>3250</v>
      </c>
      <c r="K568" s="11">
        <f t="shared" si="4"/>
        <v>2275</v>
      </c>
      <c r="L568" s="11">
        <f t="shared" si="5"/>
        <v>1137.5000000000002</v>
      </c>
      <c r="M568" s="12">
        <v>0.50000000000000011</v>
      </c>
      <c r="O568" s="17"/>
      <c r="P568" s="15"/>
      <c r="Q568" s="13"/>
      <c r="R568" s="14"/>
    </row>
    <row r="569" spans="1:18" ht="15.75" customHeight="1">
      <c r="A569" s="1"/>
      <c r="B569" s="7" t="s">
        <v>27</v>
      </c>
      <c r="C569" s="7">
        <v>1128299</v>
      </c>
      <c r="D569" s="8">
        <v>44484</v>
      </c>
      <c r="E569" s="7" t="s">
        <v>28</v>
      </c>
      <c r="F569" s="7" t="s">
        <v>40</v>
      </c>
      <c r="G569" s="7" t="s">
        <v>41</v>
      </c>
      <c r="H569" s="7" t="s">
        <v>22</v>
      </c>
      <c r="I569" s="9">
        <v>0.75000000000000011</v>
      </c>
      <c r="J569" s="10">
        <v>3750</v>
      </c>
      <c r="K569" s="11">
        <f t="shared" si="4"/>
        <v>2812.5000000000005</v>
      </c>
      <c r="L569" s="11">
        <f t="shared" si="5"/>
        <v>421.87500000000011</v>
      </c>
      <c r="M569" s="12">
        <v>0.15000000000000002</v>
      </c>
      <c r="O569" s="17"/>
      <c r="P569" s="15"/>
      <c r="Q569" s="13"/>
      <c r="R569" s="14"/>
    </row>
    <row r="570" spans="1:18" ht="15.75" customHeight="1">
      <c r="A570" s="1"/>
      <c r="B570" s="7" t="s">
        <v>27</v>
      </c>
      <c r="C570" s="7">
        <v>1128299</v>
      </c>
      <c r="D570" s="8">
        <v>44515</v>
      </c>
      <c r="E570" s="7" t="s">
        <v>28</v>
      </c>
      <c r="F570" s="7" t="s">
        <v>40</v>
      </c>
      <c r="G570" s="7" t="s">
        <v>41</v>
      </c>
      <c r="H570" s="7" t="s">
        <v>17</v>
      </c>
      <c r="I570" s="9">
        <v>0.60000000000000009</v>
      </c>
      <c r="J570" s="10">
        <v>5750</v>
      </c>
      <c r="K570" s="11">
        <f t="shared" si="4"/>
        <v>3450.0000000000005</v>
      </c>
      <c r="L570" s="11">
        <f t="shared" si="5"/>
        <v>1207.5000000000002</v>
      </c>
      <c r="M570" s="12">
        <v>0.35000000000000003</v>
      </c>
      <c r="O570" s="17"/>
      <c r="P570" s="15"/>
      <c r="Q570" s="13"/>
      <c r="R570" s="14"/>
    </row>
    <row r="571" spans="1:18" ht="15.75" customHeight="1">
      <c r="A571" s="1"/>
      <c r="B571" s="7" t="s">
        <v>27</v>
      </c>
      <c r="C571" s="7">
        <v>1128299</v>
      </c>
      <c r="D571" s="8">
        <v>44515</v>
      </c>
      <c r="E571" s="7" t="s">
        <v>28</v>
      </c>
      <c r="F571" s="7" t="s">
        <v>40</v>
      </c>
      <c r="G571" s="7" t="s">
        <v>41</v>
      </c>
      <c r="H571" s="7" t="s">
        <v>18</v>
      </c>
      <c r="I571" s="9">
        <v>0.65000000000000013</v>
      </c>
      <c r="J571" s="10">
        <v>5750</v>
      </c>
      <c r="K571" s="11">
        <f t="shared" si="4"/>
        <v>3737.5000000000009</v>
      </c>
      <c r="L571" s="11">
        <f t="shared" si="5"/>
        <v>747.50000000000023</v>
      </c>
      <c r="M571" s="12">
        <v>0.2</v>
      </c>
      <c r="O571" s="17"/>
      <c r="P571" s="15"/>
      <c r="Q571" s="13"/>
      <c r="R571" s="14"/>
    </row>
    <row r="572" spans="1:18" ht="15.75" customHeight="1">
      <c r="A572" s="1"/>
      <c r="B572" s="7" t="s">
        <v>27</v>
      </c>
      <c r="C572" s="7">
        <v>1128299</v>
      </c>
      <c r="D572" s="8">
        <v>44515</v>
      </c>
      <c r="E572" s="7" t="s">
        <v>28</v>
      </c>
      <c r="F572" s="7" t="s">
        <v>40</v>
      </c>
      <c r="G572" s="7" t="s">
        <v>41</v>
      </c>
      <c r="H572" s="7" t="s">
        <v>19</v>
      </c>
      <c r="I572" s="9">
        <v>0.60000000000000009</v>
      </c>
      <c r="J572" s="10">
        <v>4250</v>
      </c>
      <c r="K572" s="11">
        <f t="shared" si="4"/>
        <v>2550.0000000000005</v>
      </c>
      <c r="L572" s="11">
        <f t="shared" si="5"/>
        <v>892.50000000000023</v>
      </c>
      <c r="M572" s="12">
        <v>0.35000000000000003</v>
      </c>
      <c r="O572" s="17"/>
      <c r="P572" s="15"/>
      <c r="Q572" s="13"/>
      <c r="R572" s="14"/>
    </row>
    <row r="573" spans="1:18" ht="15.75" customHeight="1">
      <c r="A573" s="1"/>
      <c r="B573" s="7" t="s">
        <v>27</v>
      </c>
      <c r="C573" s="7">
        <v>1128299</v>
      </c>
      <c r="D573" s="8">
        <v>44515</v>
      </c>
      <c r="E573" s="7" t="s">
        <v>28</v>
      </c>
      <c r="F573" s="7" t="s">
        <v>40</v>
      </c>
      <c r="G573" s="7" t="s">
        <v>41</v>
      </c>
      <c r="H573" s="7" t="s">
        <v>20</v>
      </c>
      <c r="I573" s="9">
        <v>0.60000000000000009</v>
      </c>
      <c r="J573" s="10">
        <v>4000</v>
      </c>
      <c r="K573" s="11">
        <f t="shared" si="4"/>
        <v>2400.0000000000005</v>
      </c>
      <c r="L573" s="11">
        <f t="shared" si="5"/>
        <v>720.00000000000011</v>
      </c>
      <c r="M573" s="12">
        <v>0.3</v>
      </c>
      <c r="O573" s="17"/>
      <c r="P573" s="15"/>
      <c r="Q573" s="13"/>
      <c r="R573" s="14"/>
    </row>
    <row r="574" spans="1:18" ht="15.75" customHeight="1">
      <c r="A574" s="1"/>
      <c r="B574" s="7" t="s">
        <v>27</v>
      </c>
      <c r="C574" s="7">
        <v>1128299</v>
      </c>
      <c r="D574" s="8">
        <v>44515</v>
      </c>
      <c r="E574" s="7" t="s">
        <v>28</v>
      </c>
      <c r="F574" s="7" t="s">
        <v>40</v>
      </c>
      <c r="G574" s="7" t="s">
        <v>41</v>
      </c>
      <c r="H574" s="7" t="s">
        <v>21</v>
      </c>
      <c r="I574" s="9">
        <v>0.70000000000000007</v>
      </c>
      <c r="J574" s="10">
        <v>3500</v>
      </c>
      <c r="K574" s="11">
        <f t="shared" si="4"/>
        <v>2450.0000000000005</v>
      </c>
      <c r="L574" s="11">
        <f t="shared" si="5"/>
        <v>1225.0000000000005</v>
      </c>
      <c r="M574" s="12">
        <v>0.50000000000000011</v>
      </c>
      <c r="O574" s="17"/>
      <c r="P574" s="15"/>
      <c r="Q574" s="13"/>
      <c r="R574" s="14"/>
    </row>
    <row r="575" spans="1:18" ht="15.75" customHeight="1">
      <c r="A575" s="1"/>
      <c r="B575" s="7" t="s">
        <v>27</v>
      </c>
      <c r="C575" s="7">
        <v>1128299</v>
      </c>
      <c r="D575" s="8">
        <v>44515</v>
      </c>
      <c r="E575" s="7" t="s">
        <v>28</v>
      </c>
      <c r="F575" s="7" t="s">
        <v>40</v>
      </c>
      <c r="G575" s="7" t="s">
        <v>41</v>
      </c>
      <c r="H575" s="7" t="s">
        <v>22</v>
      </c>
      <c r="I575" s="9">
        <v>0.75000000000000011</v>
      </c>
      <c r="J575" s="10">
        <v>4750</v>
      </c>
      <c r="K575" s="11">
        <f t="shared" si="4"/>
        <v>3562.5000000000005</v>
      </c>
      <c r="L575" s="11">
        <f t="shared" si="5"/>
        <v>534.37500000000011</v>
      </c>
      <c r="M575" s="12">
        <v>0.15000000000000002</v>
      </c>
      <c r="O575" s="17"/>
      <c r="P575" s="15"/>
      <c r="Q575" s="13"/>
      <c r="R575" s="14"/>
    </row>
    <row r="576" spans="1:18" ht="15.75" customHeight="1">
      <c r="A576" s="1"/>
      <c r="B576" s="7" t="s">
        <v>27</v>
      </c>
      <c r="C576" s="7">
        <v>1128299</v>
      </c>
      <c r="D576" s="8">
        <v>44544</v>
      </c>
      <c r="E576" s="7" t="s">
        <v>28</v>
      </c>
      <c r="F576" s="7" t="s">
        <v>40</v>
      </c>
      <c r="G576" s="7" t="s">
        <v>41</v>
      </c>
      <c r="H576" s="7" t="s">
        <v>17</v>
      </c>
      <c r="I576" s="9">
        <v>0.60000000000000009</v>
      </c>
      <c r="J576" s="10">
        <v>6750</v>
      </c>
      <c r="K576" s="11">
        <f t="shared" si="4"/>
        <v>4050.0000000000005</v>
      </c>
      <c r="L576" s="11">
        <f t="shared" si="5"/>
        <v>1417.5000000000002</v>
      </c>
      <c r="M576" s="12">
        <v>0.35000000000000003</v>
      </c>
      <c r="O576" s="17"/>
      <c r="P576" s="15"/>
      <c r="Q576" s="13"/>
      <c r="R576" s="14"/>
    </row>
    <row r="577" spans="1:18" ht="15.75" customHeight="1">
      <c r="A577" s="1"/>
      <c r="B577" s="7" t="s">
        <v>27</v>
      </c>
      <c r="C577" s="7">
        <v>1128299</v>
      </c>
      <c r="D577" s="8">
        <v>44544</v>
      </c>
      <c r="E577" s="7" t="s">
        <v>28</v>
      </c>
      <c r="F577" s="7" t="s">
        <v>40</v>
      </c>
      <c r="G577" s="7" t="s">
        <v>41</v>
      </c>
      <c r="H577" s="7" t="s">
        <v>18</v>
      </c>
      <c r="I577" s="9">
        <v>0.65000000000000013</v>
      </c>
      <c r="J577" s="10">
        <v>6750</v>
      </c>
      <c r="K577" s="11">
        <f t="shared" si="4"/>
        <v>4387.5000000000009</v>
      </c>
      <c r="L577" s="11">
        <f t="shared" si="5"/>
        <v>877.50000000000023</v>
      </c>
      <c r="M577" s="12">
        <v>0.2</v>
      </c>
      <c r="O577" s="17"/>
      <c r="P577" s="15"/>
      <c r="Q577" s="13"/>
      <c r="R577" s="14"/>
    </row>
    <row r="578" spans="1:18" ht="15.75" customHeight="1">
      <c r="A578" s="1"/>
      <c r="B578" s="7" t="s">
        <v>27</v>
      </c>
      <c r="C578" s="7">
        <v>1128299</v>
      </c>
      <c r="D578" s="8">
        <v>44544</v>
      </c>
      <c r="E578" s="7" t="s">
        <v>28</v>
      </c>
      <c r="F578" s="7" t="s">
        <v>40</v>
      </c>
      <c r="G578" s="7" t="s">
        <v>41</v>
      </c>
      <c r="H578" s="7" t="s">
        <v>19</v>
      </c>
      <c r="I578" s="9">
        <v>0.60000000000000009</v>
      </c>
      <c r="J578" s="10">
        <v>4750</v>
      </c>
      <c r="K578" s="11">
        <f t="shared" si="4"/>
        <v>2850.0000000000005</v>
      </c>
      <c r="L578" s="11">
        <f t="shared" si="5"/>
        <v>997.50000000000023</v>
      </c>
      <c r="M578" s="12">
        <v>0.35000000000000003</v>
      </c>
      <c r="O578" s="17"/>
      <c r="P578" s="15"/>
      <c r="Q578" s="13"/>
      <c r="R578" s="14"/>
    </row>
    <row r="579" spans="1:18" ht="15.75" customHeight="1">
      <c r="A579" s="1"/>
      <c r="B579" s="7" t="s">
        <v>27</v>
      </c>
      <c r="C579" s="7">
        <v>1128299</v>
      </c>
      <c r="D579" s="8">
        <v>44544</v>
      </c>
      <c r="E579" s="7" t="s">
        <v>28</v>
      </c>
      <c r="F579" s="7" t="s">
        <v>40</v>
      </c>
      <c r="G579" s="7" t="s">
        <v>41</v>
      </c>
      <c r="H579" s="7" t="s">
        <v>20</v>
      </c>
      <c r="I579" s="9">
        <v>0.60000000000000009</v>
      </c>
      <c r="J579" s="10">
        <v>4750</v>
      </c>
      <c r="K579" s="11">
        <f t="shared" si="4"/>
        <v>2850.0000000000005</v>
      </c>
      <c r="L579" s="11">
        <f t="shared" si="5"/>
        <v>855.00000000000011</v>
      </c>
      <c r="M579" s="12">
        <v>0.3</v>
      </c>
      <c r="O579" s="17"/>
      <c r="P579" s="15"/>
      <c r="Q579" s="13"/>
      <c r="R579" s="14"/>
    </row>
    <row r="580" spans="1:18" ht="15.75" customHeight="1">
      <c r="A580" s="1"/>
      <c r="B580" s="7" t="s">
        <v>27</v>
      </c>
      <c r="C580" s="7">
        <v>1128299</v>
      </c>
      <c r="D580" s="8">
        <v>44544</v>
      </c>
      <c r="E580" s="7" t="s">
        <v>28</v>
      </c>
      <c r="F580" s="7" t="s">
        <v>40</v>
      </c>
      <c r="G580" s="7" t="s">
        <v>41</v>
      </c>
      <c r="H580" s="7" t="s">
        <v>21</v>
      </c>
      <c r="I580" s="9">
        <v>0.70000000000000007</v>
      </c>
      <c r="J580" s="10">
        <v>4000</v>
      </c>
      <c r="K580" s="11">
        <f t="shared" si="4"/>
        <v>2800.0000000000005</v>
      </c>
      <c r="L580" s="11">
        <f t="shared" si="5"/>
        <v>1400.0000000000005</v>
      </c>
      <c r="M580" s="12">
        <v>0.50000000000000011</v>
      </c>
      <c r="O580" s="17"/>
      <c r="P580" s="15"/>
      <c r="Q580" s="13"/>
      <c r="R580" s="14"/>
    </row>
    <row r="581" spans="1:18" ht="15.75" customHeight="1">
      <c r="A581" s="1"/>
      <c r="B581" s="7" t="s">
        <v>27</v>
      </c>
      <c r="C581" s="7">
        <v>1128299</v>
      </c>
      <c r="D581" s="8">
        <v>44544</v>
      </c>
      <c r="E581" s="7" t="s">
        <v>28</v>
      </c>
      <c r="F581" s="7" t="s">
        <v>40</v>
      </c>
      <c r="G581" s="7" t="s">
        <v>41</v>
      </c>
      <c r="H581" s="7" t="s">
        <v>22</v>
      </c>
      <c r="I581" s="9">
        <v>0.75000000000000011</v>
      </c>
      <c r="J581" s="10">
        <v>5000</v>
      </c>
      <c r="K581" s="11">
        <f t="shared" si="4"/>
        <v>3750.0000000000005</v>
      </c>
      <c r="L581" s="11">
        <f t="shared" si="5"/>
        <v>562.50000000000011</v>
      </c>
      <c r="M581" s="12">
        <v>0.15000000000000002</v>
      </c>
      <c r="O581" s="17"/>
      <c r="P581" s="15"/>
      <c r="Q581" s="13"/>
      <c r="R581" s="14"/>
    </row>
    <row r="582" spans="1:18" ht="15.75" customHeight="1">
      <c r="A582" s="1" t="s">
        <v>39</v>
      </c>
      <c r="B582" s="7" t="s">
        <v>27</v>
      </c>
      <c r="C582" s="7">
        <v>1128299</v>
      </c>
      <c r="D582" s="8">
        <v>44201</v>
      </c>
      <c r="E582" s="7" t="s">
        <v>28</v>
      </c>
      <c r="F582" s="7" t="s">
        <v>42</v>
      </c>
      <c r="G582" s="7" t="s">
        <v>43</v>
      </c>
      <c r="H582" s="7" t="s">
        <v>17</v>
      </c>
      <c r="I582" s="9">
        <v>0.3</v>
      </c>
      <c r="J582" s="10">
        <v>4250</v>
      </c>
      <c r="K582" s="11">
        <f t="shared" si="4"/>
        <v>1275</v>
      </c>
      <c r="L582" s="11">
        <f t="shared" si="5"/>
        <v>446.25000000000006</v>
      </c>
      <c r="M582" s="12">
        <v>0.35000000000000003</v>
      </c>
      <c r="O582" s="17"/>
      <c r="P582" s="15"/>
      <c r="Q582" s="13"/>
      <c r="R582" s="14"/>
    </row>
    <row r="583" spans="1:18" ht="15.75" customHeight="1">
      <c r="A583" s="1"/>
      <c r="B583" s="7" t="s">
        <v>27</v>
      </c>
      <c r="C583" s="7">
        <v>1128299</v>
      </c>
      <c r="D583" s="8">
        <v>44201</v>
      </c>
      <c r="E583" s="7" t="s">
        <v>28</v>
      </c>
      <c r="F583" s="7" t="s">
        <v>42</v>
      </c>
      <c r="G583" s="7" t="s">
        <v>43</v>
      </c>
      <c r="H583" s="7" t="s">
        <v>18</v>
      </c>
      <c r="I583" s="9">
        <v>0.4</v>
      </c>
      <c r="J583" s="10">
        <v>4250</v>
      </c>
      <c r="K583" s="11">
        <f t="shared" si="4"/>
        <v>1700</v>
      </c>
      <c r="L583" s="11">
        <f t="shared" si="5"/>
        <v>340</v>
      </c>
      <c r="M583" s="12">
        <v>0.2</v>
      </c>
      <c r="O583" s="17"/>
      <c r="P583" s="15"/>
      <c r="Q583" s="13"/>
      <c r="R583" s="14"/>
    </row>
    <row r="584" spans="1:18" ht="15.75" customHeight="1">
      <c r="A584" s="1"/>
      <c r="B584" s="7" t="s">
        <v>27</v>
      </c>
      <c r="C584" s="7">
        <v>1128299</v>
      </c>
      <c r="D584" s="8">
        <v>44201</v>
      </c>
      <c r="E584" s="7" t="s">
        <v>28</v>
      </c>
      <c r="F584" s="7" t="s">
        <v>42</v>
      </c>
      <c r="G584" s="7" t="s">
        <v>43</v>
      </c>
      <c r="H584" s="7" t="s">
        <v>19</v>
      </c>
      <c r="I584" s="9">
        <v>0.4</v>
      </c>
      <c r="J584" s="10">
        <v>4250</v>
      </c>
      <c r="K584" s="11">
        <f t="shared" si="4"/>
        <v>1700</v>
      </c>
      <c r="L584" s="11">
        <f t="shared" si="5"/>
        <v>595</v>
      </c>
      <c r="M584" s="12">
        <v>0.35000000000000003</v>
      </c>
      <c r="O584" s="17"/>
      <c r="P584" s="15"/>
      <c r="Q584" s="13"/>
      <c r="R584" s="14"/>
    </row>
    <row r="585" spans="1:18" ht="15.75" customHeight="1">
      <c r="A585" s="1"/>
      <c r="B585" s="7" t="s">
        <v>27</v>
      </c>
      <c r="C585" s="7">
        <v>1128299</v>
      </c>
      <c r="D585" s="8">
        <v>44201</v>
      </c>
      <c r="E585" s="7" t="s">
        <v>28</v>
      </c>
      <c r="F585" s="7" t="s">
        <v>42</v>
      </c>
      <c r="G585" s="7" t="s">
        <v>43</v>
      </c>
      <c r="H585" s="7" t="s">
        <v>20</v>
      </c>
      <c r="I585" s="9">
        <v>0.4</v>
      </c>
      <c r="J585" s="10">
        <v>2750</v>
      </c>
      <c r="K585" s="11">
        <f t="shared" si="4"/>
        <v>1100</v>
      </c>
      <c r="L585" s="11">
        <f t="shared" si="5"/>
        <v>330</v>
      </c>
      <c r="M585" s="12">
        <v>0.3</v>
      </c>
      <c r="O585" s="17"/>
      <c r="P585" s="15"/>
      <c r="Q585" s="13"/>
      <c r="R585" s="14"/>
    </row>
    <row r="586" spans="1:18" ht="15.75" customHeight="1">
      <c r="A586" s="1"/>
      <c r="B586" s="7" t="s">
        <v>27</v>
      </c>
      <c r="C586" s="7">
        <v>1128299</v>
      </c>
      <c r="D586" s="8">
        <v>44201</v>
      </c>
      <c r="E586" s="7" t="s">
        <v>28</v>
      </c>
      <c r="F586" s="7" t="s">
        <v>42</v>
      </c>
      <c r="G586" s="7" t="s">
        <v>43</v>
      </c>
      <c r="H586" s="7" t="s">
        <v>21</v>
      </c>
      <c r="I586" s="9">
        <v>0.45</v>
      </c>
      <c r="J586" s="10">
        <v>2250</v>
      </c>
      <c r="K586" s="11">
        <f t="shared" si="4"/>
        <v>1012.5</v>
      </c>
      <c r="L586" s="11">
        <f t="shared" si="5"/>
        <v>506.25</v>
      </c>
      <c r="M586" s="12">
        <v>0.5</v>
      </c>
      <c r="O586" s="17"/>
      <c r="P586" s="15"/>
      <c r="Q586" s="13"/>
      <c r="R586" s="14"/>
    </row>
    <row r="587" spans="1:18" ht="15.75" customHeight="1">
      <c r="A587" s="1"/>
      <c r="B587" s="7" t="s">
        <v>27</v>
      </c>
      <c r="C587" s="7">
        <v>1128299</v>
      </c>
      <c r="D587" s="8">
        <v>44201</v>
      </c>
      <c r="E587" s="7" t="s">
        <v>28</v>
      </c>
      <c r="F587" s="7" t="s">
        <v>42</v>
      </c>
      <c r="G587" s="7" t="s">
        <v>43</v>
      </c>
      <c r="H587" s="7" t="s">
        <v>22</v>
      </c>
      <c r="I587" s="9">
        <v>0.4</v>
      </c>
      <c r="J587" s="10">
        <v>4750</v>
      </c>
      <c r="K587" s="11">
        <f t="shared" si="4"/>
        <v>1900</v>
      </c>
      <c r="L587" s="11">
        <f t="shared" si="5"/>
        <v>285.00000000000006</v>
      </c>
      <c r="M587" s="12">
        <v>0.15000000000000002</v>
      </c>
      <c r="O587" s="17"/>
      <c r="P587" s="15"/>
      <c r="Q587" s="13"/>
      <c r="R587" s="14"/>
    </row>
    <row r="588" spans="1:18" ht="15.75" customHeight="1">
      <c r="A588" s="1"/>
      <c r="B588" s="7" t="s">
        <v>27</v>
      </c>
      <c r="C588" s="7">
        <v>1128299</v>
      </c>
      <c r="D588" s="8">
        <v>44232</v>
      </c>
      <c r="E588" s="7" t="s">
        <v>28</v>
      </c>
      <c r="F588" s="7" t="s">
        <v>42</v>
      </c>
      <c r="G588" s="7" t="s">
        <v>43</v>
      </c>
      <c r="H588" s="7" t="s">
        <v>17</v>
      </c>
      <c r="I588" s="9">
        <v>0.3</v>
      </c>
      <c r="J588" s="10">
        <v>5250</v>
      </c>
      <c r="K588" s="11">
        <f t="shared" si="4"/>
        <v>1575</v>
      </c>
      <c r="L588" s="11">
        <f t="shared" si="5"/>
        <v>551.25</v>
      </c>
      <c r="M588" s="12">
        <v>0.35000000000000003</v>
      </c>
      <c r="O588" s="17"/>
      <c r="P588" s="15"/>
      <c r="Q588" s="13"/>
      <c r="R588" s="14"/>
    </row>
    <row r="589" spans="1:18" ht="15.75" customHeight="1">
      <c r="A589" s="1"/>
      <c r="B589" s="7" t="s">
        <v>27</v>
      </c>
      <c r="C589" s="7">
        <v>1128299</v>
      </c>
      <c r="D589" s="8">
        <v>44232</v>
      </c>
      <c r="E589" s="7" t="s">
        <v>28</v>
      </c>
      <c r="F589" s="7" t="s">
        <v>42</v>
      </c>
      <c r="G589" s="7" t="s">
        <v>43</v>
      </c>
      <c r="H589" s="7" t="s">
        <v>18</v>
      </c>
      <c r="I589" s="9">
        <v>0.4</v>
      </c>
      <c r="J589" s="10">
        <v>4250</v>
      </c>
      <c r="K589" s="11">
        <f t="shared" si="4"/>
        <v>1700</v>
      </c>
      <c r="L589" s="11">
        <f t="shared" si="5"/>
        <v>340</v>
      </c>
      <c r="M589" s="12">
        <v>0.2</v>
      </c>
      <c r="O589" s="17"/>
      <c r="P589" s="15"/>
      <c r="Q589" s="13"/>
      <c r="R589" s="14"/>
    </row>
    <row r="590" spans="1:18" ht="15.75" customHeight="1">
      <c r="A590" s="1"/>
      <c r="B590" s="7" t="s">
        <v>27</v>
      </c>
      <c r="C590" s="7">
        <v>1128299</v>
      </c>
      <c r="D590" s="8">
        <v>44232</v>
      </c>
      <c r="E590" s="7" t="s">
        <v>28</v>
      </c>
      <c r="F590" s="7" t="s">
        <v>42</v>
      </c>
      <c r="G590" s="7" t="s">
        <v>43</v>
      </c>
      <c r="H590" s="7" t="s">
        <v>19</v>
      </c>
      <c r="I590" s="9">
        <v>0.4</v>
      </c>
      <c r="J590" s="10">
        <v>4250</v>
      </c>
      <c r="K590" s="11">
        <f t="shared" si="4"/>
        <v>1700</v>
      </c>
      <c r="L590" s="11">
        <f t="shared" si="5"/>
        <v>595</v>
      </c>
      <c r="M590" s="12">
        <v>0.35000000000000003</v>
      </c>
      <c r="O590" s="17"/>
      <c r="P590" s="15"/>
      <c r="Q590" s="13"/>
      <c r="R590" s="14"/>
    </row>
    <row r="591" spans="1:18" ht="15.75" customHeight="1">
      <c r="A591" s="1"/>
      <c r="B591" s="7" t="s">
        <v>27</v>
      </c>
      <c r="C591" s="7">
        <v>1128299</v>
      </c>
      <c r="D591" s="8">
        <v>44232</v>
      </c>
      <c r="E591" s="7" t="s">
        <v>28</v>
      </c>
      <c r="F591" s="7" t="s">
        <v>42</v>
      </c>
      <c r="G591" s="7" t="s">
        <v>43</v>
      </c>
      <c r="H591" s="7" t="s">
        <v>20</v>
      </c>
      <c r="I591" s="9">
        <v>0.4</v>
      </c>
      <c r="J591" s="10">
        <v>2750</v>
      </c>
      <c r="K591" s="11">
        <f t="shared" si="4"/>
        <v>1100</v>
      </c>
      <c r="L591" s="11">
        <f t="shared" si="5"/>
        <v>330</v>
      </c>
      <c r="M591" s="12">
        <v>0.3</v>
      </c>
      <c r="O591" s="17"/>
      <c r="P591" s="15"/>
      <c r="Q591" s="13"/>
      <c r="R591" s="14"/>
    </row>
    <row r="592" spans="1:18" ht="15.75" customHeight="1">
      <c r="A592" s="1"/>
      <c r="B592" s="7" t="s">
        <v>27</v>
      </c>
      <c r="C592" s="7">
        <v>1128299</v>
      </c>
      <c r="D592" s="8">
        <v>44232</v>
      </c>
      <c r="E592" s="7" t="s">
        <v>28</v>
      </c>
      <c r="F592" s="7" t="s">
        <v>42</v>
      </c>
      <c r="G592" s="7" t="s">
        <v>43</v>
      </c>
      <c r="H592" s="7" t="s">
        <v>21</v>
      </c>
      <c r="I592" s="9">
        <v>0.45</v>
      </c>
      <c r="J592" s="10">
        <v>2000</v>
      </c>
      <c r="K592" s="11">
        <f t="shared" si="4"/>
        <v>900</v>
      </c>
      <c r="L592" s="11">
        <f t="shared" si="5"/>
        <v>450</v>
      </c>
      <c r="M592" s="12">
        <v>0.5</v>
      </c>
      <c r="O592" s="17"/>
      <c r="P592" s="15"/>
      <c r="Q592" s="13"/>
      <c r="R592" s="14"/>
    </row>
    <row r="593" spans="1:18" ht="15.75" customHeight="1">
      <c r="A593" s="1"/>
      <c r="B593" s="7" t="s">
        <v>27</v>
      </c>
      <c r="C593" s="7">
        <v>1128299</v>
      </c>
      <c r="D593" s="8">
        <v>44232</v>
      </c>
      <c r="E593" s="7" t="s">
        <v>28</v>
      </c>
      <c r="F593" s="7" t="s">
        <v>42</v>
      </c>
      <c r="G593" s="7" t="s">
        <v>43</v>
      </c>
      <c r="H593" s="7" t="s">
        <v>22</v>
      </c>
      <c r="I593" s="9">
        <v>0.4</v>
      </c>
      <c r="J593" s="10">
        <v>4000</v>
      </c>
      <c r="K593" s="11">
        <f t="shared" si="4"/>
        <v>1600</v>
      </c>
      <c r="L593" s="11">
        <f t="shared" si="5"/>
        <v>240.00000000000003</v>
      </c>
      <c r="M593" s="12">
        <v>0.15000000000000002</v>
      </c>
      <c r="O593" s="17"/>
      <c r="P593" s="15"/>
      <c r="Q593" s="13"/>
      <c r="R593" s="14"/>
    </row>
    <row r="594" spans="1:18" ht="15.75" customHeight="1">
      <c r="A594" s="1"/>
      <c r="B594" s="7" t="s">
        <v>27</v>
      </c>
      <c r="C594" s="7">
        <v>1128299</v>
      </c>
      <c r="D594" s="8">
        <v>44259</v>
      </c>
      <c r="E594" s="7" t="s">
        <v>28</v>
      </c>
      <c r="F594" s="7" t="s">
        <v>42</v>
      </c>
      <c r="G594" s="7" t="s">
        <v>43</v>
      </c>
      <c r="H594" s="7" t="s">
        <v>17</v>
      </c>
      <c r="I594" s="9">
        <v>0.4</v>
      </c>
      <c r="J594" s="10">
        <v>5500</v>
      </c>
      <c r="K594" s="11">
        <f t="shared" si="4"/>
        <v>2200</v>
      </c>
      <c r="L594" s="11">
        <f t="shared" si="5"/>
        <v>770.00000000000011</v>
      </c>
      <c r="M594" s="12">
        <v>0.35000000000000003</v>
      </c>
      <c r="O594" s="17"/>
      <c r="P594" s="15"/>
      <c r="Q594" s="13"/>
      <c r="R594" s="14"/>
    </row>
    <row r="595" spans="1:18" ht="15.75" customHeight="1">
      <c r="A595" s="1"/>
      <c r="B595" s="7" t="s">
        <v>27</v>
      </c>
      <c r="C595" s="7">
        <v>1128299</v>
      </c>
      <c r="D595" s="8">
        <v>44259</v>
      </c>
      <c r="E595" s="7" t="s">
        <v>28</v>
      </c>
      <c r="F595" s="7" t="s">
        <v>42</v>
      </c>
      <c r="G595" s="7" t="s">
        <v>43</v>
      </c>
      <c r="H595" s="7" t="s">
        <v>18</v>
      </c>
      <c r="I595" s="9">
        <v>0.49999999999999994</v>
      </c>
      <c r="J595" s="10">
        <v>4000</v>
      </c>
      <c r="K595" s="11">
        <f t="shared" si="4"/>
        <v>1999.9999999999998</v>
      </c>
      <c r="L595" s="11">
        <f t="shared" si="5"/>
        <v>400</v>
      </c>
      <c r="M595" s="12">
        <v>0.2</v>
      </c>
      <c r="O595" s="17"/>
      <c r="P595" s="15"/>
      <c r="Q595" s="13"/>
      <c r="R595" s="14"/>
    </row>
    <row r="596" spans="1:18" ht="15.75" customHeight="1">
      <c r="A596" s="1"/>
      <c r="B596" s="7" t="s">
        <v>27</v>
      </c>
      <c r="C596" s="7">
        <v>1128299</v>
      </c>
      <c r="D596" s="8">
        <v>44259</v>
      </c>
      <c r="E596" s="7" t="s">
        <v>28</v>
      </c>
      <c r="F596" s="7" t="s">
        <v>42</v>
      </c>
      <c r="G596" s="7" t="s">
        <v>43</v>
      </c>
      <c r="H596" s="7" t="s">
        <v>19</v>
      </c>
      <c r="I596" s="9">
        <v>0.54999999999999993</v>
      </c>
      <c r="J596" s="10">
        <v>4000</v>
      </c>
      <c r="K596" s="11">
        <f t="shared" si="4"/>
        <v>2199.9999999999995</v>
      </c>
      <c r="L596" s="11">
        <f t="shared" si="5"/>
        <v>769.99999999999989</v>
      </c>
      <c r="M596" s="12">
        <v>0.35000000000000003</v>
      </c>
      <c r="O596" s="17"/>
      <c r="P596" s="15"/>
      <c r="Q596" s="13"/>
      <c r="R596" s="14"/>
    </row>
    <row r="597" spans="1:18" ht="15.75" customHeight="1">
      <c r="A597" s="1"/>
      <c r="B597" s="7" t="s">
        <v>27</v>
      </c>
      <c r="C597" s="7">
        <v>1128299</v>
      </c>
      <c r="D597" s="8">
        <v>44259</v>
      </c>
      <c r="E597" s="7" t="s">
        <v>28</v>
      </c>
      <c r="F597" s="7" t="s">
        <v>42</v>
      </c>
      <c r="G597" s="7" t="s">
        <v>43</v>
      </c>
      <c r="H597" s="7" t="s">
        <v>20</v>
      </c>
      <c r="I597" s="9">
        <v>0.54999999999999993</v>
      </c>
      <c r="J597" s="10">
        <v>3000</v>
      </c>
      <c r="K597" s="11">
        <f t="shared" si="4"/>
        <v>1649.9999999999998</v>
      </c>
      <c r="L597" s="11">
        <f t="shared" si="5"/>
        <v>494.99999999999989</v>
      </c>
      <c r="M597" s="12">
        <v>0.3</v>
      </c>
      <c r="O597" s="17"/>
      <c r="P597" s="15"/>
      <c r="Q597" s="13"/>
      <c r="R597" s="14"/>
    </row>
    <row r="598" spans="1:18" ht="15.75" customHeight="1">
      <c r="A598" s="1"/>
      <c r="B598" s="7" t="s">
        <v>27</v>
      </c>
      <c r="C598" s="7">
        <v>1128299</v>
      </c>
      <c r="D598" s="8">
        <v>44259</v>
      </c>
      <c r="E598" s="7" t="s">
        <v>28</v>
      </c>
      <c r="F598" s="7" t="s">
        <v>42</v>
      </c>
      <c r="G598" s="7" t="s">
        <v>43</v>
      </c>
      <c r="H598" s="7" t="s">
        <v>21</v>
      </c>
      <c r="I598" s="9">
        <v>0.6</v>
      </c>
      <c r="J598" s="10">
        <v>1500</v>
      </c>
      <c r="K598" s="11">
        <f t="shared" si="4"/>
        <v>900</v>
      </c>
      <c r="L598" s="11">
        <f t="shared" si="5"/>
        <v>450</v>
      </c>
      <c r="M598" s="12">
        <v>0.5</v>
      </c>
      <c r="O598" s="17"/>
      <c r="P598" s="15"/>
      <c r="Q598" s="13"/>
      <c r="R598" s="14"/>
    </row>
    <row r="599" spans="1:18" ht="15.75" customHeight="1">
      <c r="A599" s="1"/>
      <c r="B599" s="7" t="s">
        <v>27</v>
      </c>
      <c r="C599" s="7">
        <v>1128299</v>
      </c>
      <c r="D599" s="8">
        <v>44259</v>
      </c>
      <c r="E599" s="7" t="s">
        <v>28</v>
      </c>
      <c r="F599" s="7" t="s">
        <v>42</v>
      </c>
      <c r="G599" s="7" t="s">
        <v>43</v>
      </c>
      <c r="H599" s="7" t="s">
        <v>22</v>
      </c>
      <c r="I599" s="9">
        <v>0.54999999999999993</v>
      </c>
      <c r="J599" s="10">
        <v>3500</v>
      </c>
      <c r="K599" s="11">
        <f t="shared" si="4"/>
        <v>1924.9999999999998</v>
      </c>
      <c r="L599" s="11">
        <f t="shared" si="5"/>
        <v>288.75</v>
      </c>
      <c r="M599" s="12">
        <v>0.15000000000000002</v>
      </c>
      <c r="O599" s="17"/>
      <c r="P599" s="15"/>
      <c r="Q599" s="13"/>
      <c r="R599" s="14"/>
    </row>
    <row r="600" spans="1:18" ht="15.75" customHeight="1">
      <c r="A600" s="1"/>
      <c r="B600" s="7" t="s">
        <v>27</v>
      </c>
      <c r="C600" s="7">
        <v>1128299</v>
      </c>
      <c r="D600" s="8">
        <v>44291</v>
      </c>
      <c r="E600" s="7" t="s">
        <v>28</v>
      </c>
      <c r="F600" s="7" t="s">
        <v>42</v>
      </c>
      <c r="G600" s="7" t="s">
        <v>43</v>
      </c>
      <c r="H600" s="7" t="s">
        <v>17</v>
      </c>
      <c r="I600" s="9">
        <v>0.6</v>
      </c>
      <c r="J600" s="10">
        <v>5250</v>
      </c>
      <c r="K600" s="11">
        <f t="shared" si="4"/>
        <v>3150</v>
      </c>
      <c r="L600" s="11">
        <f t="shared" si="5"/>
        <v>1102.5</v>
      </c>
      <c r="M600" s="12">
        <v>0.35000000000000003</v>
      </c>
      <c r="O600" s="17"/>
      <c r="P600" s="15"/>
      <c r="Q600" s="13"/>
      <c r="R600" s="14"/>
    </row>
    <row r="601" spans="1:18" ht="15.75" customHeight="1">
      <c r="A601" s="1"/>
      <c r="B601" s="7" t="s">
        <v>27</v>
      </c>
      <c r="C601" s="7">
        <v>1128299</v>
      </c>
      <c r="D601" s="8">
        <v>44291</v>
      </c>
      <c r="E601" s="7" t="s">
        <v>28</v>
      </c>
      <c r="F601" s="7" t="s">
        <v>42</v>
      </c>
      <c r="G601" s="7" t="s">
        <v>43</v>
      </c>
      <c r="H601" s="7" t="s">
        <v>18</v>
      </c>
      <c r="I601" s="9">
        <v>0.65</v>
      </c>
      <c r="J601" s="10">
        <v>3250</v>
      </c>
      <c r="K601" s="11">
        <f t="shared" si="4"/>
        <v>2112.5</v>
      </c>
      <c r="L601" s="11">
        <f t="shared" si="5"/>
        <v>422.5</v>
      </c>
      <c r="M601" s="12">
        <v>0.2</v>
      </c>
      <c r="O601" s="17"/>
      <c r="P601" s="15"/>
      <c r="Q601" s="13"/>
      <c r="R601" s="14"/>
    </row>
    <row r="602" spans="1:18" ht="15.75" customHeight="1">
      <c r="A602" s="1"/>
      <c r="B602" s="7" t="s">
        <v>27</v>
      </c>
      <c r="C602" s="7">
        <v>1128299</v>
      </c>
      <c r="D602" s="8">
        <v>44291</v>
      </c>
      <c r="E602" s="7" t="s">
        <v>28</v>
      </c>
      <c r="F602" s="7" t="s">
        <v>42</v>
      </c>
      <c r="G602" s="7" t="s">
        <v>43</v>
      </c>
      <c r="H602" s="7" t="s">
        <v>19</v>
      </c>
      <c r="I602" s="9">
        <v>0.65</v>
      </c>
      <c r="J602" s="10">
        <v>3750</v>
      </c>
      <c r="K602" s="11">
        <f t="shared" si="4"/>
        <v>2437.5</v>
      </c>
      <c r="L602" s="11">
        <f t="shared" si="5"/>
        <v>853.12500000000011</v>
      </c>
      <c r="M602" s="12">
        <v>0.35000000000000003</v>
      </c>
      <c r="O602" s="17"/>
      <c r="P602" s="15"/>
      <c r="Q602" s="13"/>
      <c r="R602" s="14"/>
    </row>
    <row r="603" spans="1:18" ht="15.75" customHeight="1">
      <c r="A603" s="1"/>
      <c r="B603" s="7" t="s">
        <v>27</v>
      </c>
      <c r="C603" s="7">
        <v>1128299</v>
      </c>
      <c r="D603" s="8">
        <v>44291</v>
      </c>
      <c r="E603" s="7" t="s">
        <v>28</v>
      </c>
      <c r="F603" s="7" t="s">
        <v>42</v>
      </c>
      <c r="G603" s="7" t="s">
        <v>43</v>
      </c>
      <c r="H603" s="7" t="s">
        <v>20</v>
      </c>
      <c r="I603" s="9">
        <v>0.6</v>
      </c>
      <c r="J603" s="10">
        <v>2750</v>
      </c>
      <c r="K603" s="11">
        <f t="shared" si="4"/>
        <v>1650</v>
      </c>
      <c r="L603" s="11">
        <f t="shared" si="5"/>
        <v>495</v>
      </c>
      <c r="M603" s="12">
        <v>0.3</v>
      </c>
      <c r="O603" s="17"/>
      <c r="P603" s="15"/>
      <c r="Q603" s="13"/>
      <c r="R603" s="14"/>
    </row>
    <row r="604" spans="1:18" ht="15.75" customHeight="1">
      <c r="A604" s="1"/>
      <c r="B604" s="7" t="s">
        <v>27</v>
      </c>
      <c r="C604" s="7">
        <v>1128299</v>
      </c>
      <c r="D604" s="8">
        <v>44291</v>
      </c>
      <c r="E604" s="7" t="s">
        <v>28</v>
      </c>
      <c r="F604" s="7" t="s">
        <v>42</v>
      </c>
      <c r="G604" s="7" t="s">
        <v>43</v>
      </c>
      <c r="H604" s="7" t="s">
        <v>21</v>
      </c>
      <c r="I604" s="9">
        <v>0.65</v>
      </c>
      <c r="J604" s="10">
        <v>1750</v>
      </c>
      <c r="K604" s="11">
        <f t="shared" si="4"/>
        <v>1137.5</v>
      </c>
      <c r="L604" s="11">
        <f t="shared" si="5"/>
        <v>568.75</v>
      </c>
      <c r="M604" s="12">
        <v>0.5</v>
      </c>
      <c r="O604" s="17"/>
      <c r="P604" s="15"/>
      <c r="Q604" s="13"/>
      <c r="R604" s="14"/>
    </row>
    <row r="605" spans="1:18" ht="15.75" customHeight="1">
      <c r="A605" s="1"/>
      <c r="B605" s="7" t="s">
        <v>27</v>
      </c>
      <c r="C605" s="7">
        <v>1128299</v>
      </c>
      <c r="D605" s="8">
        <v>44291</v>
      </c>
      <c r="E605" s="7" t="s">
        <v>28</v>
      </c>
      <c r="F605" s="7" t="s">
        <v>42</v>
      </c>
      <c r="G605" s="7" t="s">
        <v>43</v>
      </c>
      <c r="H605" s="7" t="s">
        <v>22</v>
      </c>
      <c r="I605" s="9">
        <v>0.8</v>
      </c>
      <c r="J605" s="10">
        <v>3250</v>
      </c>
      <c r="K605" s="11">
        <f t="shared" si="4"/>
        <v>2600</v>
      </c>
      <c r="L605" s="11">
        <f t="shared" si="5"/>
        <v>390.00000000000006</v>
      </c>
      <c r="M605" s="12">
        <v>0.15000000000000002</v>
      </c>
      <c r="O605" s="17"/>
      <c r="P605" s="15"/>
      <c r="Q605" s="13"/>
      <c r="R605" s="14"/>
    </row>
    <row r="606" spans="1:18" ht="15.75" customHeight="1">
      <c r="A606" s="1"/>
      <c r="B606" s="7" t="s">
        <v>27</v>
      </c>
      <c r="C606" s="7">
        <v>1128299</v>
      </c>
      <c r="D606" s="8">
        <v>44322</v>
      </c>
      <c r="E606" s="7" t="s">
        <v>28</v>
      </c>
      <c r="F606" s="7" t="s">
        <v>42</v>
      </c>
      <c r="G606" s="7" t="s">
        <v>43</v>
      </c>
      <c r="H606" s="7" t="s">
        <v>17</v>
      </c>
      <c r="I606" s="9">
        <v>0.6</v>
      </c>
      <c r="J606" s="10">
        <v>5250</v>
      </c>
      <c r="K606" s="11">
        <f t="shared" si="4"/>
        <v>3150</v>
      </c>
      <c r="L606" s="11">
        <f t="shared" si="5"/>
        <v>1575</v>
      </c>
      <c r="M606" s="12">
        <v>0.5</v>
      </c>
      <c r="O606" s="17"/>
      <c r="P606" s="15"/>
      <c r="Q606" s="13"/>
      <c r="R606" s="14"/>
    </row>
    <row r="607" spans="1:18" ht="15.75" customHeight="1">
      <c r="A607" s="1"/>
      <c r="B607" s="7" t="s">
        <v>27</v>
      </c>
      <c r="C607" s="7">
        <v>1128299</v>
      </c>
      <c r="D607" s="8">
        <v>44322</v>
      </c>
      <c r="E607" s="7" t="s">
        <v>28</v>
      </c>
      <c r="F607" s="7" t="s">
        <v>42</v>
      </c>
      <c r="G607" s="7" t="s">
        <v>43</v>
      </c>
      <c r="H607" s="7" t="s">
        <v>18</v>
      </c>
      <c r="I607" s="9">
        <v>0.65</v>
      </c>
      <c r="J607" s="10">
        <v>3750</v>
      </c>
      <c r="K607" s="11">
        <f t="shared" si="4"/>
        <v>2437.5</v>
      </c>
      <c r="L607" s="11">
        <f t="shared" si="5"/>
        <v>853.125</v>
      </c>
      <c r="M607" s="12">
        <v>0.35</v>
      </c>
      <c r="O607" s="17"/>
      <c r="P607" s="15"/>
      <c r="Q607" s="13"/>
      <c r="R607" s="14"/>
    </row>
    <row r="608" spans="1:18" ht="15.75" customHeight="1">
      <c r="A608" s="1"/>
      <c r="B608" s="7" t="s">
        <v>27</v>
      </c>
      <c r="C608" s="7">
        <v>1128299</v>
      </c>
      <c r="D608" s="8">
        <v>44322</v>
      </c>
      <c r="E608" s="7" t="s">
        <v>28</v>
      </c>
      <c r="F608" s="7" t="s">
        <v>42</v>
      </c>
      <c r="G608" s="7" t="s">
        <v>43</v>
      </c>
      <c r="H608" s="7" t="s">
        <v>19</v>
      </c>
      <c r="I608" s="9">
        <v>0.65</v>
      </c>
      <c r="J608" s="10">
        <v>3750</v>
      </c>
      <c r="K608" s="11">
        <f t="shared" si="4"/>
        <v>2437.5</v>
      </c>
      <c r="L608" s="11">
        <f t="shared" si="5"/>
        <v>1218.75</v>
      </c>
      <c r="M608" s="12">
        <v>0.5</v>
      </c>
      <c r="O608" s="17"/>
      <c r="P608" s="15"/>
      <c r="Q608" s="13"/>
      <c r="R608" s="14"/>
    </row>
    <row r="609" spans="1:18" ht="15.75" customHeight="1">
      <c r="A609" s="1"/>
      <c r="B609" s="7" t="s">
        <v>27</v>
      </c>
      <c r="C609" s="7">
        <v>1128299</v>
      </c>
      <c r="D609" s="8">
        <v>44322</v>
      </c>
      <c r="E609" s="7" t="s">
        <v>28</v>
      </c>
      <c r="F609" s="7" t="s">
        <v>42</v>
      </c>
      <c r="G609" s="7" t="s">
        <v>43</v>
      </c>
      <c r="H609" s="7" t="s">
        <v>20</v>
      </c>
      <c r="I609" s="9">
        <v>0.6</v>
      </c>
      <c r="J609" s="10">
        <v>2750</v>
      </c>
      <c r="K609" s="11">
        <f t="shared" si="4"/>
        <v>1650</v>
      </c>
      <c r="L609" s="11">
        <f t="shared" si="5"/>
        <v>742.49999999999989</v>
      </c>
      <c r="M609" s="12">
        <v>0.44999999999999996</v>
      </c>
      <c r="O609" s="17"/>
      <c r="P609" s="15"/>
      <c r="Q609" s="13"/>
      <c r="R609" s="14"/>
    </row>
    <row r="610" spans="1:18" ht="15.75" customHeight="1">
      <c r="A610" s="1"/>
      <c r="B610" s="7" t="s">
        <v>27</v>
      </c>
      <c r="C610" s="7">
        <v>1128299</v>
      </c>
      <c r="D610" s="8">
        <v>44322</v>
      </c>
      <c r="E610" s="7" t="s">
        <v>28</v>
      </c>
      <c r="F610" s="7" t="s">
        <v>42</v>
      </c>
      <c r="G610" s="7" t="s">
        <v>43</v>
      </c>
      <c r="H610" s="7" t="s">
        <v>21</v>
      </c>
      <c r="I610" s="9">
        <v>0.65</v>
      </c>
      <c r="J610" s="10">
        <v>1750</v>
      </c>
      <c r="K610" s="11">
        <f t="shared" si="4"/>
        <v>1137.5</v>
      </c>
      <c r="L610" s="11">
        <f t="shared" si="5"/>
        <v>739.37500000000011</v>
      </c>
      <c r="M610" s="12">
        <v>0.65000000000000013</v>
      </c>
      <c r="O610" s="17"/>
      <c r="P610" s="15"/>
      <c r="Q610" s="13"/>
      <c r="R610" s="14"/>
    </row>
    <row r="611" spans="1:18" ht="15.75" customHeight="1">
      <c r="A611" s="1"/>
      <c r="B611" s="7" t="s">
        <v>27</v>
      </c>
      <c r="C611" s="7">
        <v>1128299</v>
      </c>
      <c r="D611" s="8">
        <v>44322</v>
      </c>
      <c r="E611" s="7" t="s">
        <v>28</v>
      </c>
      <c r="F611" s="7" t="s">
        <v>42</v>
      </c>
      <c r="G611" s="7" t="s">
        <v>43</v>
      </c>
      <c r="H611" s="7" t="s">
        <v>22</v>
      </c>
      <c r="I611" s="9">
        <v>0.8</v>
      </c>
      <c r="J611" s="10">
        <v>4750</v>
      </c>
      <c r="K611" s="11">
        <f t="shared" si="4"/>
        <v>3800</v>
      </c>
      <c r="L611" s="11">
        <f t="shared" si="5"/>
        <v>1140</v>
      </c>
      <c r="M611" s="12">
        <v>0.3</v>
      </c>
      <c r="O611" s="17"/>
      <c r="P611" s="15"/>
      <c r="Q611" s="13"/>
      <c r="R611" s="14"/>
    </row>
    <row r="612" spans="1:18" ht="15.75" customHeight="1">
      <c r="A612" s="1"/>
      <c r="B612" s="7" t="s">
        <v>27</v>
      </c>
      <c r="C612" s="7">
        <v>1128299</v>
      </c>
      <c r="D612" s="8">
        <v>44352</v>
      </c>
      <c r="E612" s="7" t="s">
        <v>28</v>
      </c>
      <c r="F612" s="7" t="s">
        <v>42</v>
      </c>
      <c r="G612" s="7" t="s">
        <v>43</v>
      </c>
      <c r="H612" s="7" t="s">
        <v>17</v>
      </c>
      <c r="I612" s="9">
        <v>0.6</v>
      </c>
      <c r="J612" s="10">
        <v>7250</v>
      </c>
      <c r="K612" s="11">
        <f t="shared" si="4"/>
        <v>4350</v>
      </c>
      <c r="L612" s="11">
        <f t="shared" si="5"/>
        <v>2175</v>
      </c>
      <c r="M612" s="12">
        <v>0.5</v>
      </c>
      <c r="O612" s="17"/>
      <c r="P612" s="15"/>
      <c r="Q612" s="13"/>
      <c r="R612" s="14"/>
    </row>
    <row r="613" spans="1:18" ht="15.75" customHeight="1">
      <c r="A613" s="1"/>
      <c r="B613" s="7" t="s">
        <v>27</v>
      </c>
      <c r="C613" s="7">
        <v>1128299</v>
      </c>
      <c r="D613" s="8">
        <v>44352</v>
      </c>
      <c r="E613" s="7" t="s">
        <v>28</v>
      </c>
      <c r="F613" s="7" t="s">
        <v>42</v>
      </c>
      <c r="G613" s="7" t="s">
        <v>43</v>
      </c>
      <c r="H613" s="7" t="s">
        <v>18</v>
      </c>
      <c r="I613" s="9">
        <v>0.65</v>
      </c>
      <c r="J613" s="10">
        <v>5750</v>
      </c>
      <c r="K613" s="11">
        <f t="shared" si="4"/>
        <v>3737.5</v>
      </c>
      <c r="L613" s="11">
        <f t="shared" si="5"/>
        <v>1308.125</v>
      </c>
      <c r="M613" s="12">
        <v>0.35</v>
      </c>
      <c r="O613" s="17"/>
      <c r="P613" s="15"/>
      <c r="Q613" s="13"/>
      <c r="R613" s="14"/>
    </row>
    <row r="614" spans="1:18" ht="15.75" customHeight="1">
      <c r="A614" s="1"/>
      <c r="B614" s="7" t="s">
        <v>27</v>
      </c>
      <c r="C614" s="7">
        <v>1128299</v>
      </c>
      <c r="D614" s="8">
        <v>44352</v>
      </c>
      <c r="E614" s="7" t="s">
        <v>28</v>
      </c>
      <c r="F614" s="7" t="s">
        <v>42</v>
      </c>
      <c r="G614" s="7" t="s">
        <v>43</v>
      </c>
      <c r="H614" s="7" t="s">
        <v>19</v>
      </c>
      <c r="I614" s="9">
        <v>0.65</v>
      </c>
      <c r="J614" s="10">
        <v>5750</v>
      </c>
      <c r="K614" s="11">
        <f t="shared" si="4"/>
        <v>3737.5</v>
      </c>
      <c r="L614" s="11">
        <f t="shared" si="5"/>
        <v>1868.75</v>
      </c>
      <c r="M614" s="12">
        <v>0.5</v>
      </c>
      <c r="O614" s="17"/>
      <c r="P614" s="15"/>
      <c r="Q614" s="13"/>
      <c r="R614" s="14"/>
    </row>
    <row r="615" spans="1:18" ht="15.75" customHeight="1">
      <c r="A615" s="1"/>
      <c r="B615" s="7" t="s">
        <v>27</v>
      </c>
      <c r="C615" s="7">
        <v>1128299</v>
      </c>
      <c r="D615" s="8">
        <v>44352</v>
      </c>
      <c r="E615" s="7" t="s">
        <v>28</v>
      </c>
      <c r="F615" s="7" t="s">
        <v>42</v>
      </c>
      <c r="G615" s="7" t="s">
        <v>43</v>
      </c>
      <c r="H615" s="7" t="s">
        <v>20</v>
      </c>
      <c r="I615" s="9">
        <v>0.65</v>
      </c>
      <c r="J615" s="10">
        <v>4500</v>
      </c>
      <c r="K615" s="11">
        <f t="shared" si="4"/>
        <v>2925</v>
      </c>
      <c r="L615" s="11">
        <f t="shared" si="5"/>
        <v>1316.2499999999998</v>
      </c>
      <c r="M615" s="12">
        <v>0.44999999999999996</v>
      </c>
      <c r="O615" s="17"/>
      <c r="P615" s="15"/>
      <c r="Q615" s="13"/>
      <c r="R615" s="14"/>
    </row>
    <row r="616" spans="1:18" ht="15.75" customHeight="1">
      <c r="A616" s="1"/>
      <c r="B616" s="7" t="s">
        <v>27</v>
      </c>
      <c r="C616" s="7">
        <v>1128299</v>
      </c>
      <c r="D616" s="8">
        <v>44352</v>
      </c>
      <c r="E616" s="7" t="s">
        <v>28</v>
      </c>
      <c r="F616" s="7" t="s">
        <v>42</v>
      </c>
      <c r="G616" s="7" t="s">
        <v>43</v>
      </c>
      <c r="H616" s="7" t="s">
        <v>21</v>
      </c>
      <c r="I616" s="9">
        <v>0.70000000000000007</v>
      </c>
      <c r="J616" s="10">
        <v>3250</v>
      </c>
      <c r="K616" s="11">
        <f t="shared" si="4"/>
        <v>2275</v>
      </c>
      <c r="L616" s="11">
        <f t="shared" si="5"/>
        <v>1478.7500000000002</v>
      </c>
      <c r="M616" s="12">
        <v>0.65000000000000013</v>
      </c>
      <c r="O616" s="17"/>
      <c r="P616" s="15"/>
      <c r="Q616" s="13"/>
      <c r="R616" s="14"/>
    </row>
    <row r="617" spans="1:18" ht="15.75" customHeight="1">
      <c r="A617" s="1"/>
      <c r="B617" s="7" t="s">
        <v>27</v>
      </c>
      <c r="C617" s="7">
        <v>1128299</v>
      </c>
      <c r="D617" s="8">
        <v>44352</v>
      </c>
      <c r="E617" s="7" t="s">
        <v>28</v>
      </c>
      <c r="F617" s="7" t="s">
        <v>42</v>
      </c>
      <c r="G617" s="7" t="s">
        <v>43</v>
      </c>
      <c r="H617" s="7" t="s">
        <v>22</v>
      </c>
      <c r="I617" s="9">
        <v>0.85000000000000009</v>
      </c>
      <c r="J617" s="10">
        <v>6250</v>
      </c>
      <c r="K617" s="11">
        <f t="shared" si="4"/>
        <v>5312.5000000000009</v>
      </c>
      <c r="L617" s="11">
        <f t="shared" si="5"/>
        <v>1593.7500000000002</v>
      </c>
      <c r="M617" s="12">
        <v>0.3</v>
      </c>
      <c r="O617" s="17"/>
      <c r="P617" s="15"/>
      <c r="Q617" s="13"/>
      <c r="R617" s="14"/>
    </row>
    <row r="618" spans="1:18" ht="15.75" customHeight="1">
      <c r="A618" s="1"/>
      <c r="B618" s="7" t="s">
        <v>27</v>
      </c>
      <c r="C618" s="7">
        <v>1128299</v>
      </c>
      <c r="D618" s="8">
        <v>44381</v>
      </c>
      <c r="E618" s="7" t="s">
        <v>28</v>
      </c>
      <c r="F618" s="7" t="s">
        <v>42</v>
      </c>
      <c r="G618" s="7" t="s">
        <v>43</v>
      </c>
      <c r="H618" s="7" t="s">
        <v>17</v>
      </c>
      <c r="I618" s="9">
        <v>0.65</v>
      </c>
      <c r="J618" s="10">
        <v>7750</v>
      </c>
      <c r="K618" s="11">
        <f t="shared" si="4"/>
        <v>5037.5</v>
      </c>
      <c r="L618" s="11">
        <f t="shared" si="5"/>
        <v>2266.875</v>
      </c>
      <c r="M618" s="12">
        <v>0.45</v>
      </c>
      <c r="O618" s="17"/>
      <c r="P618" s="15"/>
      <c r="Q618" s="13"/>
      <c r="R618" s="14"/>
    </row>
    <row r="619" spans="1:18" ht="15.75" customHeight="1">
      <c r="A619" s="1"/>
      <c r="B619" s="7" t="s">
        <v>27</v>
      </c>
      <c r="C619" s="7">
        <v>1128299</v>
      </c>
      <c r="D619" s="8">
        <v>44381</v>
      </c>
      <c r="E619" s="7" t="s">
        <v>28</v>
      </c>
      <c r="F619" s="7" t="s">
        <v>42</v>
      </c>
      <c r="G619" s="7" t="s">
        <v>43</v>
      </c>
      <c r="H619" s="7" t="s">
        <v>18</v>
      </c>
      <c r="I619" s="9">
        <v>0.70000000000000007</v>
      </c>
      <c r="J619" s="10">
        <v>6250</v>
      </c>
      <c r="K619" s="11">
        <f t="shared" si="4"/>
        <v>4375</v>
      </c>
      <c r="L619" s="11">
        <f t="shared" si="5"/>
        <v>1312.5</v>
      </c>
      <c r="M619" s="12">
        <v>0.3</v>
      </c>
      <c r="O619" s="17"/>
      <c r="P619" s="15"/>
      <c r="Q619" s="13"/>
      <c r="R619" s="14"/>
    </row>
    <row r="620" spans="1:18" ht="15.75" customHeight="1">
      <c r="A620" s="1"/>
      <c r="B620" s="7" t="s">
        <v>27</v>
      </c>
      <c r="C620" s="7">
        <v>1128299</v>
      </c>
      <c r="D620" s="8">
        <v>44381</v>
      </c>
      <c r="E620" s="7" t="s">
        <v>28</v>
      </c>
      <c r="F620" s="7" t="s">
        <v>42</v>
      </c>
      <c r="G620" s="7" t="s">
        <v>43</v>
      </c>
      <c r="H620" s="7" t="s">
        <v>19</v>
      </c>
      <c r="I620" s="9">
        <v>0.70000000000000007</v>
      </c>
      <c r="J620" s="10">
        <v>5750</v>
      </c>
      <c r="K620" s="11">
        <f t="shared" si="4"/>
        <v>4025.0000000000005</v>
      </c>
      <c r="L620" s="11">
        <f t="shared" si="5"/>
        <v>1811.2500000000002</v>
      </c>
      <c r="M620" s="12">
        <v>0.45</v>
      </c>
      <c r="O620" s="17"/>
      <c r="P620" s="15"/>
      <c r="Q620" s="13"/>
      <c r="R620" s="14"/>
    </row>
    <row r="621" spans="1:18" ht="15.75" customHeight="1">
      <c r="A621" s="1"/>
      <c r="B621" s="7" t="s">
        <v>27</v>
      </c>
      <c r="C621" s="7">
        <v>1128299</v>
      </c>
      <c r="D621" s="8">
        <v>44381</v>
      </c>
      <c r="E621" s="7" t="s">
        <v>28</v>
      </c>
      <c r="F621" s="7" t="s">
        <v>42</v>
      </c>
      <c r="G621" s="7" t="s">
        <v>43</v>
      </c>
      <c r="H621" s="7" t="s">
        <v>20</v>
      </c>
      <c r="I621" s="9">
        <v>0.65</v>
      </c>
      <c r="J621" s="10">
        <v>4750</v>
      </c>
      <c r="K621" s="11">
        <f t="shared" si="4"/>
        <v>3087.5</v>
      </c>
      <c r="L621" s="11">
        <f t="shared" si="5"/>
        <v>1235</v>
      </c>
      <c r="M621" s="12">
        <v>0.39999999999999997</v>
      </c>
      <c r="O621" s="17"/>
      <c r="P621" s="15"/>
      <c r="Q621" s="13"/>
      <c r="R621" s="14"/>
    </row>
    <row r="622" spans="1:18" ht="15.75" customHeight="1">
      <c r="A622" s="1"/>
      <c r="B622" s="7" t="s">
        <v>27</v>
      </c>
      <c r="C622" s="7">
        <v>1128299</v>
      </c>
      <c r="D622" s="8">
        <v>44381</v>
      </c>
      <c r="E622" s="7" t="s">
        <v>28</v>
      </c>
      <c r="F622" s="7" t="s">
        <v>42</v>
      </c>
      <c r="G622" s="7" t="s">
        <v>43</v>
      </c>
      <c r="H622" s="7" t="s">
        <v>21</v>
      </c>
      <c r="I622" s="9">
        <v>0.70000000000000007</v>
      </c>
      <c r="J622" s="10">
        <v>5250</v>
      </c>
      <c r="K622" s="11">
        <f t="shared" si="4"/>
        <v>3675.0000000000005</v>
      </c>
      <c r="L622" s="11">
        <f t="shared" si="5"/>
        <v>2205.0000000000005</v>
      </c>
      <c r="M622" s="12">
        <v>0.60000000000000009</v>
      </c>
      <c r="O622" s="17"/>
      <c r="P622" s="15"/>
      <c r="Q622" s="13"/>
      <c r="R622" s="14"/>
    </row>
    <row r="623" spans="1:18" ht="15.75" customHeight="1">
      <c r="A623" s="1"/>
      <c r="B623" s="7" t="s">
        <v>27</v>
      </c>
      <c r="C623" s="7">
        <v>1128299</v>
      </c>
      <c r="D623" s="8">
        <v>44381</v>
      </c>
      <c r="E623" s="7" t="s">
        <v>28</v>
      </c>
      <c r="F623" s="7" t="s">
        <v>42</v>
      </c>
      <c r="G623" s="7" t="s">
        <v>43</v>
      </c>
      <c r="H623" s="7" t="s">
        <v>22</v>
      </c>
      <c r="I623" s="9">
        <v>0.85000000000000009</v>
      </c>
      <c r="J623" s="10">
        <v>5250</v>
      </c>
      <c r="K623" s="11">
        <f t="shared" si="4"/>
        <v>4462.5000000000009</v>
      </c>
      <c r="L623" s="11">
        <f t="shared" si="5"/>
        <v>1115.6250000000002</v>
      </c>
      <c r="M623" s="12">
        <v>0.25</v>
      </c>
      <c r="O623" s="17"/>
      <c r="P623" s="15"/>
      <c r="Q623" s="13"/>
      <c r="R623" s="14"/>
    </row>
    <row r="624" spans="1:18" ht="15.75" customHeight="1">
      <c r="A624" s="1"/>
      <c r="B624" s="7" t="s">
        <v>27</v>
      </c>
      <c r="C624" s="7">
        <v>1128299</v>
      </c>
      <c r="D624" s="8">
        <v>44413</v>
      </c>
      <c r="E624" s="7" t="s">
        <v>28</v>
      </c>
      <c r="F624" s="7" t="s">
        <v>42</v>
      </c>
      <c r="G624" s="7" t="s">
        <v>43</v>
      </c>
      <c r="H624" s="7" t="s">
        <v>17</v>
      </c>
      <c r="I624" s="9">
        <v>0.70000000000000007</v>
      </c>
      <c r="J624" s="10">
        <v>7250</v>
      </c>
      <c r="K624" s="11">
        <f t="shared" si="4"/>
        <v>5075.0000000000009</v>
      </c>
      <c r="L624" s="11">
        <f t="shared" si="5"/>
        <v>2283.7500000000005</v>
      </c>
      <c r="M624" s="12">
        <v>0.45</v>
      </c>
      <c r="O624" s="17"/>
      <c r="P624" s="15"/>
      <c r="Q624" s="13"/>
      <c r="R624" s="14"/>
    </row>
    <row r="625" spans="1:18" ht="15.75" customHeight="1">
      <c r="A625" s="1"/>
      <c r="B625" s="7" t="s">
        <v>27</v>
      </c>
      <c r="C625" s="7">
        <v>1128299</v>
      </c>
      <c r="D625" s="8">
        <v>44413</v>
      </c>
      <c r="E625" s="7" t="s">
        <v>28</v>
      </c>
      <c r="F625" s="7" t="s">
        <v>42</v>
      </c>
      <c r="G625" s="7" t="s">
        <v>43</v>
      </c>
      <c r="H625" s="7" t="s">
        <v>18</v>
      </c>
      <c r="I625" s="9">
        <v>0.75000000000000011</v>
      </c>
      <c r="J625" s="10">
        <v>6750</v>
      </c>
      <c r="K625" s="11">
        <f t="shared" si="4"/>
        <v>5062.5000000000009</v>
      </c>
      <c r="L625" s="11">
        <f t="shared" si="5"/>
        <v>1518.7500000000002</v>
      </c>
      <c r="M625" s="12">
        <v>0.3</v>
      </c>
      <c r="O625" s="17"/>
      <c r="P625" s="15"/>
      <c r="Q625" s="13"/>
      <c r="R625" s="14"/>
    </row>
    <row r="626" spans="1:18" ht="15.75" customHeight="1">
      <c r="A626" s="1"/>
      <c r="B626" s="7" t="s">
        <v>27</v>
      </c>
      <c r="C626" s="7">
        <v>1128299</v>
      </c>
      <c r="D626" s="8">
        <v>44413</v>
      </c>
      <c r="E626" s="7" t="s">
        <v>28</v>
      </c>
      <c r="F626" s="7" t="s">
        <v>42</v>
      </c>
      <c r="G626" s="7" t="s">
        <v>43</v>
      </c>
      <c r="H626" s="7" t="s">
        <v>19</v>
      </c>
      <c r="I626" s="9">
        <v>0.70000000000000007</v>
      </c>
      <c r="J626" s="10">
        <v>5500</v>
      </c>
      <c r="K626" s="11">
        <f t="shared" si="4"/>
        <v>3850.0000000000005</v>
      </c>
      <c r="L626" s="11">
        <f t="shared" si="5"/>
        <v>1732.5000000000002</v>
      </c>
      <c r="M626" s="12">
        <v>0.45</v>
      </c>
      <c r="O626" s="17"/>
      <c r="P626" s="15"/>
      <c r="Q626" s="13"/>
      <c r="R626" s="14"/>
    </row>
    <row r="627" spans="1:18" ht="15.75" customHeight="1">
      <c r="A627" s="1"/>
      <c r="B627" s="7" t="s">
        <v>27</v>
      </c>
      <c r="C627" s="7">
        <v>1128299</v>
      </c>
      <c r="D627" s="8">
        <v>44413</v>
      </c>
      <c r="E627" s="7" t="s">
        <v>28</v>
      </c>
      <c r="F627" s="7" t="s">
        <v>42</v>
      </c>
      <c r="G627" s="7" t="s">
        <v>43</v>
      </c>
      <c r="H627" s="7" t="s">
        <v>20</v>
      </c>
      <c r="I627" s="9">
        <v>0.70000000000000007</v>
      </c>
      <c r="J627" s="10">
        <v>5000</v>
      </c>
      <c r="K627" s="11">
        <f t="shared" si="4"/>
        <v>3500.0000000000005</v>
      </c>
      <c r="L627" s="11">
        <f t="shared" si="5"/>
        <v>1400</v>
      </c>
      <c r="M627" s="12">
        <v>0.39999999999999997</v>
      </c>
      <c r="O627" s="17"/>
      <c r="P627" s="15"/>
      <c r="Q627" s="13"/>
      <c r="R627" s="14"/>
    </row>
    <row r="628" spans="1:18" ht="15.75" customHeight="1">
      <c r="A628" s="1"/>
      <c r="B628" s="7" t="s">
        <v>27</v>
      </c>
      <c r="C628" s="7">
        <v>1128299</v>
      </c>
      <c r="D628" s="8">
        <v>44413</v>
      </c>
      <c r="E628" s="7" t="s">
        <v>28</v>
      </c>
      <c r="F628" s="7" t="s">
        <v>42</v>
      </c>
      <c r="G628" s="7" t="s">
        <v>43</v>
      </c>
      <c r="H628" s="7" t="s">
        <v>21</v>
      </c>
      <c r="I628" s="9">
        <v>0.75</v>
      </c>
      <c r="J628" s="10">
        <v>5000</v>
      </c>
      <c r="K628" s="11">
        <f t="shared" si="4"/>
        <v>3750</v>
      </c>
      <c r="L628" s="11">
        <f t="shared" si="5"/>
        <v>2250.0000000000005</v>
      </c>
      <c r="M628" s="12">
        <v>0.60000000000000009</v>
      </c>
      <c r="O628" s="17"/>
      <c r="P628" s="15"/>
      <c r="Q628" s="13"/>
      <c r="R628" s="14"/>
    </row>
    <row r="629" spans="1:18" ht="15.75" customHeight="1">
      <c r="A629" s="1"/>
      <c r="B629" s="7" t="s">
        <v>27</v>
      </c>
      <c r="C629" s="7">
        <v>1128299</v>
      </c>
      <c r="D629" s="8">
        <v>44413</v>
      </c>
      <c r="E629" s="7" t="s">
        <v>28</v>
      </c>
      <c r="F629" s="7" t="s">
        <v>42</v>
      </c>
      <c r="G629" s="7" t="s">
        <v>43</v>
      </c>
      <c r="H629" s="7" t="s">
        <v>22</v>
      </c>
      <c r="I629" s="9">
        <v>0.8</v>
      </c>
      <c r="J629" s="10">
        <v>4000</v>
      </c>
      <c r="K629" s="11">
        <f t="shared" si="4"/>
        <v>3200</v>
      </c>
      <c r="L629" s="11">
        <f t="shared" si="5"/>
        <v>800</v>
      </c>
      <c r="M629" s="12">
        <v>0.25</v>
      </c>
      <c r="O629" s="17"/>
      <c r="P629" s="15"/>
      <c r="Q629" s="13"/>
      <c r="R629" s="14"/>
    </row>
    <row r="630" spans="1:18" ht="15.75" customHeight="1">
      <c r="A630" s="1"/>
      <c r="B630" s="7" t="s">
        <v>27</v>
      </c>
      <c r="C630" s="7">
        <v>1128299</v>
      </c>
      <c r="D630" s="8">
        <v>44445</v>
      </c>
      <c r="E630" s="7" t="s">
        <v>28</v>
      </c>
      <c r="F630" s="7" t="s">
        <v>42</v>
      </c>
      <c r="G630" s="7" t="s">
        <v>43</v>
      </c>
      <c r="H630" s="7" t="s">
        <v>17</v>
      </c>
      <c r="I630" s="9">
        <v>0.65000000000000013</v>
      </c>
      <c r="J630" s="10">
        <v>6000</v>
      </c>
      <c r="K630" s="11">
        <f t="shared" si="4"/>
        <v>3900.0000000000009</v>
      </c>
      <c r="L630" s="11">
        <f t="shared" si="5"/>
        <v>1560.0000000000005</v>
      </c>
      <c r="M630" s="12">
        <v>0.4</v>
      </c>
      <c r="O630" s="17"/>
      <c r="P630" s="15"/>
      <c r="Q630" s="13"/>
      <c r="R630" s="14"/>
    </row>
    <row r="631" spans="1:18" ht="15.75" customHeight="1">
      <c r="A631" s="1"/>
      <c r="B631" s="7" t="s">
        <v>27</v>
      </c>
      <c r="C631" s="7">
        <v>1128299</v>
      </c>
      <c r="D631" s="8">
        <v>44445</v>
      </c>
      <c r="E631" s="7" t="s">
        <v>28</v>
      </c>
      <c r="F631" s="7" t="s">
        <v>42</v>
      </c>
      <c r="G631" s="7" t="s">
        <v>43</v>
      </c>
      <c r="H631" s="7" t="s">
        <v>18</v>
      </c>
      <c r="I631" s="9">
        <v>0.70000000000000018</v>
      </c>
      <c r="J631" s="10">
        <v>6000</v>
      </c>
      <c r="K631" s="11">
        <f t="shared" si="4"/>
        <v>4200.0000000000009</v>
      </c>
      <c r="L631" s="11">
        <f t="shared" si="5"/>
        <v>1050.0000000000002</v>
      </c>
      <c r="M631" s="12">
        <v>0.25</v>
      </c>
      <c r="O631" s="17"/>
      <c r="P631" s="15"/>
      <c r="Q631" s="13"/>
      <c r="R631" s="14"/>
    </row>
    <row r="632" spans="1:18" ht="15.75" customHeight="1">
      <c r="A632" s="1"/>
      <c r="B632" s="7" t="s">
        <v>27</v>
      </c>
      <c r="C632" s="7">
        <v>1128299</v>
      </c>
      <c r="D632" s="8">
        <v>44445</v>
      </c>
      <c r="E632" s="7" t="s">
        <v>28</v>
      </c>
      <c r="F632" s="7" t="s">
        <v>42</v>
      </c>
      <c r="G632" s="7" t="s">
        <v>43</v>
      </c>
      <c r="H632" s="7" t="s">
        <v>19</v>
      </c>
      <c r="I632" s="9">
        <v>0.65000000000000013</v>
      </c>
      <c r="J632" s="10">
        <v>4500</v>
      </c>
      <c r="K632" s="11">
        <f t="shared" si="4"/>
        <v>2925.0000000000005</v>
      </c>
      <c r="L632" s="11">
        <f t="shared" si="5"/>
        <v>1170.0000000000002</v>
      </c>
      <c r="M632" s="12">
        <v>0.4</v>
      </c>
      <c r="O632" s="17"/>
      <c r="P632" s="15"/>
      <c r="Q632" s="13"/>
      <c r="R632" s="14"/>
    </row>
    <row r="633" spans="1:18" ht="15.75" customHeight="1">
      <c r="A633" s="1"/>
      <c r="B633" s="7" t="s">
        <v>27</v>
      </c>
      <c r="C633" s="7">
        <v>1128299</v>
      </c>
      <c r="D633" s="8">
        <v>44445</v>
      </c>
      <c r="E633" s="7" t="s">
        <v>28</v>
      </c>
      <c r="F633" s="7" t="s">
        <v>42</v>
      </c>
      <c r="G633" s="7" t="s">
        <v>43</v>
      </c>
      <c r="H633" s="7" t="s">
        <v>20</v>
      </c>
      <c r="I633" s="9">
        <v>0.65000000000000013</v>
      </c>
      <c r="J633" s="10">
        <v>4000</v>
      </c>
      <c r="K633" s="11">
        <f t="shared" si="4"/>
        <v>2600.0000000000005</v>
      </c>
      <c r="L633" s="11">
        <f t="shared" si="5"/>
        <v>910.00000000000011</v>
      </c>
      <c r="M633" s="12">
        <v>0.35</v>
      </c>
      <c r="O633" s="17"/>
      <c r="P633" s="15"/>
      <c r="Q633" s="13"/>
      <c r="R633" s="14"/>
    </row>
    <row r="634" spans="1:18" ht="15.75" customHeight="1">
      <c r="A634" s="1"/>
      <c r="B634" s="7" t="s">
        <v>27</v>
      </c>
      <c r="C634" s="7">
        <v>1128299</v>
      </c>
      <c r="D634" s="8">
        <v>44445</v>
      </c>
      <c r="E634" s="7" t="s">
        <v>28</v>
      </c>
      <c r="F634" s="7" t="s">
        <v>42</v>
      </c>
      <c r="G634" s="7" t="s">
        <v>43</v>
      </c>
      <c r="H634" s="7" t="s">
        <v>21</v>
      </c>
      <c r="I634" s="9">
        <v>0.75000000000000011</v>
      </c>
      <c r="J634" s="10">
        <v>4000</v>
      </c>
      <c r="K634" s="11">
        <f t="shared" si="4"/>
        <v>3000.0000000000005</v>
      </c>
      <c r="L634" s="11">
        <f t="shared" si="5"/>
        <v>1650.0000000000007</v>
      </c>
      <c r="M634" s="12">
        <v>0.55000000000000016</v>
      </c>
      <c r="O634" s="17"/>
      <c r="P634" s="15"/>
      <c r="Q634" s="13"/>
      <c r="R634" s="14"/>
    </row>
    <row r="635" spans="1:18" ht="15.75" customHeight="1">
      <c r="A635" s="1"/>
      <c r="B635" s="7" t="s">
        <v>27</v>
      </c>
      <c r="C635" s="7">
        <v>1128299</v>
      </c>
      <c r="D635" s="8">
        <v>44445</v>
      </c>
      <c r="E635" s="7" t="s">
        <v>28</v>
      </c>
      <c r="F635" s="7" t="s">
        <v>42</v>
      </c>
      <c r="G635" s="7" t="s">
        <v>43</v>
      </c>
      <c r="H635" s="7" t="s">
        <v>22</v>
      </c>
      <c r="I635" s="9">
        <v>0.70000000000000007</v>
      </c>
      <c r="J635" s="10">
        <v>4250</v>
      </c>
      <c r="K635" s="11">
        <f t="shared" si="4"/>
        <v>2975.0000000000005</v>
      </c>
      <c r="L635" s="11">
        <f t="shared" si="5"/>
        <v>595.00000000000011</v>
      </c>
      <c r="M635" s="12">
        <v>0.2</v>
      </c>
      <c r="O635" s="17"/>
      <c r="P635" s="15"/>
      <c r="Q635" s="13"/>
      <c r="R635" s="14"/>
    </row>
    <row r="636" spans="1:18" ht="15.75" customHeight="1">
      <c r="A636" s="1"/>
      <c r="B636" s="7" t="s">
        <v>27</v>
      </c>
      <c r="C636" s="7">
        <v>1128299</v>
      </c>
      <c r="D636" s="8">
        <v>44474</v>
      </c>
      <c r="E636" s="7" t="s">
        <v>28</v>
      </c>
      <c r="F636" s="7" t="s">
        <v>42</v>
      </c>
      <c r="G636" s="7" t="s">
        <v>43</v>
      </c>
      <c r="H636" s="7" t="s">
        <v>17</v>
      </c>
      <c r="I636" s="9">
        <v>0.55000000000000004</v>
      </c>
      <c r="J636" s="10">
        <v>5250</v>
      </c>
      <c r="K636" s="11">
        <f t="shared" si="4"/>
        <v>2887.5000000000005</v>
      </c>
      <c r="L636" s="11">
        <f t="shared" si="5"/>
        <v>1155.0000000000002</v>
      </c>
      <c r="M636" s="12">
        <v>0.4</v>
      </c>
      <c r="O636" s="17"/>
      <c r="P636" s="15"/>
      <c r="Q636" s="13"/>
      <c r="R636" s="14"/>
    </row>
    <row r="637" spans="1:18" ht="15.75" customHeight="1">
      <c r="A637" s="1"/>
      <c r="B637" s="7" t="s">
        <v>27</v>
      </c>
      <c r="C637" s="7">
        <v>1128299</v>
      </c>
      <c r="D637" s="8">
        <v>44474</v>
      </c>
      <c r="E637" s="7" t="s">
        <v>28</v>
      </c>
      <c r="F637" s="7" t="s">
        <v>42</v>
      </c>
      <c r="G637" s="7" t="s">
        <v>43</v>
      </c>
      <c r="H637" s="7" t="s">
        <v>18</v>
      </c>
      <c r="I637" s="9">
        <v>0.60000000000000009</v>
      </c>
      <c r="J637" s="10">
        <v>5250</v>
      </c>
      <c r="K637" s="11">
        <f t="shared" si="4"/>
        <v>3150.0000000000005</v>
      </c>
      <c r="L637" s="11">
        <f t="shared" si="5"/>
        <v>787.50000000000011</v>
      </c>
      <c r="M637" s="12">
        <v>0.25</v>
      </c>
      <c r="O637" s="17"/>
      <c r="P637" s="15"/>
      <c r="Q637" s="13"/>
      <c r="R637" s="14"/>
    </row>
    <row r="638" spans="1:18" ht="15.75" customHeight="1">
      <c r="A638" s="1"/>
      <c r="B638" s="7" t="s">
        <v>27</v>
      </c>
      <c r="C638" s="7">
        <v>1128299</v>
      </c>
      <c r="D638" s="8">
        <v>44474</v>
      </c>
      <c r="E638" s="7" t="s">
        <v>28</v>
      </c>
      <c r="F638" s="7" t="s">
        <v>42</v>
      </c>
      <c r="G638" s="7" t="s">
        <v>43</v>
      </c>
      <c r="H638" s="7" t="s">
        <v>19</v>
      </c>
      <c r="I638" s="9">
        <v>0.55000000000000004</v>
      </c>
      <c r="J638" s="10">
        <v>3500</v>
      </c>
      <c r="K638" s="11">
        <f t="shared" si="4"/>
        <v>1925.0000000000002</v>
      </c>
      <c r="L638" s="11">
        <f t="shared" si="5"/>
        <v>770.00000000000011</v>
      </c>
      <c r="M638" s="12">
        <v>0.4</v>
      </c>
      <c r="O638" s="17"/>
      <c r="P638" s="15"/>
      <c r="Q638" s="13"/>
      <c r="R638" s="14"/>
    </row>
    <row r="639" spans="1:18" ht="15.75" customHeight="1">
      <c r="A639" s="1"/>
      <c r="B639" s="7" t="s">
        <v>27</v>
      </c>
      <c r="C639" s="7">
        <v>1128299</v>
      </c>
      <c r="D639" s="8">
        <v>44474</v>
      </c>
      <c r="E639" s="7" t="s">
        <v>28</v>
      </c>
      <c r="F639" s="7" t="s">
        <v>42</v>
      </c>
      <c r="G639" s="7" t="s">
        <v>43</v>
      </c>
      <c r="H639" s="7" t="s">
        <v>20</v>
      </c>
      <c r="I639" s="9">
        <v>0.55000000000000004</v>
      </c>
      <c r="J639" s="10">
        <v>3250</v>
      </c>
      <c r="K639" s="11">
        <f t="shared" si="4"/>
        <v>1787.5000000000002</v>
      </c>
      <c r="L639" s="11">
        <f t="shared" si="5"/>
        <v>625.625</v>
      </c>
      <c r="M639" s="12">
        <v>0.35</v>
      </c>
      <c r="O639" s="17"/>
      <c r="P639" s="15"/>
      <c r="Q639" s="13"/>
      <c r="R639" s="14"/>
    </row>
    <row r="640" spans="1:18" ht="15.75" customHeight="1">
      <c r="A640" s="1"/>
      <c r="B640" s="7" t="s">
        <v>27</v>
      </c>
      <c r="C640" s="7">
        <v>1128299</v>
      </c>
      <c r="D640" s="8">
        <v>44474</v>
      </c>
      <c r="E640" s="7" t="s">
        <v>28</v>
      </c>
      <c r="F640" s="7" t="s">
        <v>42</v>
      </c>
      <c r="G640" s="7" t="s">
        <v>43</v>
      </c>
      <c r="H640" s="7" t="s">
        <v>21</v>
      </c>
      <c r="I640" s="9">
        <v>0.65</v>
      </c>
      <c r="J640" s="10">
        <v>3000</v>
      </c>
      <c r="K640" s="11">
        <f t="shared" si="4"/>
        <v>1950</v>
      </c>
      <c r="L640" s="11">
        <f t="shared" si="5"/>
        <v>1072.5000000000002</v>
      </c>
      <c r="M640" s="12">
        <v>0.55000000000000016</v>
      </c>
      <c r="O640" s="17"/>
      <c r="P640" s="15"/>
      <c r="Q640" s="13"/>
      <c r="R640" s="14"/>
    </row>
    <row r="641" spans="1:18" ht="15.75" customHeight="1">
      <c r="A641" s="1"/>
      <c r="B641" s="7" t="s">
        <v>27</v>
      </c>
      <c r="C641" s="7">
        <v>1128299</v>
      </c>
      <c r="D641" s="8">
        <v>44474</v>
      </c>
      <c r="E641" s="7" t="s">
        <v>28</v>
      </c>
      <c r="F641" s="7" t="s">
        <v>42</v>
      </c>
      <c r="G641" s="7" t="s">
        <v>43</v>
      </c>
      <c r="H641" s="7" t="s">
        <v>22</v>
      </c>
      <c r="I641" s="9">
        <v>0.70000000000000007</v>
      </c>
      <c r="J641" s="10">
        <v>3500</v>
      </c>
      <c r="K641" s="11">
        <f t="shared" si="4"/>
        <v>2450.0000000000005</v>
      </c>
      <c r="L641" s="11">
        <f t="shared" si="5"/>
        <v>490.00000000000011</v>
      </c>
      <c r="M641" s="12">
        <v>0.2</v>
      </c>
      <c r="O641" s="17"/>
      <c r="P641" s="15"/>
      <c r="Q641" s="13"/>
      <c r="R641" s="14"/>
    </row>
    <row r="642" spans="1:18" ht="15.75" customHeight="1">
      <c r="A642" s="1"/>
      <c r="B642" s="7" t="s">
        <v>27</v>
      </c>
      <c r="C642" s="7">
        <v>1128299</v>
      </c>
      <c r="D642" s="8">
        <v>44505</v>
      </c>
      <c r="E642" s="7" t="s">
        <v>28</v>
      </c>
      <c r="F642" s="7" t="s">
        <v>42</v>
      </c>
      <c r="G642" s="7" t="s">
        <v>43</v>
      </c>
      <c r="H642" s="7" t="s">
        <v>17</v>
      </c>
      <c r="I642" s="9">
        <v>0.55000000000000004</v>
      </c>
      <c r="J642" s="10">
        <v>5750</v>
      </c>
      <c r="K642" s="11">
        <f t="shared" si="4"/>
        <v>3162.5000000000005</v>
      </c>
      <c r="L642" s="11">
        <f t="shared" si="5"/>
        <v>1265.0000000000002</v>
      </c>
      <c r="M642" s="12">
        <v>0.4</v>
      </c>
      <c r="O642" s="17"/>
      <c r="P642" s="15"/>
      <c r="Q642" s="13"/>
      <c r="R642" s="14"/>
    </row>
    <row r="643" spans="1:18" ht="15.75" customHeight="1">
      <c r="A643" s="1"/>
      <c r="B643" s="7" t="s">
        <v>27</v>
      </c>
      <c r="C643" s="7">
        <v>1128299</v>
      </c>
      <c r="D643" s="8">
        <v>44505</v>
      </c>
      <c r="E643" s="7" t="s">
        <v>28</v>
      </c>
      <c r="F643" s="7" t="s">
        <v>42</v>
      </c>
      <c r="G643" s="7" t="s">
        <v>43</v>
      </c>
      <c r="H643" s="7" t="s">
        <v>18</v>
      </c>
      <c r="I643" s="9">
        <v>0.60000000000000009</v>
      </c>
      <c r="J643" s="10">
        <v>5750</v>
      </c>
      <c r="K643" s="11">
        <f t="shared" si="4"/>
        <v>3450.0000000000005</v>
      </c>
      <c r="L643" s="11">
        <f t="shared" si="5"/>
        <v>862.50000000000011</v>
      </c>
      <c r="M643" s="12">
        <v>0.25</v>
      </c>
      <c r="O643" s="17"/>
      <c r="P643" s="15"/>
      <c r="Q643" s="13"/>
      <c r="R643" s="14"/>
    </row>
    <row r="644" spans="1:18" ht="15.75" customHeight="1">
      <c r="A644" s="1"/>
      <c r="B644" s="7" t="s">
        <v>27</v>
      </c>
      <c r="C644" s="7">
        <v>1128299</v>
      </c>
      <c r="D644" s="8">
        <v>44505</v>
      </c>
      <c r="E644" s="7" t="s">
        <v>28</v>
      </c>
      <c r="F644" s="7" t="s">
        <v>42</v>
      </c>
      <c r="G644" s="7" t="s">
        <v>43</v>
      </c>
      <c r="H644" s="7" t="s">
        <v>19</v>
      </c>
      <c r="I644" s="9">
        <v>0.55000000000000004</v>
      </c>
      <c r="J644" s="10">
        <v>4250</v>
      </c>
      <c r="K644" s="11">
        <f t="shared" si="4"/>
        <v>2337.5</v>
      </c>
      <c r="L644" s="11">
        <f t="shared" si="5"/>
        <v>935</v>
      </c>
      <c r="M644" s="12">
        <v>0.4</v>
      </c>
      <c r="O644" s="17"/>
      <c r="P644" s="15"/>
      <c r="Q644" s="13"/>
      <c r="R644" s="14"/>
    </row>
    <row r="645" spans="1:18" ht="15.75" customHeight="1">
      <c r="A645" s="1"/>
      <c r="B645" s="7" t="s">
        <v>27</v>
      </c>
      <c r="C645" s="7">
        <v>1128299</v>
      </c>
      <c r="D645" s="8">
        <v>44505</v>
      </c>
      <c r="E645" s="7" t="s">
        <v>28</v>
      </c>
      <c r="F645" s="7" t="s">
        <v>42</v>
      </c>
      <c r="G645" s="7" t="s">
        <v>43</v>
      </c>
      <c r="H645" s="7" t="s">
        <v>20</v>
      </c>
      <c r="I645" s="9">
        <v>0.65000000000000013</v>
      </c>
      <c r="J645" s="10">
        <v>4000</v>
      </c>
      <c r="K645" s="11">
        <f t="shared" si="4"/>
        <v>2600.0000000000005</v>
      </c>
      <c r="L645" s="11">
        <f t="shared" si="5"/>
        <v>910.00000000000011</v>
      </c>
      <c r="M645" s="12">
        <v>0.35</v>
      </c>
      <c r="O645" s="17"/>
      <c r="P645" s="15"/>
      <c r="Q645" s="13"/>
      <c r="R645" s="14"/>
    </row>
    <row r="646" spans="1:18" ht="15.75" customHeight="1">
      <c r="A646" s="1"/>
      <c r="B646" s="7" t="s">
        <v>27</v>
      </c>
      <c r="C646" s="7">
        <v>1128299</v>
      </c>
      <c r="D646" s="8">
        <v>44505</v>
      </c>
      <c r="E646" s="7" t="s">
        <v>28</v>
      </c>
      <c r="F646" s="7" t="s">
        <v>42</v>
      </c>
      <c r="G646" s="7" t="s">
        <v>43</v>
      </c>
      <c r="H646" s="7" t="s">
        <v>21</v>
      </c>
      <c r="I646" s="9">
        <v>0.75000000000000011</v>
      </c>
      <c r="J646" s="10">
        <v>3750</v>
      </c>
      <c r="K646" s="11">
        <f t="shared" si="4"/>
        <v>2812.5000000000005</v>
      </c>
      <c r="L646" s="11">
        <f t="shared" si="5"/>
        <v>1546.8750000000007</v>
      </c>
      <c r="M646" s="12">
        <v>0.55000000000000016</v>
      </c>
      <c r="O646" s="17"/>
      <c r="P646" s="15"/>
      <c r="Q646" s="13"/>
      <c r="R646" s="14"/>
    </row>
    <row r="647" spans="1:18" ht="15.75" customHeight="1">
      <c r="A647" s="1"/>
      <c r="B647" s="7" t="s">
        <v>27</v>
      </c>
      <c r="C647" s="7">
        <v>1128299</v>
      </c>
      <c r="D647" s="8">
        <v>44505</v>
      </c>
      <c r="E647" s="7" t="s">
        <v>28</v>
      </c>
      <c r="F647" s="7" t="s">
        <v>42</v>
      </c>
      <c r="G647" s="7" t="s">
        <v>43</v>
      </c>
      <c r="H647" s="7" t="s">
        <v>22</v>
      </c>
      <c r="I647" s="9">
        <v>0.80000000000000016</v>
      </c>
      <c r="J647" s="10">
        <v>5000</v>
      </c>
      <c r="K647" s="11">
        <f t="shared" si="4"/>
        <v>4000.0000000000009</v>
      </c>
      <c r="L647" s="11">
        <f t="shared" si="5"/>
        <v>800.00000000000023</v>
      </c>
      <c r="M647" s="12">
        <v>0.2</v>
      </c>
      <c r="O647" s="17"/>
      <c r="P647" s="15"/>
      <c r="Q647" s="13"/>
      <c r="R647" s="14"/>
    </row>
    <row r="648" spans="1:18" ht="15.75" customHeight="1">
      <c r="A648" s="1"/>
      <c r="B648" s="7" t="s">
        <v>27</v>
      </c>
      <c r="C648" s="7">
        <v>1128299</v>
      </c>
      <c r="D648" s="8">
        <v>44534</v>
      </c>
      <c r="E648" s="7" t="s">
        <v>28</v>
      </c>
      <c r="F648" s="7" t="s">
        <v>42</v>
      </c>
      <c r="G648" s="7" t="s">
        <v>43</v>
      </c>
      <c r="H648" s="7" t="s">
        <v>17</v>
      </c>
      <c r="I648" s="9">
        <v>0.65000000000000013</v>
      </c>
      <c r="J648" s="10">
        <v>7000</v>
      </c>
      <c r="K648" s="11">
        <f t="shared" si="4"/>
        <v>4550.0000000000009</v>
      </c>
      <c r="L648" s="11">
        <f t="shared" si="5"/>
        <v>1820.0000000000005</v>
      </c>
      <c r="M648" s="12">
        <v>0.4</v>
      </c>
      <c r="O648" s="17"/>
      <c r="P648" s="15"/>
      <c r="Q648" s="13"/>
      <c r="R648" s="14"/>
    </row>
    <row r="649" spans="1:18" ht="15.75" customHeight="1">
      <c r="A649" s="1"/>
      <c r="B649" s="7" t="s">
        <v>27</v>
      </c>
      <c r="C649" s="7">
        <v>1128299</v>
      </c>
      <c r="D649" s="8">
        <v>44534</v>
      </c>
      <c r="E649" s="7" t="s">
        <v>28</v>
      </c>
      <c r="F649" s="7" t="s">
        <v>42</v>
      </c>
      <c r="G649" s="7" t="s">
        <v>43</v>
      </c>
      <c r="H649" s="7" t="s">
        <v>18</v>
      </c>
      <c r="I649" s="9">
        <v>0.70000000000000018</v>
      </c>
      <c r="J649" s="10">
        <v>7000</v>
      </c>
      <c r="K649" s="11">
        <f t="shared" si="4"/>
        <v>4900.0000000000009</v>
      </c>
      <c r="L649" s="11">
        <f t="shared" si="5"/>
        <v>1225.0000000000002</v>
      </c>
      <c r="M649" s="12">
        <v>0.25</v>
      </c>
      <c r="O649" s="17"/>
      <c r="P649" s="15"/>
      <c r="Q649" s="13"/>
      <c r="R649" s="14"/>
    </row>
    <row r="650" spans="1:18" ht="15.75" customHeight="1">
      <c r="A650" s="1"/>
      <c r="B650" s="7" t="s">
        <v>27</v>
      </c>
      <c r="C650" s="7">
        <v>1128299</v>
      </c>
      <c r="D650" s="8">
        <v>44534</v>
      </c>
      <c r="E650" s="7" t="s">
        <v>28</v>
      </c>
      <c r="F650" s="7" t="s">
        <v>42</v>
      </c>
      <c r="G650" s="7" t="s">
        <v>43</v>
      </c>
      <c r="H650" s="7" t="s">
        <v>19</v>
      </c>
      <c r="I650" s="9">
        <v>0.65000000000000013</v>
      </c>
      <c r="J650" s="10">
        <v>5000</v>
      </c>
      <c r="K650" s="11">
        <f t="shared" si="4"/>
        <v>3250.0000000000005</v>
      </c>
      <c r="L650" s="11">
        <f t="shared" si="5"/>
        <v>1300.0000000000002</v>
      </c>
      <c r="M650" s="12">
        <v>0.4</v>
      </c>
      <c r="O650" s="17"/>
      <c r="P650" s="15"/>
      <c r="Q650" s="13"/>
      <c r="R650" s="14"/>
    </row>
    <row r="651" spans="1:18" ht="15.75" customHeight="1">
      <c r="A651" s="1"/>
      <c r="B651" s="7" t="s">
        <v>27</v>
      </c>
      <c r="C651" s="7">
        <v>1128299</v>
      </c>
      <c r="D651" s="8">
        <v>44534</v>
      </c>
      <c r="E651" s="7" t="s">
        <v>28</v>
      </c>
      <c r="F651" s="7" t="s">
        <v>42</v>
      </c>
      <c r="G651" s="7" t="s">
        <v>43</v>
      </c>
      <c r="H651" s="7" t="s">
        <v>20</v>
      </c>
      <c r="I651" s="9">
        <v>0.65000000000000013</v>
      </c>
      <c r="J651" s="10">
        <v>5000</v>
      </c>
      <c r="K651" s="11">
        <f t="shared" si="4"/>
        <v>3250.0000000000005</v>
      </c>
      <c r="L651" s="11">
        <f t="shared" si="5"/>
        <v>1137.5</v>
      </c>
      <c r="M651" s="12">
        <v>0.35</v>
      </c>
      <c r="O651" s="17"/>
      <c r="P651" s="15"/>
      <c r="Q651" s="13"/>
      <c r="R651" s="14"/>
    </row>
    <row r="652" spans="1:18" ht="15.75" customHeight="1">
      <c r="A652" s="1"/>
      <c r="B652" s="7" t="s">
        <v>27</v>
      </c>
      <c r="C652" s="7">
        <v>1128299</v>
      </c>
      <c r="D652" s="8">
        <v>44534</v>
      </c>
      <c r="E652" s="7" t="s">
        <v>28</v>
      </c>
      <c r="F652" s="7" t="s">
        <v>42</v>
      </c>
      <c r="G652" s="7" t="s">
        <v>43</v>
      </c>
      <c r="H652" s="7" t="s">
        <v>21</v>
      </c>
      <c r="I652" s="9">
        <v>0.75000000000000011</v>
      </c>
      <c r="J652" s="10">
        <v>4250</v>
      </c>
      <c r="K652" s="11">
        <f t="shared" si="4"/>
        <v>3187.5000000000005</v>
      </c>
      <c r="L652" s="11">
        <f t="shared" si="5"/>
        <v>1753.1250000000007</v>
      </c>
      <c r="M652" s="12">
        <v>0.55000000000000016</v>
      </c>
      <c r="O652" s="17"/>
      <c r="P652" s="15"/>
      <c r="Q652" s="13"/>
      <c r="R652" s="14"/>
    </row>
    <row r="653" spans="1:18" ht="15.75" customHeight="1">
      <c r="A653" s="1"/>
      <c r="B653" s="7" t="s">
        <v>27</v>
      </c>
      <c r="C653" s="7">
        <v>1128299</v>
      </c>
      <c r="D653" s="8">
        <v>44534</v>
      </c>
      <c r="E653" s="7" t="s">
        <v>28</v>
      </c>
      <c r="F653" s="7" t="s">
        <v>42</v>
      </c>
      <c r="G653" s="7" t="s">
        <v>43</v>
      </c>
      <c r="H653" s="7" t="s">
        <v>22</v>
      </c>
      <c r="I653" s="9">
        <v>0.80000000000000016</v>
      </c>
      <c r="J653" s="10">
        <v>5250</v>
      </c>
      <c r="K653" s="11">
        <f t="shared" si="4"/>
        <v>4200.0000000000009</v>
      </c>
      <c r="L653" s="11">
        <f t="shared" si="5"/>
        <v>840.00000000000023</v>
      </c>
      <c r="M653" s="12">
        <v>0.2</v>
      </c>
      <c r="O653" s="17"/>
      <c r="P653" s="15"/>
      <c r="Q653" s="13"/>
      <c r="R653" s="14"/>
    </row>
    <row r="654" spans="1:18" ht="15.75" customHeight="1">
      <c r="A654" s="1" t="s">
        <v>39</v>
      </c>
      <c r="B654" s="7" t="s">
        <v>27</v>
      </c>
      <c r="C654" s="7">
        <v>1128299</v>
      </c>
      <c r="D654" s="8">
        <v>44199</v>
      </c>
      <c r="E654" s="7" t="s">
        <v>28</v>
      </c>
      <c r="F654" s="7" t="s">
        <v>44</v>
      </c>
      <c r="G654" s="7" t="s">
        <v>45</v>
      </c>
      <c r="H654" s="7" t="s">
        <v>17</v>
      </c>
      <c r="I654" s="9">
        <v>0.4</v>
      </c>
      <c r="J654" s="10">
        <v>4500</v>
      </c>
      <c r="K654" s="11">
        <f t="shared" si="4"/>
        <v>1800</v>
      </c>
      <c r="L654" s="11">
        <f t="shared" si="5"/>
        <v>540</v>
      </c>
      <c r="M654" s="12">
        <v>0.3</v>
      </c>
      <c r="O654" s="17"/>
      <c r="P654" s="15"/>
      <c r="Q654" s="13"/>
      <c r="R654" s="14"/>
    </row>
    <row r="655" spans="1:18" ht="15.75" customHeight="1">
      <c r="A655" s="1"/>
      <c r="B655" s="7" t="s">
        <v>27</v>
      </c>
      <c r="C655" s="7">
        <v>1128299</v>
      </c>
      <c r="D655" s="8">
        <v>44199</v>
      </c>
      <c r="E655" s="7" t="s">
        <v>28</v>
      </c>
      <c r="F655" s="7" t="s">
        <v>44</v>
      </c>
      <c r="G655" s="7" t="s">
        <v>45</v>
      </c>
      <c r="H655" s="7" t="s">
        <v>18</v>
      </c>
      <c r="I655" s="9">
        <v>0.5</v>
      </c>
      <c r="J655" s="10">
        <v>4500</v>
      </c>
      <c r="K655" s="11">
        <f t="shared" si="4"/>
        <v>2250</v>
      </c>
      <c r="L655" s="11">
        <f t="shared" si="5"/>
        <v>562.5</v>
      </c>
      <c r="M655" s="12">
        <v>0.25</v>
      </c>
      <c r="O655" s="17"/>
      <c r="P655" s="15"/>
      <c r="Q655" s="13"/>
      <c r="R655" s="14"/>
    </row>
    <row r="656" spans="1:18" ht="15.75" customHeight="1">
      <c r="A656" s="1"/>
      <c r="B656" s="7" t="s">
        <v>27</v>
      </c>
      <c r="C656" s="7">
        <v>1128299</v>
      </c>
      <c r="D656" s="8">
        <v>44199</v>
      </c>
      <c r="E656" s="7" t="s">
        <v>28</v>
      </c>
      <c r="F656" s="7" t="s">
        <v>44</v>
      </c>
      <c r="G656" s="7" t="s">
        <v>45</v>
      </c>
      <c r="H656" s="7" t="s">
        <v>19</v>
      </c>
      <c r="I656" s="9">
        <v>0.5</v>
      </c>
      <c r="J656" s="10">
        <v>4500</v>
      </c>
      <c r="K656" s="11">
        <f t="shared" si="4"/>
        <v>2250</v>
      </c>
      <c r="L656" s="11">
        <f t="shared" si="5"/>
        <v>562.5</v>
      </c>
      <c r="M656" s="12">
        <v>0.25</v>
      </c>
      <c r="O656" s="17"/>
      <c r="P656" s="15"/>
      <c r="Q656" s="13"/>
      <c r="R656" s="14"/>
    </row>
    <row r="657" spans="1:18" ht="15.75" customHeight="1">
      <c r="A657" s="1"/>
      <c r="B657" s="7" t="s">
        <v>27</v>
      </c>
      <c r="C657" s="7">
        <v>1128299</v>
      </c>
      <c r="D657" s="8">
        <v>44199</v>
      </c>
      <c r="E657" s="7" t="s">
        <v>28</v>
      </c>
      <c r="F657" s="7" t="s">
        <v>44</v>
      </c>
      <c r="G657" s="7" t="s">
        <v>45</v>
      </c>
      <c r="H657" s="7" t="s">
        <v>20</v>
      </c>
      <c r="I657" s="9">
        <v>0.5</v>
      </c>
      <c r="J657" s="10">
        <v>3000</v>
      </c>
      <c r="K657" s="11">
        <f t="shared" si="4"/>
        <v>1500</v>
      </c>
      <c r="L657" s="11">
        <f t="shared" si="5"/>
        <v>450</v>
      </c>
      <c r="M657" s="12">
        <v>0.3</v>
      </c>
      <c r="O657" s="17"/>
      <c r="P657" s="15"/>
      <c r="Q657" s="13"/>
      <c r="R657" s="14"/>
    </row>
    <row r="658" spans="1:18" ht="15.75" customHeight="1">
      <c r="A658" s="1"/>
      <c r="B658" s="7" t="s">
        <v>27</v>
      </c>
      <c r="C658" s="7">
        <v>1128299</v>
      </c>
      <c r="D658" s="8">
        <v>44199</v>
      </c>
      <c r="E658" s="7" t="s">
        <v>28</v>
      </c>
      <c r="F658" s="7" t="s">
        <v>44</v>
      </c>
      <c r="G658" s="7" t="s">
        <v>45</v>
      </c>
      <c r="H658" s="7" t="s">
        <v>21</v>
      </c>
      <c r="I658" s="9">
        <v>0.55000000000000004</v>
      </c>
      <c r="J658" s="10">
        <v>2500</v>
      </c>
      <c r="K658" s="11">
        <f t="shared" si="4"/>
        <v>1375</v>
      </c>
      <c r="L658" s="11">
        <f t="shared" si="5"/>
        <v>343.75</v>
      </c>
      <c r="M658" s="12">
        <v>0.25</v>
      </c>
      <c r="O658" s="17"/>
      <c r="P658" s="15"/>
      <c r="Q658" s="13"/>
      <c r="R658" s="14"/>
    </row>
    <row r="659" spans="1:18" ht="15.75" customHeight="1">
      <c r="A659" s="1"/>
      <c r="B659" s="7" t="s">
        <v>27</v>
      </c>
      <c r="C659" s="7">
        <v>1128299</v>
      </c>
      <c r="D659" s="8">
        <v>44199</v>
      </c>
      <c r="E659" s="7" t="s">
        <v>28</v>
      </c>
      <c r="F659" s="7" t="s">
        <v>44</v>
      </c>
      <c r="G659" s="7" t="s">
        <v>45</v>
      </c>
      <c r="H659" s="7" t="s">
        <v>22</v>
      </c>
      <c r="I659" s="9">
        <v>0.5</v>
      </c>
      <c r="J659" s="10">
        <v>5000</v>
      </c>
      <c r="K659" s="11">
        <f t="shared" si="4"/>
        <v>2500</v>
      </c>
      <c r="L659" s="11">
        <f t="shared" si="5"/>
        <v>500</v>
      </c>
      <c r="M659" s="12">
        <v>0.2</v>
      </c>
      <c r="O659" s="17"/>
      <c r="P659" s="15"/>
      <c r="Q659" s="13"/>
      <c r="R659" s="14"/>
    </row>
    <row r="660" spans="1:18" ht="15.75" customHeight="1">
      <c r="A660" s="1"/>
      <c r="B660" s="7" t="s">
        <v>27</v>
      </c>
      <c r="C660" s="7">
        <v>1128299</v>
      </c>
      <c r="D660" s="8">
        <v>44230</v>
      </c>
      <c r="E660" s="7" t="s">
        <v>28</v>
      </c>
      <c r="F660" s="7" t="s">
        <v>44</v>
      </c>
      <c r="G660" s="7" t="s">
        <v>45</v>
      </c>
      <c r="H660" s="7" t="s">
        <v>17</v>
      </c>
      <c r="I660" s="9">
        <v>0.4</v>
      </c>
      <c r="J660" s="10">
        <v>5500</v>
      </c>
      <c r="K660" s="11">
        <f t="shared" si="4"/>
        <v>2200</v>
      </c>
      <c r="L660" s="11">
        <f t="shared" si="5"/>
        <v>660</v>
      </c>
      <c r="M660" s="12">
        <v>0.3</v>
      </c>
      <c r="O660" s="17"/>
      <c r="P660" s="15"/>
      <c r="Q660" s="13"/>
      <c r="R660" s="14"/>
    </row>
    <row r="661" spans="1:18" ht="15.75" customHeight="1">
      <c r="A661" s="1"/>
      <c r="B661" s="7" t="s">
        <v>27</v>
      </c>
      <c r="C661" s="7">
        <v>1128299</v>
      </c>
      <c r="D661" s="8">
        <v>44230</v>
      </c>
      <c r="E661" s="7" t="s">
        <v>28</v>
      </c>
      <c r="F661" s="7" t="s">
        <v>44</v>
      </c>
      <c r="G661" s="7" t="s">
        <v>45</v>
      </c>
      <c r="H661" s="7" t="s">
        <v>18</v>
      </c>
      <c r="I661" s="9">
        <v>0.5</v>
      </c>
      <c r="J661" s="10">
        <v>4500</v>
      </c>
      <c r="K661" s="11">
        <f t="shared" si="4"/>
        <v>2250</v>
      </c>
      <c r="L661" s="11">
        <f t="shared" si="5"/>
        <v>562.5</v>
      </c>
      <c r="M661" s="12">
        <v>0.25</v>
      </c>
      <c r="O661" s="17"/>
      <c r="P661" s="15"/>
      <c r="Q661" s="13"/>
      <c r="R661" s="14"/>
    </row>
    <row r="662" spans="1:18" ht="15.75" customHeight="1">
      <c r="A662" s="1"/>
      <c r="B662" s="7" t="s">
        <v>27</v>
      </c>
      <c r="C662" s="7">
        <v>1128299</v>
      </c>
      <c r="D662" s="8">
        <v>44230</v>
      </c>
      <c r="E662" s="7" t="s">
        <v>28</v>
      </c>
      <c r="F662" s="7" t="s">
        <v>44</v>
      </c>
      <c r="G662" s="7" t="s">
        <v>45</v>
      </c>
      <c r="H662" s="7" t="s">
        <v>19</v>
      </c>
      <c r="I662" s="9">
        <v>0.5</v>
      </c>
      <c r="J662" s="10">
        <v>4500</v>
      </c>
      <c r="K662" s="11">
        <f t="shared" si="4"/>
        <v>2250</v>
      </c>
      <c r="L662" s="11">
        <f t="shared" si="5"/>
        <v>562.5</v>
      </c>
      <c r="M662" s="12">
        <v>0.25</v>
      </c>
      <c r="O662" s="17"/>
      <c r="P662" s="15"/>
      <c r="Q662" s="13"/>
      <c r="R662" s="14"/>
    </row>
    <row r="663" spans="1:18" ht="15.75" customHeight="1">
      <c r="A663" s="1"/>
      <c r="B663" s="7" t="s">
        <v>27</v>
      </c>
      <c r="C663" s="7">
        <v>1128299</v>
      </c>
      <c r="D663" s="8">
        <v>44230</v>
      </c>
      <c r="E663" s="7" t="s">
        <v>28</v>
      </c>
      <c r="F663" s="7" t="s">
        <v>44</v>
      </c>
      <c r="G663" s="7" t="s">
        <v>45</v>
      </c>
      <c r="H663" s="7" t="s">
        <v>20</v>
      </c>
      <c r="I663" s="9">
        <v>0.5</v>
      </c>
      <c r="J663" s="10">
        <v>3000</v>
      </c>
      <c r="K663" s="11">
        <f t="shared" si="4"/>
        <v>1500</v>
      </c>
      <c r="L663" s="11">
        <f t="shared" si="5"/>
        <v>450</v>
      </c>
      <c r="M663" s="12">
        <v>0.3</v>
      </c>
      <c r="O663" s="17"/>
      <c r="P663" s="15"/>
      <c r="Q663" s="13"/>
      <c r="R663" s="14"/>
    </row>
    <row r="664" spans="1:18" ht="15.75" customHeight="1">
      <c r="A664" s="1"/>
      <c r="B664" s="7" t="s">
        <v>27</v>
      </c>
      <c r="C664" s="7">
        <v>1128299</v>
      </c>
      <c r="D664" s="8">
        <v>44230</v>
      </c>
      <c r="E664" s="7" t="s">
        <v>28</v>
      </c>
      <c r="F664" s="7" t="s">
        <v>44</v>
      </c>
      <c r="G664" s="7" t="s">
        <v>45</v>
      </c>
      <c r="H664" s="7" t="s">
        <v>21</v>
      </c>
      <c r="I664" s="9">
        <v>0.55000000000000004</v>
      </c>
      <c r="J664" s="10">
        <v>2250</v>
      </c>
      <c r="K664" s="11">
        <f t="shared" si="4"/>
        <v>1237.5</v>
      </c>
      <c r="L664" s="11">
        <f t="shared" si="5"/>
        <v>309.375</v>
      </c>
      <c r="M664" s="12">
        <v>0.25</v>
      </c>
      <c r="O664" s="17"/>
      <c r="P664" s="15"/>
      <c r="Q664" s="13"/>
      <c r="R664" s="14"/>
    </row>
    <row r="665" spans="1:18" ht="15.75" customHeight="1">
      <c r="A665" s="1"/>
      <c r="B665" s="7" t="s">
        <v>27</v>
      </c>
      <c r="C665" s="7">
        <v>1128299</v>
      </c>
      <c r="D665" s="8">
        <v>44230</v>
      </c>
      <c r="E665" s="7" t="s">
        <v>28</v>
      </c>
      <c r="F665" s="7" t="s">
        <v>44</v>
      </c>
      <c r="G665" s="7" t="s">
        <v>45</v>
      </c>
      <c r="H665" s="7" t="s">
        <v>22</v>
      </c>
      <c r="I665" s="9">
        <v>0.5</v>
      </c>
      <c r="J665" s="10">
        <v>4250</v>
      </c>
      <c r="K665" s="11">
        <f t="shared" si="4"/>
        <v>2125</v>
      </c>
      <c r="L665" s="11">
        <f t="shared" si="5"/>
        <v>425</v>
      </c>
      <c r="M665" s="12">
        <v>0.2</v>
      </c>
      <c r="O665" s="17"/>
      <c r="P665" s="15"/>
      <c r="Q665" s="13"/>
      <c r="R665" s="14"/>
    </row>
    <row r="666" spans="1:18" ht="15.75" customHeight="1">
      <c r="A666" s="1"/>
      <c r="B666" s="7" t="s">
        <v>27</v>
      </c>
      <c r="C666" s="7">
        <v>1128299</v>
      </c>
      <c r="D666" s="8">
        <v>44257</v>
      </c>
      <c r="E666" s="7" t="s">
        <v>28</v>
      </c>
      <c r="F666" s="7" t="s">
        <v>44</v>
      </c>
      <c r="G666" s="7" t="s">
        <v>45</v>
      </c>
      <c r="H666" s="7" t="s">
        <v>17</v>
      </c>
      <c r="I666" s="9">
        <v>0.5</v>
      </c>
      <c r="J666" s="10">
        <v>5750</v>
      </c>
      <c r="K666" s="11">
        <f t="shared" si="4"/>
        <v>2875</v>
      </c>
      <c r="L666" s="11">
        <f t="shared" si="5"/>
        <v>862.5</v>
      </c>
      <c r="M666" s="12">
        <v>0.3</v>
      </c>
      <c r="O666" s="17"/>
      <c r="P666" s="15"/>
      <c r="Q666" s="13"/>
      <c r="R666" s="14"/>
    </row>
    <row r="667" spans="1:18" ht="15.75" customHeight="1">
      <c r="A667" s="1"/>
      <c r="B667" s="7" t="s">
        <v>27</v>
      </c>
      <c r="C667" s="7">
        <v>1128299</v>
      </c>
      <c r="D667" s="8">
        <v>44257</v>
      </c>
      <c r="E667" s="7" t="s">
        <v>28</v>
      </c>
      <c r="F667" s="7" t="s">
        <v>44</v>
      </c>
      <c r="G667" s="7" t="s">
        <v>45</v>
      </c>
      <c r="H667" s="7" t="s">
        <v>18</v>
      </c>
      <c r="I667" s="9">
        <v>0.6</v>
      </c>
      <c r="J667" s="10">
        <v>4250</v>
      </c>
      <c r="K667" s="11">
        <f t="shared" si="4"/>
        <v>2550</v>
      </c>
      <c r="L667" s="11">
        <f t="shared" si="5"/>
        <v>637.5</v>
      </c>
      <c r="M667" s="12">
        <v>0.25</v>
      </c>
      <c r="O667" s="17"/>
      <c r="P667" s="15"/>
      <c r="Q667" s="13"/>
      <c r="R667" s="14"/>
    </row>
    <row r="668" spans="1:18" ht="15.75" customHeight="1">
      <c r="A668" s="1"/>
      <c r="B668" s="7" t="s">
        <v>27</v>
      </c>
      <c r="C668" s="7">
        <v>1128299</v>
      </c>
      <c r="D668" s="8">
        <v>44257</v>
      </c>
      <c r="E668" s="7" t="s">
        <v>28</v>
      </c>
      <c r="F668" s="7" t="s">
        <v>44</v>
      </c>
      <c r="G668" s="7" t="s">
        <v>45</v>
      </c>
      <c r="H668" s="7" t="s">
        <v>19</v>
      </c>
      <c r="I668" s="9">
        <v>0.64999999999999991</v>
      </c>
      <c r="J668" s="10">
        <v>4250</v>
      </c>
      <c r="K668" s="11">
        <f t="shared" si="4"/>
        <v>2762.4999999999995</v>
      </c>
      <c r="L668" s="11">
        <f t="shared" si="5"/>
        <v>690.62499999999989</v>
      </c>
      <c r="M668" s="12">
        <v>0.25</v>
      </c>
      <c r="O668" s="17"/>
      <c r="P668" s="15"/>
      <c r="Q668" s="13"/>
      <c r="R668" s="14"/>
    </row>
    <row r="669" spans="1:18" ht="15.75" customHeight="1">
      <c r="A669" s="1"/>
      <c r="B669" s="7" t="s">
        <v>27</v>
      </c>
      <c r="C669" s="7">
        <v>1128299</v>
      </c>
      <c r="D669" s="8">
        <v>44257</v>
      </c>
      <c r="E669" s="7" t="s">
        <v>28</v>
      </c>
      <c r="F669" s="7" t="s">
        <v>44</v>
      </c>
      <c r="G669" s="7" t="s">
        <v>45</v>
      </c>
      <c r="H669" s="7" t="s">
        <v>20</v>
      </c>
      <c r="I669" s="9">
        <v>0.64999999999999991</v>
      </c>
      <c r="J669" s="10">
        <v>3250</v>
      </c>
      <c r="K669" s="11">
        <f t="shared" si="4"/>
        <v>2112.4999999999995</v>
      </c>
      <c r="L669" s="11">
        <f t="shared" si="5"/>
        <v>633.74999999999989</v>
      </c>
      <c r="M669" s="12">
        <v>0.3</v>
      </c>
      <c r="O669" s="17"/>
      <c r="P669" s="15"/>
      <c r="Q669" s="13"/>
      <c r="R669" s="14"/>
    </row>
    <row r="670" spans="1:18" ht="15.75" customHeight="1">
      <c r="A670" s="1"/>
      <c r="B670" s="7" t="s">
        <v>27</v>
      </c>
      <c r="C670" s="7">
        <v>1128299</v>
      </c>
      <c r="D670" s="8">
        <v>44257</v>
      </c>
      <c r="E670" s="7" t="s">
        <v>28</v>
      </c>
      <c r="F670" s="7" t="s">
        <v>44</v>
      </c>
      <c r="G670" s="7" t="s">
        <v>45</v>
      </c>
      <c r="H670" s="7" t="s">
        <v>21</v>
      </c>
      <c r="I670" s="9">
        <v>0.7</v>
      </c>
      <c r="J670" s="10">
        <v>1750</v>
      </c>
      <c r="K670" s="11">
        <f t="shared" si="4"/>
        <v>1225</v>
      </c>
      <c r="L670" s="11">
        <f t="shared" si="5"/>
        <v>306.25</v>
      </c>
      <c r="M670" s="12">
        <v>0.25</v>
      </c>
      <c r="O670" s="17"/>
      <c r="P670" s="15"/>
      <c r="Q670" s="13"/>
      <c r="R670" s="14"/>
    </row>
    <row r="671" spans="1:18" ht="15.75" customHeight="1">
      <c r="A671" s="1"/>
      <c r="B671" s="7" t="s">
        <v>27</v>
      </c>
      <c r="C671" s="7">
        <v>1128299</v>
      </c>
      <c r="D671" s="8">
        <v>44257</v>
      </c>
      <c r="E671" s="7" t="s">
        <v>28</v>
      </c>
      <c r="F671" s="7" t="s">
        <v>44</v>
      </c>
      <c r="G671" s="7" t="s">
        <v>45</v>
      </c>
      <c r="H671" s="7" t="s">
        <v>22</v>
      </c>
      <c r="I671" s="9">
        <v>0.64999999999999991</v>
      </c>
      <c r="J671" s="10">
        <v>3750</v>
      </c>
      <c r="K671" s="11">
        <f t="shared" si="4"/>
        <v>2437.4999999999995</v>
      </c>
      <c r="L671" s="11">
        <f t="shared" si="5"/>
        <v>487.49999999999994</v>
      </c>
      <c r="M671" s="12">
        <v>0.2</v>
      </c>
      <c r="O671" s="17"/>
      <c r="P671" s="15"/>
      <c r="Q671" s="13"/>
      <c r="R671" s="14"/>
    </row>
    <row r="672" spans="1:18" ht="15.75" customHeight="1">
      <c r="A672" s="1"/>
      <c r="B672" s="7" t="s">
        <v>27</v>
      </c>
      <c r="C672" s="7">
        <v>1128299</v>
      </c>
      <c r="D672" s="8">
        <v>44289</v>
      </c>
      <c r="E672" s="7" t="s">
        <v>28</v>
      </c>
      <c r="F672" s="7" t="s">
        <v>44</v>
      </c>
      <c r="G672" s="7" t="s">
        <v>45</v>
      </c>
      <c r="H672" s="7" t="s">
        <v>17</v>
      </c>
      <c r="I672" s="9">
        <v>0.7</v>
      </c>
      <c r="J672" s="10">
        <v>5500</v>
      </c>
      <c r="K672" s="11">
        <f t="shared" si="4"/>
        <v>3849.9999999999995</v>
      </c>
      <c r="L672" s="11">
        <f t="shared" si="5"/>
        <v>1154.9999999999998</v>
      </c>
      <c r="M672" s="12">
        <v>0.3</v>
      </c>
      <c r="O672" s="17"/>
      <c r="P672" s="15"/>
      <c r="Q672" s="13"/>
      <c r="R672" s="14"/>
    </row>
    <row r="673" spans="1:18" ht="15.75" customHeight="1">
      <c r="A673" s="1"/>
      <c r="B673" s="7" t="s">
        <v>27</v>
      </c>
      <c r="C673" s="7">
        <v>1128299</v>
      </c>
      <c r="D673" s="8">
        <v>44289</v>
      </c>
      <c r="E673" s="7" t="s">
        <v>28</v>
      </c>
      <c r="F673" s="7" t="s">
        <v>44</v>
      </c>
      <c r="G673" s="7" t="s">
        <v>45</v>
      </c>
      <c r="H673" s="7" t="s">
        <v>18</v>
      </c>
      <c r="I673" s="9">
        <v>0.75</v>
      </c>
      <c r="J673" s="10">
        <v>3500</v>
      </c>
      <c r="K673" s="11">
        <f t="shared" si="4"/>
        <v>2625</v>
      </c>
      <c r="L673" s="11">
        <f t="shared" si="5"/>
        <v>656.25</v>
      </c>
      <c r="M673" s="12">
        <v>0.25</v>
      </c>
      <c r="O673" s="17"/>
      <c r="P673" s="15"/>
      <c r="Q673" s="13"/>
      <c r="R673" s="14"/>
    </row>
    <row r="674" spans="1:18" ht="15.75" customHeight="1">
      <c r="A674" s="1"/>
      <c r="B674" s="7" t="s">
        <v>27</v>
      </c>
      <c r="C674" s="7">
        <v>1128299</v>
      </c>
      <c r="D674" s="8">
        <v>44289</v>
      </c>
      <c r="E674" s="7" t="s">
        <v>28</v>
      </c>
      <c r="F674" s="7" t="s">
        <v>44</v>
      </c>
      <c r="G674" s="7" t="s">
        <v>45</v>
      </c>
      <c r="H674" s="7" t="s">
        <v>19</v>
      </c>
      <c r="I674" s="9">
        <v>0.75</v>
      </c>
      <c r="J674" s="10">
        <v>4000</v>
      </c>
      <c r="K674" s="11">
        <f t="shared" si="4"/>
        <v>3000</v>
      </c>
      <c r="L674" s="11">
        <f t="shared" si="5"/>
        <v>750</v>
      </c>
      <c r="M674" s="12">
        <v>0.25</v>
      </c>
      <c r="O674" s="17"/>
      <c r="P674" s="15"/>
      <c r="Q674" s="13"/>
      <c r="R674" s="14"/>
    </row>
    <row r="675" spans="1:18" ht="15.75" customHeight="1">
      <c r="A675" s="1"/>
      <c r="B675" s="7" t="s">
        <v>27</v>
      </c>
      <c r="C675" s="7">
        <v>1128299</v>
      </c>
      <c r="D675" s="8">
        <v>44289</v>
      </c>
      <c r="E675" s="7" t="s">
        <v>28</v>
      </c>
      <c r="F675" s="7" t="s">
        <v>44</v>
      </c>
      <c r="G675" s="7" t="s">
        <v>45</v>
      </c>
      <c r="H675" s="7" t="s">
        <v>20</v>
      </c>
      <c r="I675" s="9">
        <v>0.6</v>
      </c>
      <c r="J675" s="10">
        <v>3000</v>
      </c>
      <c r="K675" s="11">
        <f t="shared" si="4"/>
        <v>1800</v>
      </c>
      <c r="L675" s="11">
        <f t="shared" si="5"/>
        <v>540</v>
      </c>
      <c r="M675" s="12">
        <v>0.3</v>
      </c>
      <c r="O675" s="17"/>
      <c r="P675" s="15"/>
      <c r="Q675" s="13"/>
      <c r="R675" s="14"/>
    </row>
    <row r="676" spans="1:18" ht="15.75" customHeight="1">
      <c r="A676" s="1"/>
      <c r="B676" s="7" t="s">
        <v>27</v>
      </c>
      <c r="C676" s="7">
        <v>1128299</v>
      </c>
      <c r="D676" s="8">
        <v>44289</v>
      </c>
      <c r="E676" s="7" t="s">
        <v>28</v>
      </c>
      <c r="F676" s="7" t="s">
        <v>44</v>
      </c>
      <c r="G676" s="7" t="s">
        <v>45</v>
      </c>
      <c r="H676" s="7" t="s">
        <v>21</v>
      </c>
      <c r="I676" s="9">
        <v>0.65</v>
      </c>
      <c r="J676" s="10">
        <v>2000</v>
      </c>
      <c r="K676" s="11">
        <f t="shared" si="4"/>
        <v>1300</v>
      </c>
      <c r="L676" s="11">
        <f t="shared" si="5"/>
        <v>325</v>
      </c>
      <c r="M676" s="12">
        <v>0.25</v>
      </c>
      <c r="O676" s="17"/>
      <c r="P676" s="15"/>
      <c r="Q676" s="13"/>
      <c r="R676" s="14"/>
    </row>
    <row r="677" spans="1:18" ht="15.75" customHeight="1">
      <c r="A677" s="1"/>
      <c r="B677" s="7" t="s">
        <v>27</v>
      </c>
      <c r="C677" s="7">
        <v>1128299</v>
      </c>
      <c r="D677" s="8">
        <v>44289</v>
      </c>
      <c r="E677" s="7" t="s">
        <v>28</v>
      </c>
      <c r="F677" s="7" t="s">
        <v>44</v>
      </c>
      <c r="G677" s="7" t="s">
        <v>45</v>
      </c>
      <c r="H677" s="7" t="s">
        <v>22</v>
      </c>
      <c r="I677" s="9">
        <v>0.8</v>
      </c>
      <c r="J677" s="10">
        <v>3500</v>
      </c>
      <c r="K677" s="11">
        <f t="shared" si="4"/>
        <v>2800</v>
      </c>
      <c r="L677" s="11">
        <f t="shared" si="5"/>
        <v>560</v>
      </c>
      <c r="M677" s="12">
        <v>0.2</v>
      </c>
      <c r="O677" s="17"/>
      <c r="P677" s="15"/>
      <c r="Q677" s="13"/>
      <c r="R677" s="14"/>
    </row>
    <row r="678" spans="1:18" ht="15.75" customHeight="1">
      <c r="A678" s="1"/>
      <c r="B678" s="7" t="s">
        <v>27</v>
      </c>
      <c r="C678" s="7">
        <v>1128299</v>
      </c>
      <c r="D678" s="8">
        <v>44320</v>
      </c>
      <c r="E678" s="7" t="s">
        <v>28</v>
      </c>
      <c r="F678" s="7" t="s">
        <v>44</v>
      </c>
      <c r="G678" s="7" t="s">
        <v>45</v>
      </c>
      <c r="H678" s="7" t="s">
        <v>17</v>
      </c>
      <c r="I678" s="9">
        <v>0.6</v>
      </c>
      <c r="J678" s="10">
        <v>5500</v>
      </c>
      <c r="K678" s="11">
        <f t="shared" si="4"/>
        <v>3300</v>
      </c>
      <c r="L678" s="11">
        <f t="shared" si="5"/>
        <v>990</v>
      </c>
      <c r="M678" s="12">
        <v>0.3</v>
      </c>
      <c r="O678" s="17"/>
      <c r="P678" s="15"/>
      <c r="Q678" s="13"/>
      <c r="R678" s="14"/>
    </row>
    <row r="679" spans="1:18" ht="15.75" customHeight="1">
      <c r="A679" s="1"/>
      <c r="B679" s="7" t="s">
        <v>27</v>
      </c>
      <c r="C679" s="7">
        <v>1128299</v>
      </c>
      <c r="D679" s="8">
        <v>44320</v>
      </c>
      <c r="E679" s="7" t="s">
        <v>28</v>
      </c>
      <c r="F679" s="7" t="s">
        <v>44</v>
      </c>
      <c r="G679" s="7" t="s">
        <v>45</v>
      </c>
      <c r="H679" s="7" t="s">
        <v>18</v>
      </c>
      <c r="I679" s="9">
        <v>0.65</v>
      </c>
      <c r="J679" s="10">
        <v>4000</v>
      </c>
      <c r="K679" s="11">
        <f t="shared" si="4"/>
        <v>2600</v>
      </c>
      <c r="L679" s="11">
        <f t="shared" si="5"/>
        <v>650</v>
      </c>
      <c r="M679" s="12">
        <v>0.25</v>
      </c>
      <c r="O679" s="17"/>
      <c r="P679" s="15"/>
      <c r="Q679" s="13"/>
      <c r="R679" s="14"/>
    </row>
    <row r="680" spans="1:18" ht="15.75" customHeight="1">
      <c r="A680" s="1"/>
      <c r="B680" s="7" t="s">
        <v>27</v>
      </c>
      <c r="C680" s="7">
        <v>1128299</v>
      </c>
      <c r="D680" s="8">
        <v>44320</v>
      </c>
      <c r="E680" s="7" t="s">
        <v>28</v>
      </c>
      <c r="F680" s="7" t="s">
        <v>44</v>
      </c>
      <c r="G680" s="7" t="s">
        <v>45</v>
      </c>
      <c r="H680" s="7" t="s">
        <v>19</v>
      </c>
      <c r="I680" s="9">
        <v>0.65</v>
      </c>
      <c r="J680" s="10">
        <v>4000</v>
      </c>
      <c r="K680" s="11">
        <f t="shared" si="4"/>
        <v>2600</v>
      </c>
      <c r="L680" s="11">
        <f t="shared" si="5"/>
        <v>650</v>
      </c>
      <c r="M680" s="12">
        <v>0.25</v>
      </c>
      <c r="O680" s="17"/>
      <c r="P680" s="15"/>
      <c r="Q680" s="13"/>
      <c r="R680" s="14"/>
    </row>
    <row r="681" spans="1:18" ht="15.75" customHeight="1">
      <c r="A681" s="1"/>
      <c r="B681" s="7" t="s">
        <v>27</v>
      </c>
      <c r="C681" s="7">
        <v>1128299</v>
      </c>
      <c r="D681" s="8">
        <v>44320</v>
      </c>
      <c r="E681" s="7" t="s">
        <v>28</v>
      </c>
      <c r="F681" s="7" t="s">
        <v>44</v>
      </c>
      <c r="G681" s="7" t="s">
        <v>45</v>
      </c>
      <c r="H681" s="7" t="s">
        <v>20</v>
      </c>
      <c r="I681" s="9">
        <v>0.6</v>
      </c>
      <c r="J681" s="10">
        <v>3000</v>
      </c>
      <c r="K681" s="11">
        <f t="shared" si="4"/>
        <v>1800</v>
      </c>
      <c r="L681" s="11">
        <f t="shared" si="5"/>
        <v>540</v>
      </c>
      <c r="M681" s="12">
        <v>0.3</v>
      </c>
      <c r="O681" s="17"/>
      <c r="P681" s="15"/>
      <c r="Q681" s="13"/>
      <c r="R681" s="14"/>
    </row>
    <row r="682" spans="1:18" ht="15.75" customHeight="1">
      <c r="A682" s="1"/>
      <c r="B682" s="7" t="s">
        <v>27</v>
      </c>
      <c r="C682" s="7">
        <v>1128299</v>
      </c>
      <c r="D682" s="8">
        <v>44320</v>
      </c>
      <c r="E682" s="7" t="s">
        <v>28</v>
      </c>
      <c r="F682" s="7" t="s">
        <v>44</v>
      </c>
      <c r="G682" s="7" t="s">
        <v>45</v>
      </c>
      <c r="H682" s="7" t="s">
        <v>21</v>
      </c>
      <c r="I682" s="9">
        <v>0.65</v>
      </c>
      <c r="J682" s="10">
        <v>2000</v>
      </c>
      <c r="K682" s="11">
        <f t="shared" si="4"/>
        <v>1300</v>
      </c>
      <c r="L682" s="11">
        <f t="shared" si="5"/>
        <v>325</v>
      </c>
      <c r="M682" s="12">
        <v>0.25</v>
      </c>
      <c r="O682" s="17"/>
      <c r="P682" s="15"/>
      <c r="Q682" s="13"/>
      <c r="R682" s="14"/>
    </row>
    <row r="683" spans="1:18" ht="15.75" customHeight="1">
      <c r="A683" s="1"/>
      <c r="B683" s="7" t="s">
        <v>27</v>
      </c>
      <c r="C683" s="7">
        <v>1128299</v>
      </c>
      <c r="D683" s="8">
        <v>44320</v>
      </c>
      <c r="E683" s="7" t="s">
        <v>28</v>
      </c>
      <c r="F683" s="7" t="s">
        <v>44</v>
      </c>
      <c r="G683" s="7" t="s">
        <v>45</v>
      </c>
      <c r="H683" s="7" t="s">
        <v>22</v>
      </c>
      <c r="I683" s="9">
        <v>0.8</v>
      </c>
      <c r="J683" s="10">
        <v>5000</v>
      </c>
      <c r="K683" s="11">
        <f t="shared" si="4"/>
        <v>4000</v>
      </c>
      <c r="L683" s="11">
        <f t="shared" si="5"/>
        <v>800</v>
      </c>
      <c r="M683" s="12">
        <v>0.2</v>
      </c>
      <c r="O683" s="17"/>
      <c r="P683" s="15"/>
      <c r="Q683" s="13"/>
      <c r="R683" s="14"/>
    </row>
    <row r="684" spans="1:18" ht="15.75" customHeight="1">
      <c r="A684" s="1"/>
      <c r="B684" s="7" t="s">
        <v>27</v>
      </c>
      <c r="C684" s="7">
        <v>1128299</v>
      </c>
      <c r="D684" s="8">
        <v>44350</v>
      </c>
      <c r="E684" s="7" t="s">
        <v>28</v>
      </c>
      <c r="F684" s="7" t="s">
        <v>44</v>
      </c>
      <c r="G684" s="7" t="s">
        <v>45</v>
      </c>
      <c r="H684" s="7" t="s">
        <v>17</v>
      </c>
      <c r="I684" s="9">
        <v>0.75</v>
      </c>
      <c r="J684" s="10">
        <v>7500</v>
      </c>
      <c r="K684" s="11">
        <f t="shared" si="4"/>
        <v>5625</v>
      </c>
      <c r="L684" s="11">
        <f t="shared" si="5"/>
        <v>1687.5</v>
      </c>
      <c r="M684" s="12">
        <v>0.3</v>
      </c>
      <c r="O684" s="17"/>
      <c r="P684" s="15"/>
      <c r="Q684" s="13"/>
      <c r="R684" s="14"/>
    </row>
    <row r="685" spans="1:18" ht="15.75" customHeight="1">
      <c r="A685" s="1"/>
      <c r="B685" s="7" t="s">
        <v>27</v>
      </c>
      <c r="C685" s="7">
        <v>1128299</v>
      </c>
      <c r="D685" s="8">
        <v>44350</v>
      </c>
      <c r="E685" s="7" t="s">
        <v>28</v>
      </c>
      <c r="F685" s="7" t="s">
        <v>44</v>
      </c>
      <c r="G685" s="7" t="s">
        <v>45</v>
      </c>
      <c r="H685" s="7" t="s">
        <v>18</v>
      </c>
      <c r="I685" s="9">
        <v>0.8</v>
      </c>
      <c r="J685" s="10">
        <v>6250</v>
      </c>
      <c r="K685" s="11">
        <f t="shared" si="4"/>
        <v>5000</v>
      </c>
      <c r="L685" s="11">
        <f t="shared" si="5"/>
        <v>1250</v>
      </c>
      <c r="M685" s="12">
        <v>0.25</v>
      </c>
      <c r="O685" s="17"/>
      <c r="P685" s="15"/>
      <c r="Q685" s="13"/>
      <c r="R685" s="14"/>
    </row>
    <row r="686" spans="1:18" ht="15.75" customHeight="1">
      <c r="A686" s="1"/>
      <c r="B686" s="7" t="s">
        <v>27</v>
      </c>
      <c r="C686" s="7">
        <v>1128299</v>
      </c>
      <c r="D686" s="8">
        <v>44350</v>
      </c>
      <c r="E686" s="7" t="s">
        <v>28</v>
      </c>
      <c r="F686" s="7" t="s">
        <v>44</v>
      </c>
      <c r="G686" s="7" t="s">
        <v>45</v>
      </c>
      <c r="H686" s="7" t="s">
        <v>19</v>
      </c>
      <c r="I686" s="9">
        <v>0.8</v>
      </c>
      <c r="J686" s="10">
        <v>6250</v>
      </c>
      <c r="K686" s="11">
        <f t="shared" si="4"/>
        <v>5000</v>
      </c>
      <c r="L686" s="11">
        <f t="shared" si="5"/>
        <v>1250</v>
      </c>
      <c r="M686" s="12">
        <v>0.25</v>
      </c>
      <c r="O686" s="17"/>
      <c r="P686" s="15"/>
      <c r="Q686" s="13"/>
      <c r="R686" s="14"/>
    </row>
    <row r="687" spans="1:18" ht="15.75" customHeight="1">
      <c r="A687" s="1"/>
      <c r="B687" s="7" t="s">
        <v>27</v>
      </c>
      <c r="C687" s="7">
        <v>1128299</v>
      </c>
      <c r="D687" s="8">
        <v>44350</v>
      </c>
      <c r="E687" s="7" t="s">
        <v>28</v>
      </c>
      <c r="F687" s="7" t="s">
        <v>44</v>
      </c>
      <c r="G687" s="7" t="s">
        <v>45</v>
      </c>
      <c r="H687" s="7" t="s">
        <v>20</v>
      </c>
      <c r="I687" s="9">
        <v>0.8</v>
      </c>
      <c r="J687" s="10">
        <v>5000</v>
      </c>
      <c r="K687" s="11">
        <f t="shared" si="4"/>
        <v>4000</v>
      </c>
      <c r="L687" s="11">
        <f t="shared" si="5"/>
        <v>1200</v>
      </c>
      <c r="M687" s="12">
        <v>0.3</v>
      </c>
      <c r="O687" s="17"/>
      <c r="P687" s="15"/>
      <c r="Q687" s="13"/>
      <c r="R687" s="14"/>
    </row>
    <row r="688" spans="1:18" ht="15.75" customHeight="1">
      <c r="A688" s="1"/>
      <c r="B688" s="7" t="s">
        <v>27</v>
      </c>
      <c r="C688" s="7">
        <v>1128299</v>
      </c>
      <c r="D688" s="8">
        <v>44350</v>
      </c>
      <c r="E688" s="7" t="s">
        <v>28</v>
      </c>
      <c r="F688" s="7" t="s">
        <v>44</v>
      </c>
      <c r="G688" s="7" t="s">
        <v>45</v>
      </c>
      <c r="H688" s="7" t="s">
        <v>21</v>
      </c>
      <c r="I688" s="9">
        <v>0.85000000000000009</v>
      </c>
      <c r="J688" s="10">
        <v>3750</v>
      </c>
      <c r="K688" s="11">
        <f t="shared" si="4"/>
        <v>3187.5000000000005</v>
      </c>
      <c r="L688" s="11">
        <f t="shared" si="5"/>
        <v>796.87500000000011</v>
      </c>
      <c r="M688" s="12">
        <v>0.25</v>
      </c>
      <c r="O688" s="17"/>
      <c r="P688" s="15"/>
      <c r="Q688" s="13"/>
      <c r="R688" s="14"/>
    </row>
    <row r="689" spans="1:18" ht="15.75" customHeight="1">
      <c r="A689" s="1"/>
      <c r="B689" s="7" t="s">
        <v>27</v>
      </c>
      <c r="C689" s="7">
        <v>1128299</v>
      </c>
      <c r="D689" s="8">
        <v>44350</v>
      </c>
      <c r="E689" s="7" t="s">
        <v>28</v>
      </c>
      <c r="F689" s="7" t="s">
        <v>44</v>
      </c>
      <c r="G689" s="7" t="s">
        <v>45</v>
      </c>
      <c r="H689" s="7" t="s">
        <v>22</v>
      </c>
      <c r="I689" s="9">
        <v>1</v>
      </c>
      <c r="J689" s="10">
        <v>6750</v>
      </c>
      <c r="K689" s="11">
        <f t="shared" si="4"/>
        <v>6750</v>
      </c>
      <c r="L689" s="11">
        <f t="shared" si="5"/>
        <v>1350</v>
      </c>
      <c r="M689" s="12">
        <v>0.2</v>
      </c>
      <c r="O689" s="17"/>
      <c r="P689" s="15"/>
      <c r="Q689" s="13"/>
      <c r="R689" s="14"/>
    </row>
    <row r="690" spans="1:18" ht="15.75" customHeight="1">
      <c r="A690" s="1"/>
      <c r="B690" s="7" t="s">
        <v>27</v>
      </c>
      <c r="C690" s="7">
        <v>1128299</v>
      </c>
      <c r="D690" s="8">
        <v>44379</v>
      </c>
      <c r="E690" s="7" t="s">
        <v>28</v>
      </c>
      <c r="F690" s="7" t="s">
        <v>44</v>
      </c>
      <c r="G690" s="7" t="s">
        <v>45</v>
      </c>
      <c r="H690" s="7" t="s">
        <v>17</v>
      </c>
      <c r="I690" s="9">
        <v>0.8</v>
      </c>
      <c r="J690" s="10">
        <v>8250</v>
      </c>
      <c r="K690" s="11">
        <f t="shared" si="4"/>
        <v>6600</v>
      </c>
      <c r="L690" s="11">
        <f t="shared" si="5"/>
        <v>1980</v>
      </c>
      <c r="M690" s="12">
        <v>0.3</v>
      </c>
      <c r="O690" s="17"/>
      <c r="P690" s="15"/>
      <c r="Q690" s="13"/>
      <c r="R690" s="14"/>
    </row>
    <row r="691" spans="1:18" ht="15.75" customHeight="1">
      <c r="A691" s="1"/>
      <c r="B691" s="7" t="s">
        <v>27</v>
      </c>
      <c r="C691" s="7">
        <v>1128299</v>
      </c>
      <c r="D691" s="8">
        <v>44379</v>
      </c>
      <c r="E691" s="7" t="s">
        <v>28</v>
      </c>
      <c r="F691" s="7" t="s">
        <v>44</v>
      </c>
      <c r="G691" s="7" t="s">
        <v>45</v>
      </c>
      <c r="H691" s="7" t="s">
        <v>18</v>
      </c>
      <c r="I691" s="9">
        <v>0.85000000000000009</v>
      </c>
      <c r="J691" s="10">
        <v>6750</v>
      </c>
      <c r="K691" s="11">
        <f t="shared" si="4"/>
        <v>5737.5000000000009</v>
      </c>
      <c r="L691" s="11">
        <f t="shared" si="5"/>
        <v>1434.3750000000002</v>
      </c>
      <c r="M691" s="12">
        <v>0.25</v>
      </c>
      <c r="O691" s="17"/>
      <c r="P691" s="15"/>
      <c r="Q691" s="13"/>
      <c r="R691" s="14"/>
    </row>
    <row r="692" spans="1:18" ht="15.75" customHeight="1">
      <c r="A692" s="1"/>
      <c r="B692" s="7" t="s">
        <v>27</v>
      </c>
      <c r="C692" s="7">
        <v>1128299</v>
      </c>
      <c r="D692" s="8">
        <v>44379</v>
      </c>
      <c r="E692" s="7" t="s">
        <v>28</v>
      </c>
      <c r="F692" s="7" t="s">
        <v>44</v>
      </c>
      <c r="G692" s="7" t="s">
        <v>45</v>
      </c>
      <c r="H692" s="7" t="s">
        <v>19</v>
      </c>
      <c r="I692" s="9">
        <v>0.85000000000000009</v>
      </c>
      <c r="J692" s="10">
        <v>6250</v>
      </c>
      <c r="K692" s="11">
        <f t="shared" si="4"/>
        <v>5312.5000000000009</v>
      </c>
      <c r="L692" s="11">
        <f t="shared" si="5"/>
        <v>1328.1250000000002</v>
      </c>
      <c r="M692" s="12">
        <v>0.25</v>
      </c>
      <c r="O692" s="17"/>
      <c r="P692" s="15"/>
      <c r="Q692" s="13"/>
      <c r="R692" s="14"/>
    </row>
    <row r="693" spans="1:18" ht="15.75" customHeight="1">
      <c r="A693" s="1"/>
      <c r="B693" s="7" t="s">
        <v>27</v>
      </c>
      <c r="C693" s="7">
        <v>1128299</v>
      </c>
      <c r="D693" s="8">
        <v>44379</v>
      </c>
      <c r="E693" s="7" t="s">
        <v>28</v>
      </c>
      <c r="F693" s="7" t="s">
        <v>44</v>
      </c>
      <c r="G693" s="7" t="s">
        <v>45</v>
      </c>
      <c r="H693" s="7" t="s">
        <v>20</v>
      </c>
      <c r="I693" s="9">
        <v>0.8</v>
      </c>
      <c r="J693" s="10">
        <v>5250</v>
      </c>
      <c r="K693" s="11">
        <f t="shared" si="4"/>
        <v>4200</v>
      </c>
      <c r="L693" s="11">
        <f t="shared" si="5"/>
        <v>1260</v>
      </c>
      <c r="M693" s="12">
        <v>0.3</v>
      </c>
      <c r="O693" s="17"/>
      <c r="P693" s="15"/>
      <c r="Q693" s="13"/>
      <c r="R693" s="14"/>
    </row>
    <row r="694" spans="1:18" ht="15.75" customHeight="1">
      <c r="A694" s="1"/>
      <c r="B694" s="7" t="s">
        <v>27</v>
      </c>
      <c r="C694" s="7">
        <v>1128299</v>
      </c>
      <c r="D694" s="8">
        <v>44379</v>
      </c>
      <c r="E694" s="7" t="s">
        <v>28</v>
      </c>
      <c r="F694" s="7" t="s">
        <v>44</v>
      </c>
      <c r="G694" s="7" t="s">
        <v>45</v>
      </c>
      <c r="H694" s="7" t="s">
        <v>21</v>
      </c>
      <c r="I694" s="9">
        <v>0.85000000000000009</v>
      </c>
      <c r="J694" s="10">
        <v>5750</v>
      </c>
      <c r="K694" s="11">
        <f t="shared" si="4"/>
        <v>4887.5000000000009</v>
      </c>
      <c r="L694" s="11">
        <f t="shared" si="5"/>
        <v>1221.8750000000002</v>
      </c>
      <c r="M694" s="12">
        <v>0.25</v>
      </c>
      <c r="O694" s="17"/>
      <c r="P694" s="15"/>
      <c r="Q694" s="13"/>
      <c r="R694" s="14"/>
    </row>
    <row r="695" spans="1:18" ht="15.75" customHeight="1">
      <c r="A695" s="1"/>
      <c r="B695" s="7" t="s">
        <v>27</v>
      </c>
      <c r="C695" s="7">
        <v>1128299</v>
      </c>
      <c r="D695" s="8">
        <v>44379</v>
      </c>
      <c r="E695" s="7" t="s">
        <v>28</v>
      </c>
      <c r="F695" s="7" t="s">
        <v>44</v>
      </c>
      <c r="G695" s="7" t="s">
        <v>45</v>
      </c>
      <c r="H695" s="7" t="s">
        <v>22</v>
      </c>
      <c r="I695" s="9">
        <v>1</v>
      </c>
      <c r="J695" s="10">
        <v>5750</v>
      </c>
      <c r="K695" s="11">
        <f t="shared" si="4"/>
        <v>5750</v>
      </c>
      <c r="L695" s="11">
        <f t="shared" si="5"/>
        <v>1150</v>
      </c>
      <c r="M695" s="12">
        <v>0.2</v>
      </c>
      <c r="O695" s="17"/>
      <c r="P695" s="15"/>
      <c r="Q695" s="13"/>
      <c r="R695" s="14"/>
    </row>
    <row r="696" spans="1:18" ht="15.75" customHeight="1">
      <c r="A696" s="1"/>
      <c r="B696" s="7" t="s">
        <v>27</v>
      </c>
      <c r="C696" s="7">
        <v>1128299</v>
      </c>
      <c r="D696" s="8">
        <v>44411</v>
      </c>
      <c r="E696" s="7" t="s">
        <v>28</v>
      </c>
      <c r="F696" s="7" t="s">
        <v>44</v>
      </c>
      <c r="G696" s="7" t="s">
        <v>45</v>
      </c>
      <c r="H696" s="7" t="s">
        <v>17</v>
      </c>
      <c r="I696" s="9">
        <v>0.85000000000000009</v>
      </c>
      <c r="J696" s="10">
        <v>7750</v>
      </c>
      <c r="K696" s="11">
        <f t="shared" si="4"/>
        <v>6587.5000000000009</v>
      </c>
      <c r="L696" s="11">
        <f t="shared" si="5"/>
        <v>1976.2500000000002</v>
      </c>
      <c r="M696" s="12">
        <v>0.3</v>
      </c>
      <c r="O696" s="17"/>
      <c r="P696" s="15"/>
      <c r="Q696" s="13"/>
      <c r="R696" s="14"/>
    </row>
    <row r="697" spans="1:18" ht="15.75" customHeight="1">
      <c r="A697" s="1"/>
      <c r="B697" s="7" t="s">
        <v>27</v>
      </c>
      <c r="C697" s="7">
        <v>1128299</v>
      </c>
      <c r="D697" s="8">
        <v>44411</v>
      </c>
      <c r="E697" s="7" t="s">
        <v>28</v>
      </c>
      <c r="F697" s="7" t="s">
        <v>44</v>
      </c>
      <c r="G697" s="7" t="s">
        <v>45</v>
      </c>
      <c r="H697" s="7" t="s">
        <v>18</v>
      </c>
      <c r="I697" s="9">
        <v>0.80000000000000016</v>
      </c>
      <c r="J697" s="10">
        <v>7500</v>
      </c>
      <c r="K697" s="11">
        <f t="shared" si="4"/>
        <v>6000.0000000000009</v>
      </c>
      <c r="L697" s="11">
        <f t="shared" si="5"/>
        <v>1500.0000000000002</v>
      </c>
      <c r="M697" s="12">
        <v>0.25</v>
      </c>
      <c r="O697" s="17"/>
      <c r="P697" s="15"/>
      <c r="Q697" s="13"/>
      <c r="R697" s="14"/>
    </row>
    <row r="698" spans="1:18" ht="15.75" customHeight="1">
      <c r="A698" s="1"/>
      <c r="B698" s="7" t="s">
        <v>27</v>
      </c>
      <c r="C698" s="7">
        <v>1128299</v>
      </c>
      <c r="D698" s="8">
        <v>44411</v>
      </c>
      <c r="E698" s="7" t="s">
        <v>28</v>
      </c>
      <c r="F698" s="7" t="s">
        <v>44</v>
      </c>
      <c r="G698" s="7" t="s">
        <v>45</v>
      </c>
      <c r="H698" s="7" t="s">
        <v>19</v>
      </c>
      <c r="I698" s="9">
        <v>0.75000000000000011</v>
      </c>
      <c r="J698" s="10">
        <v>6250</v>
      </c>
      <c r="K698" s="11">
        <f t="shared" si="4"/>
        <v>4687.5000000000009</v>
      </c>
      <c r="L698" s="11">
        <f t="shared" si="5"/>
        <v>1171.8750000000002</v>
      </c>
      <c r="M698" s="12">
        <v>0.25</v>
      </c>
      <c r="O698" s="17"/>
      <c r="P698" s="15"/>
      <c r="Q698" s="13"/>
      <c r="R698" s="14"/>
    </row>
    <row r="699" spans="1:18" ht="15.75" customHeight="1">
      <c r="A699" s="1"/>
      <c r="B699" s="7" t="s">
        <v>27</v>
      </c>
      <c r="C699" s="7">
        <v>1128299</v>
      </c>
      <c r="D699" s="8">
        <v>44411</v>
      </c>
      <c r="E699" s="7" t="s">
        <v>28</v>
      </c>
      <c r="F699" s="7" t="s">
        <v>44</v>
      </c>
      <c r="G699" s="7" t="s">
        <v>45</v>
      </c>
      <c r="H699" s="7" t="s">
        <v>20</v>
      </c>
      <c r="I699" s="9">
        <v>0.75000000000000011</v>
      </c>
      <c r="J699" s="10">
        <v>5750</v>
      </c>
      <c r="K699" s="11">
        <f t="shared" si="4"/>
        <v>4312.5000000000009</v>
      </c>
      <c r="L699" s="11">
        <f t="shared" si="5"/>
        <v>1293.7500000000002</v>
      </c>
      <c r="M699" s="12">
        <v>0.3</v>
      </c>
      <c r="O699" s="17"/>
      <c r="P699" s="15"/>
      <c r="Q699" s="13"/>
      <c r="R699" s="14"/>
    </row>
    <row r="700" spans="1:18" ht="15.75" customHeight="1">
      <c r="A700" s="1"/>
      <c r="B700" s="7" t="s">
        <v>27</v>
      </c>
      <c r="C700" s="7">
        <v>1128299</v>
      </c>
      <c r="D700" s="8">
        <v>44411</v>
      </c>
      <c r="E700" s="7" t="s">
        <v>28</v>
      </c>
      <c r="F700" s="7" t="s">
        <v>44</v>
      </c>
      <c r="G700" s="7" t="s">
        <v>45</v>
      </c>
      <c r="H700" s="7" t="s">
        <v>21</v>
      </c>
      <c r="I700" s="9">
        <v>0.75</v>
      </c>
      <c r="J700" s="10">
        <v>5750</v>
      </c>
      <c r="K700" s="11">
        <f t="shared" si="4"/>
        <v>4312.5</v>
      </c>
      <c r="L700" s="11">
        <f t="shared" si="5"/>
        <v>1078.125</v>
      </c>
      <c r="M700" s="12">
        <v>0.25</v>
      </c>
      <c r="O700" s="17"/>
      <c r="P700" s="15"/>
      <c r="Q700" s="13"/>
      <c r="R700" s="14"/>
    </row>
    <row r="701" spans="1:18" ht="15.75" customHeight="1">
      <c r="A701" s="1"/>
      <c r="B701" s="7" t="s">
        <v>27</v>
      </c>
      <c r="C701" s="7">
        <v>1128299</v>
      </c>
      <c r="D701" s="8">
        <v>44411</v>
      </c>
      <c r="E701" s="7" t="s">
        <v>28</v>
      </c>
      <c r="F701" s="7" t="s">
        <v>44</v>
      </c>
      <c r="G701" s="7" t="s">
        <v>45</v>
      </c>
      <c r="H701" s="7" t="s">
        <v>22</v>
      </c>
      <c r="I701" s="9">
        <v>0.8</v>
      </c>
      <c r="J701" s="10">
        <v>4000</v>
      </c>
      <c r="K701" s="11">
        <f t="shared" si="4"/>
        <v>3200</v>
      </c>
      <c r="L701" s="11">
        <f t="shared" si="5"/>
        <v>640</v>
      </c>
      <c r="M701" s="12">
        <v>0.2</v>
      </c>
      <c r="O701" s="17"/>
      <c r="P701" s="15"/>
      <c r="Q701" s="13"/>
      <c r="R701" s="14"/>
    </row>
    <row r="702" spans="1:18" ht="15.75" customHeight="1">
      <c r="A702" s="1"/>
      <c r="B702" s="7" t="s">
        <v>27</v>
      </c>
      <c r="C702" s="7">
        <v>1128299</v>
      </c>
      <c r="D702" s="8">
        <v>44443</v>
      </c>
      <c r="E702" s="7" t="s">
        <v>28</v>
      </c>
      <c r="F702" s="7" t="s">
        <v>44</v>
      </c>
      <c r="G702" s="7" t="s">
        <v>45</v>
      </c>
      <c r="H702" s="7" t="s">
        <v>17</v>
      </c>
      <c r="I702" s="9">
        <v>0.70000000000000018</v>
      </c>
      <c r="J702" s="10">
        <v>6000</v>
      </c>
      <c r="K702" s="11">
        <f t="shared" si="4"/>
        <v>4200.0000000000009</v>
      </c>
      <c r="L702" s="11">
        <f t="shared" si="5"/>
        <v>1260.0000000000002</v>
      </c>
      <c r="M702" s="12">
        <v>0.3</v>
      </c>
      <c r="O702" s="17"/>
      <c r="P702" s="15"/>
      <c r="Q702" s="13"/>
      <c r="R702" s="14"/>
    </row>
    <row r="703" spans="1:18" ht="15.75" customHeight="1">
      <c r="A703" s="1"/>
      <c r="B703" s="7" t="s">
        <v>27</v>
      </c>
      <c r="C703" s="7">
        <v>1128299</v>
      </c>
      <c r="D703" s="8">
        <v>44443</v>
      </c>
      <c r="E703" s="7" t="s">
        <v>28</v>
      </c>
      <c r="F703" s="7" t="s">
        <v>44</v>
      </c>
      <c r="G703" s="7" t="s">
        <v>45</v>
      </c>
      <c r="H703" s="7" t="s">
        <v>18</v>
      </c>
      <c r="I703" s="9">
        <v>0.75000000000000022</v>
      </c>
      <c r="J703" s="10">
        <v>6000</v>
      </c>
      <c r="K703" s="11">
        <f t="shared" si="4"/>
        <v>4500.0000000000009</v>
      </c>
      <c r="L703" s="11">
        <f t="shared" si="5"/>
        <v>1125.0000000000002</v>
      </c>
      <c r="M703" s="12">
        <v>0.25</v>
      </c>
      <c r="O703" s="17"/>
      <c r="P703" s="15"/>
      <c r="Q703" s="13"/>
      <c r="R703" s="14"/>
    </row>
    <row r="704" spans="1:18" ht="15.75" customHeight="1">
      <c r="A704" s="1"/>
      <c r="B704" s="7" t="s">
        <v>27</v>
      </c>
      <c r="C704" s="7">
        <v>1128299</v>
      </c>
      <c r="D704" s="8">
        <v>44443</v>
      </c>
      <c r="E704" s="7" t="s">
        <v>28</v>
      </c>
      <c r="F704" s="7" t="s">
        <v>44</v>
      </c>
      <c r="G704" s="7" t="s">
        <v>45</v>
      </c>
      <c r="H704" s="7" t="s">
        <v>19</v>
      </c>
      <c r="I704" s="9">
        <v>0.70000000000000018</v>
      </c>
      <c r="J704" s="10">
        <v>4500</v>
      </c>
      <c r="K704" s="11">
        <f t="shared" si="4"/>
        <v>3150.0000000000009</v>
      </c>
      <c r="L704" s="11">
        <f t="shared" si="5"/>
        <v>787.50000000000023</v>
      </c>
      <c r="M704" s="12">
        <v>0.25</v>
      </c>
      <c r="O704" s="17"/>
      <c r="P704" s="15"/>
      <c r="Q704" s="13"/>
      <c r="R704" s="14"/>
    </row>
    <row r="705" spans="1:18" ht="15.75" customHeight="1">
      <c r="A705" s="1"/>
      <c r="B705" s="7" t="s">
        <v>27</v>
      </c>
      <c r="C705" s="7">
        <v>1128299</v>
      </c>
      <c r="D705" s="8">
        <v>44443</v>
      </c>
      <c r="E705" s="7" t="s">
        <v>28</v>
      </c>
      <c r="F705" s="7" t="s">
        <v>44</v>
      </c>
      <c r="G705" s="7" t="s">
        <v>45</v>
      </c>
      <c r="H705" s="7" t="s">
        <v>20</v>
      </c>
      <c r="I705" s="9">
        <v>0.70000000000000018</v>
      </c>
      <c r="J705" s="10">
        <v>4000</v>
      </c>
      <c r="K705" s="11">
        <f t="shared" si="4"/>
        <v>2800.0000000000009</v>
      </c>
      <c r="L705" s="11">
        <f t="shared" si="5"/>
        <v>840.00000000000023</v>
      </c>
      <c r="M705" s="12">
        <v>0.3</v>
      </c>
      <c r="O705" s="17"/>
      <c r="P705" s="15"/>
      <c r="Q705" s="13"/>
      <c r="R705" s="14"/>
    </row>
    <row r="706" spans="1:18" ht="15.75" customHeight="1">
      <c r="A706" s="1"/>
      <c r="B706" s="7" t="s">
        <v>27</v>
      </c>
      <c r="C706" s="7">
        <v>1128299</v>
      </c>
      <c r="D706" s="8">
        <v>44443</v>
      </c>
      <c r="E706" s="7" t="s">
        <v>28</v>
      </c>
      <c r="F706" s="7" t="s">
        <v>44</v>
      </c>
      <c r="G706" s="7" t="s">
        <v>45</v>
      </c>
      <c r="H706" s="7" t="s">
        <v>21</v>
      </c>
      <c r="I706" s="9">
        <v>0.80000000000000016</v>
      </c>
      <c r="J706" s="10">
        <v>4250</v>
      </c>
      <c r="K706" s="11">
        <f t="shared" si="4"/>
        <v>3400.0000000000005</v>
      </c>
      <c r="L706" s="11">
        <f t="shared" si="5"/>
        <v>850.00000000000011</v>
      </c>
      <c r="M706" s="12">
        <v>0.25</v>
      </c>
      <c r="O706" s="17"/>
      <c r="P706" s="15"/>
      <c r="Q706" s="13"/>
      <c r="R706" s="14"/>
    </row>
    <row r="707" spans="1:18" ht="15.75" customHeight="1">
      <c r="A707" s="1"/>
      <c r="B707" s="7" t="s">
        <v>27</v>
      </c>
      <c r="C707" s="7">
        <v>1128299</v>
      </c>
      <c r="D707" s="8">
        <v>44443</v>
      </c>
      <c r="E707" s="7" t="s">
        <v>28</v>
      </c>
      <c r="F707" s="7" t="s">
        <v>44</v>
      </c>
      <c r="G707" s="7" t="s">
        <v>45</v>
      </c>
      <c r="H707" s="7" t="s">
        <v>22</v>
      </c>
      <c r="I707" s="9">
        <v>0.65</v>
      </c>
      <c r="J707" s="10">
        <v>4500</v>
      </c>
      <c r="K707" s="11">
        <f t="shared" si="4"/>
        <v>2925</v>
      </c>
      <c r="L707" s="11">
        <f t="shared" si="5"/>
        <v>585</v>
      </c>
      <c r="M707" s="12">
        <v>0.2</v>
      </c>
      <c r="O707" s="17"/>
      <c r="P707" s="15"/>
      <c r="Q707" s="13"/>
      <c r="R707" s="14"/>
    </row>
    <row r="708" spans="1:18" ht="15.75" customHeight="1">
      <c r="A708" s="1"/>
      <c r="B708" s="7" t="s">
        <v>27</v>
      </c>
      <c r="C708" s="7">
        <v>1128299</v>
      </c>
      <c r="D708" s="8">
        <v>44472</v>
      </c>
      <c r="E708" s="7" t="s">
        <v>28</v>
      </c>
      <c r="F708" s="7" t="s">
        <v>44</v>
      </c>
      <c r="G708" s="7" t="s">
        <v>45</v>
      </c>
      <c r="H708" s="7" t="s">
        <v>17</v>
      </c>
      <c r="I708" s="9">
        <v>0.60000000000000009</v>
      </c>
      <c r="J708" s="10">
        <v>5500</v>
      </c>
      <c r="K708" s="11">
        <f t="shared" si="4"/>
        <v>3300.0000000000005</v>
      </c>
      <c r="L708" s="11">
        <f t="shared" si="5"/>
        <v>990.00000000000011</v>
      </c>
      <c r="M708" s="12">
        <v>0.3</v>
      </c>
      <c r="O708" s="17"/>
      <c r="P708" s="15"/>
      <c r="Q708" s="13"/>
      <c r="R708" s="14"/>
    </row>
    <row r="709" spans="1:18" ht="15.75" customHeight="1">
      <c r="A709" s="1"/>
      <c r="B709" s="7" t="s">
        <v>27</v>
      </c>
      <c r="C709" s="7">
        <v>1128299</v>
      </c>
      <c r="D709" s="8">
        <v>44472</v>
      </c>
      <c r="E709" s="7" t="s">
        <v>28</v>
      </c>
      <c r="F709" s="7" t="s">
        <v>44</v>
      </c>
      <c r="G709" s="7" t="s">
        <v>45</v>
      </c>
      <c r="H709" s="7" t="s">
        <v>18</v>
      </c>
      <c r="I709" s="9">
        <v>0.65000000000000013</v>
      </c>
      <c r="J709" s="10">
        <v>5500</v>
      </c>
      <c r="K709" s="11">
        <f t="shared" si="4"/>
        <v>3575.0000000000009</v>
      </c>
      <c r="L709" s="11">
        <f t="shared" si="5"/>
        <v>893.75000000000023</v>
      </c>
      <c r="M709" s="12">
        <v>0.25</v>
      </c>
      <c r="O709" s="17"/>
      <c r="P709" s="15"/>
      <c r="Q709" s="13"/>
      <c r="R709" s="14"/>
    </row>
    <row r="710" spans="1:18" ht="15.75" customHeight="1">
      <c r="A710" s="1"/>
      <c r="B710" s="7" t="s">
        <v>27</v>
      </c>
      <c r="C710" s="7">
        <v>1128299</v>
      </c>
      <c r="D710" s="8">
        <v>44472</v>
      </c>
      <c r="E710" s="7" t="s">
        <v>28</v>
      </c>
      <c r="F710" s="7" t="s">
        <v>44</v>
      </c>
      <c r="G710" s="7" t="s">
        <v>45</v>
      </c>
      <c r="H710" s="7" t="s">
        <v>19</v>
      </c>
      <c r="I710" s="9">
        <v>0.60000000000000009</v>
      </c>
      <c r="J710" s="10">
        <v>3750</v>
      </c>
      <c r="K710" s="11">
        <f t="shared" si="4"/>
        <v>2250.0000000000005</v>
      </c>
      <c r="L710" s="11">
        <f t="shared" si="5"/>
        <v>562.50000000000011</v>
      </c>
      <c r="M710" s="12">
        <v>0.25</v>
      </c>
      <c r="O710" s="17"/>
      <c r="P710" s="15"/>
      <c r="Q710" s="13"/>
      <c r="R710" s="14"/>
    </row>
    <row r="711" spans="1:18" ht="15.75" customHeight="1">
      <c r="A711" s="1"/>
      <c r="B711" s="7" t="s">
        <v>27</v>
      </c>
      <c r="C711" s="7">
        <v>1128299</v>
      </c>
      <c r="D711" s="8">
        <v>44472</v>
      </c>
      <c r="E711" s="7" t="s">
        <v>28</v>
      </c>
      <c r="F711" s="7" t="s">
        <v>44</v>
      </c>
      <c r="G711" s="7" t="s">
        <v>45</v>
      </c>
      <c r="H711" s="7" t="s">
        <v>20</v>
      </c>
      <c r="I711" s="9">
        <v>0.60000000000000009</v>
      </c>
      <c r="J711" s="10">
        <v>3500</v>
      </c>
      <c r="K711" s="11">
        <f t="shared" si="4"/>
        <v>2100.0000000000005</v>
      </c>
      <c r="L711" s="11">
        <f t="shared" si="5"/>
        <v>630.00000000000011</v>
      </c>
      <c r="M711" s="12">
        <v>0.3</v>
      </c>
      <c r="O711" s="17"/>
      <c r="P711" s="15"/>
      <c r="Q711" s="13"/>
      <c r="R711" s="14"/>
    </row>
    <row r="712" spans="1:18" ht="15.75" customHeight="1">
      <c r="A712" s="1"/>
      <c r="B712" s="7" t="s">
        <v>27</v>
      </c>
      <c r="C712" s="7">
        <v>1128299</v>
      </c>
      <c r="D712" s="8">
        <v>44472</v>
      </c>
      <c r="E712" s="7" t="s">
        <v>28</v>
      </c>
      <c r="F712" s="7" t="s">
        <v>44</v>
      </c>
      <c r="G712" s="7" t="s">
        <v>45</v>
      </c>
      <c r="H712" s="7" t="s">
        <v>21</v>
      </c>
      <c r="I712" s="9">
        <v>0.70000000000000007</v>
      </c>
      <c r="J712" s="10">
        <v>3250</v>
      </c>
      <c r="K712" s="11">
        <f t="shared" si="4"/>
        <v>2275</v>
      </c>
      <c r="L712" s="11">
        <f t="shared" si="5"/>
        <v>568.75</v>
      </c>
      <c r="M712" s="12">
        <v>0.25</v>
      </c>
      <c r="O712" s="17"/>
      <c r="P712" s="15"/>
      <c r="Q712" s="13"/>
      <c r="R712" s="14"/>
    </row>
    <row r="713" spans="1:18" ht="15.75" customHeight="1">
      <c r="A713" s="1"/>
      <c r="B713" s="7" t="s">
        <v>27</v>
      </c>
      <c r="C713" s="7">
        <v>1128299</v>
      </c>
      <c r="D713" s="8">
        <v>44472</v>
      </c>
      <c r="E713" s="7" t="s">
        <v>28</v>
      </c>
      <c r="F713" s="7" t="s">
        <v>44</v>
      </c>
      <c r="G713" s="7" t="s">
        <v>45</v>
      </c>
      <c r="H713" s="7" t="s">
        <v>22</v>
      </c>
      <c r="I713" s="9">
        <v>0.75000000000000011</v>
      </c>
      <c r="J713" s="10">
        <v>3750</v>
      </c>
      <c r="K713" s="11">
        <f t="shared" si="4"/>
        <v>2812.5000000000005</v>
      </c>
      <c r="L713" s="11">
        <f t="shared" si="5"/>
        <v>562.50000000000011</v>
      </c>
      <c r="M713" s="12">
        <v>0.2</v>
      </c>
      <c r="O713" s="17"/>
      <c r="P713" s="15"/>
      <c r="Q713" s="13"/>
      <c r="R713" s="14"/>
    </row>
    <row r="714" spans="1:18" ht="15.75" customHeight="1">
      <c r="A714" s="1"/>
      <c r="B714" s="7" t="s">
        <v>27</v>
      </c>
      <c r="C714" s="7">
        <v>1128299</v>
      </c>
      <c r="D714" s="8">
        <v>44503</v>
      </c>
      <c r="E714" s="7" t="s">
        <v>28</v>
      </c>
      <c r="F714" s="7" t="s">
        <v>44</v>
      </c>
      <c r="G714" s="7" t="s">
        <v>45</v>
      </c>
      <c r="H714" s="7" t="s">
        <v>17</v>
      </c>
      <c r="I714" s="9">
        <v>0.60000000000000009</v>
      </c>
      <c r="J714" s="10">
        <v>6000</v>
      </c>
      <c r="K714" s="11">
        <f t="shared" si="4"/>
        <v>3600.0000000000005</v>
      </c>
      <c r="L714" s="11">
        <f t="shared" si="5"/>
        <v>1080</v>
      </c>
      <c r="M714" s="12">
        <v>0.3</v>
      </c>
      <c r="O714" s="17"/>
      <c r="P714" s="15"/>
      <c r="Q714" s="13"/>
      <c r="R714" s="14"/>
    </row>
    <row r="715" spans="1:18" ht="15.75" customHeight="1">
      <c r="A715" s="1"/>
      <c r="B715" s="7" t="s">
        <v>27</v>
      </c>
      <c r="C715" s="7">
        <v>1128299</v>
      </c>
      <c r="D715" s="8">
        <v>44503</v>
      </c>
      <c r="E715" s="7" t="s">
        <v>28</v>
      </c>
      <c r="F715" s="7" t="s">
        <v>44</v>
      </c>
      <c r="G715" s="7" t="s">
        <v>45</v>
      </c>
      <c r="H715" s="7" t="s">
        <v>18</v>
      </c>
      <c r="I715" s="9">
        <v>0.65000000000000013</v>
      </c>
      <c r="J715" s="10">
        <v>6250</v>
      </c>
      <c r="K715" s="11">
        <f t="shared" si="4"/>
        <v>4062.5000000000009</v>
      </c>
      <c r="L715" s="11">
        <f t="shared" si="5"/>
        <v>1015.6250000000002</v>
      </c>
      <c r="M715" s="12">
        <v>0.25</v>
      </c>
      <c r="O715" s="17"/>
      <c r="P715" s="15"/>
      <c r="Q715" s="13"/>
      <c r="R715" s="14"/>
    </row>
    <row r="716" spans="1:18" ht="15.75" customHeight="1">
      <c r="A716" s="1"/>
      <c r="B716" s="7" t="s">
        <v>27</v>
      </c>
      <c r="C716" s="7">
        <v>1128299</v>
      </c>
      <c r="D716" s="8">
        <v>44503</v>
      </c>
      <c r="E716" s="7" t="s">
        <v>28</v>
      </c>
      <c r="F716" s="7" t="s">
        <v>44</v>
      </c>
      <c r="G716" s="7" t="s">
        <v>45</v>
      </c>
      <c r="H716" s="7" t="s">
        <v>19</v>
      </c>
      <c r="I716" s="9">
        <v>0.60000000000000009</v>
      </c>
      <c r="J716" s="10">
        <v>4750</v>
      </c>
      <c r="K716" s="11">
        <f t="shared" si="4"/>
        <v>2850.0000000000005</v>
      </c>
      <c r="L716" s="11">
        <f t="shared" si="5"/>
        <v>712.50000000000011</v>
      </c>
      <c r="M716" s="12">
        <v>0.25</v>
      </c>
      <c r="O716" s="17"/>
      <c r="P716" s="15"/>
      <c r="Q716" s="13"/>
      <c r="R716" s="14"/>
    </row>
    <row r="717" spans="1:18" ht="15.75" customHeight="1">
      <c r="A717" s="1"/>
      <c r="B717" s="7" t="s">
        <v>27</v>
      </c>
      <c r="C717" s="7">
        <v>1128299</v>
      </c>
      <c r="D717" s="8">
        <v>44503</v>
      </c>
      <c r="E717" s="7" t="s">
        <v>28</v>
      </c>
      <c r="F717" s="7" t="s">
        <v>44</v>
      </c>
      <c r="G717" s="7" t="s">
        <v>45</v>
      </c>
      <c r="H717" s="7" t="s">
        <v>20</v>
      </c>
      <c r="I717" s="9">
        <v>0.70000000000000018</v>
      </c>
      <c r="J717" s="10">
        <v>4500</v>
      </c>
      <c r="K717" s="11">
        <f t="shared" si="4"/>
        <v>3150.0000000000009</v>
      </c>
      <c r="L717" s="11">
        <f t="shared" si="5"/>
        <v>945.00000000000023</v>
      </c>
      <c r="M717" s="12">
        <v>0.3</v>
      </c>
      <c r="O717" s="17"/>
      <c r="P717" s="15"/>
      <c r="Q717" s="13"/>
      <c r="R717" s="14"/>
    </row>
    <row r="718" spans="1:18" ht="15.75" customHeight="1">
      <c r="A718" s="1"/>
      <c r="B718" s="7" t="s">
        <v>27</v>
      </c>
      <c r="C718" s="7">
        <v>1128299</v>
      </c>
      <c r="D718" s="8">
        <v>44503</v>
      </c>
      <c r="E718" s="7" t="s">
        <v>28</v>
      </c>
      <c r="F718" s="7" t="s">
        <v>44</v>
      </c>
      <c r="G718" s="7" t="s">
        <v>45</v>
      </c>
      <c r="H718" s="7" t="s">
        <v>21</v>
      </c>
      <c r="I718" s="9">
        <v>0.90000000000000013</v>
      </c>
      <c r="J718" s="10">
        <v>4250</v>
      </c>
      <c r="K718" s="11">
        <f t="shared" si="4"/>
        <v>3825.0000000000005</v>
      </c>
      <c r="L718" s="11">
        <f t="shared" si="5"/>
        <v>956.25000000000011</v>
      </c>
      <c r="M718" s="12">
        <v>0.25</v>
      </c>
      <c r="O718" s="17"/>
      <c r="P718" s="15"/>
      <c r="Q718" s="13"/>
      <c r="R718" s="14"/>
    </row>
    <row r="719" spans="1:18" ht="15.75" customHeight="1">
      <c r="A719" s="1"/>
      <c r="B719" s="7" t="s">
        <v>27</v>
      </c>
      <c r="C719" s="7">
        <v>1128299</v>
      </c>
      <c r="D719" s="8">
        <v>44503</v>
      </c>
      <c r="E719" s="7" t="s">
        <v>28</v>
      </c>
      <c r="F719" s="7" t="s">
        <v>44</v>
      </c>
      <c r="G719" s="7" t="s">
        <v>45</v>
      </c>
      <c r="H719" s="7" t="s">
        <v>22</v>
      </c>
      <c r="I719" s="9">
        <v>0.95000000000000018</v>
      </c>
      <c r="J719" s="10">
        <v>5500</v>
      </c>
      <c r="K719" s="11">
        <f t="shared" si="4"/>
        <v>5225.0000000000009</v>
      </c>
      <c r="L719" s="11">
        <f t="shared" si="5"/>
        <v>1045.0000000000002</v>
      </c>
      <c r="M719" s="12">
        <v>0.2</v>
      </c>
      <c r="O719" s="17"/>
      <c r="P719" s="15"/>
      <c r="Q719" s="13"/>
      <c r="R719" s="14"/>
    </row>
    <row r="720" spans="1:18" ht="15.75" customHeight="1">
      <c r="A720" s="1"/>
      <c r="B720" s="7" t="s">
        <v>27</v>
      </c>
      <c r="C720" s="7">
        <v>1128299</v>
      </c>
      <c r="D720" s="8">
        <v>44532</v>
      </c>
      <c r="E720" s="7" t="s">
        <v>28</v>
      </c>
      <c r="F720" s="7" t="s">
        <v>44</v>
      </c>
      <c r="G720" s="7" t="s">
        <v>45</v>
      </c>
      <c r="H720" s="7" t="s">
        <v>17</v>
      </c>
      <c r="I720" s="9">
        <v>0.80000000000000016</v>
      </c>
      <c r="J720" s="10">
        <v>7500</v>
      </c>
      <c r="K720" s="11">
        <f t="shared" si="4"/>
        <v>6000.0000000000009</v>
      </c>
      <c r="L720" s="11">
        <f t="shared" si="5"/>
        <v>1800.0000000000002</v>
      </c>
      <c r="M720" s="12">
        <v>0.3</v>
      </c>
      <c r="O720" s="17"/>
      <c r="P720" s="15"/>
      <c r="Q720" s="13"/>
      <c r="R720" s="14"/>
    </row>
    <row r="721" spans="1:18" ht="15.75" customHeight="1">
      <c r="A721" s="1"/>
      <c r="B721" s="7" t="s">
        <v>27</v>
      </c>
      <c r="C721" s="7">
        <v>1128299</v>
      </c>
      <c r="D721" s="8">
        <v>44532</v>
      </c>
      <c r="E721" s="7" t="s">
        <v>28</v>
      </c>
      <c r="F721" s="7" t="s">
        <v>44</v>
      </c>
      <c r="G721" s="7" t="s">
        <v>45</v>
      </c>
      <c r="H721" s="7" t="s">
        <v>18</v>
      </c>
      <c r="I721" s="9">
        <v>0.8500000000000002</v>
      </c>
      <c r="J721" s="10">
        <v>7500</v>
      </c>
      <c r="K721" s="11">
        <f t="shared" si="4"/>
        <v>6375.0000000000018</v>
      </c>
      <c r="L721" s="11">
        <f t="shared" si="5"/>
        <v>1593.7500000000005</v>
      </c>
      <c r="M721" s="12">
        <v>0.25</v>
      </c>
      <c r="O721" s="17"/>
      <c r="P721" s="15"/>
      <c r="Q721" s="13"/>
      <c r="R721" s="14"/>
    </row>
    <row r="722" spans="1:18" ht="15.75" customHeight="1">
      <c r="A722" s="1"/>
      <c r="B722" s="7" t="s">
        <v>27</v>
      </c>
      <c r="C722" s="7">
        <v>1128299</v>
      </c>
      <c r="D722" s="8">
        <v>44532</v>
      </c>
      <c r="E722" s="7" t="s">
        <v>28</v>
      </c>
      <c r="F722" s="7" t="s">
        <v>44</v>
      </c>
      <c r="G722" s="7" t="s">
        <v>45</v>
      </c>
      <c r="H722" s="7" t="s">
        <v>19</v>
      </c>
      <c r="I722" s="9">
        <v>0.80000000000000016</v>
      </c>
      <c r="J722" s="10">
        <v>5500</v>
      </c>
      <c r="K722" s="11">
        <f t="shared" si="4"/>
        <v>4400.0000000000009</v>
      </c>
      <c r="L722" s="11">
        <f t="shared" si="5"/>
        <v>1100.0000000000002</v>
      </c>
      <c r="M722" s="12">
        <v>0.25</v>
      </c>
      <c r="O722" s="17"/>
      <c r="P722" s="15"/>
      <c r="Q722" s="13"/>
      <c r="R722" s="14"/>
    </row>
    <row r="723" spans="1:18" ht="15.75" customHeight="1">
      <c r="A723" s="1"/>
      <c r="B723" s="7" t="s">
        <v>27</v>
      </c>
      <c r="C723" s="7">
        <v>1128299</v>
      </c>
      <c r="D723" s="8">
        <v>44532</v>
      </c>
      <c r="E723" s="7" t="s">
        <v>28</v>
      </c>
      <c r="F723" s="7" t="s">
        <v>44</v>
      </c>
      <c r="G723" s="7" t="s">
        <v>45</v>
      </c>
      <c r="H723" s="7" t="s">
        <v>20</v>
      </c>
      <c r="I723" s="9">
        <v>0.80000000000000016</v>
      </c>
      <c r="J723" s="10">
        <v>5500</v>
      </c>
      <c r="K723" s="11">
        <f t="shared" si="4"/>
        <v>4400.0000000000009</v>
      </c>
      <c r="L723" s="11">
        <f t="shared" si="5"/>
        <v>1320.0000000000002</v>
      </c>
      <c r="M723" s="12">
        <v>0.3</v>
      </c>
      <c r="O723" s="17"/>
      <c r="P723" s="15"/>
      <c r="Q723" s="13"/>
      <c r="R723" s="14"/>
    </row>
    <row r="724" spans="1:18" ht="15.75" customHeight="1">
      <c r="A724" s="1"/>
      <c r="B724" s="7" t="s">
        <v>27</v>
      </c>
      <c r="C724" s="7">
        <v>1128299</v>
      </c>
      <c r="D724" s="8">
        <v>44532</v>
      </c>
      <c r="E724" s="7" t="s">
        <v>28</v>
      </c>
      <c r="F724" s="7" t="s">
        <v>44</v>
      </c>
      <c r="G724" s="7" t="s">
        <v>45</v>
      </c>
      <c r="H724" s="7" t="s">
        <v>21</v>
      </c>
      <c r="I724" s="9">
        <v>0.90000000000000013</v>
      </c>
      <c r="J724" s="10">
        <v>4750</v>
      </c>
      <c r="K724" s="11">
        <f t="shared" si="4"/>
        <v>4275.0000000000009</v>
      </c>
      <c r="L724" s="11">
        <f t="shared" si="5"/>
        <v>1068.7500000000002</v>
      </c>
      <c r="M724" s="12">
        <v>0.25</v>
      </c>
      <c r="O724" s="17"/>
      <c r="P724" s="15"/>
      <c r="Q724" s="13"/>
      <c r="R724" s="14"/>
    </row>
    <row r="725" spans="1:18" ht="15.75" customHeight="1">
      <c r="A725" s="1"/>
      <c r="B725" s="7" t="s">
        <v>27</v>
      </c>
      <c r="C725" s="7">
        <v>1128299</v>
      </c>
      <c r="D725" s="8">
        <v>44532</v>
      </c>
      <c r="E725" s="7" t="s">
        <v>28</v>
      </c>
      <c r="F725" s="7" t="s">
        <v>44</v>
      </c>
      <c r="G725" s="7" t="s">
        <v>45</v>
      </c>
      <c r="H725" s="7" t="s">
        <v>22</v>
      </c>
      <c r="I725" s="9">
        <v>0.95000000000000018</v>
      </c>
      <c r="J725" s="10">
        <v>5750</v>
      </c>
      <c r="K725" s="11">
        <f t="shared" si="4"/>
        <v>5462.5000000000009</v>
      </c>
      <c r="L725" s="11">
        <f t="shared" si="5"/>
        <v>1092.5000000000002</v>
      </c>
      <c r="M725" s="12">
        <v>0.2</v>
      </c>
      <c r="O725" s="17"/>
      <c r="P725" s="15"/>
      <c r="Q725" s="13"/>
      <c r="R725" s="14"/>
    </row>
    <row r="726" spans="1:18" ht="15.75" customHeight="1">
      <c r="A726" s="1" t="s">
        <v>39</v>
      </c>
      <c r="B726" s="7" t="s">
        <v>14</v>
      </c>
      <c r="C726" s="7">
        <v>1185732</v>
      </c>
      <c r="D726" s="8">
        <v>44208</v>
      </c>
      <c r="E726" s="7" t="s">
        <v>46</v>
      </c>
      <c r="F726" s="7" t="s">
        <v>47</v>
      </c>
      <c r="G726" s="7" t="s">
        <v>48</v>
      </c>
      <c r="H726" s="7" t="s">
        <v>17</v>
      </c>
      <c r="I726" s="9">
        <v>0.45</v>
      </c>
      <c r="J726" s="10">
        <v>10500</v>
      </c>
      <c r="K726" s="11">
        <f t="shared" si="4"/>
        <v>4725</v>
      </c>
      <c r="L726" s="11">
        <f t="shared" si="5"/>
        <v>2126.25</v>
      </c>
      <c r="M726" s="12">
        <v>0.45</v>
      </c>
      <c r="O726" s="13"/>
      <c r="P726" s="18">
        <f>Data!$I726+0.05</f>
        <v>0.5</v>
      </c>
      <c r="Q726" s="13"/>
      <c r="R726" s="14"/>
    </row>
    <row r="727" spans="1:18" ht="15.75" customHeight="1">
      <c r="A727" s="1"/>
      <c r="B727" s="7" t="s">
        <v>14</v>
      </c>
      <c r="C727" s="7">
        <v>1185732</v>
      </c>
      <c r="D727" s="8">
        <v>44208</v>
      </c>
      <c r="E727" s="7" t="s">
        <v>46</v>
      </c>
      <c r="F727" s="7" t="s">
        <v>47</v>
      </c>
      <c r="G727" s="7" t="s">
        <v>48</v>
      </c>
      <c r="H727" s="7" t="s">
        <v>18</v>
      </c>
      <c r="I727" s="9">
        <v>0.45</v>
      </c>
      <c r="J727" s="10">
        <v>8500</v>
      </c>
      <c r="K727" s="11">
        <f t="shared" si="4"/>
        <v>3825</v>
      </c>
      <c r="L727" s="11">
        <f t="shared" si="5"/>
        <v>1338.75</v>
      </c>
      <c r="M727" s="12">
        <v>0.35</v>
      </c>
      <c r="O727" s="13"/>
      <c r="P727" s="18">
        <f>Data!$I727+0.05</f>
        <v>0.5</v>
      </c>
      <c r="Q727" s="13"/>
      <c r="R727" s="14"/>
    </row>
    <row r="728" spans="1:18" ht="15.75" customHeight="1">
      <c r="A728" s="1"/>
      <c r="B728" s="7" t="s">
        <v>14</v>
      </c>
      <c r="C728" s="7">
        <v>1185732</v>
      </c>
      <c r="D728" s="8">
        <v>44208</v>
      </c>
      <c r="E728" s="7" t="s">
        <v>46</v>
      </c>
      <c r="F728" s="7" t="s">
        <v>47</v>
      </c>
      <c r="G728" s="7" t="s">
        <v>48</v>
      </c>
      <c r="H728" s="7" t="s">
        <v>19</v>
      </c>
      <c r="I728" s="9">
        <v>0.35000000000000003</v>
      </c>
      <c r="J728" s="10">
        <v>8500</v>
      </c>
      <c r="K728" s="11">
        <f t="shared" si="4"/>
        <v>2975.0000000000005</v>
      </c>
      <c r="L728" s="11">
        <f t="shared" si="5"/>
        <v>743.75000000000011</v>
      </c>
      <c r="M728" s="12">
        <v>0.25</v>
      </c>
      <c r="O728" s="13"/>
      <c r="P728" s="18">
        <f>Data!$I728+0.05</f>
        <v>0.4</v>
      </c>
      <c r="Q728" s="13"/>
      <c r="R728" s="14"/>
    </row>
    <row r="729" spans="1:18" ht="15.75" customHeight="1">
      <c r="A729" s="1"/>
      <c r="B729" s="7" t="s">
        <v>14</v>
      </c>
      <c r="C729" s="7">
        <v>1185732</v>
      </c>
      <c r="D729" s="8">
        <v>44208</v>
      </c>
      <c r="E729" s="7" t="s">
        <v>46</v>
      </c>
      <c r="F729" s="7" t="s">
        <v>47</v>
      </c>
      <c r="G729" s="7" t="s">
        <v>48</v>
      </c>
      <c r="H729" s="7" t="s">
        <v>20</v>
      </c>
      <c r="I729" s="9">
        <v>0.39999999999999997</v>
      </c>
      <c r="J729" s="10">
        <v>7000</v>
      </c>
      <c r="K729" s="11">
        <f t="shared" si="4"/>
        <v>2799.9999999999995</v>
      </c>
      <c r="L729" s="11">
        <f t="shared" si="5"/>
        <v>839.99999999999989</v>
      </c>
      <c r="M729" s="12">
        <v>0.3</v>
      </c>
      <c r="O729" s="13"/>
      <c r="P729" s="18">
        <f>Data!$I729+0.05</f>
        <v>0.44999999999999996</v>
      </c>
      <c r="Q729" s="13"/>
      <c r="R729" s="14"/>
    </row>
    <row r="730" spans="1:18" ht="15.75" customHeight="1">
      <c r="A730" s="1"/>
      <c r="B730" s="7" t="s">
        <v>14</v>
      </c>
      <c r="C730" s="7">
        <v>1185732</v>
      </c>
      <c r="D730" s="8">
        <v>44208</v>
      </c>
      <c r="E730" s="7" t="s">
        <v>46</v>
      </c>
      <c r="F730" s="7" t="s">
        <v>47</v>
      </c>
      <c r="G730" s="7" t="s">
        <v>48</v>
      </c>
      <c r="H730" s="7" t="s">
        <v>21</v>
      </c>
      <c r="I730" s="9">
        <v>0.55000000000000004</v>
      </c>
      <c r="J730" s="10">
        <v>7500</v>
      </c>
      <c r="K730" s="11">
        <f t="shared" si="4"/>
        <v>4125</v>
      </c>
      <c r="L730" s="11">
        <f t="shared" si="5"/>
        <v>1443.75</v>
      </c>
      <c r="M730" s="12">
        <v>0.35</v>
      </c>
      <c r="O730" s="13"/>
      <c r="P730" s="18">
        <f>Data!$I730+0.05</f>
        <v>0.60000000000000009</v>
      </c>
      <c r="Q730" s="13"/>
      <c r="R730" s="14"/>
    </row>
    <row r="731" spans="1:18" ht="15.75" customHeight="1">
      <c r="A731" s="1"/>
      <c r="B731" s="7" t="s">
        <v>14</v>
      </c>
      <c r="C731" s="7">
        <v>1185732</v>
      </c>
      <c r="D731" s="8">
        <v>44208</v>
      </c>
      <c r="E731" s="7" t="s">
        <v>46</v>
      </c>
      <c r="F731" s="7" t="s">
        <v>47</v>
      </c>
      <c r="G731" s="7" t="s">
        <v>48</v>
      </c>
      <c r="H731" s="7" t="s">
        <v>22</v>
      </c>
      <c r="I731" s="9">
        <v>0.45</v>
      </c>
      <c r="J731" s="10">
        <v>8500</v>
      </c>
      <c r="K731" s="11">
        <f t="shared" si="4"/>
        <v>3825</v>
      </c>
      <c r="L731" s="11">
        <f t="shared" si="5"/>
        <v>1912.5</v>
      </c>
      <c r="M731" s="12">
        <v>0.5</v>
      </c>
      <c r="O731" s="13"/>
      <c r="P731" s="18">
        <f>Data!$I731+0.05</f>
        <v>0.5</v>
      </c>
      <c r="Q731" s="13"/>
      <c r="R731" s="14"/>
    </row>
    <row r="732" spans="1:18" ht="15.75" customHeight="1">
      <c r="A732" s="1"/>
      <c r="B732" s="7" t="s">
        <v>14</v>
      </c>
      <c r="C732" s="7">
        <v>1185732</v>
      </c>
      <c r="D732" s="8">
        <v>44237</v>
      </c>
      <c r="E732" s="7" t="s">
        <v>46</v>
      </c>
      <c r="F732" s="7" t="s">
        <v>47</v>
      </c>
      <c r="G732" s="7" t="s">
        <v>48</v>
      </c>
      <c r="H732" s="7" t="s">
        <v>17</v>
      </c>
      <c r="I732" s="9">
        <v>0.45</v>
      </c>
      <c r="J732" s="10">
        <v>11000</v>
      </c>
      <c r="K732" s="11">
        <f t="shared" si="4"/>
        <v>4950</v>
      </c>
      <c r="L732" s="11">
        <f t="shared" si="5"/>
        <v>2227.5</v>
      </c>
      <c r="M732" s="12">
        <v>0.45</v>
      </c>
      <c r="O732" s="13"/>
      <c r="P732" s="18">
        <f>Data!$I732+0.05</f>
        <v>0.5</v>
      </c>
      <c r="Q732" s="13"/>
      <c r="R732" s="14"/>
    </row>
    <row r="733" spans="1:18" ht="15.75" customHeight="1">
      <c r="A733" s="1"/>
      <c r="B733" s="7" t="s">
        <v>14</v>
      </c>
      <c r="C733" s="7">
        <v>1185732</v>
      </c>
      <c r="D733" s="8">
        <v>44237</v>
      </c>
      <c r="E733" s="7" t="s">
        <v>46</v>
      </c>
      <c r="F733" s="7" t="s">
        <v>47</v>
      </c>
      <c r="G733" s="7" t="s">
        <v>48</v>
      </c>
      <c r="H733" s="7" t="s">
        <v>18</v>
      </c>
      <c r="I733" s="9">
        <v>0.45</v>
      </c>
      <c r="J733" s="10">
        <v>7500</v>
      </c>
      <c r="K733" s="11">
        <f t="shared" si="4"/>
        <v>3375</v>
      </c>
      <c r="L733" s="11">
        <f t="shared" si="5"/>
        <v>1181.25</v>
      </c>
      <c r="M733" s="12">
        <v>0.35</v>
      </c>
      <c r="O733" s="13"/>
      <c r="P733" s="18">
        <f>Data!$I733+0.05</f>
        <v>0.5</v>
      </c>
      <c r="Q733" s="13"/>
      <c r="R733" s="14"/>
    </row>
    <row r="734" spans="1:18" ht="15.75" customHeight="1">
      <c r="A734" s="1"/>
      <c r="B734" s="7" t="s">
        <v>14</v>
      </c>
      <c r="C734" s="7">
        <v>1185732</v>
      </c>
      <c r="D734" s="8">
        <v>44237</v>
      </c>
      <c r="E734" s="7" t="s">
        <v>46</v>
      </c>
      <c r="F734" s="7" t="s">
        <v>47</v>
      </c>
      <c r="G734" s="7" t="s">
        <v>48</v>
      </c>
      <c r="H734" s="7" t="s">
        <v>19</v>
      </c>
      <c r="I734" s="9">
        <v>0.35000000000000003</v>
      </c>
      <c r="J734" s="10">
        <v>8000</v>
      </c>
      <c r="K734" s="11">
        <f t="shared" si="4"/>
        <v>2800.0000000000005</v>
      </c>
      <c r="L734" s="11">
        <f t="shared" si="5"/>
        <v>700.00000000000011</v>
      </c>
      <c r="M734" s="12">
        <v>0.25</v>
      </c>
      <c r="O734" s="13"/>
      <c r="P734" s="18">
        <f>Data!$I734+0.05</f>
        <v>0.4</v>
      </c>
      <c r="Q734" s="13"/>
      <c r="R734" s="14"/>
    </row>
    <row r="735" spans="1:18" ht="15.75" customHeight="1">
      <c r="A735" s="1"/>
      <c r="B735" s="7" t="s">
        <v>14</v>
      </c>
      <c r="C735" s="7">
        <v>1185732</v>
      </c>
      <c r="D735" s="8">
        <v>44237</v>
      </c>
      <c r="E735" s="7" t="s">
        <v>46</v>
      </c>
      <c r="F735" s="7" t="s">
        <v>47</v>
      </c>
      <c r="G735" s="7" t="s">
        <v>48</v>
      </c>
      <c r="H735" s="7" t="s">
        <v>20</v>
      </c>
      <c r="I735" s="9">
        <v>0.39999999999999997</v>
      </c>
      <c r="J735" s="10">
        <v>6750</v>
      </c>
      <c r="K735" s="11">
        <f t="shared" si="4"/>
        <v>2700</v>
      </c>
      <c r="L735" s="11">
        <f t="shared" si="5"/>
        <v>810</v>
      </c>
      <c r="M735" s="12">
        <v>0.3</v>
      </c>
      <c r="O735" s="13"/>
      <c r="P735" s="18">
        <f>Data!$I735+0.05</f>
        <v>0.44999999999999996</v>
      </c>
      <c r="Q735" s="13"/>
      <c r="R735" s="14"/>
    </row>
    <row r="736" spans="1:18" ht="15.75" customHeight="1">
      <c r="A736" s="1"/>
      <c r="B736" s="7" t="s">
        <v>14</v>
      </c>
      <c r="C736" s="7">
        <v>1185732</v>
      </c>
      <c r="D736" s="8">
        <v>44237</v>
      </c>
      <c r="E736" s="7" t="s">
        <v>46</v>
      </c>
      <c r="F736" s="7" t="s">
        <v>47</v>
      </c>
      <c r="G736" s="7" t="s">
        <v>48</v>
      </c>
      <c r="H736" s="7" t="s">
        <v>21</v>
      </c>
      <c r="I736" s="9">
        <v>0.55000000000000004</v>
      </c>
      <c r="J736" s="10">
        <v>7500</v>
      </c>
      <c r="K736" s="11">
        <f t="shared" si="4"/>
        <v>4125</v>
      </c>
      <c r="L736" s="11">
        <f t="shared" si="5"/>
        <v>1443.75</v>
      </c>
      <c r="M736" s="12">
        <v>0.35</v>
      </c>
      <c r="O736" s="13"/>
      <c r="P736" s="18">
        <f>Data!$I736+0.05</f>
        <v>0.60000000000000009</v>
      </c>
      <c r="Q736" s="13"/>
      <c r="R736" s="14"/>
    </row>
    <row r="737" spans="1:18" ht="15.75" customHeight="1">
      <c r="A737" s="1"/>
      <c r="B737" s="7" t="s">
        <v>14</v>
      </c>
      <c r="C737" s="7">
        <v>1185732</v>
      </c>
      <c r="D737" s="8">
        <v>44237</v>
      </c>
      <c r="E737" s="7" t="s">
        <v>46</v>
      </c>
      <c r="F737" s="7" t="s">
        <v>47</v>
      </c>
      <c r="G737" s="7" t="s">
        <v>48</v>
      </c>
      <c r="H737" s="7" t="s">
        <v>22</v>
      </c>
      <c r="I737" s="9">
        <v>0.45</v>
      </c>
      <c r="J737" s="10">
        <v>8500</v>
      </c>
      <c r="K737" s="11">
        <f t="shared" si="4"/>
        <v>3825</v>
      </c>
      <c r="L737" s="11">
        <f t="shared" si="5"/>
        <v>1912.5</v>
      </c>
      <c r="M737" s="12">
        <v>0.5</v>
      </c>
      <c r="O737" s="13"/>
      <c r="P737" s="18">
        <f>Data!$I737+0.05</f>
        <v>0.5</v>
      </c>
      <c r="Q737" s="13"/>
      <c r="R737" s="14"/>
    </row>
    <row r="738" spans="1:18" ht="15.75" customHeight="1">
      <c r="A738" s="1"/>
      <c r="B738" s="7" t="s">
        <v>14</v>
      </c>
      <c r="C738" s="7">
        <v>1185732</v>
      </c>
      <c r="D738" s="8">
        <v>44263</v>
      </c>
      <c r="E738" s="7" t="s">
        <v>46</v>
      </c>
      <c r="F738" s="7" t="s">
        <v>47</v>
      </c>
      <c r="G738" s="7" t="s">
        <v>48</v>
      </c>
      <c r="H738" s="7" t="s">
        <v>17</v>
      </c>
      <c r="I738" s="9">
        <v>0.45</v>
      </c>
      <c r="J738" s="10">
        <v>10700</v>
      </c>
      <c r="K738" s="11">
        <f t="shared" si="4"/>
        <v>4815</v>
      </c>
      <c r="L738" s="11">
        <f t="shared" si="5"/>
        <v>2166.75</v>
      </c>
      <c r="M738" s="12">
        <v>0.45</v>
      </c>
      <c r="O738" s="13"/>
      <c r="P738" s="18">
        <f>Data!$I738+0.05</f>
        <v>0.5</v>
      </c>
      <c r="Q738" s="13"/>
      <c r="R738" s="14"/>
    </row>
    <row r="739" spans="1:18" ht="15.75" customHeight="1">
      <c r="A739" s="1"/>
      <c r="B739" s="7" t="s">
        <v>14</v>
      </c>
      <c r="C739" s="7">
        <v>1185732</v>
      </c>
      <c r="D739" s="8">
        <v>44263</v>
      </c>
      <c r="E739" s="7" t="s">
        <v>46</v>
      </c>
      <c r="F739" s="7" t="s">
        <v>47</v>
      </c>
      <c r="G739" s="7" t="s">
        <v>48</v>
      </c>
      <c r="H739" s="7" t="s">
        <v>18</v>
      </c>
      <c r="I739" s="9">
        <v>0.45</v>
      </c>
      <c r="J739" s="10">
        <v>7500</v>
      </c>
      <c r="K739" s="11">
        <f t="shared" si="4"/>
        <v>3375</v>
      </c>
      <c r="L739" s="11">
        <f t="shared" si="5"/>
        <v>1181.25</v>
      </c>
      <c r="M739" s="12">
        <v>0.35</v>
      </c>
      <c r="O739" s="13"/>
      <c r="P739" s="18">
        <f>Data!$I739+0.05</f>
        <v>0.5</v>
      </c>
      <c r="Q739" s="13"/>
      <c r="R739" s="14"/>
    </row>
    <row r="740" spans="1:18" ht="15.75" customHeight="1">
      <c r="A740" s="1"/>
      <c r="B740" s="7" t="s">
        <v>14</v>
      </c>
      <c r="C740" s="7">
        <v>1185732</v>
      </c>
      <c r="D740" s="8">
        <v>44263</v>
      </c>
      <c r="E740" s="7" t="s">
        <v>46</v>
      </c>
      <c r="F740" s="7" t="s">
        <v>47</v>
      </c>
      <c r="G740" s="7" t="s">
        <v>48</v>
      </c>
      <c r="H740" s="7" t="s">
        <v>19</v>
      </c>
      <c r="I740" s="9">
        <v>0.35000000000000003</v>
      </c>
      <c r="J740" s="10">
        <v>7750</v>
      </c>
      <c r="K740" s="11">
        <f t="shared" si="4"/>
        <v>2712.5000000000005</v>
      </c>
      <c r="L740" s="11">
        <f t="shared" si="5"/>
        <v>678.12500000000011</v>
      </c>
      <c r="M740" s="12">
        <v>0.25</v>
      </c>
      <c r="O740" s="13"/>
      <c r="P740" s="18">
        <f>Data!$I740+0.05</f>
        <v>0.4</v>
      </c>
      <c r="Q740" s="13"/>
      <c r="R740" s="14"/>
    </row>
    <row r="741" spans="1:18" ht="15.75" customHeight="1">
      <c r="A741" s="1"/>
      <c r="B741" s="7" t="s">
        <v>14</v>
      </c>
      <c r="C741" s="7">
        <v>1185732</v>
      </c>
      <c r="D741" s="8">
        <v>44263</v>
      </c>
      <c r="E741" s="7" t="s">
        <v>46</v>
      </c>
      <c r="F741" s="7" t="s">
        <v>47</v>
      </c>
      <c r="G741" s="7" t="s">
        <v>48</v>
      </c>
      <c r="H741" s="7" t="s">
        <v>20</v>
      </c>
      <c r="I741" s="9">
        <v>0.39999999999999997</v>
      </c>
      <c r="J741" s="10">
        <v>6250</v>
      </c>
      <c r="K741" s="11">
        <f t="shared" si="4"/>
        <v>2500</v>
      </c>
      <c r="L741" s="11">
        <f t="shared" si="5"/>
        <v>750</v>
      </c>
      <c r="M741" s="12">
        <v>0.3</v>
      </c>
      <c r="O741" s="13"/>
      <c r="P741" s="18">
        <f>Data!$I741+0.05</f>
        <v>0.44999999999999996</v>
      </c>
      <c r="Q741" s="13"/>
      <c r="R741" s="14"/>
    </row>
    <row r="742" spans="1:18" ht="15.75" customHeight="1">
      <c r="A742" s="1"/>
      <c r="B742" s="7" t="s">
        <v>14</v>
      </c>
      <c r="C742" s="7">
        <v>1185732</v>
      </c>
      <c r="D742" s="8">
        <v>44263</v>
      </c>
      <c r="E742" s="7" t="s">
        <v>46</v>
      </c>
      <c r="F742" s="7" t="s">
        <v>47</v>
      </c>
      <c r="G742" s="7" t="s">
        <v>48</v>
      </c>
      <c r="H742" s="7" t="s">
        <v>21</v>
      </c>
      <c r="I742" s="9">
        <v>0.55000000000000004</v>
      </c>
      <c r="J742" s="10">
        <v>6750</v>
      </c>
      <c r="K742" s="11">
        <f t="shared" si="4"/>
        <v>3712.5000000000005</v>
      </c>
      <c r="L742" s="11">
        <f t="shared" si="5"/>
        <v>1299.375</v>
      </c>
      <c r="M742" s="12">
        <v>0.35</v>
      </c>
      <c r="O742" s="13"/>
      <c r="P742" s="18">
        <f>Data!$I742+0.05</f>
        <v>0.60000000000000009</v>
      </c>
      <c r="Q742" s="13"/>
      <c r="R742" s="14"/>
    </row>
    <row r="743" spans="1:18" ht="15.75" customHeight="1">
      <c r="A743" s="1"/>
      <c r="B743" s="7" t="s">
        <v>14</v>
      </c>
      <c r="C743" s="7">
        <v>1185732</v>
      </c>
      <c r="D743" s="8">
        <v>44263</v>
      </c>
      <c r="E743" s="7" t="s">
        <v>46</v>
      </c>
      <c r="F743" s="7" t="s">
        <v>47</v>
      </c>
      <c r="G743" s="7" t="s">
        <v>48</v>
      </c>
      <c r="H743" s="7" t="s">
        <v>22</v>
      </c>
      <c r="I743" s="9">
        <v>0.45</v>
      </c>
      <c r="J743" s="10">
        <v>7750</v>
      </c>
      <c r="K743" s="11">
        <f t="shared" si="4"/>
        <v>3487.5</v>
      </c>
      <c r="L743" s="11">
        <f t="shared" si="5"/>
        <v>1743.75</v>
      </c>
      <c r="M743" s="12">
        <v>0.5</v>
      </c>
      <c r="O743" s="13"/>
      <c r="P743" s="18">
        <f>Data!$I743+0.05</f>
        <v>0.5</v>
      </c>
      <c r="Q743" s="13"/>
      <c r="R743" s="14"/>
    </row>
    <row r="744" spans="1:18" ht="15.75" customHeight="1">
      <c r="A744" s="1"/>
      <c r="B744" s="7" t="s">
        <v>14</v>
      </c>
      <c r="C744" s="7">
        <v>1185732</v>
      </c>
      <c r="D744" s="8">
        <v>44295</v>
      </c>
      <c r="E744" s="7" t="s">
        <v>46</v>
      </c>
      <c r="F744" s="7" t="s">
        <v>47</v>
      </c>
      <c r="G744" s="7" t="s">
        <v>48</v>
      </c>
      <c r="H744" s="7" t="s">
        <v>17</v>
      </c>
      <c r="I744" s="9">
        <v>0.45</v>
      </c>
      <c r="J744" s="10">
        <v>10250</v>
      </c>
      <c r="K744" s="11">
        <f t="shared" si="4"/>
        <v>4612.5</v>
      </c>
      <c r="L744" s="11">
        <f t="shared" si="5"/>
        <v>2075.625</v>
      </c>
      <c r="M744" s="12">
        <v>0.45</v>
      </c>
      <c r="O744" s="13"/>
      <c r="P744" s="18">
        <f>Data!$I744+0.05</f>
        <v>0.5</v>
      </c>
      <c r="Q744" s="13"/>
      <c r="R744" s="14"/>
    </row>
    <row r="745" spans="1:18" ht="15.75" customHeight="1">
      <c r="A745" s="1"/>
      <c r="B745" s="7" t="s">
        <v>14</v>
      </c>
      <c r="C745" s="7">
        <v>1185732</v>
      </c>
      <c r="D745" s="8">
        <v>44295</v>
      </c>
      <c r="E745" s="7" t="s">
        <v>46</v>
      </c>
      <c r="F745" s="7" t="s">
        <v>47</v>
      </c>
      <c r="G745" s="7" t="s">
        <v>48</v>
      </c>
      <c r="H745" s="7" t="s">
        <v>18</v>
      </c>
      <c r="I745" s="9">
        <v>0.45</v>
      </c>
      <c r="J745" s="10">
        <v>7250</v>
      </c>
      <c r="K745" s="11">
        <f t="shared" si="4"/>
        <v>3262.5</v>
      </c>
      <c r="L745" s="11">
        <f t="shared" si="5"/>
        <v>1141.875</v>
      </c>
      <c r="M745" s="12">
        <v>0.35</v>
      </c>
      <c r="O745" s="13"/>
      <c r="P745" s="18">
        <f>Data!$I745+0.05</f>
        <v>0.5</v>
      </c>
      <c r="Q745" s="13"/>
      <c r="R745" s="14"/>
    </row>
    <row r="746" spans="1:18" ht="15.75" customHeight="1">
      <c r="A746" s="1"/>
      <c r="B746" s="7" t="s">
        <v>14</v>
      </c>
      <c r="C746" s="7">
        <v>1185732</v>
      </c>
      <c r="D746" s="8">
        <v>44295</v>
      </c>
      <c r="E746" s="7" t="s">
        <v>46</v>
      </c>
      <c r="F746" s="7" t="s">
        <v>47</v>
      </c>
      <c r="G746" s="7" t="s">
        <v>48</v>
      </c>
      <c r="H746" s="7" t="s">
        <v>19</v>
      </c>
      <c r="I746" s="9">
        <v>0.35000000000000003</v>
      </c>
      <c r="J746" s="10">
        <v>7250</v>
      </c>
      <c r="K746" s="11">
        <f t="shared" si="4"/>
        <v>2537.5000000000005</v>
      </c>
      <c r="L746" s="11">
        <f t="shared" si="5"/>
        <v>634.37500000000011</v>
      </c>
      <c r="M746" s="12">
        <v>0.25</v>
      </c>
      <c r="O746" s="13"/>
      <c r="P746" s="18">
        <f>Data!$I746+0.05</f>
        <v>0.4</v>
      </c>
      <c r="Q746" s="13"/>
      <c r="R746" s="14"/>
    </row>
    <row r="747" spans="1:18" ht="15.75" customHeight="1">
      <c r="A747" s="1"/>
      <c r="B747" s="7" t="s">
        <v>14</v>
      </c>
      <c r="C747" s="7">
        <v>1185732</v>
      </c>
      <c r="D747" s="8">
        <v>44295</v>
      </c>
      <c r="E747" s="7" t="s">
        <v>46</v>
      </c>
      <c r="F747" s="7" t="s">
        <v>47</v>
      </c>
      <c r="G747" s="7" t="s">
        <v>48</v>
      </c>
      <c r="H747" s="7" t="s">
        <v>20</v>
      </c>
      <c r="I747" s="9">
        <v>0.39999999999999997</v>
      </c>
      <c r="J747" s="10">
        <v>6500</v>
      </c>
      <c r="K747" s="11">
        <f t="shared" si="4"/>
        <v>2600</v>
      </c>
      <c r="L747" s="11">
        <f t="shared" si="5"/>
        <v>780</v>
      </c>
      <c r="M747" s="12">
        <v>0.3</v>
      </c>
      <c r="O747" s="13"/>
      <c r="P747" s="18">
        <f>Data!$I747+0.05</f>
        <v>0.44999999999999996</v>
      </c>
      <c r="Q747" s="13"/>
      <c r="R747" s="14"/>
    </row>
    <row r="748" spans="1:18" ht="15.75" customHeight="1">
      <c r="A748" s="1"/>
      <c r="B748" s="7" t="s">
        <v>14</v>
      </c>
      <c r="C748" s="7">
        <v>1185732</v>
      </c>
      <c r="D748" s="8">
        <v>44295</v>
      </c>
      <c r="E748" s="7" t="s">
        <v>46</v>
      </c>
      <c r="F748" s="7" t="s">
        <v>47</v>
      </c>
      <c r="G748" s="7" t="s">
        <v>48</v>
      </c>
      <c r="H748" s="7" t="s">
        <v>21</v>
      </c>
      <c r="I748" s="9">
        <v>0.55000000000000004</v>
      </c>
      <c r="J748" s="10">
        <v>6750</v>
      </c>
      <c r="K748" s="11">
        <f t="shared" si="4"/>
        <v>3712.5000000000005</v>
      </c>
      <c r="L748" s="11">
        <f t="shared" si="5"/>
        <v>1299.375</v>
      </c>
      <c r="M748" s="12">
        <v>0.35</v>
      </c>
      <c r="O748" s="13"/>
      <c r="P748" s="18">
        <f>Data!$I748+0.05</f>
        <v>0.60000000000000009</v>
      </c>
      <c r="Q748" s="13"/>
      <c r="R748" s="14"/>
    </row>
    <row r="749" spans="1:18" ht="15.75" customHeight="1">
      <c r="A749" s="1"/>
      <c r="B749" s="7" t="s">
        <v>14</v>
      </c>
      <c r="C749" s="7">
        <v>1185732</v>
      </c>
      <c r="D749" s="8">
        <v>44295</v>
      </c>
      <c r="E749" s="7" t="s">
        <v>46</v>
      </c>
      <c r="F749" s="7" t="s">
        <v>47</v>
      </c>
      <c r="G749" s="7" t="s">
        <v>48</v>
      </c>
      <c r="H749" s="7" t="s">
        <v>22</v>
      </c>
      <c r="I749" s="9">
        <v>0.45</v>
      </c>
      <c r="J749" s="10">
        <v>8000</v>
      </c>
      <c r="K749" s="11">
        <f t="shared" si="4"/>
        <v>3600</v>
      </c>
      <c r="L749" s="11">
        <f t="shared" si="5"/>
        <v>1800</v>
      </c>
      <c r="M749" s="12">
        <v>0.5</v>
      </c>
      <c r="O749" s="13"/>
      <c r="P749" s="18">
        <f>Data!$I749+0.05</f>
        <v>0.5</v>
      </c>
      <c r="Q749" s="13"/>
      <c r="R749" s="14"/>
    </row>
    <row r="750" spans="1:18" ht="15.75" customHeight="1">
      <c r="A750" s="1"/>
      <c r="B750" s="7" t="s">
        <v>14</v>
      </c>
      <c r="C750" s="7">
        <v>1185732</v>
      </c>
      <c r="D750" s="8">
        <v>44324</v>
      </c>
      <c r="E750" s="7" t="s">
        <v>46</v>
      </c>
      <c r="F750" s="7" t="s">
        <v>47</v>
      </c>
      <c r="G750" s="7" t="s">
        <v>48</v>
      </c>
      <c r="H750" s="7" t="s">
        <v>17</v>
      </c>
      <c r="I750" s="9">
        <v>0.55000000000000004</v>
      </c>
      <c r="J750" s="10">
        <v>10700</v>
      </c>
      <c r="K750" s="11">
        <f t="shared" si="4"/>
        <v>5885.0000000000009</v>
      </c>
      <c r="L750" s="11">
        <f t="shared" si="5"/>
        <v>2648.2500000000005</v>
      </c>
      <c r="M750" s="12">
        <v>0.45</v>
      </c>
      <c r="O750" s="13"/>
      <c r="P750" s="18">
        <f>Data!$I750+0.05</f>
        <v>0.60000000000000009</v>
      </c>
      <c r="Q750" s="13"/>
      <c r="R750" s="14"/>
    </row>
    <row r="751" spans="1:18" ht="15.75" customHeight="1">
      <c r="A751" s="1"/>
      <c r="B751" s="7" t="s">
        <v>14</v>
      </c>
      <c r="C751" s="7">
        <v>1185732</v>
      </c>
      <c r="D751" s="8">
        <v>44324</v>
      </c>
      <c r="E751" s="7" t="s">
        <v>46</v>
      </c>
      <c r="F751" s="7" t="s">
        <v>47</v>
      </c>
      <c r="G751" s="7" t="s">
        <v>48</v>
      </c>
      <c r="H751" s="7" t="s">
        <v>18</v>
      </c>
      <c r="I751" s="9">
        <v>0.55000000000000004</v>
      </c>
      <c r="J751" s="10">
        <v>7750</v>
      </c>
      <c r="K751" s="11">
        <f t="shared" si="4"/>
        <v>4262.5</v>
      </c>
      <c r="L751" s="11">
        <f t="shared" si="5"/>
        <v>1491.875</v>
      </c>
      <c r="M751" s="12">
        <v>0.35</v>
      </c>
      <c r="O751" s="13"/>
      <c r="P751" s="18">
        <f>Data!$I751+0.05</f>
        <v>0.60000000000000009</v>
      </c>
      <c r="Q751" s="13"/>
      <c r="R751" s="14"/>
    </row>
    <row r="752" spans="1:18" ht="15.75" customHeight="1">
      <c r="A752" s="1"/>
      <c r="B752" s="7" t="s">
        <v>14</v>
      </c>
      <c r="C752" s="7">
        <v>1185732</v>
      </c>
      <c r="D752" s="8">
        <v>44324</v>
      </c>
      <c r="E752" s="7" t="s">
        <v>46</v>
      </c>
      <c r="F752" s="7" t="s">
        <v>47</v>
      </c>
      <c r="G752" s="7" t="s">
        <v>48</v>
      </c>
      <c r="H752" s="7" t="s">
        <v>19</v>
      </c>
      <c r="I752" s="9">
        <v>0.5</v>
      </c>
      <c r="J752" s="10">
        <v>7500</v>
      </c>
      <c r="K752" s="11">
        <f t="shared" si="4"/>
        <v>3750</v>
      </c>
      <c r="L752" s="11">
        <f t="shared" si="5"/>
        <v>937.5</v>
      </c>
      <c r="M752" s="12">
        <v>0.25</v>
      </c>
      <c r="O752" s="13"/>
      <c r="P752" s="18">
        <f>Data!$I752+0.05</f>
        <v>0.55000000000000004</v>
      </c>
      <c r="Q752" s="13"/>
      <c r="R752" s="14"/>
    </row>
    <row r="753" spans="1:18" ht="15.75" customHeight="1">
      <c r="A753" s="1"/>
      <c r="B753" s="7" t="s">
        <v>14</v>
      </c>
      <c r="C753" s="7">
        <v>1185732</v>
      </c>
      <c r="D753" s="8">
        <v>44324</v>
      </c>
      <c r="E753" s="7" t="s">
        <v>46</v>
      </c>
      <c r="F753" s="7" t="s">
        <v>47</v>
      </c>
      <c r="G753" s="7" t="s">
        <v>48</v>
      </c>
      <c r="H753" s="7" t="s">
        <v>20</v>
      </c>
      <c r="I753" s="9">
        <v>0.5</v>
      </c>
      <c r="J753" s="10">
        <v>7000</v>
      </c>
      <c r="K753" s="11">
        <f t="shared" si="4"/>
        <v>3500</v>
      </c>
      <c r="L753" s="11">
        <f t="shared" si="5"/>
        <v>1050</v>
      </c>
      <c r="M753" s="12">
        <v>0.3</v>
      </c>
      <c r="O753" s="13"/>
      <c r="P753" s="18">
        <f>Data!$I753+0.05</f>
        <v>0.55000000000000004</v>
      </c>
      <c r="Q753" s="13"/>
      <c r="R753" s="14"/>
    </row>
    <row r="754" spans="1:18" ht="15.75" customHeight="1">
      <c r="A754" s="1"/>
      <c r="B754" s="7" t="s">
        <v>14</v>
      </c>
      <c r="C754" s="7">
        <v>1185732</v>
      </c>
      <c r="D754" s="8">
        <v>44324</v>
      </c>
      <c r="E754" s="7" t="s">
        <v>46</v>
      </c>
      <c r="F754" s="7" t="s">
        <v>47</v>
      </c>
      <c r="G754" s="7" t="s">
        <v>48</v>
      </c>
      <c r="H754" s="7" t="s">
        <v>21</v>
      </c>
      <c r="I754" s="9">
        <v>0.6</v>
      </c>
      <c r="J754" s="10">
        <v>7250</v>
      </c>
      <c r="K754" s="11">
        <f t="shared" si="4"/>
        <v>4350</v>
      </c>
      <c r="L754" s="11">
        <f t="shared" si="5"/>
        <v>1522.5</v>
      </c>
      <c r="M754" s="12">
        <v>0.35</v>
      </c>
      <c r="O754" s="13"/>
      <c r="P754" s="18">
        <f>Data!$I754+0.05</f>
        <v>0.65</v>
      </c>
      <c r="Q754" s="13"/>
      <c r="R754" s="14"/>
    </row>
    <row r="755" spans="1:18" ht="15.75" customHeight="1">
      <c r="A755" s="1"/>
      <c r="B755" s="7" t="s">
        <v>14</v>
      </c>
      <c r="C755" s="7">
        <v>1185732</v>
      </c>
      <c r="D755" s="8">
        <v>44324</v>
      </c>
      <c r="E755" s="7" t="s">
        <v>46</v>
      </c>
      <c r="F755" s="7" t="s">
        <v>47</v>
      </c>
      <c r="G755" s="7" t="s">
        <v>48</v>
      </c>
      <c r="H755" s="7" t="s">
        <v>22</v>
      </c>
      <c r="I755" s="9">
        <v>0.65</v>
      </c>
      <c r="J755" s="10">
        <v>8250</v>
      </c>
      <c r="K755" s="11">
        <f t="shared" si="4"/>
        <v>5362.5</v>
      </c>
      <c r="L755" s="11">
        <f t="shared" si="5"/>
        <v>2681.25</v>
      </c>
      <c r="M755" s="12">
        <v>0.5</v>
      </c>
      <c r="O755" s="13"/>
      <c r="P755" s="18">
        <f>Data!$I755+0.05</f>
        <v>0.70000000000000007</v>
      </c>
      <c r="Q755" s="13"/>
      <c r="R755" s="14"/>
    </row>
    <row r="756" spans="1:18" ht="15.75" customHeight="1">
      <c r="A756" s="1"/>
      <c r="B756" s="7" t="s">
        <v>14</v>
      </c>
      <c r="C756" s="7">
        <v>1185732</v>
      </c>
      <c r="D756" s="8">
        <v>44357</v>
      </c>
      <c r="E756" s="7" t="s">
        <v>46</v>
      </c>
      <c r="F756" s="7" t="s">
        <v>47</v>
      </c>
      <c r="G756" s="7" t="s">
        <v>48</v>
      </c>
      <c r="H756" s="7" t="s">
        <v>17</v>
      </c>
      <c r="I756" s="9">
        <v>0.6</v>
      </c>
      <c r="J756" s="10">
        <v>10750</v>
      </c>
      <c r="K756" s="11">
        <f t="shared" si="4"/>
        <v>6450</v>
      </c>
      <c r="L756" s="11">
        <f t="shared" si="5"/>
        <v>2902.5</v>
      </c>
      <c r="M756" s="12">
        <v>0.45</v>
      </c>
      <c r="O756" s="13"/>
      <c r="P756" s="18">
        <f>Data!$I756+0.05</f>
        <v>0.65</v>
      </c>
      <c r="Q756" s="13"/>
      <c r="R756" s="14"/>
    </row>
    <row r="757" spans="1:18" ht="15.75" customHeight="1">
      <c r="A757" s="1"/>
      <c r="B757" s="7" t="s">
        <v>14</v>
      </c>
      <c r="C757" s="7">
        <v>1185732</v>
      </c>
      <c r="D757" s="8">
        <v>44357</v>
      </c>
      <c r="E757" s="7" t="s">
        <v>46</v>
      </c>
      <c r="F757" s="7" t="s">
        <v>47</v>
      </c>
      <c r="G757" s="7" t="s">
        <v>48</v>
      </c>
      <c r="H757" s="7" t="s">
        <v>18</v>
      </c>
      <c r="I757" s="9">
        <v>0.55000000000000004</v>
      </c>
      <c r="J757" s="10">
        <v>8250</v>
      </c>
      <c r="K757" s="11">
        <f t="shared" si="4"/>
        <v>4537.5</v>
      </c>
      <c r="L757" s="11">
        <f t="shared" si="5"/>
        <v>1588.125</v>
      </c>
      <c r="M757" s="12">
        <v>0.35</v>
      </c>
      <c r="O757" s="13"/>
      <c r="P757" s="18">
        <f>Data!$I757+0.05</f>
        <v>0.60000000000000009</v>
      </c>
      <c r="Q757" s="13"/>
      <c r="R757" s="14"/>
    </row>
    <row r="758" spans="1:18" ht="15.75" customHeight="1">
      <c r="A758" s="1"/>
      <c r="B758" s="7" t="s">
        <v>14</v>
      </c>
      <c r="C758" s="7">
        <v>1185732</v>
      </c>
      <c r="D758" s="8">
        <v>44357</v>
      </c>
      <c r="E758" s="7" t="s">
        <v>46</v>
      </c>
      <c r="F758" s="7" t="s">
        <v>47</v>
      </c>
      <c r="G758" s="7" t="s">
        <v>48</v>
      </c>
      <c r="H758" s="7" t="s">
        <v>19</v>
      </c>
      <c r="I758" s="9">
        <v>0.5</v>
      </c>
      <c r="J758" s="10">
        <v>8000</v>
      </c>
      <c r="K758" s="11">
        <f t="shared" si="4"/>
        <v>4000</v>
      </c>
      <c r="L758" s="11">
        <f t="shared" si="5"/>
        <v>1000</v>
      </c>
      <c r="M758" s="12">
        <v>0.25</v>
      </c>
      <c r="O758" s="13"/>
      <c r="P758" s="18">
        <f>Data!$I758+0.05</f>
        <v>0.55000000000000004</v>
      </c>
      <c r="Q758" s="13"/>
      <c r="R758" s="14"/>
    </row>
    <row r="759" spans="1:18" ht="15.75" customHeight="1">
      <c r="A759" s="1"/>
      <c r="B759" s="7" t="s">
        <v>14</v>
      </c>
      <c r="C759" s="7">
        <v>1185732</v>
      </c>
      <c r="D759" s="8">
        <v>44357</v>
      </c>
      <c r="E759" s="7" t="s">
        <v>46</v>
      </c>
      <c r="F759" s="7" t="s">
        <v>47</v>
      </c>
      <c r="G759" s="7" t="s">
        <v>48</v>
      </c>
      <c r="H759" s="7" t="s">
        <v>20</v>
      </c>
      <c r="I759" s="9">
        <v>0.5</v>
      </c>
      <c r="J759" s="10">
        <v>7750</v>
      </c>
      <c r="K759" s="11">
        <f t="shared" si="4"/>
        <v>3875</v>
      </c>
      <c r="L759" s="11">
        <f t="shared" si="5"/>
        <v>1162.5</v>
      </c>
      <c r="M759" s="12">
        <v>0.3</v>
      </c>
      <c r="O759" s="13"/>
      <c r="P759" s="18">
        <f>Data!$I759+0.05</f>
        <v>0.55000000000000004</v>
      </c>
      <c r="Q759" s="13"/>
      <c r="R759" s="14"/>
    </row>
    <row r="760" spans="1:18" ht="15.75" customHeight="1">
      <c r="A760" s="1"/>
      <c r="B760" s="7" t="s">
        <v>14</v>
      </c>
      <c r="C760" s="7">
        <v>1185732</v>
      </c>
      <c r="D760" s="8">
        <v>44357</v>
      </c>
      <c r="E760" s="7" t="s">
        <v>46</v>
      </c>
      <c r="F760" s="7" t="s">
        <v>47</v>
      </c>
      <c r="G760" s="7" t="s">
        <v>48</v>
      </c>
      <c r="H760" s="7" t="s">
        <v>21</v>
      </c>
      <c r="I760" s="9">
        <v>0.65</v>
      </c>
      <c r="J760" s="10">
        <v>7750</v>
      </c>
      <c r="K760" s="11">
        <f t="shared" si="4"/>
        <v>5037.5</v>
      </c>
      <c r="L760" s="11">
        <f t="shared" si="5"/>
        <v>1763.125</v>
      </c>
      <c r="M760" s="12">
        <v>0.35</v>
      </c>
      <c r="O760" s="13"/>
      <c r="P760" s="18">
        <f>Data!$I760+0.05</f>
        <v>0.70000000000000007</v>
      </c>
      <c r="Q760" s="13"/>
      <c r="R760" s="14"/>
    </row>
    <row r="761" spans="1:18" ht="15.75" customHeight="1">
      <c r="A761" s="1"/>
      <c r="B761" s="7" t="s">
        <v>14</v>
      </c>
      <c r="C761" s="7">
        <v>1185732</v>
      </c>
      <c r="D761" s="8">
        <v>44357</v>
      </c>
      <c r="E761" s="7" t="s">
        <v>46</v>
      </c>
      <c r="F761" s="7" t="s">
        <v>47</v>
      </c>
      <c r="G761" s="7" t="s">
        <v>48</v>
      </c>
      <c r="H761" s="7" t="s">
        <v>22</v>
      </c>
      <c r="I761" s="9">
        <v>0.70000000000000007</v>
      </c>
      <c r="J761" s="10">
        <v>9250</v>
      </c>
      <c r="K761" s="11">
        <f t="shared" si="4"/>
        <v>6475.0000000000009</v>
      </c>
      <c r="L761" s="11">
        <f t="shared" si="5"/>
        <v>3237.5000000000005</v>
      </c>
      <c r="M761" s="12">
        <v>0.5</v>
      </c>
      <c r="O761" s="13"/>
      <c r="P761" s="18">
        <f>Data!$I761+0.05</f>
        <v>0.75000000000000011</v>
      </c>
      <c r="Q761" s="13"/>
      <c r="R761" s="14"/>
    </row>
    <row r="762" spans="1:18" ht="15.75" customHeight="1">
      <c r="A762" s="1"/>
      <c r="B762" s="7" t="s">
        <v>14</v>
      </c>
      <c r="C762" s="7">
        <v>1185732</v>
      </c>
      <c r="D762" s="8">
        <v>44385</v>
      </c>
      <c r="E762" s="7" t="s">
        <v>46</v>
      </c>
      <c r="F762" s="7" t="s">
        <v>47</v>
      </c>
      <c r="G762" s="7" t="s">
        <v>48</v>
      </c>
      <c r="H762" s="7" t="s">
        <v>17</v>
      </c>
      <c r="I762" s="9">
        <v>0.65</v>
      </c>
      <c r="J762" s="10">
        <v>11500</v>
      </c>
      <c r="K762" s="11">
        <f t="shared" si="4"/>
        <v>7475</v>
      </c>
      <c r="L762" s="11">
        <f t="shared" si="5"/>
        <v>3363.75</v>
      </c>
      <c r="M762" s="12">
        <v>0.45</v>
      </c>
      <c r="O762" s="13"/>
      <c r="P762" s="18">
        <f>Data!$I762+0.05</f>
        <v>0.70000000000000007</v>
      </c>
      <c r="Q762" s="13"/>
      <c r="R762" s="14"/>
    </row>
    <row r="763" spans="1:18" ht="15.75" customHeight="1">
      <c r="A763" s="1"/>
      <c r="B763" s="7" t="s">
        <v>14</v>
      </c>
      <c r="C763" s="7">
        <v>1185732</v>
      </c>
      <c r="D763" s="8">
        <v>44385</v>
      </c>
      <c r="E763" s="7" t="s">
        <v>46</v>
      </c>
      <c r="F763" s="7" t="s">
        <v>47</v>
      </c>
      <c r="G763" s="7" t="s">
        <v>48</v>
      </c>
      <c r="H763" s="7" t="s">
        <v>18</v>
      </c>
      <c r="I763" s="9">
        <v>0.60000000000000009</v>
      </c>
      <c r="J763" s="10">
        <v>9000</v>
      </c>
      <c r="K763" s="11">
        <f t="shared" si="4"/>
        <v>5400.0000000000009</v>
      </c>
      <c r="L763" s="11">
        <f t="shared" si="5"/>
        <v>1890.0000000000002</v>
      </c>
      <c r="M763" s="12">
        <v>0.35</v>
      </c>
      <c r="O763" s="13"/>
      <c r="P763" s="18">
        <f>Data!$I763+0.05</f>
        <v>0.65000000000000013</v>
      </c>
      <c r="Q763" s="13"/>
      <c r="R763" s="14"/>
    </row>
    <row r="764" spans="1:18" ht="15.75" customHeight="1">
      <c r="A764" s="1"/>
      <c r="B764" s="7" t="s">
        <v>14</v>
      </c>
      <c r="C764" s="7">
        <v>1185732</v>
      </c>
      <c r="D764" s="8">
        <v>44385</v>
      </c>
      <c r="E764" s="7" t="s">
        <v>46</v>
      </c>
      <c r="F764" s="7" t="s">
        <v>47</v>
      </c>
      <c r="G764" s="7" t="s">
        <v>48</v>
      </c>
      <c r="H764" s="7" t="s">
        <v>19</v>
      </c>
      <c r="I764" s="9">
        <v>0.55000000000000004</v>
      </c>
      <c r="J764" s="10">
        <v>8250</v>
      </c>
      <c r="K764" s="11">
        <f t="shared" si="4"/>
        <v>4537.5</v>
      </c>
      <c r="L764" s="11">
        <f t="shared" si="5"/>
        <v>1134.375</v>
      </c>
      <c r="M764" s="12">
        <v>0.25</v>
      </c>
      <c r="O764" s="13"/>
      <c r="P764" s="18">
        <f>Data!$I764+0.05</f>
        <v>0.60000000000000009</v>
      </c>
      <c r="Q764" s="13"/>
      <c r="R764" s="14"/>
    </row>
    <row r="765" spans="1:18" ht="15.75" customHeight="1">
      <c r="A765" s="1"/>
      <c r="B765" s="7" t="s">
        <v>14</v>
      </c>
      <c r="C765" s="7">
        <v>1185732</v>
      </c>
      <c r="D765" s="8">
        <v>44385</v>
      </c>
      <c r="E765" s="7" t="s">
        <v>46</v>
      </c>
      <c r="F765" s="7" t="s">
        <v>47</v>
      </c>
      <c r="G765" s="7" t="s">
        <v>48</v>
      </c>
      <c r="H765" s="7" t="s">
        <v>20</v>
      </c>
      <c r="I765" s="9">
        <v>0.55000000000000004</v>
      </c>
      <c r="J765" s="10">
        <v>7750</v>
      </c>
      <c r="K765" s="11">
        <f t="shared" si="4"/>
        <v>4262.5</v>
      </c>
      <c r="L765" s="11">
        <f t="shared" si="5"/>
        <v>1278.75</v>
      </c>
      <c r="M765" s="12">
        <v>0.3</v>
      </c>
      <c r="O765" s="13"/>
      <c r="P765" s="18">
        <f>Data!$I765+0.05</f>
        <v>0.60000000000000009</v>
      </c>
      <c r="Q765" s="13"/>
      <c r="R765" s="14"/>
    </row>
    <row r="766" spans="1:18" ht="15.75" customHeight="1">
      <c r="A766" s="1"/>
      <c r="B766" s="7" t="s">
        <v>14</v>
      </c>
      <c r="C766" s="7">
        <v>1185732</v>
      </c>
      <c r="D766" s="8">
        <v>44385</v>
      </c>
      <c r="E766" s="7" t="s">
        <v>46</v>
      </c>
      <c r="F766" s="7" t="s">
        <v>47</v>
      </c>
      <c r="G766" s="7" t="s">
        <v>48</v>
      </c>
      <c r="H766" s="7" t="s">
        <v>21</v>
      </c>
      <c r="I766" s="9">
        <v>0.65</v>
      </c>
      <c r="J766" s="10">
        <v>8000</v>
      </c>
      <c r="K766" s="11">
        <f t="shared" si="4"/>
        <v>5200</v>
      </c>
      <c r="L766" s="11">
        <f t="shared" si="5"/>
        <v>1819.9999999999998</v>
      </c>
      <c r="M766" s="12">
        <v>0.35</v>
      </c>
      <c r="O766" s="13"/>
      <c r="P766" s="18">
        <f>Data!$I766+0.05</f>
        <v>0.70000000000000007</v>
      </c>
      <c r="Q766" s="13"/>
      <c r="R766" s="14"/>
    </row>
    <row r="767" spans="1:18" ht="15.75" customHeight="1">
      <c r="A767" s="1"/>
      <c r="B767" s="7" t="s">
        <v>14</v>
      </c>
      <c r="C767" s="7">
        <v>1185732</v>
      </c>
      <c r="D767" s="8">
        <v>44385</v>
      </c>
      <c r="E767" s="7" t="s">
        <v>46</v>
      </c>
      <c r="F767" s="7" t="s">
        <v>47</v>
      </c>
      <c r="G767" s="7" t="s">
        <v>48</v>
      </c>
      <c r="H767" s="7" t="s">
        <v>22</v>
      </c>
      <c r="I767" s="9">
        <v>0.70000000000000007</v>
      </c>
      <c r="J767" s="10">
        <v>9750</v>
      </c>
      <c r="K767" s="11">
        <f t="shared" si="4"/>
        <v>6825.0000000000009</v>
      </c>
      <c r="L767" s="11">
        <f t="shared" si="5"/>
        <v>3412.5000000000005</v>
      </c>
      <c r="M767" s="12">
        <v>0.5</v>
      </c>
      <c r="O767" s="13"/>
      <c r="P767" s="18">
        <f>Data!$I767+0.05</f>
        <v>0.75000000000000011</v>
      </c>
      <c r="Q767" s="13"/>
      <c r="R767" s="14"/>
    </row>
    <row r="768" spans="1:18" ht="15.75" customHeight="1">
      <c r="A768" s="1"/>
      <c r="B768" s="7" t="s">
        <v>14</v>
      </c>
      <c r="C768" s="7">
        <v>1185732</v>
      </c>
      <c r="D768" s="8">
        <v>44417</v>
      </c>
      <c r="E768" s="7" t="s">
        <v>46</v>
      </c>
      <c r="F768" s="7" t="s">
        <v>47</v>
      </c>
      <c r="G768" s="7" t="s">
        <v>48</v>
      </c>
      <c r="H768" s="7" t="s">
        <v>17</v>
      </c>
      <c r="I768" s="9">
        <v>0.65</v>
      </c>
      <c r="J768" s="10">
        <v>11250</v>
      </c>
      <c r="K768" s="11">
        <f t="shared" si="4"/>
        <v>7312.5</v>
      </c>
      <c r="L768" s="11">
        <f t="shared" si="5"/>
        <v>3290.625</v>
      </c>
      <c r="M768" s="12">
        <v>0.45</v>
      </c>
      <c r="O768" s="13"/>
      <c r="P768" s="18">
        <f>Data!$I768+0.05</f>
        <v>0.70000000000000007</v>
      </c>
      <c r="Q768" s="13"/>
      <c r="R768" s="14"/>
    </row>
    <row r="769" spans="1:18" ht="15.75" customHeight="1">
      <c r="A769" s="1"/>
      <c r="B769" s="7" t="s">
        <v>14</v>
      </c>
      <c r="C769" s="7">
        <v>1185732</v>
      </c>
      <c r="D769" s="8">
        <v>44417</v>
      </c>
      <c r="E769" s="7" t="s">
        <v>46</v>
      </c>
      <c r="F769" s="7" t="s">
        <v>47</v>
      </c>
      <c r="G769" s="7" t="s">
        <v>48</v>
      </c>
      <c r="H769" s="7" t="s">
        <v>18</v>
      </c>
      <c r="I769" s="9">
        <v>0.60000000000000009</v>
      </c>
      <c r="J769" s="10">
        <v>9000</v>
      </c>
      <c r="K769" s="11">
        <f t="shared" si="4"/>
        <v>5400.0000000000009</v>
      </c>
      <c r="L769" s="11">
        <f t="shared" si="5"/>
        <v>1890.0000000000002</v>
      </c>
      <c r="M769" s="12">
        <v>0.35</v>
      </c>
      <c r="O769" s="13"/>
      <c r="P769" s="18">
        <f>Data!$I769+0.05</f>
        <v>0.65000000000000013</v>
      </c>
      <c r="Q769" s="13"/>
      <c r="R769" s="14"/>
    </row>
    <row r="770" spans="1:18" ht="15.75" customHeight="1">
      <c r="A770" s="1"/>
      <c r="B770" s="7" t="s">
        <v>14</v>
      </c>
      <c r="C770" s="7">
        <v>1185732</v>
      </c>
      <c r="D770" s="8">
        <v>44417</v>
      </c>
      <c r="E770" s="7" t="s">
        <v>46</v>
      </c>
      <c r="F770" s="7" t="s">
        <v>47</v>
      </c>
      <c r="G770" s="7" t="s">
        <v>48</v>
      </c>
      <c r="H770" s="7" t="s">
        <v>19</v>
      </c>
      <c r="I770" s="9">
        <v>0.55000000000000004</v>
      </c>
      <c r="J770" s="10">
        <v>8250</v>
      </c>
      <c r="K770" s="11">
        <f t="shared" si="4"/>
        <v>4537.5</v>
      </c>
      <c r="L770" s="11">
        <f t="shared" si="5"/>
        <v>1134.375</v>
      </c>
      <c r="M770" s="12">
        <v>0.25</v>
      </c>
      <c r="O770" s="13"/>
      <c r="P770" s="18">
        <f>Data!$I770+0.05</f>
        <v>0.60000000000000009</v>
      </c>
      <c r="Q770" s="13"/>
      <c r="R770" s="14"/>
    </row>
    <row r="771" spans="1:18" ht="15.75" customHeight="1">
      <c r="A771" s="1"/>
      <c r="B771" s="7" t="s">
        <v>14</v>
      </c>
      <c r="C771" s="7">
        <v>1185732</v>
      </c>
      <c r="D771" s="8">
        <v>44417</v>
      </c>
      <c r="E771" s="7" t="s">
        <v>46</v>
      </c>
      <c r="F771" s="7" t="s">
        <v>47</v>
      </c>
      <c r="G771" s="7" t="s">
        <v>48</v>
      </c>
      <c r="H771" s="7" t="s">
        <v>20</v>
      </c>
      <c r="I771" s="9">
        <v>0.45</v>
      </c>
      <c r="J771" s="10">
        <v>7750</v>
      </c>
      <c r="K771" s="11">
        <f t="shared" ref="K771:K4658" si="6">I771*J771</f>
        <v>3487.5</v>
      </c>
      <c r="L771" s="11">
        <f t="shared" ref="L771:L4658" si="7">K771*M771</f>
        <v>1046.25</v>
      </c>
      <c r="M771" s="12">
        <v>0.3</v>
      </c>
      <c r="O771" s="13"/>
      <c r="P771" s="18">
        <f>Data!$I771+0.05</f>
        <v>0.5</v>
      </c>
      <c r="Q771" s="13"/>
      <c r="R771" s="14"/>
    </row>
    <row r="772" spans="1:18" ht="15.75" customHeight="1">
      <c r="A772" s="1"/>
      <c r="B772" s="7" t="s">
        <v>14</v>
      </c>
      <c r="C772" s="7">
        <v>1185732</v>
      </c>
      <c r="D772" s="8">
        <v>44417</v>
      </c>
      <c r="E772" s="7" t="s">
        <v>46</v>
      </c>
      <c r="F772" s="7" t="s">
        <v>47</v>
      </c>
      <c r="G772" s="7" t="s">
        <v>48</v>
      </c>
      <c r="H772" s="7" t="s">
        <v>21</v>
      </c>
      <c r="I772" s="9">
        <v>0.55000000000000004</v>
      </c>
      <c r="J772" s="10">
        <v>7500</v>
      </c>
      <c r="K772" s="11">
        <f t="shared" si="6"/>
        <v>4125</v>
      </c>
      <c r="L772" s="11">
        <f t="shared" si="7"/>
        <v>1443.75</v>
      </c>
      <c r="M772" s="12">
        <v>0.35</v>
      </c>
      <c r="O772" s="13"/>
      <c r="P772" s="18">
        <f>Data!$I772+0.05</f>
        <v>0.60000000000000009</v>
      </c>
      <c r="Q772" s="13"/>
      <c r="R772" s="14"/>
    </row>
    <row r="773" spans="1:18" ht="15.75" customHeight="1">
      <c r="A773" s="1"/>
      <c r="B773" s="7" t="s">
        <v>14</v>
      </c>
      <c r="C773" s="7">
        <v>1185732</v>
      </c>
      <c r="D773" s="8">
        <v>44417</v>
      </c>
      <c r="E773" s="7" t="s">
        <v>46</v>
      </c>
      <c r="F773" s="7" t="s">
        <v>47</v>
      </c>
      <c r="G773" s="7" t="s">
        <v>48</v>
      </c>
      <c r="H773" s="7" t="s">
        <v>22</v>
      </c>
      <c r="I773" s="9">
        <v>0.60000000000000009</v>
      </c>
      <c r="J773" s="10">
        <v>9250</v>
      </c>
      <c r="K773" s="11">
        <f t="shared" si="6"/>
        <v>5550.0000000000009</v>
      </c>
      <c r="L773" s="11">
        <f t="shared" si="7"/>
        <v>2775.0000000000005</v>
      </c>
      <c r="M773" s="12">
        <v>0.5</v>
      </c>
      <c r="O773" s="13"/>
      <c r="P773" s="18">
        <f>Data!$I773+0.05</f>
        <v>0.65000000000000013</v>
      </c>
      <c r="Q773" s="13"/>
      <c r="R773" s="14"/>
    </row>
    <row r="774" spans="1:18" ht="15.75" customHeight="1">
      <c r="A774" s="1"/>
      <c r="B774" s="7" t="s">
        <v>14</v>
      </c>
      <c r="C774" s="7">
        <v>1185732</v>
      </c>
      <c r="D774" s="8">
        <v>44447</v>
      </c>
      <c r="E774" s="7" t="s">
        <v>46</v>
      </c>
      <c r="F774" s="7" t="s">
        <v>47</v>
      </c>
      <c r="G774" s="7" t="s">
        <v>48</v>
      </c>
      <c r="H774" s="7" t="s">
        <v>17</v>
      </c>
      <c r="I774" s="9">
        <v>0.55000000000000004</v>
      </c>
      <c r="J774" s="10">
        <v>10500</v>
      </c>
      <c r="K774" s="11">
        <f t="shared" si="6"/>
        <v>5775.0000000000009</v>
      </c>
      <c r="L774" s="11">
        <f t="shared" si="7"/>
        <v>2598.7500000000005</v>
      </c>
      <c r="M774" s="12">
        <v>0.45</v>
      </c>
      <c r="O774" s="13"/>
      <c r="P774" s="18">
        <f>Data!$I774+0.05</f>
        <v>0.60000000000000009</v>
      </c>
      <c r="Q774" s="13"/>
      <c r="R774" s="14"/>
    </row>
    <row r="775" spans="1:18" ht="15.75" customHeight="1">
      <c r="A775" s="1"/>
      <c r="B775" s="7" t="s">
        <v>14</v>
      </c>
      <c r="C775" s="7">
        <v>1185732</v>
      </c>
      <c r="D775" s="8">
        <v>44447</v>
      </c>
      <c r="E775" s="7" t="s">
        <v>46</v>
      </c>
      <c r="F775" s="7" t="s">
        <v>47</v>
      </c>
      <c r="G775" s="7" t="s">
        <v>48</v>
      </c>
      <c r="H775" s="7" t="s">
        <v>18</v>
      </c>
      <c r="I775" s="9">
        <v>0.50000000000000011</v>
      </c>
      <c r="J775" s="10">
        <v>8500</v>
      </c>
      <c r="K775" s="11">
        <f t="shared" si="6"/>
        <v>4250.0000000000009</v>
      </c>
      <c r="L775" s="11">
        <f t="shared" si="7"/>
        <v>1487.5000000000002</v>
      </c>
      <c r="M775" s="12">
        <v>0.35</v>
      </c>
      <c r="O775" s="13"/>
      <c r="P775" s="18">
        <f>Data!$I775+0.05</f>
        <v>0.55000000000000016</v>
      </c>
      <c r="Q775" s="13"/>
      <c r="R775" s="14"/>
    </row>
    <row r="776" spans="1:18" ht="15.75" customHeight="1">
      <c r="A776" s="1"/>
      <c r="B776" s="7" t="s">
        <v>14</v>
      </c>
      <c r="C776" s="7">
        <v>1185732</v>
      </c>
      <c r="D776" s="8">
        <v>44447</v>
      </c>
      <c r="E776" s="7" t="s">
        <v>46</v>
      </c>
      <c r="F776" s="7" t="s">
        <v>47</v>
      </c>
      <c r="G776" s="7" t="s">
        <v>48</v>
      </c>
      <c r="H776" s="7" t="s">
        <v>19</v>
      </c>
      <c r="I776" s="9">
        <v>0.45</v>
      </c>
      <c r="J776" s="10">
        <v>7500</v>
      </c>
      <c r="K776" s="11">
        <f t="shared" si="6"/>
        <v>3375</v>
      </c>
      <c r="L776" s="11">
        <f t="shared" si="7"/>
        <v>843.75</v>
      </c>
      <c r="M776" s="12">
        <v>0.25</v>
      </c>
      <c r="O776" s="13"/>
      <c r="P776" s="18">
        <f>Data!$I776+0.05</f>
        <v>0.5</v>
      </c>
      <c r="Q776" s="13"/>
      <c r="R776" s="14"/>
    </row>
    <row r="777" spans="1:18" ht="15.75" customHeight="1">
      <c r="A777" s="1"/>
      <c r="B777" s="7" t="s">
        <v>14</v>
      </c>
      <c r="C777" s="7">
        <v>1185732</v>
      </c>
      <c r="D777" s="8">
        <v>44447</v>
      </c>
      <c r="E777" s="7" t="s">
        <v>46</v>
      </c>
      <c r="F777" s="7" t="s">
        <v>47</v>
      </c>
      <c r="G777" s="7" t="s">
        <v>48</v>
      </c>
      <c r="H777" s="7" t="s">
        <v>20</v>
      </c>
      <c r="I777" s="9">
        <v>0.45</v>
      </c>
      <c r="J777" s="10">
        <v>7250</v>
      </c>
      <c r="K777" s="11">
        <f t="shared" si="6"/>
        <v>3262.5</v>
      </c>
      <c r="L777" s="11">
        <f t="shared" si="7"/>
        <v>978.75</v>
      </c>
      <c r="M777" s="12">
        <v>0.3</v>
      </c>
      <c r="O777" s="13"/>
      <c r="P777" s="18">
        <f>Data!$I777+0.05</f>
        <v>0.5</v>
      </c>
      <c r="Q777" s="13"/>
      <c r="R777" s="14"/>
    </row>
    <row r="778" spans="1:18" ht="15.75" customHeight="1">
      <c r="A778" s="1"/>
      <c r="B778" s="7" t="s">
        <v>14</v>
      </c>
      <c r="C778" s="7">
        <v>1185732</v>
      </c>
      <c r="D778" s="8">
        <v>44447</v>
      </c>
      <c r="E778" s="7" t="s">
        <v>46</v>
      </c>
      <c r="F778" s="7" t="s">
        <v>47</v>
      </c>
      <c r="G778" s="7" t="s">
        <v>48</v>
      </c>
      <c r="H778" s="7" t="s">
        <v>21</v>
      </c>
      <c r="I778" s="9">
        <v>0.55000000000000004</v>
      </c>
      <c r="J778" s="10">
        <v>7250</v>
      </c>
      <c r="K778" s="11">
        <f t="shared" si="6"/>
        <v>3987.5000000000005</v>
      </c>
      <c r="L778" s="11">
        <f t="shared" si="7"/>
        <v>1395.625</v>
      </c>
      <c r="M778" s="12">
        <v>0.35</v>
      </c>
      <c r="O778" s="13"/>
      <c r="P778" s="18">
        <f>Data!$I778+0.05</f>
        <v>0.60000000000000009</v>
      </c>
      <c r="Q778" s="13"/>
      <c r="R778" s="14"/>
    </row>
    <row r="779" spans="1:18" ht="15.75" customHeight="1">
      <c r="A779" s="1"/>
      <c r="B779" s="7" t="s">
        <v>14</v>
      </c>
      <c r="C779" s="7">
        <v>1185732</v>
      </c>
      <c r="D779" s="8">
        <v>44447</v>
      </c>
      <c r="E779" s="7" t="s">
        <v>46</v>
      </c>
      <c r="F779" s="7" t="s">
        <v>47</v>
      </c>
      <c r="G779" s="7" t="s">
        <v>48</v>
      </c>
      <c r="H779" s="7" t="s">
        <v>22</v>
      </c>
      <c r="I779" s="9">
        <v>0.60000000000000009</v>
      </c>
      <c r="J779" s="10">
        <v>8250</v>
      </c>
      <c r="K779" s="11">
        <f t="shared" si="6"/>
        <v>4950.0000000000009</v>
      </c>
      <c r="L779" s="11">
        <f t="shared" si="7"/>
        <v>2475.0000000000005</v>
      </c>
      <c r="M779" s="12">
        <v>0.5</v>
      </c>
      <c r="O779" s="13"/>
      <c r="P779" s="18">
        <f>Data!$I779+0.05</f>
        <v>0.65000000000000013</v>
      </c>
      <c r="Q779" s="13"/>
      <c r="R779" s="14"/>
    </row>
    <row r="780" spans="1:18" ht="15.75" customHeight="1">
      <c r="A780" s="1"/>
      <c r="B780" s="7" t="s">
        <v>14</v>
      </c>
      <c r="C780" s="7">
        <v>1185732</v>
      </c>
      <c r="D780" s="8">
        <v>44479</v>
      </c>
      <c r="E780" s="7" t="s">
        <v>46</v>
      </c>
      <c r="F780" s="7" t="s">
        <v>47</v>
      </c>
      <c r="G780" s="7" t="s">
        <v>48</v>
      </c>
      <c r="H780" s="7" t="s">
        <v>17</v>
      </c>
      <c r="I780" s="9">
        <v>0.60000000000000009</v>
      </c>
      <c r="J780" s="10">
        <v>10000</v>
      </c>
      <c r="K780" s="11">
        <f t="shared" si="6"/>
        <v>6000.0000000000009</v>
      </c>
      <c r="L780" s="11">
        <f t="shared" si="7"/>
        <v>2700.0000000000005</v>
      </c>
      <c r="M780" s="12">
        <v>0.45</v>
      </c>
      <c r="O780" s="13"/>
      <c r="P780" s="18">
        <f>Data!$I780+0.05</f>
        <v>0.65000000000000013</v>
      </c>
      <c r="Q780" s="13"/>
      <c r="R780" s="14"/>
    </row>
    <row r="781" spans="1:18" ht="15.75" customHeight="1">
      <c r="A781" s="1"/>
      <c r="B781" s="7" t="s">
        <v>14</v>
      </c>
      <c r="C781" s="7">
        <v>1185732</v>
      </c>
      <c r="D781" s="8">
        <v>44479</v>
      </c>
      <c r="E781" s="7" t="s">
        <v>46</v>
      </c>
      <c r="F781" s="7" t="s">
        <v>47</v>
      </c>
      <c r="G781" s="7" t="s">
        <v>48</v>
      </c>
      <c r="H781" s="7" t="s">
        <v>18</v>
      </c>
      <c r="I781" s="9">
        <v>0.50000000000000011</v>
      </c>
      <c r="J781" s="10">
        <v>8250</v>
      </c>
      <c r="K781" s="11">
        <f t="shared" si="6"/>
        <v>4125.0000000000009</v>
      </c>
      <c r="L781" s="11">
        <f t="shared" si="7"/>
        <v>1443.7500000000002</v>
      </c>
      <c r="M781" s="12">
        <v>0.35</v>
      </c>
      <c r="O781" s="13"/>
      <c r="P781" s="18">
        <f>Data!$I781+0.05</f>
        <v>0.55000000000000016</v>
      </c>
      <c r="Q781" s="13"/>
      <c r="R781" s="14"/>
    </row>
    <row r="782" spans="1:18" ht="15.75" customHeight="1">
      <c r="A782" s="1"/>
      <c r="B782" s="7" t="s">
        <v>14</v>
      </c>
      <c r="C782" s="7">
        <v>1185732</v>
      </c>
      <c r="D782" s="8">
        <v>44479</v>
      </c>
      <c r="E782" s="7" t="s">
        <v>46</v>
      </c>
      <c r="F782" s="7" t="s">
        <v>47</v>
      </c>
      <c r="G782" s="7" t="s">
        <v>48</v>
      </c>
      <c r="H782" s="7" t="s">
        <v>19</v>
      </c>
      <c r="I782" s="9">
        <v>0.50000000000000011</v>
      </c>
      <c r="J782" s="10">
        <v>7250</v>
      </c>
      <c r="K782" s="11">
        <f t="shared" si="6"/>
        <v>3625.0000000000009</v>
      </c>
      <c r="L782" s="11">
        <f t="shared" si="7"/>
        <v>906.25000000000023</v>
      </c>
      <c r="M782" s="12">
        <v>0.25</v>
      </c>
      <c r="O782" s="13"/>
      <c r="P782" s="18">
        <f>Data!$I782+0.05</f>
        <v>0.55000000000000016</v>
      </c>
      <c r="Q782" s="13"/>
      <c r="R782" s="14"/>
    </row>
    <row r="783" spans="1:18" ht="15.75" customHeight="1">
      <c r="A783" s="1"/>
      <c r="B783" s="7" t="s">
        <v>14</v>
      </c>
      <c r="C783" s="7">
        <v>1185732</v>
      </c>
      <c r="D783" s="8">
        <v>44479</v>
      </c>
      <c r="E783" s="7" t="s">
        <v>46</v>
      </c>
      <c r="F783" s="7" t="s">
        <v>47</v>
      </c>
      <c r="G783" s="7" t="s">
        <v>48</v>
      </c>
      <c r="H783" s="7" t="s">
        <v>20</v>
      </c>
      <c r="I783" s="9">
        <v>0.50000000000000011</v>
      </c>
      <c r="J783" s="10">
        <v>7000</v>
      </c>
      <c r="K783" s="11">
        <f t="shared" si="6"/>
        <v>3500.0000000000009</v>
      </c>
      <c r="L783" s="11">
        <f t="shared" si="7"/>
        <v>1050.0000000000002</v>
      </c>
      <c r="M783" s="12">
        <v>0.3</v>
      </c>
      <c r="O783" s="13"/>
      <c r="P783" s="18">
        <f>Data!$I783+0.05</f>
        <v>0.55000000000000016</v>
      </c>
      <c r="Q783" s="13"/>
      <c r="R783" s="14"/>
    </row>
    <row r="784" spans="1:18" ht="15.75" customHeight="1">
      <c r="A784" s="1"/>
      <c r="B784" s="7" t="s">
        <v>14</v>
      </c>
      <c r="C784" s="7">
        <v>1185732</v>
      </c>
      <c r="D784" s="8">
        <v>44479</v>
      </c>
      <c r="E784" s="7" t="s">
        <v>46</v>
      </c>
      <c r="F784" s="7" t="s">
        <v>47</v>
      </c>
      <c r="G784" s="7" t="s">
        <v>48</v>
      </c>
      <c r="H784" s="7" t="s">
        <v>21</v>
      </c>
      <c r="I784" s="9">
        <v>0.60000000000000009</v>
      </c>
      <c r="J784" s="10">
        <v>7000</v>
      </c>
      <c r="K784" s="11">
        <f t="shared" si="6"/>
        <v>4200.0000000000009</v>
      </c>
      <c r="L784" s="11">
        <f t="shared" si="7"/>
        <v>1470.0000000000002</v>
      </c>
      <c r="M784" s="12">
        <v>0.35</v>
      </c>
      <c r="O784" s="13"/>
      <c r="P784" s="18">
        <f>Data!$I784+0.05</f>
        <v>0.65000000000000013</v>
      </c>
      <c r="Q784" s="13"/>
      <c r="R784" s="14"/>
    </row>
    <row r="785" spans="1:18" ht="15.75" customHeight="1">
      <c r="A785" s="1"/>
      <c r="B785" s="7" t="s">
        <v>14</v>
      </c>
      <c r="C785" s="7">
        <v>1185732</v>
      </c>
      <c r="D785" s="8">
        <v>44479</v>
      </c>
      <c r="E785" s="7" t="s">
        <v>46</v>
      </c>
      <c r="F785" s="7" t="s">
        <v>47</v>
      </c>
      <c r="G785" s="7" t="s">
        <v>48</v>
      </c>
      <c r="H785" s="7" t="s">
        <v>22</v>
      </c>
      <c r="I785" s="9">
        <v>0.65</v>
      </c>
      <c r="J785" s="10">
        <v>8250</v>
      </c>
      <c r="K785" s="11">
        <f t="shared" si="6"/>
        <v>5362.5</v>
      </c>
      <c r="L785" s="11">
        <f t="shared" si="7"/>
        <v>2681.25</v>
      </c>
      <c r="M785" s="12">
        <v>0.5</v>
      </c>
      <c r="O785" s="13"/>
      <c r="P785" s="18">
        <f>Data!$I785+0.05</f>
        <v>0.70000000000000007</v>
      </c>
      <c r="Q785" s="13"/>
      <c r="R785" s="14"/>
    </row>
    <row r="786" spans="1:18" ht="15.75" customHeight="1">
      <c r="A786" s="1"/>
      <c r="B786" s="7" t="s">
        <v>14</v>
      </c>
      <c r="C786" s="7">
        <v>1185732</v>
      </c>
      <c r="D786" s="8">
        <v>44509</v>
      </c>
      <c r="E786" s="7" t="s">
        <v>46</v>
      </c>
      <c r="F786" s="7" t="s">
        <v>47</v>
      </c>
      <c r="G786" s="7" t="s">
        <v>48</v>
      </c>
      <c r="H786" s="7" t="s">
        <v>17</v>
      </c>
      <c r="I786" s="9">
        <v>0.60000000000000009</v>
      </c>
      <c r="J786" s="10">
        <v>9750</v>
      </c>
      <c r="K786" s="11">
        <f t="shared" si="6"/>
        <v>5850.0000000000009</v>
      </c>
      <c r="L786" s="11">
        <f t="shared" si="7"/>
        <v>2632.5000000000005</v>
      </c>
      <c r="M786" s="12">
        <v>0.45</v>
      </c>
      <c r="O786" s="13"/>
      <c r="P786" s="18">
        <f>Data!$I786+0.05</f>
        <v>0.65000000000000013</v>
      </c>
      <c r="Q786" s="13"/>
      <c r="R786" s="14"/>
    </row>
    <row r="787" spans="1:18" ht="15.75" customHeight="1">
      <c r="A787" s="1"/>
      <c r="B787" s="7" t="s">
        <v>14</v>
      </c>
      <c r="C787" s="7">
        <v>1185732</v>
      </c>
      <c r="D787" s="8">
        <v>44509</v>
      </c>
      <c r="E787" s="7" t="s">
        <v>46</v>
      </c>
      <c r="F787" s="7" t="s">
        <v>47</v>
      </c>
      <c r="G787" s="7" t="s">
        <v>48</v>
      </c>
      <c r="H787" s="7" t="s">
        <v>18</v>
      </c>
      <c r="I787" s="9">
        <v>0.50000000000000011</v>
      </c>
      <c r="J787" s="10">
        <v>8000</v>
      </c>
      <c r="K787" s="11">
        <f t="shared" si="6"/>
        <v>4000.0000000000009</v>
      </c>
      <c r="L787" s="11">
        <f t="shared" si="7"/>
        <v>1400.0000000000002</v>
      </c>
      <c r="M787" s="12">
        <v>0.35</v>
      </c>
      <c r="O787" s="13"/>
      <c r="P787" s="18">
        <f>Data!$I787+0.05</f>
        <v>0.55000000000000016</v>
      </c>
      <c r="Q787" s="13"/>
      <c r="R787" s="14"/>
    </row>
    <row r="788" spans="1:18" ht="15.75" customHeight="1">
      <c r="A788" s="1"/>
      <c r="B788" s="7" t="s">
        <v>14</v>
      </c>
      <c r="C788" s="7">
        <v>1185732</v>
      </c>
      <c r="D788" s="8">
        <v>44509</v>
      </c>
      <c r="E788" s="7" t="s">
        <v>46</v>
      </c>
      <c r="F788" s="7" t="s">
        <v>47</v>
      </c>
      <c r="G788" s="7" t="s">
        <v>48</v>
      </c>
      <c r="H788" s="7" t="s">
        <v>19</v>
      </c>
      <c r="I788" s="9">
        <v>0.50000000000000011</v>
      </c>
      <c r="J788" s="10">
        <v>7450</v>
      </c>
      <c r="K788" s="11">
        <f t="shared" si="6"/>
        <v>3725.0000000000009</v>
      </c>
      <c r="L788" s="11">
        <f t="shared" si="7"/>
        <v>931.25000000000023</v>
      </c>
      <c r="M788" s="12">
        <v>0.25</v>
      </c>
      <c r="O788" s="13"/>
      <c r="P788" s="18">
        <f>Data!$I788+0.05</f>
        <v>0.55000000000000016</v>
      </c>
      <c r="Q788" s="13"/>
      <c r="R788" s="14"/>
    </row>
    <row r="789" spans="1:18" ht="15.75" customHeight="1">
      <c r="A789" s="1"/>
      <c r="B789" s="7" t="s">
        <v>14</v>
      </c>
      <c r="C789" s="7">
        <v>1185732</v>
      </c>
      <c r="D789" s="8">
        <v>44509</v>
      </c>
      <c r="E789" s="7" t="s">
        <v>46</v>
      </c>
      <c r="F789" s="7" t="s">
        <v>47</v>
      </c>
      <c r="G789" s="7" t="s">
        <v>48</v>
      </c>
      <c r="H789" s="7" t="s">
        <v>20</v>
      </c>
      <c r="I789" s="9">
        <v>0.50000000000000011</v>
      </c>
      <c r="J789" s="10">
        <v>7750</v>
      </c>
      <c r="K789" s="11">
        <f t="shared" si="6"/>
        <v>3875.0000000000009</v>
      </c>
      <c r="L789" s="11">
        <f t="shared" si="7"/>
        <v>1162.5000000000002</v>
      </c>
      <c r="M789" s="12">
        <v>0.3</v>
      </c>
      <c r="O789" s="13"/>
      <c r="P789" s="18">
        <f>Data!$I789+0.05</f>
        <v>0.55000000000000016</v>
      </c>
      <c r="Q789" s="13"/>
      <c r="R789" s="14"/>
    </row>
    <row r="790" spans="1:18" ht="15.75" customHeight="1">
      <c r="A790" s="1"/>
      <c r="B790" s="7" t="s">
        <v>14</v>
      </c>
      <c r="C790" s="7">
        <v>1185732</v>
      </c>
      <c r="D790" s="8">
        <v>44509</v>
      </c>
      <c r="E790" s="7" t="s">
        <v>46</v>
      </c>
      <c r="F790" s="7" t="s">
        <v>47</v>
      </c>
      <c r="G790" s="7" t="s">
        <v>48</v>
      </c>
      <c r="H790" s="7" t="s">
        <v>21</v>
      </c>
      <c r="I790" s="9">
        <v>0.65</v>
      </c>
      <c r="J790" s="10">
        <v>7500</v>
      </c>
      <c r="K790" s="11">
        <f t="shared" si="6"/>
        <v>4875</v>
      </c>
      <c r="L790" s="11">
        <f t="shared" si="7"/>
        <v>1706.25</v>
      </c>
      <c r="M790" s="12">
        <v>0.35</v>
      </c>
      <c r="O790" s="13"/>
      <c r="P790" s="18">
        <f>Data!$I790+0.05</f>
        <v>0.70000000000000007</v>
      </c>
      <c r="Q790" s="13"/>
      <c r="R790" s="14"/>
    </row>
    <row r="791" spans="1:18" ht="15.75" customHeight="1">
      <c r="A791" s="1"/>
      <c r="B791" s="7" t="s">
        <v>14</v>
      </c>
      <c r="C791" s="7">
        <v>1185732</v>
      </c>
      <c r="D791" s="8">
        <v>44509</v>
      </c>
      <c r="E791" s="7" t="s">
        <v>46</v>
      </c>
      <c r="F791" s="7" t="s">
        <v>47</v>
      </c>
      <c r="G791" s="7" t="s">
        <v>48</v>
      </c>
      <c r="H791" s="7" t="s">
        <v>22</v>
      </c>
      <c r="I791" s="9">
        <v>0.7</v>
      </c>
      <c r="J791" s="10">
        <v>8500</v>
      </c>
      <c r="K791" s="11">
        <f t="shared" si="6"/>
        <v>5950</v>
      </c>
      <c r="L791" s="11">
        <f t="shared" si="7"/>
        <v>2975</v>
      </c>
      <c r="M791" s="12">
        <v>0.5</v>
      </c>
      <c r="O791" s="13"/>
      <c r="P791" s="18">
        <f>Data!$I791+0.05</f>
        <v>0.75</v>
      </c>
      <c r="Q791" s="13"/>
      <c r="R791" s="14"/>
    </row>
    <row r="792" spans="1:18" ht="15.75" customHeight="1">
      <c r="A792" s="1"/>
      <c r="B792" s="7" t="s">
        <v>14</v>
      </c>
      <c r="C792" s="7">
        <v>1185732</v>
      </c>
      <c r="D792" s="8">
        <v>44538</v>
      </c>
      <c r="E792" s="7" t="s">
        <v>46</v>
      </c>
      <c r="F792" s="7" t="s">
        <v>47</v>
      </c>
      <c r="G792" s="7" t="s">
        <v>48</v>
      </c>
      <c r="H792" s="7" t="s">
        <v>17</v>
      </c>
      <c r="I792" s="9">
        <v>0.65</v>
      </c>
      <c r="J792" s="10">
        <v>10750</v>
      </c>
      <c r="K792" s="11">
        <f t="shared" si="6"/>
        <v>6987.5</v>
      </c>
      <c r="L792" s="11">
        <f t="shared" si="7"/>
        <v>3144.375</v>
      </c>
      <c r="M792" s="12">
        <v>0.45</v>
      </c>
      <c r="O792" s="13"/>
      <c r="P792" s="18">
        <f>Data!$I792+0.05</f>
        <v>0.70000000000000007</v>
      </c>
      <c r="Q792" s="13"/>
      <c r="R792" s="14"/>
    </row>
    <row r="793" spans="1:18" ht="15.75" customHeight="1">
      <c r="A793" s="1"/>
      <c r="B793" s="7" t="s">
        <v>14</v>
      </c>
      <c r="C793" s="7">
        <v>1185732</v>
      </c>
      <c r="D793" s="8">
        <v>44538</v>
      </c>
      <c r="E793" s="7" t="s">
        <v>46</v>
      </c>
      <c r="F793" s="7" t="s">
        <v>47</v>
      </c>
      <c r="G793" s="7" t="s">
        <v>48</v>
      </c>
      <c r="H793" s="7" t="s">
        <v>18</v>
      </c>
      <c r="I793" s="9">
        <v>0.55000000000000004</v>
      </c>
      <c r="J793" s="10">
        <v>8750</v>
      </c>
      <c r="K793" s="11">
        <f t="shared" si="6"/>
        <v>4812.5</v>
      </c>
      <c r="L793" s="11">
        <f t="shared" si="7"/>
        <v>1684.375</v>
      </c>
      <c r="M793" s="12">
        <v>0.35</v>
      </c>
      <c r="O793" s="13"/>
      <c r="P793" s="18">
        <f>Data!$I793+0.05</f>
        <v>0.60000000000000009</v>
      </c>
      <c r="Q793" s="13"/>
      <c r="R793" s="14"/>
    </row>
    <row r="794" spans="1:18" ht="15.75" customHeight="1">
      <c r="A794" s="1"/>
      <c r="B794" s="7" t="s">
        <v>14</v>
      </c>
      <c r="C794" s="7">
        <v>1185732</v>
      </c>
      <c r="D794" s="8">
        <v>44538</v>
      </c>
      <c r="E794" s="7" t="s">
        <v>46</v>
      </c>
      <c r="F794" s="7" t="s">
        <v>47</v>
      </c>
      <c r="G794" s="7" t="s">
        <v>48</v>
      </c>
      <c r="H794" s="7" t="s">
        <v>19</v>
      </c>
      <c r="I794" s="9">
        <v>0.55000000000000004</v>
      </c>
      <c r="J794" s="10">
        <v>8250</v>
      </c>
      <c r="K794" s="11">
        <f t="shared" si="6"/>
        <v>4537.5</v>
      </c>
      <c r="L794" s="11">
        <f t="shared" si="7"/>
        <v>1134.375</v>
      </c>
      <c r="M794" s="12">
        <v>0.25</v>
      </c>
      <c r="O794" s="13"/>
      <c r="P794" s="18">
        <f>Data!$I794+0.05</f>
        <v>0.60000000000000009</v>
      </c>
      <c r="Q794" s="13"/>
      <c r="R794" s="14"/>
    </row>
    <row r="795" spans="1:18" ht="15.75" customHeight="1">
      <c r="A795" s="1"/>
      <c r="B795" s="7" t="s">
        <v>14</v>
      </c>
      <c r="C795" s="7">
        <v>1185732</v>
      </c>
      <c r="D795" s="8">
        <v>44538</v>
      </c>
      <c r="E795" s="7" t="s">
        <v>46</v>
      </c>
      <c r="F795" s="7" t="s">
        <v>47</v>
      </c>
      <c r="G795" s="7" t="s">
        <v>48</v>
      </c>
      <c r="H795" s="7" t="s">
        <v>20</v>
      </c>
      <c r="I795" s="9">
        <v>0.55000000000000004</v>
      </c>
      <c r="J795" s="10">
        <v>7750</v>
      </c>
      <c r="K795" s="11">
        <f t="shared" si="6"/>
        <v>4262.5</v>
      </c>
      <c r="L795" s="11">
        <f t="shared" si="7"/>
        <v>1278.75</v>
      </c>
      <c r="M795" s="12">
        <v>0.3</v>
      </c>
      <c r="O795" s="13"/>
      <c r="P795" s="18">
        <f>Data!$I795+0.05</f>
        <v>0.60000000000000009</v>
      </c>
      <c r="Q795" s="13"/>
      <c r="R795" s="14"/>
    </row>
    <row r="796" spans="1:18" ht="15.75" customHeight="1">
      <c r="A796" s="1"/>
      <c r="B796" s="7" t="s">
        <v>14</v>
      </c>
      <c r="C796" s="7">
        <v>1185732</v>
      </c>
      <c r="D796" s="8">
        <v>44538</v>
      </c>
      <c r="E796" s="7" t="s">
        <v>46</v>
      </c>
      <c r="F796" s="7" t="s">
        <v>47</v>
      </c>
      <c r="G796" s="7" t="s">
        <v>48</v>
      </c>
      <c r="H796" s="7" t="s">
        <v>21</v>
      </c>
      <c r="I796" s="9">
        <v>0.65</v>
      </c>
      <c r="J796" s="10">
        <v>7750</v>
      </c>
      <c r="K796" s="11">
        <f t="shared" si="6"/>
        <v>5037.5</v>
      </c>
      <c r="L796" s="11">
        <f t="shared" si="7"/>
        <v>1763.125</v>
      </c>
      <c r="M796" s="12">
        <v>0.35</v>
      </c>
      <c r="O796" s="13"/>
      <c r="P796" s="18">
        <f>Data!$I796+0.05</f>
        <v>0.70000000000000007</v>
      </c>
      <c r="Q796" s="13"/>
      <c r="R796" s="14"/>
    </row>
    <row r="797" spans="1:18" ht="15.75" customHeight="1">
      <c r="A797" s="1"/>
      <c r="B797" s="7" t="s">
        <v>14</v>
      </c>
      <c r="C797" s="7">
        <v>1185732</v>
      </c>
      <c r="D797" s="8">
        <v>44538</v>
      </c>
      <c r="E797" s="7" t="s">
        <v>46</v>
      </c>
      <c r="F797" s="7" t="s">
        <v>47</v>
      </c>
      <c r="G797" s="7" t="s">
        <v>48</v>
      </c>
      <c r="H797" s="7" t="s">
        <v>22</v>
      </c>
      <c r="I797" s="9">
        <v>0.7</v>
      </c>
      <c r="J797" s="10">
        <v>8750</v>
      </c>
      <c r="K797" s="11">
        <f t="shared" si="6"/>
        <v>6125</v>
      </c>
      <c r="L797" s="11">
        <f t="shared" si="7"/>
        <v>3062.5</v>
      </c>
      <c r="M797" s="12">
        <v>0.5</v>
      </c>
      <c r="O797" s="13"/>
      <c r="P797" s="18">
        <f>Data!$I797+0.05</f>
        <v>0.75</v>
      </c>
      <c r="Q797" s="13"/>
      <c r="R797" s="14"/>
    </row>
    <row r="798" spans="1:18" ht="15.75" customHeight="1">
      <c r="A798" s="1" t="s">
        <v>39</v>
      </c>
      <c r="B798" s="7" t="s">
        <v>14</v>
      </c>
      <c r="C798" s="7">
        <v>1185732</v>
      </c>
      <c r="D798" s="8">
        <v>44209</v>
      </c>
      <c r="E798" s="7" t="s">
        <v>33</v>
      </c>
      <c r="F798" s="7" t="s">
        <v>49</v>
      </c>
      <c r="G798" s="7" t="s">
        <v>50</v>
      </c>
      <c r="H798" s="7" t="s">
        <v>17</v>
      </c>
      <c r="I798" s="9">
        <v>0.35</v>
      </c>
      <c r="J798" s="10">
        <v>4500</v>
      </c>
      <c r="K798" s="11">
        <f t="shared" si="6"/>
        <v>1575</v>
      </c>
      <c r="L798" s="11">
        <f t="shared" si="7"/>
        <v>551.25</v>
      </c>
      <c r="M798" s="12">
        <v>0.35000000000000003</v>
      </c>
      <c r="O798" s="17"/>
      <c r="P798" s="18"/>
      <c r="Q798" s="13"/>
      <c r="R798" s="14"/>
    </row>
    <row r="799" spans="1:18" ht="15.75" customHeight="1">
      <c r="A799" s="1"/>
      <c r="B799" s="7" t="s">
        <v>14</v>
      </c>
      <c r="C799" s="7">
        <v>1185732</v>
      </c>
      <c r="D799" s="8">
        <v>44209</v>
      </c>
      <c r="E799" s="7" t="s">
        <v>33</v>
      </c>
      <c r="F799" s="7" t="s">
        <v>49</v>
      </c>
      <c r="G799" s="7" t="s">
        <v>50</v>
      </c>
      <c r="H799" s="7" t="s">
        <v>18</v>
      </c>
      <c r="I799" s="9">
        <v>0.35</v>
      </c>
      <c r="J799" s="10">
        <v>2500</v>
      </c>
      <c r="K799" s="11">
        <f t="shared" si="6"/>
        <v>875</v>
      </c>
      <c r="L799" s="11">
        <f t="shared" si="7"/>
        <v>262.5</v>
      </c>
      <c r="M799" s="12">
        <v>0.3</v>
      </c>
      <c r="O799" s="17"/>
      <c r="P799" s="18"/>
      <c r="Q799" s="13"/>
      <c r="R799" s="14"/>
    </row>
    <row r="800" spans="1:18" ht="15.75" customHeight="1">
      <c r="A800" s="1"/>
      <c r="B800" s="7" t="s">
        <v>14</v>
      </c>
      <c r="C800" s="7">
        <v>1185732</v>
      </c>
      <c r="D800" s="8">
        <v>44209</v>
      </c>
      <c r="E800" s="7" t="s">
        <v>33</v>
      </c>
      <c r="F800" s="7" t="s">
        <v>49</v>
      </c>
      <c r="G800" s="7" t="s">
        <v>50</v>
      </c>
      <c r="H800" s="7" t="s">
        <v>19</v>
      </c>
      <c r="I800" s="9">
        <v>0.25</v>
      </c>
      <c r="J800" s="10">
        <v>2500</v>
      </c>
      <c r="K800" s="11">
        <f t="shared" si="6"/>
        <v>625</v>
      </c>
      <c r="L800" s="11">
        <f t="shared" si="7"/>
        <v>187.5</v>
      </c>
      <c r="M800" s="12">
        <v>0.3</v>
      </c>
      <c r="O800" s="17"/>
      <c r="P800" s="18"/>
      <c r="Q800" s="13"/>
      <c r="R800" s="14"/>
    </row>
    <row r="801" spans="1:18" ht="15.75" customHeight="1">
      <c r="A801" s="1"/>
      <c r="B801" s="7" t="s">
        <v>14</v>
      </c>
      <c r="C801" s="7">
        <v>1185732</v>
      </c>
      <c r="D801" s="8">
        <v>44209</v>
      </c>
      <c r="E801" s="7" t="s">
        <v>33</v>
      </c>
      <c r="F801" s="7" t="s">
        <v>49</v>
      </c>
      <c r="G801" s="7" t="s">
        <v>50</v>
      </c>
      <c r="H801" s="7" t="s">
        <v>20</v>
      </c>
      <c r="I801" s="9">
        <v>0.30000000000000004</v>
      </c>
      <c r="J801" s="10">
        <v>1000</v>
      </c>
      <c r="K801" s="11">
        <f t="shared" si="6"/>
        <v>300.00000000000006</v>
      </c>
      <c r="L801" s="11">
        <f t="shared" si="7"/>
        <v>105.00000000000003</v>
      </c>
      <c r="M801" s="12">
        <v>0.35000000000000003</v>
      </c>
      <c r="O801" s="17"/>
      <c r="P801" s="18"/>
      <c r="Q801" s="13"/>
      <c r="R801" s="14"/>
    </row>
    <row r="802" spans="1:18" ht="15.75" customHeight="1">
      <c r="A802" s="1"/>
      <c r="B802" s="7" t="s">
        <v>14</v>
      </c>
      <c r="C802" s="7">
        <v>1185732</v>
      </c>
      <c r="D802" s="8">
        <v>44209</v>
      </c>
      <c r="E802" s="7" t="s">
        <v>33</v>
      </c>
      <c r="F802" s="7" t="s">
        <v>49</v>
      </c>
      <c r="G802" s="7" t="s">
        <v>50</v>
      </c>
      <c r="H802" s="7" t="s">
        <v>21</v>
      </c>
      <c r="I802" s="9">
        <v>0.44999999999999996</v>
      </c>
      <c r="J802" s="10">
        <v>1500</v>
      </c>
      <c r="K802" s="11">
        <f t="shared" si="6"/>
        <v>674.99999999999989</v>
      </c>
      <c r="L802" s="11">
        <f t="shared" si="7"/>
        <v>202.49999999999997</v>
      </c>
      <c r="M802" s="12">
        <v>0.3</v>
      </c>
      <c r="O802" s="17"/>
      <c r="P802" s="18"/>
      <c r="Q802" s="13"/>
      <c r="R802" s="14"/>
    </row>
    <row r="803" spans="1:18" ht="15.75" customHeight="1">
      <c r="A803" s="1"/>
      <c r="B803" s="7" t="s">
        <v>14</v>
      </c>
      <c r="C803" s="7">
        <v>1185732</v>
      </c>
      <c r="D803" s="8">
        <v>44209</v>
      </c>
      <c r="E803" s="7" t="s">
        <v>33</v>
      </c>
      <c r="F803" s="7" t="s">
        <v>49</v>
      </c>
      <c r="G803" s="7" t="s">
        <v>50</v>
      </c>
      <c r="H803" s="7" t="s">
        <v>22</v>
      </c>
      <c r="I803" s="9">
        <v>0.35</v>
      </c>
      <c r="J803" s="10">
        <v>2500</v>
      </c>
      <c r="K803" s="11">
        <f t="shared" si="6"/>
        <v>875</v>
      </c>
      <c r="L803" s="11">
        <f t="shared" si="7"/>
        <v>393.75</v>
      </c>
      <c r="M803" s="12">
        <v>0.45</v>
      </c>
      <c r="O803" s="17"/>
      <c r="P803" s="18"/>
      <c r="Q803" s="13"/>
      <c r="R803" s="14"/>
    </row>
    <row r="804" spans="1:18" ht="15.75" customHeight="1">
      <c r="A804" s="1"/>
      <c r="B804" s="7" t="s">
        <v>14</v>
      </c>
      <c r="C804" s="7">
        <v>1185732</v>
      </c>
      <c r="D804" s="8">
        <v>44240</v>
      </c>
      <c r="E804" s="7" t="s">
        <v>33</v>
      </c>
      <c r="F804" s="7" t="s">
        <v>49</v>
      </c>
      <c r="G804" s="7" t="s">
        <v>50</v>
      </c>
      <c r="H804" s="7" t="s">
        <v>17</v>
      </c>
      <c r="I804" s="9">
        <v>0.35</v>
      </c>
      <c r="J804" s="10">
        <v>5000</v>
      </c>
      <c r="K804" s="11">
        <f t="shared" si="6"/>
        <v>1750</v>
      </c>
      <c r="L804" s="11">
        <f t="shared" si="7"/>
        <v>612.50000000000011</v>
      </c>
      <c r="M804" s="12">
        <v>0.35000000000000003</v>
      </c>
      <c r="O804" s="17"/>
      <c r="P804" s="18"/>
      <c r="Q804" s="13"/>
      <c r="R804" s="14"/>
    </row>
    <row r="805" spans="1:18" ht="15.75" customHeight="1">
      <c r="A805" s="1"/>
      <c r="B805" s="7" t="s">
        <v>14</v>
      </c>
      <c r="C805" s="7">
        <v>1185732</v>
      </c>
      <c r="D805" s="8">
        <v>44240</v>
      </c>
      <c r="E805" s="7" t="s">
        <v>33</v>
      </c>
      <c r="F805" s="7" t="s">
        <v>49</v>
      </c>
      <c r="G805" s="7" t="s">
        <v>50</v>
      </c>
      <c r="H805" s="7" t="s">
        <v>18</v>
      </c>
      <c r="I805" s="9">
        <v>0.35</v>
      </c>
      <c r="J805" s="10">
        <v>1500</v>
      </c>
      <c r="K805" s="11">
        <f t="shared" si="6"/>
        <v>525</v>
      </c>
      <c r="L805" s="11">
        <f t="shared" si="7"/>
        <v>157.5</v>
      </c>
      <c r="M805" s="12">
        <v>0.3</v>
      </c>
      <c r="O805" s="17"/>
      <c r="P805" s="18"/>
      <c r="Q805" s="13"/>
      <c r="R805" s="14"/>
    </row>
    <row r="806" spans="1:18" ht="15.75" customHeight="1">
      <c r="A806" s="1"/>
      <c r="B806" s="7" t="s">
        <v>14</v>
      </c>
      <c r="C806" s="7">
        <v>1185732</v>
      </c>
      <c r="D806" s="8">
        <v>44240</v>
      </c>
      <c r="E806" s="7" t="s">
        <v>33</v>
      </c>
      <c r="F806" s="7" t="s">
        <v>49</v>
      </c>
      <c r="G806" s="7" t="s">
        <v>50</v>
      </c>
      <c r="H806" s="7" t="s">
        <v>19</v>
      </c>
      <c r="I806" s="9">
        <v>0.25</v>
      </c>
      <c r="J806" s="10">
        <v>2000</v>
      </c>
      <c r="K806" s="11">
        <f t="shared" si="6"/>
        <v>500</v>
      </c>
      <c r="L806" s="11">
        <f t="shared" si="7"/>
        <v>150</v>
      </c>
      <c r="M806" s="12">
        <v>0.3</v>
      </c>
      <c r="O806" s="17"/>
      <c r="P806" s="18"/>
      <c r="Q806" s="13"/>
      <c r="R806" s="14"/>
    </row>
    <row r="807" spans="1:18" ht="15.75" customHeight="1">
      <c r="A807" s="1"/>
      <c r="B807" s="7" t="s">
        <v>14</v>
      </c>
      <c r="C807" s="7">
        <v>1185732</v>
      </c>
      <c r="D807" s="8">
        <v>44240</v>
      </c>
      <c r="E807" s="7" t="s">
        <v>33</v>
      </c>
      <c r="F807" s="7" t="s">
        <v>49</v>
      </c>
      <c r="G807" s="7" t="s">
        <v>50</v>
      </c>
      <c r="H807" s="7" t="s">
        <v>20</v>
      </c>
      <c r="I807" s="9">
        <v>0.30000000000000004</v>
      </c>
      <c r="J807" s="10">
        <v>750</v>
      </c>
      <c r="K807" s="11">
        <f t="shared" si="6"/>
        <v>225.00000000000003</v>
      </c>
      <c r="L807" s="11">
        <f t="shared" si="7"/>
        <v>78.750000000000014</v>
      </c>
      <c r="M807" s="12">
        <v>0.35000000000000003</v>
      </c>
      <c r="O807" s="17"/>
      <c r="P807" s="18"/>
      <c r="Q807" s="13"/>
      <c r="R807" s="14"/>
    </row>
    <row r="808" spans="1:18" ht="15.75" customHeight="1">
      <c r="A808" s="1"/>
      <c r="B808" s="7" t="s">
        <v>14</v>
      </c>
      <c r="C808" s="7">
        <v>1185732</v>
      </c>
      <c r="D808" s="8">
        <v>44240</v>
      </c>
      <c r="E808" s="7" t="s">
        <v>33</v>
      </c>
      <c r="F808" s="7" t="s">
        <v>49</v>
      </c>
      <c r="G808" s="7" t="s">
        <v>50</v>
      </c>
      <c r="H808" s="7" t="s">
        <v>21</v>
      </c>
      <c r="I808" s="9">
        <v>0.44999999999999996</v>
      </c>
      <c r="J808" s="10">
        <v>1500</v>
      </c>
      <c r="K808" s="11">
        <f t="shared" si="6"/>
        <v>674.99999999999989</v>
      </c>
      <c r="L808" s="11">
        <f t="shared" si="7"/>
        <v>202.49999999999997</v>
      </c>
      <c r="M808" s="12">
        <v>0.3</v>
      </c>
      <c r="O808" s="17"/>
      <c r="P808" s="18"/>
      <c r="Q808" s="13"/>
      <c r="R808" s="14"/>
    </row>
    <row r="809" spans="1:18" ht="15.75" customHeight="1">
      <c r="A809" s="1"/>
      <c r="B809" s="7" t="s">
        <v>14</v>
      </c>
      <c r="C809" s="7">
        <v>1185732</v>
      </c>
      <c r="D809" s="8">
        <v>44240</v>
      </c>
      <c r="E809" s="7" t="s">
        <v>33</v>
      </c>
      <c r="F809" s="7" t="s">
        <v>49</v>
      </c>
      <c r="G809" s="7" t="s">
        <v>50</v>
      </c>
      <c r="H809" s="7" t="s">
        <v>22</v>
      </c>
      <c r="I809" s="9">
        <v>0.35</v>
      </c>
      <c r="J809" s="10">
        <v>2250</v>
      </c>
      <c r="K809" s="11">
        <f t="shared" si="6"/>
        <v>787.5</v>
      </c>
      <c r="L809" s="11">
        <f t="shared" si="7"/>
        <v>354.375</v>
      </c>
      <c r="M809" s="12">
        <v>0.45</v>
      </c>
      <c r="O809" s="17"/>
      <c r="P809" s="18"/>
      <c r="Q809" s="13"/>
      <c r="R809" s="14"/>
    </row>
    <row r="810" spans="1:18" ht="15.75" customHeight="1">
      <c r="A810" s="1"/>
      <c r="B810" s="7" t="s">
        <v>14</v>
      </c>
      <c r="C810" s="7">
        <v>1185732</v>
      </c>
      <c r="D810" s="8">
        <v>44267</v>
      </c>
      <c r="E810" s="7" t="s">
        <v>33</v>
      </c>
      <c r="F810" s="7" t="s">
        <v>49</v>
      </c>
      <c r="G810" s="7" t="s">
        <v>50</v>
      </c>
      <c r="H810" s="7" t="s">
        <v>17</v>
      </c>
      <c r="I810" s="9">
        <v>0.4</v>
      </c>
      <c r="J810" s="10">
        <v>4450</v>
      </c>
      <c r="K810" s="11">
        <f t="shared" si="6"/>
        <v>1780</v>
      </c>
      <c r="L810" s="11">
        <f t="shared" si="7"/>
        <v>623.00000000000011</v>
      </c>
      <c r="M810" s="12">
        <v>0.35000000000000003</v>
      </c>
      <c r="O810" s="17"/>
      <c r="P810" s="18"/>
      <c r="Q810" s="13"/>
      <c r="R810" s="14"/>
    </row>
    <row r="811" spans="1:18" ht="15.75" customHeight="1">
      <c r="A811" s="1"/>
      <c r="B811" s="7" t="s">
        <v>14</v>
      </c>
      <c r="C811" s="7">
        <v>1185732</v>
      </c>
      <c r="D811" s="8">
        <v>44267</v>
      </c>
      <c r="E811" s="7" t="s">
        <v>33</v>
      </c>
      <c r="F811" s="7" t="s">
        <v>49</v>
      </c>
      <c r="G811" s="7" t="s">
        <v>50</v>
      </c>
      <c r="H811" s="7" t="s">
        <v>18</v>
      </c>
      <c r="I811" s="9">
        <v>0.4</v>
      </c>
      <c r="J811" s="10">
        <v>1250</v>
      </c>
      <c r="K811" s="11">
        <f t="shared" si="6"/>
        <v>500</v>
      </c>
      <c r="L811" s="11">
        <f t="shared" si="7"/>
        <v>150</v>
      </c>
      <c r="M811" s="12">
        <v>0.3</v>
      </c>
      <c r="O811" s="17"/>
      <c r="P811" s="18"/>
      <c r="Q811" s="13"/>
      <c r="R811" s="14"/>
    </row>
    <row r="812" spans="1:18" ht="15.75" customHeight="1">
      <c r="A812" s="1"/>
      <c r="B812" s="7" t="s">
        <v>14</v>
      </c>
      <c r="C812" s="7">
        <v>1185732</v>
      </c>
      <c r="D812" s="8">
        <v>44267</v>
      </c>
      <c r="E812" s="7" t="s">
        <v>33</v>
      </c>
      <c r="F812" s="7" t="s">
        <v>49</v>
      </c>
      <c r="G812" s="7" t="s">
        <v>50</v>
      </c>
      <c r="H812" s="7" t="s">
        <v>19</v>
      </c>
      <c r="I812" s="9">
        <v>0.30000000000000004</v>
      </c>
      <c r="J812" s="10">
        <v>1750</v>
      </c>
      <c r="K812" s="11">
        <f t="shared" si="6"/>
        <v>525.00000000000011</v>
      </c>
      <c r="L812" s="11">
        <f t="shared" si="7"/>
        <v>157.50000000000003</v>
      </c>
      <c r="M812" s="12">
        <v>0.3</v>
      </c>
      <c r="O812" s="17"/>
      <c r="P812" s="18"/>
      <c r="Q812" s="13"/>
      <c r="R812" s="14"/>
    </row>
    <row r="813" spans="1:18" ht="15.75" customHeight="1">
      <c r="A813" s="1"/>
      <c r="B813" s="7" t="s">
        <v>14</v>
      </c>
      <c r="C813" s="7">
        <v>1185732</v>
      </c>
      <c r="D813" s="8">
        <v>44267</v>
      </c>
      <c r="E813" s="7" t="s">
        <v>33</v>
      </c>
      <c r="F813" s="7" t="s">
        <v>49</v>
      </c>
      <c r="G813" s="7" t="s">
        <v>50</v>
      </c>
      <c r="H813" s="7" t="s">
        <v>20</v>
      </c>
      <c r="I813" s="9">
        <v>0.35</v>
      </c>
      <c r="J813" s="10">
        <v>250</v>
      </c>
      <c r="K813" s="11">
        <f t="shared" si="6"/>
        <v>87.5</v>
      </c>
      <c r="L813" s="11">
        <f t="shared" si="7"/>
        <v>30.625000000000004</v>
      </c>
      <c r="M813" s="12">
        <v>0.35000000000000003</v>
      </c>
      <c r="O813" s="17"/>
      <c r="P813" s="18"/>
      <c r="Q813" s="13"/>
      <c r="R813" s="14"/>
    </row>
    <row r="814" spans="1:18" ht="15.75" customHeight="1">
      <c r="A814" s="1"/>
      <c r="B814" s="7" t="s">
        <v>14</v>
      </c>
      <c r="C814" s="7">
        <v>1185732</v>
      </c>
      <c r="D814" s="8">
        <v>44267</v>
      </c>
      <c r="E814" s="7" t="s">
        <v>33</v>
      </c>
      <c r="F814" s="7" t="s">
        <v>49</v>
      </c>
      <c r="G814" s="7" t="s">
        <v>50</v>
      </c>
      <c r="H814" s="7" t="s">
        <v>21</v>
      </c>
      <c r="I814" s="9">
        <v>0.5</v>
      </c>
      <c r="J814" s="10">
        <v>750</v>
      </c>
      <c r="K814" s="11">
        <f t="shared" si="6"/>
        <v>375</v>
      </c>
      <c r="L814" s="11">
        <f t="shared" si="7"/>
        <v>112.5</v>
      </c>
      <c r="M814" s="12">
        <v>0.3</v>
      </c>
      <c r="O814" s="17"/>
      <c r="P814" s="18"/>
      <c r="Q814" s="13"/>
      <c r="R814" s="14"/>
    </row>
    <row r="815" spans="1:18" ht="15.75" customHeight="1">
      <c r="A815" s="1"/>
      <c r="B815" s="7" t="s">
        <v>14</v>
      </c>
      <c r="C815" s="7">
        <v>1185732</v>
      </c>
      <c r="D815" s="8">
        <v>44267</v>
      </c>
      <c r="E815" s="7" t="s">
        <v>33</v>
      </c>
      <c r="F815" s="7" t="s">
        <v>49</v>
      </c>
      <c r="G815" s="7" t="s">
        <v>50</v>
      </c>
      <c r="H815" s="7" t="s">
        <v>22</v>
      </c>
      <c r="I815" s="9">
        <v>0.4</v>
      </c>
      <c r="J815" s="10">
        <v>1750</v>
      </c>
      <c r="K815" s="11">
        <f t="shared" si="6"/>
        <v>700</v>
      </c>
      <c r="L815" s="11">
        <f t="shared" si="7"/>
        <v>315</v>
      </c>
      <c r="M815" s="12">
        <v>0.45</v>
      </c>
      <c r="O815" s="17"/>
      <c r="P815" s="18"/>
      <c r="Q815" s="13"/>
      <c r="R815" s="14"/>
    </row>
    <row r="816" spans="1:18" ht="15.75" customHeight="1">
      <c r="A816" s="1"/>
      <c r="B816" s="7" t="s">
        <v>14</v>
      </c>
      <c r="C816" s="7">
        <v>1185732</v>
      </c>
      <c r="D816" s="8">
        <v>44299</v>
      </c>
      <c r="E816" s="7" t="s">
        <v>33</v>
      </c>
      <c r="F816" s="7" t="s">
        <v>49</v>
      </c>
      <c r="G816" s="7" t="s">
        <v>50</v>
      </c>
      <c r="H816" s="7" t="s">
        <v>17</v>
      </c>
      <c r="I816" s="9">
        <v>0.4</v>
      </c>
      <c r="J816" s="10">
        <v>4000</v>
      </c>
      <c r="K816" s="11">
        <f t="shared" si="6"/>
        <v>1600</v>
      </c>
      <c r="L816" s="11">
        <f t="shared" si="7"/>
        <v>560</v>
      </c>
      <c r="M816" s="12">
        <v>0.35000000000000003</v>
      </c>
      <c r="O816" s="17"/>
      <c r="P816" s="18"/>
      <c r="Q816" s="13"/>
      <c r="R816" s="14"/>
    </row>
    <row r="817" spans="1:18" ht="15.75" customHeight="1">
      <c r="A817" s="1"/>
      <c r="B817" s="7" t="s">
        <v>14</v>
      </c>
      <c r="C817" s="7">
        <v>1185732</v>
      </c>
      <c r="D817" s="8">
        <v>44299</v>
      </c>
      <c r="E817" s="7" t="s">
        <v>33</v>
      </c>
      <c r="F817" s="7" t="s">
        <v>49</v>
      </c>
      <c r="G817" s="7" t="s">
        <v>50</v>
      </c>
      <c r="H817" s="7" t="s">
        <v>18</v>
      </c>
      <c r="I817" s="9">
        <v>0.4</v>
      </c>
      <c r="J817" s="10">
        <v>1000</v>
      </c>
      <c r="K817" s="11">
        <f t="shared" si="6"/>
        <v>400</v>
      </c>
      <c r="L817" s="11">
        <f t="shared" si="7"/>
        <v>120</v>
      </c>
      <c r="M817" s="12">
        <v>0.3</v>
      </c>
      <c r="O817" s="17"/>
      <c r="P817" s="18"/>
      <c r="Q817" s="13"/>
      <c r="R817" s="14"/>
    </row>
    <row r="818" spans="1:18" ht="15.75" customHeight="1">
      <c r="A818" s="1"/>
      <c r="B818" s="7" t="s">
        <v>14</v>
      </c>
      <c r="C818" s="7">
        <v>1185732</v>
      </c>
      <c r="D818" s="8">
        <v>44299</v>
      </c>
      <c r="E818" s="7" t="s">
        <v>33</v>
      </c>
      <c r="F818" s="7" t="s">
        <v>49</v>
      </c>
      <c r="G818" s="7" t="s">
        <v>50</v>
      </c>
      <c r="H818" s="7" t="s">
        <v>19</v>
      </c>
      <c r="I818" s="9">
        <v>0.30000000000000004</v>
      </c>
      <c r="J818" s="10">
        <v>1000</v>
      </c>
      <c r="K818" s="11">
        <f t="shared" si="6"/>
        <v>300.00000000000006</v>
      </c>
      <c r="L818" s="11">
        <f t="shared" si="7"/>
        <v>90.000000000000014</v>
      </c>
      <c r="M818" s="12">
        <v>0.3</v>
      </c>
      <c r="O818" s="17"/>
      <c r="P818" s="18"/>
      <c r="Q818" s="13"/>
      <c r="R818" s="14"/>
    </row>
    <row r="819" spans="1:18" ht="15.75" customHeight="1">
      <c r="A819" s="1"/>
      <c r="B819" s="7" t="s">
        <v>14</v>
      </c>
      <c r="C819" s="7">
        <v>1185732</v>
      </c>
      <c r="D819" s="8">
        <v>44299</v>
      </c>
      <c r="E819" s="7" t="s">
        <v>33</v>
      </c>
      <c r="F819" s="7" t="s">
        <v>49</v>
      </c>
      <c r="G819" s="7" t="s">
        <v>50</v>
      </c>
      <c r="H819" s="7" t="s">
        <v>20</v>
      </c>
      <c r="I819" s="9">
        <v>0.35</v>
      </c>
      <c r="J819" s="10">
        <v>250</v>
      </c>
      <c r="K819" s="11">
        <f t="shared" si="6"/>
        <v>87.5</v>
      </c>
      <c r="L819" s="11">
        <f t="shared" si="7"/>
        <v>30.625000000000004</v>
      </c>
      <c r="M819" s="12">
        <v>0.35000000000000003</v>
      </c>
      <c r="O819" s="17"/>
      <c r="P819" s="18"/>
      <c r="Q819" s="13"/>
      <c r="R819" s="14"/>
    </row>
    <row r="820" spans="1:18" ht="15.75" customHeight="1">
      <c r="A820" s="1"/>
      <c r="B820" s="7" t="s">
        <v>14</v>
      </c>
      <c r="C820" s="7">
        <v>1185732</v>
      </c>
      <c r="D820" s="8">
        <v>44299</v>
      </c>
      <c r="E820" s="7" t="s">
        <v>33</v>
      </c>
      <c r="F820" s="7" t="s">
        <v>49</v>
      </c>
      <c r="G820" s="7" t="s">
        <v>50</v>
      </c>
      <c r="H820" s="7" t="s">
        <v>21</v>
      </c>
      <c r="I820" s="9">
        <v>0.5</v>
      </c>
      <c r="J820" s="10">
        <v>500</v>
      </c>
      <c r="K820" s="11">
        <f t="shared" si="6"/>
        <v>250</v>
      </c>
      <c r="L820" s="11">
        <f t="shared" si="7"/>
        <v>75</v>
      </c>
      <c r="M820" s="12">
        <v>0.3</v>
      </c>
      <c r="O820" s="17"/>
      <c r="P820" s="18"/>
      <c r="Q820" s="13"/>
      <c r="R820" s="14"/>
    </row>
    <row r="821" spans="1:18" ht="15.75" customHeight="1">
      <c r="A821" s="1"/>
      <c r="B821" s="7" t="s">
        <v>14</v>
      </c>
      <c r="C821" s="7">
        <v>1185732</v>
      </c>
      <c r="D821" s="8">
        <v>44299</v>
      </c>
      <c r="E821" s="7" t="s">
        <v>33</v>
      </c>
      <c r="F821" s="7" t="s">
        <v>49</v>
      </c>
      <c r="G821" s="7" t="s">
        <v>50</v>
      </c>
      <c r="H821" s="7" t="s">
        <v>22</v>
      </c>
      <c r="I821" s="9">
        <v>0.4</v>
      </c>
      <c r="J821" s="10">
        <v>1750</v>
      </c>
      <c r="K821" s="11">
        <f t="shared" si="6"/>
        <v>700</v>
      </c>
      <c r="L821" s="11">
        <f t="shared" si="7"/>
        <v>315</v>
      </c>
      <c r="M821" s="12">
        <v>0.45</v>
      </c>
      <c r="O821" s="17"/>
      <c r="P821" s="18"/>
      <c r="Q821" s="13"/>
      <c r="R821" s="14"/>
    </row>
    <row r="822" spans="1:18" ht="15.75" customHeight="1">
      <c r="A822" s="1"/>
      <c r="B822" s="7" t="s">
        <v>14</v>
      </c>
      <c r="C822" s="7">
        <v>1185732</v>
      </c>
      <c r="D822" s="8">
        <v>44330</v>
      </c>
      <c r="E822" s="7" t="s">
        <v>33</v>
      </c>
      <c r="F822" s="7" t="s">
        <v>49</v>
      </c>
      <c r="G822" s="7" t="s">
        <v>50</v>
      </c>
      <c r="H822" s="7" t="s">
        <v>17</v>
      </c>
      <c r="I822" s="9">
        <v>0.5</v>
      </c>
      <c r="J822" s="10">
        <v>4450</v>
      </c>
      <c r="K822" s="11">
        <f t="shared" si="6"/>
        <v>2225</v>
      </c>
      <c r="L822" s="11">
        <f t="shared" si="7"/>
        <v>778.75000000000011</v>
      </c>
      <c r="M822" s="12">
        <v>0.35000000000000003</v>
      </c>
      <c r="O822" s="17"/>
      <c r="P822" s="18"/>
      <c r="Q822" s="13"/>
      <c r="R822" s="14"/>
    </row>
    <row r="823" spans="1:18" ht="15.75" customHeight="1">
      <c r="A823" s="1"/>
      <c r="B823" s="7" t="s">
        <v>14</v>
      </c>
      <c r="C823" s="7">
        <v>1185732</v>
      </c>
      <c r="D823" s="8">
        <v>44330</v>
      </c>
      <c r="E823" s="7" t="s">
        <v>33</v>
      </c>
      <c r="F823" s="7" t="s">
        <v>49</v>
      </c>
      <c r="G823" s="7" t="s">
        <v>50</v>
      </c>
      <c r="H823" s="7" t="s">
        <v>18</v>
      </c>
      <c r="I823" s="9">
        <v>0.45000000000000007</v>
      </c>
      <c r="J823" s="10">
        <v>1500</v>
      </c>
      <c r="K823" s="11">
        <f t="shared" si="6"/>
        <v>675.00000000000011</v>
      </c>
      <c r="L823" s="11">
        <f t="shared" si="7"/>
        <v>202.50000000000003</v>
      </c>
      <c r="M823" s="12">
        <v>0.3</v>
      </c>
      <c r="O823" s="17"/>
      <c r="P823" s="18"/>
      <c r="Q823" s="13"/>
      <c r="R823" s="14"/>
    </row>
    <row r="824" spans="1:18" ht="15.75" customHeight="1">
      <c r="A824" s="1"/>
      <c r="B824" s="7" t="s">
        <v>14</v>
      </c>
      <c r="C824" s="7">
        <v>1185732</v>
      </c>
      <c r="D824" s="8">
        <v>44330</v>
      </c>
      <c r="E824" s="7" t="s">
        <v>33</v>
      </c>
      <c r="F824" s="7" t="s">
        <v>49</v>
      </c>
      <c r="G824" s="7" t="s">
        <v>50</v>
      </c>
      <c r="H824" s="7" t="s">
        <v>19</v>
      </c>
      <c r="I824" s="9">
        <v>0.4</v>
      </c>
      <c r="J824" s="10">
        <v>1250</v>
      </c>
      <c r="K824" s="11">
        <f t="shared" si="6"/>
        <v>500</v>
      </c>
      <c r="L824" s="11">
        <f t="shared" si="7"/>
        <v>150</v>
      </c>
      <c r="M824" s="12">
        <v>0.3</v>
      </c>
      <c r="O824" s="17"/>
      <c r="P824" s="18"/>
      <c r="Q824" s="13"/>
      <c r="R824" s="14"/>
    </row>
    <row r="825" spans="1:18" ht="15.75" customHeight="1">
      <c r="A825" s="1"/>
      <c r="B825" s="7" t="s">
        <v>14</v>
      </c>
      <c r="C825" s="7">
        <v>1185732</v>
      </c>
      <c r="D825" s="8">
        <v>44330</v>
      </c>
      <c r="E825" s="7" t="s">
        <v>33</v>
      </c>
      <c r="F825" s="7" t="s">
        <v>49</v>
      </c>
      <c r="G825" s="7" t="s">
        <v>50</v>
      </c>
      <c r="H825" s="7" t="s">
        <v>20</v>
      </c>
      <c r="I825" s="9">
        <v>0.4</v>
      </c>
      <c r="J825" s="10">
        <v>500</v>
      </c>
      <c r="K825" s="11">
        <f t="shared" si="6"/>
        <v>200</v>
      </c>
      <c r="L825" s="11">
        <f t="shared" si="7"/>
        <v>70</v>
      </c>
      <c r="M825" s="12">
        <v>0.35000000000000003</v>
      </c>
      <c r="O825" s="17"/>
      <c r="P825" s="18"/>
      <c r="Q825" s="13"/>
      <c r="R825" s="14"/>
    </row>
    <row r="826" spans="1:18" ht="15.75" customHeight="1">
      <c r="A826" s="1"/>
      <c r="B826" s="7" t="s">
        <v>14</v>
      </c>
      <c r="C826" s="7">
        <v>1185732</v>
      </c>
      <c r="D826" s="8">
        <v>44330</v>
      </c>
      <c r="E826" s="7" t="s">
        <v>33</v>
      </c>
      <c r="F826" s="7" t="s">
        <v>49</v>
      </c>
      <c r="G826" s="7" t="s">
        <v>50</v>
      </c>
      <c r="H826" s="7" t="s">
        <v>21</v>
      </c>
      <c r="I826" s="9">
        <v>0.54999999999999993</v>
      </c>
      <c r="J826" s="10">
        <v>750</v>
      </c>
      <c r="K826" s="11">
        <f t="shared" si="6"/>
        <v>412.49999999999994</v>
      </c>
      <c r="L826" s="11">
        <f t="shared" si="7"/>
        <v>123.74999999999997</v>
      </c>
      <c r="M826" s="12">
        <v>0.3</v>
      </c>
      <c r="O826" s="17"/>
      <c r="P826" s="18"/>
      <c r="Q826" s="13"/>
      <c r="R826" s="14"/>
    </row>
    <row r="827" spans="1:18" ht="15.75" customHeight="1">
      <c r="A827" s="1"/>
      <c r="B827" s="7" t="s">
        <v>14</v>
      </c>
      <c r="C827" s="7">
        <v>1185732</v>
      </c>
      <c r="D827" s="8">
        <v>44330</v>
      </c>
      <c r="E827" s="7" t="s">
        <v>33</v>
      </c>
      <c r="F827" s="7" t="s">
        <v>49</v>
      </c>
      <c r="G827" s="7" t="s">
        <v>50</v>
      </c>
      <c r="H827" s="7" t="s">
        <v>22</v>
      </c>
      <c r="I827" s="9">
        <v>0.6</v>
      </c>
      <c r="J827" s="10">
        <v>1750</v>
      </c>
      <c r="K827" s="11">
        <f t="shared" si="6"/>
        <v>1050</v>
      </c>
      <c r="L827" s="11">
        <f t="shared" si="7"/>
        <v>472.5</v>
      </c>
      <c r="M827" s="12">
        <v>0.45</v>
      </c>
      <c r="O827" s="17"/>
      <c r="P827" s="18"/>
      <c r="Q827" s="13"/>
      <c r="R827" s="14"/>
    </row>
    <row r="828" spans="1:18" ht="15.75" customHeight="1">
      <c r="A828" s="1"/>
      <c r="B828" s="7" t="s">
        <v>14</v>
      </c>
      <c r="C828" s="7">
        <v>1185732</v>
      </c>
      <c r="D828" s="8">
        <v>44360</v>
      </c>
      <c r="E828" s="7" t="s">
        <v>33</v>
      </c>
      <c r="F828" s="7" t="s">
        <v>49</v>
      </c>
      <c r="G828" s="7" t="s">
        <v>50</v>
      </c>
      <c r="H828" s="7" t="s">
        <v>17</v>
      </c>
      <c r="I828" s="9">
        <v>0.45</v>
      </c>
      <c r="J828" s="10">
        <v>4250</v>
      </c>
      <c r="K828" s="11">
        <f t="shared" si="6"/>
        <v>1912.5</v>
      </c>
      <c r="L828" s="11">
        <f t="shared" si="7"/>
        <v>669.37500000000011</v>
      </c>
      <c r="M828" s="12">
        <v>0.35000000000000003</v>
      </c>
      <c r="O828" s="17"/>
      <c r="P828" s="18"/>
      <c r="Q828" s="13"/>
      <c r="R828" s="14"/>
    </row>
    <row r="829" spans="1:18" ht="15.75" customHeight="1">
      <c r="A829" s="1"/>
      <c r="B829" s="7" t="s">
        <v>14</v>
      </c>
      <c r="C829" s="7">
        <v>1185732</v>
      </c>
      <c r="D829" s="8">
        <v>44360</v>
      </c>
      <c r="E829" s="7" t="s">
        <v>33</v>
      </c>
      <c r="F829" s="7" t="s">
        <v>49</v>
      </c>
      <c r="G829" s="7" t="s">
        <v>50</v>
      </c>
      <c r="H829" s="7" t="s">
        <v>18</v>
      </c>
      <c r="I829" s="9">
        <v>0.40000000000000008</v>
      </c>
      <c r="J829" s="10">
        <v>1750</v>
      </c>
      <c r="K829" s="11">
        <f t="shared" si="6"/>
        <v>700.00000000000011</v>
      </c>
      <c r="L829" s="11">
        <f t="shared" si="7"/>
        <v>210.00000000000003</v>
      </c>
      <c r="M829" s="12">
        <v>0.3</v>
      </c>
      <c r="O829" s="17"/>
      <c r="P829" s="18"/>
      <c r="Q829" s="13"/>
      <c r="R829" s="14"/>
    </row>
    <row r="830" spans="1:18" ht="15.75" customHeight="1">
      <c r="A830" s="1"/>
      <c r="B830" s="7" t="s">
        <v>14</v>
      </c>
      <c r="C830" s="7">
        <v>1185732</v>
      </c>
      <c r="D830" s="8">
        <v>44360</v>
      </c>
      <c r="E830" s="7" t="s">
        <v>33</v>
      </c>
      <c r="F830" s="7" t="s">
        <v>49</v>
      </c>
      <c r="G830" s="7" t="s">
        <v>50</v>
      </c>
      <c r="H830" s="7" t="s">
        <v>19</v>
      </c>
      <c r="I830" s="9">
        <v>0.35000000000000003</v>
      </c>
      <c r="J830" s="10">
        <v>1750</v>
      </c>
      <c r="K830" s="11">
        <f t="shared" si="6"/>
        <v>612.50000000000011</v>
      </c>
      <c r="L830" s="11">
        <f t="shared" si="7"/>
        <v>183.75000000000003</v>
      </c>
      <c r="M830" s="12">
        <v>0.3</v>
      </c>
      <c r="O830" s="17"/>
      <c r="P830" s="18"/>
      <c r="Q830" s="13"/>
      <c r="R830" s="14"/>
    </row>
    <row r="831" spans="1:18" ht="15.75" customHeight="1">
      <c r="A831" s="1"/>
      <c r="B831" s="7" t="s">
        <v>14</v>
      </c>
      <c r="C831" s="7">
        <v>1185732</v>
      </c>
      <c r="D831" s="8">
        <v>44360</v>
      </c>
      <c r="E831" s="7" t="s">
        <v>33</v>
      </c>
      <c r="F831" s="7" t="s">
        <v>49</v>
      </c>
      <c r="G831" s="7" t="s">
        <v>50</v>
      </c>
      <c r="H831" s="7" t="s">
        <v>20</v>
      </c>
      <c r="I831" s="9">
        <v>0.35000000000000003</v>
      </c>
      <c r="J831" s="10">
        <v>1500</v>
      </c>
      <c r="K831" s="11">
        <f t="shared" si="6"/>
        <v>525</v>
      </c>
      <c r="L831" s="11">
        <f t="shared" si="7"/>
        <v>183.75000000000003</v>
      </c>
      <c r="M831" s="12">
        <v>0.35000000000000003</v>
      </c>
      <c r="O831" s="17"/>
      <c r="P831" s="18"/>
      <c r="Q831" s="13"/>
      <c r="R831" s="14"/>
    </row>
    <row r="832" spans="1:18" ht="15.75" customHeight="1">
      <c r="A832" s="1"/>
      <c r="B832" s="7" t="s">
        <v>14</v>
      </c>
      <c r="C832" s="7">
        <v>1185732</v>
      </c>
      <c r="D832" s="8">
        <v>44360</v>
      </c>
      <c r="E832" s="7" t="s">
        <v>33</v>
      </c>
      <c r="F832" s="7" t="s">
        <v>49</v>
      </c>
      <c r="G832" s="7" t="s">
        <v>50</v>
      </c>
      <c r="H832" s="7" t="s">
        <v>21</v>
      </c>
      <c r="I832" s="9">
        <v>0.5</v>
      </c>
      <c r="J832" s="10">
        <v>1500</v>
      </c>
      <c r="K832" s="11">
        <f t="shared" si="6"/>
        <v>750</v>
      </c>
      <c r="L832" s="11">
        <f t="shared" si="7"/>
        <v>225</v>
      </c>
      <c r="M832" s="12">
        <v>0.3</v>
      </c>
      <c r="O832" s="17"/>
      <c r="P832" s="18"/>
      <c r="Q832" s="13"/>
      <c r="R832" s="14"/>
    </row>
    <row r="833" spans="1:18" ht="15.75" customHeight="1">
      <c r="A833" s="1"/>
      <c r="B833" s="7" t="s">
        <v>14</v>
      </c>
      <c r="C833" s="7">
        <v>1185732</v>
      </c>
      <c r="D833" s="8">
        <v>44360</v>
      </c>
      <c r="E833" s="7" t="s">
        <v>33</v>
      </c>
      <c r="F833" s="7" t="s">
        <v>49</v>
      </c>
      <c r="G833" s="7" t="s">
        <v>50</v>
      </c>
      <c r="H833" s="7" t="s">
        <v>22</v>
      </c>
      <c r="I833" s="9">
        <v>0.55000000000000004</v>
      </c>
      <c r="J833" s="10">
        <v>3250</v>
      </c>
      <c r="K833" s="11">
        <f t="shared" si="6"/>
        <v>1787.5000000000002</v>
      </c>
      <c r="L833" s="11">
        <f t="shared" si="7"/>
        <v>804.37500000000011</v>
      </c>
      <c r="M833" s="12">
        <v>0.45</v>
      </c>
      <c r="O833" s="17"/>
      <c r="P833" s="18"/>
      <c r="Q833" s="13"/>
      <c r="R833" s="14"/>
    </row>
    <row r="834" spans="1:18" ht="15.75" customHeight="1">
      <c r="A834" s="1"/>
      <c r="B834" s="7" t="s">
        <v>14</v>
      </c>
      <c r="C834" s="7">
        <v>1185732</v>
      </c>
      <c r="D834" s="8">
        <v>44389</v>
      </c>
      <c r="E834" s="7" t="s">
        <v>33</v>
      </c>
      <c r="F834" s="7" t="s">
        <v>49</v>
      </c>
      <c r="G834" s="7" t="s">
        <v>50</v>
      </c>
      <c r="H834" s="7" t="s">
        <v>17</v>
      </c>
      <c r="I834" s="9">
        <v>0.5</v>
      </c>
      <c r="J834" s="10">
        <v>5500</v>
      </c>
      <c r="K834" s="11">
        <f t="shared" si="6"/>
        <v>2750</v>
      </c>
      <c r="L834" s="11">
        <f t="shared" si="7"/>
        <v>962.50000000000011</v>
      </c>
      <c r="M834" s="12">
        <v>0.35000000000000003</v>
      </c>
      <c r="O834" s="17"/>
      <c r="P834" s="18"/>
      <c r="Q834" s="13"/>
      <c r="R834" s="14"/>
    </row>
    <row r="835" spans="1:18" ht="15.75" customHeight="1">
      <c r="A835" s="1"/>
      <c r="B835" s="7" t="s">
        <v>14</v>
      </c>
      <c r="C835" s="7">
        <v>1185732</v>
      </c>
      <c r="D835" s="8">
        <v>44389</v>
      </c>
      <c r="E835" s="7" t="s">
        <v>33</v>
      </c>
      <c r="F835" s="7" t="s">
        <v>49</v>
      </c>
      <c r="G835" s="7" t="s">
        <v>50</v>
      </c>
      <c r="H835" s="7" t="s">
        <v>18</v>
      </c>
      <c r="I835" s="9">
        <v>0.45000000000000007</v>
      </c>
      <c r="J835" s="10">
        <v>3000</v>
      </c>
      <c r="K835" s="11">
        <f t="shared" si="6"/>
        <v>1350.0000000000002</v>
      </c>
      <c r="L835" s="11">
        <f t="shared" si="7"/>
        <v>405.00000000000006</v>
      </c>
      <c r="M835" s="12">
        <v>0.3</v>
      </c>
      <c r="O835" s="17"/>
      <c r="P835" s="18"/>
      <c r="Q835" s="13"/>
      <c r="R835" s="14"/>
    </row>
    <row r="836" spans="1:18" ht="15.75" customHeight="1">
      <c r="A836" s="1"/>
      <c r="B836" s="7" t="s">
        <v>14</v>
      </c>
      <c r="C836" s="7">
        <v>1185732</v>
      </c>
      <c r="D836" s="8">
        <v>44389</v>
      </c>
      <c r="E836" s="7" t="s">
        <v>33</v>
      </c>
      <c r="F836" s="7" t="s">
        <v>49</v>
      </c>
      <c r="G836" s="7" t="s">
        <v>50</v>
      </c>
      <c r="H836" s="7" t="s">
        <v>19</v>
      </c>
      <c r="I836" s="9">
        <v>0.4</v>
      </c>
      <c r="J836" s="10">
        <v>2250</v>
      </c>
      <c r="K836" s="11">
        <f t="shared" si="6"/>
        <v>900</v>
      </c>
      <c r="L836" s="11">
        <f t="shared" si="7"/>
        <v>270</v>
      </c>
      <c r="M836" s="12">
        <v>0.3</v>
      </c>
      <c r="O836" s="17"/>
      <c r="P836" s="18"/>
      <c r="Q836" s="13"/>
      <c r="R836" s="14"/>
    </row>
    <row r="837" spans="1:18" ht="15.75" customHeight="1">
      <c r="A837" s="1"/>
      <c r="B837" s="7" t="s">
        <v>14</v>
      </c>
      <c r="C837" s="7">
        <v>1185732</v>
      </c>
      <c r="D837" s="8">
        <v>44389</v>
      </c>
      <c r="E837" s="7" t="s">
        <v>33</v>
      </c>
      <c r="F837" s="7" t="s">
        <v>49</v>
      </c>
      <c r="G837" s="7" t="s">
        <v>50</v>
      </c>
      <c r="H837" s="7" t="s">
        <v>20</v>
      </c>
      <c r="I837" s="9">
        <v>0.4</v>
      </c>
      <c r="J837" s="10">
        <v>1750</v>
      </c>
      <c r="K837" s="11">
        <f t="shared" si="6"/>
        <v>700</v>
      </c>
      <c r="L837" s="11">
        <f t="shared" si="7"/>
        <v>245.00000000000003</v>
      </c>
      <c r="M837" s="12">
        <v>0.35000000000000003</v>
      </c>
      <c r="O837" s="17"/>
      <c r="P837" s="18"/>
      <c r="Q837" s="13"/>
      <c r="R837" s="14"/>
    </row>
    <row r="838" spans="1:18" ht="15.75" customHeight="1">
      <c r="A838" s="1"/>
      <c r="B838" s="7" t="s">
        <v>14</v>
      </c>
      <c r="C838" s="7">
        <v>1185732</v>
      </c>
      <c r="D838" s="8">
        <v>44389</v>
      </c>
      <c r="E838" s="7" t="s">
        <v>33</v>
      </c>
      <c r="F838" s="7" t="s">
        <v>49</v>
      </c>
      <c r="G838" s="7" t="s">
        <v>50</v>
      </c>
      <c r="H838" s="7" t="s">
        <v>21</v>
      </c>
      <c r="I838" s="9">
        <v>0.5</v>
      </c>
      <c r="J838" s="10">
        <v>2000</v>
      </c>
      <c r="K838" s="11">
        <f t="shared" si="6"/>
        <v>1000</v>
      </c>
      <c r="L838" s="11">
        <f t="shared" si="7"/>
        <v>300</v>
      </c>
      <c r="M838" s="12">
        <v>0.3</v>
      </c>
      <c r="O838" s="17"/>
      <c r="P838" s="18"/>
      <c r="Q838" s="13"/>
      <c r="R838" s="14"/>
    </row>
    <row r="839" spans="1:18" ht="15.75" customHeight="1">
      <c r="A839" s="1"/>
      <c r="B839" s="7" t="s">
        <v>14</v>
      </c>
      <c r="C839" s="7">
        <v>1185732</v>
      </c>
      <c r="D839" s="8">
        <v>44389</v>
      </c>
      <c r="E839" s="7" t="s">
        <v>33</v>
      </c>
      <c r="F839" s="7" t="s">
        <v>49</v>
      </c>
      <c r="G839" s="7" t="s">
        <v>50</v>
      </c>
      <c r="H839" s="7" t="s">
        <v>22</v>
      </c>
      <c r="I839" s="9">
        <v>0.55000000000000004</v>
      </c>
      <c r="J839" s="10">
        <v>3750</v>
      </c>
      <c r="K839" s="11">
        <f t="shared" si="6"/>
        <v>2062.5</v>
      </c>
      <c r="L839" s="11">
        <f t="shared" si="7"/>
        <v>928.125</v>
      </c>
      <c r="M839" s="12">
        <v>0.45</v>
      </c>
      <c r="O839" s="17"/>
      <c r="P839" s="18"/>
      <c r="Q839" s="13"/>
      <c r="R839" s="14"/>
    </row>
    <row r="840" spans="1:18" ht="15.75" customHeight="1">
      <c r="A840" s="1"/>
      <c r="B840" s="7" t="s">
        <v>14</v>
      </c>
      <c r="C840" s="7">
        <v>1185732</v>
      </c>
      <c r="D840" s="8">
        <v>44421</v>
      </c>
      <c r="E840" s="7" t="s">
        <v>33</v>
      </c>
      <c r="F840" s="7" t="s">
        <v>49</v>
      </c>
      <c r="G840" s="7" t="s">
        <v>50</v>
      </c>
      <c r="H840" s="7" t="s">
        <v>17</v>
      </c>
      <c r="I840" s="9">
        <v>0.5</v>
      </c>
      <c r="J840" s="10">
        <v>5250</v>
      </c>
      <c r="K840" s="11">
        <f t="shared" si="6"/>
        <v>2625</v>
      </c>
      <c r="L840" s="11">
        <f t="shared" si="7"/>
        <v>918.75000000000011</v>
      </c>
      <c r="M840" s="12">
        <v>0.35000000000000003</v>
      </c>
      <c r="O840" s="17"/>
      <c r="P840" s="18"/>
      <c r="Q840" s="13"/>
      <c r="R840" s="14"/>
    </row>
    <row r="841" spans="1:18" ht="15.75" customHeight="1">
      <c r="A841" s="1"/>
      <c r="B841" s="7" t="s">
        <v>14</v>
      </c>
      <c r="C841" s="7">
        <v>1185732</v>
      </c>
      <c r="D841" s="8">
        <v>44421</v>
      </c>
      <c r="E841" s="7" t="s">
        <v>33</v>
      </c>
      <c r="F841" s="7" t="s">
        <v>49</v>
      </c>
      <c r="G841" s="7" t="s">
        <v>50</v>
      </c>
      <c r="H841" s="7" t="s">
        <v>18</v>
      </c>
      <c r="I841" s="9">
        <v>0.45000000000000007</v>
      </c>
      <c r="J841" s="10">
        <v>3000</v>
      </c>
      <c r="K841" s="11">
        <f t="shared" si="6"/>
        <v>1350.0000000000002</v>
      </c>
      <c r="L841" s="11">
        <f t="shared" si="7"/>
        <v>405.00000000000006</v>
      </c>
      <c r="M841" s="12">
        <v>0.3</v>
      </c>
      <c r="O841" s="17"/>
      <c r="P841" s="18"/>
      <c r="Q841" s="13"/>
      <c r="R841" s="14"/>
    </row>
    <row r="842" spans="1:18" ht="15.75" customHeight="1">
      <c r="A842" s="1"/>
      <c r="B842" s="7" t="s">
        <v>14</v>
      </c>
      <c r="C842" s="7">
        <v>1185732</v>
      </c>
      <c r="D842" s="8">
        <v>44421</v>
      </c>
      <c r="E842" s="7" t="s">
        <v>33</v>
      </c>
      <c r="F842" s="7" t="s">
        <v>49</v>
      </c>
      <c r="G842" s="7" t="s">
        <v>50</v>
      </c>
      <c r="H842" s="7" t="s">
        <v>19</v>
      </c>
      <c r="I842" s="9">
        <v>0.4</v>
      </c>
      <c r="J842" s="10">
        <v>2250</v>
      </c>
      <c r="K842" s="11">
        <f t="shared" si="6"/>
        <v>900</v>
      </c>
      <c r="L842" s="11">
        <f t="shared" si="7"/>
        <v>270</v>
      </c>
      <c r="M842" s="12">
        <v>0.3</v>
      </c>
      <c r="O842" s="17"/>
      <c r="P842" s="18"/>
      <c r="Q842" s="13"/>
      <c r="R842" s="14"/>
    </row>
    <row r="843" spans="1:18" ht="15.75" customHeight="1">
      <c r="A843" s="1"/>
      <c r="B843" s="7" t="s">
        <v>14</v>
      </c>
      <c r="C843" s="7">
        <v>1185732</v>
      </c>
      <c r="D843" s="8">
        <v>44421</v>
      </c>
      <c r="E843" s="7" t="s">
        <v>33</v>
      </c>
      <c r="F843" s="7" t="s">
        <v>49</v>
      </c>
      <c r="G843" s="7" t="s">
        <v>50</v>
      </c>
      <c r="H843" s="7" t="s">
        <v>20</v>
      </c>
      <c r="I843" s="9">
        <v>0.35000000000000003</v>
      </c>
      <c r="J843" s="10">
        <v>1750</v>
      </c>
      <c r="K843" s="11">
        <f t="shared" si="6"/>
        <v>612.50000000000011</v>
      </c>
      <c r="L843" s="11">
        <f t="shared" si="7"/>
        <v>214.37500000000006</v>
      </c>
      <c r="M843" s="12">
        <v>0.35000000000000003</v>
      </c>
      <c r="O843" s="17"/>
      <c r="P843" s="18"/>
      <c r="Q843" s="13"/>
      <c r="R843" s="14"/>
    </row>
    <row r="844" spans="1:18" ht="15.75" customHeight="1">
      <c r="A844" s="1"/>
      <c r="B844" s="7" t="s">
        <v>14</v>
      </c>
      <c r="C844" s="7">
        <v>1185732</v>
      </c>
      <c r="D844" s="8">
        <v>44421</v>
      </c>
      <c r="E844" s="7" t="s">
        <v>33</v>
      </c>
      <c r="F844" s="7" t="s">
        <v>49</v>
      </c>
      <c r="G844" s="7" t="s">
        <v>50</v>
      </c>
      <c r="H844" s="7" t="s">
        <v>21</v>
      </c>
      <c r="I844" s="9">
        <v>0.45</v>
      </c>
      <c r="J844" s="10">
        <v>1500</v>
      </c>
      <c r="K844" s="11">
        <f t="shared" si="6"/>
        <v>675</v>
      </c>
      <c r="L844" s="11">
        <f t="shared" si="7"/>
        <v>202.5</v>
      </c>
      <c r="M844" s="12">
        <v>0.3</v>
      </c>
      <c r="O844" s="17"/>
      <c r="P844" s="18"/>
      <c r="Q844" s="13"/>
      <c r="R844" s="14"/>
    </row>
    <row r="845" spans="1:18" ht="15.75" customHeight="1">
      <c r="A845" s="1"/>
      <c r="B845" s="7" t="s">
        <v>14</v>
      </c>
      <c r="C845" s="7">
        <v>1185732</v>
      </c>
      <c r="D845" s="8">
        <v>44421</v>
      </c>
      <c r="E845" s="7" t="s">
        <v>33</v>
      </c>
      <c r="F845" s="7" t="s">
        <v>49</v>
      </c>
      <c r="G845" s="7" t="s">
        <v>50</v>
      </c>
      <c r="H845" s="7" t="s">
        <v>22</v>
      </c>
      <c r="I845" s="9">
        <v>0.5</v>
      </c>
      <c r="J845" s="10">
        <v>3250</v>
      </c>
      <c r="K845" s="11">
        <f t="shared" si="6"/>
        <v>1625</v>
      </c>
      <c r="L845" s="11">
        <f t="shared" si="7"/>
        <v>731.25</v>
      </c>
      <c r="M845" s="12">
        <v>0.45</v>
      </c>
      <c r="O845" s="17"/>
      <c r="P845" s="18"/>
      <c r="Q845" s="13"/>
      <c r="R845" s="14"/>
    </row>
    <row r="846" spans="1:18" ht="15.75" customHeight="1">
      <c r="A846" s="1"/>
      <c r="B846" s="7" t="s">
        <v>14</v>
      </c>
      <c r="C846" s="7">
        <v>1185732</v>
      </c>
      <c r="D846" s="8">
        <v>44453</v>
      </c>
      <c r="E846" s="7" t="s">
        <v>33</v>
      </c>
      <c r="F846" s="7" t="s">
        <v>49</v>
      </c>
      <c r="G846" s="7" t="s">
        <v>50</v>
      </c>
      <c r="H846" s="7" t="s">
        <v>17</v>
      </c>
      <c r="I846" s="9">
        <v>0.45</v>
      </c>
      <c r="J846" s="10">
        <v>4500</v>
      </c>
      <c r="K846" s="11">
        <f t="shared" si="6"/>
        <v>2025</v>
      </c>
      <c r="L846" s="11">
        <f t="shared" si="7"/>
        <v>708.75000000000011</v>
      </c>
      <c r="M846" s="12">
        <v>0.35000000000000003</v>
      </c>
      <c r="O846" s="17"/>
      <c r="P846" s="18"/>
      <c r="Q846" s="13"/>
      <c r="R846" s="14"/>
    </row>
    <row r="847" spans="1:18" ht="15.75" customHeight="1">
      <c r="A847" s="1"/>
      <c r="B847" s="7" t="s">
        <v>14</v>
      </c>
      <c r="C847" s="7">
        <v>1185732</v>
      </c>
      <c r="D847" s="8">
        <v>44453</v>
      </c>
      <c r="E847" s="7" t="s">
        <v>33</v>
      </c>
      <c r="F847" s="7" t="s">
        <v>49</v>
      </c>
      <c r="G847" s="7" t="s">
        <v>50</v>
      </c>
      <c r="H847" s="7" t="s">
        <v>18</v>
      </c>
      <c r="I847" s="9">
        <v>0.40000000000000008</v>
      </c>
      <c r="J847" s="10">
        <v>2500</v>
      </c>
      <c r="K847" s="11">
        <f t="shared" si="6"/>
        <v>1000.0000000000002</v>
      </c>
      <c r="L847" s="11">
        <f t="shared" si="7"/>
        <v>300.00000000000006</v>
      </c>
      <c r="M847" s="12">
        <v>0.3</v>
      </c>
      <c r="O847" s="17"/>
      <c r="P847" s="18"/>
      <c r="Q847" s="13"/>
      <c r="R847" s="14"/>
    </row>
    <row r="848" spans="1:18" ht="15.75" customHeight="1">
      <c r="A848" s="1"/>
      <c r="B848" s="7" t="s">
        <v>14</v>
      </c>
      <c r="C848" s="7">
        <v>1185732</v>
      </c>
      <c r="D848" s="8">
        <v>44453</v>
      </c>
      <c r="E848" s="7" t="s">
        <v>33</v>
      </c>
      <c r="F848" s="7" t="s">
        <v>49</v>
      </c>
      <c r="G848" s="7" t="s">
        <v>50</v>
      </c>
      <c r="H848" s="7" t="s">
        <v>19</v>
      </c>
      <c r="I848" s="9">
        <v>0.25</v>
      </c>
      <c r="J848" s="10">
        <v>1500</v>
      </c>
      <c r="K848" s="11">
        <f t="shared" si="6"/>
        <v>375</v>
      </c>
      <c r="L848" s="11">
        <f t="shared" si="7"/>
        <v>112.5</v>
      </c>
      <c r="M848" s="12">
        <v>0.3</v>
      </c>
      <c r="O848" s="17"/>
      <c r="P848" s="18"/>
      <c r="Q848" s="13"/>
      <c r="R848" s="14"/>
    </row>
    <row r="849" spans="1:18" ht="15.75" customHeight="1">
      <c r="A849" s="1"/>
      <c r="B849" s="7" t="s">
        <v>14</v>
      </c>
      <c r="C849" s="7">
        <v>1185732</v>
      </c>
      <c r="D849" s="8">
        <v>44453</v>
      </c>
      <c r="E849" s="7" t="s">
        <v>33</v>
      </c>
      <c r="F849" s="7" t="s">
        <v>49</v>
      </c>
      <c r="G849" s="7" t="s">
        <v>50</v>
      </c>
      <c r="H849" s="7" t="s">
        <v>20</v>
      </c>
      <c r="I849" s="9">
        <v>0.25</v>
      </c>
      <c r="J849" s="10">
        <v>1250</v>
      </c>
      <c r="K849" s="11">
        <f t="shared" si="6"/>
        <v>312.5</v>
      </c>
      <c r="L849" s="11">
        <f t="shared" si="7"/>
        <v>109.37500000000001</v>
      </c>
      <c r="M849" s="12">
        <v>0.35000000000000003</v>
      </c>
      <c r="O849" s="17"/>
      <c r="P849" s="18"/>
      <c r="Q849" s="13"/>
      <c r="R849" s="14"/>
    </row>
    <row r="850" spans="1:18" ht="15.75" customHeight="1">
      <c r="A850" s="1"/>
      <c r="B850" s="7" t="s">
        <v>14</v>
      </c>
      <c r="C850" s="7">
        <v>1185732</v>
      </c>
      <c r="D850" s="8">
        <v>44453</v>
      </c>
      <c r="E850" s="7" t="s">
        <v>33</v>
      </c>
      <c r="F850" s="7" t="s">
        <v>49</v>
      </c>
      <c r="G850" s="7" t="s">
        <v>50</v>
      </c>
      <c r="H850" s="7" t="s">
        <v>21</v>
      </c>
      <c r="I850" s="9">
        <v>0.35</v>
      </c>
      <c r="J850" s="10">
        <v>1250</v>
      </c>
      <c r="K850" s="11">
        <f t="shared" si="6"/>
        <v>437.5</v>
      </c>
      <c r="L850" s="11">
        <f t="shared" si="7"/>
        <v>131.25</v>
      </c>
      <c r="M850" s="12">
        <v>0.3</v>
      </c>
      <c r="O850" s="17"/>
      <c r="P850" s="18"/>
      <c r="Q850" s="13"/>
      <c r="R850" s="14"/>
    </row>
    <row r="851" spans="1:18" ht="15.75" customHeight="1">
      <c r="A851" s="1"/>
      <c r="B851" s="7" t="s">
        <v>14</v>
      </c>
      <c r="C851" s="7">
        <v>1185732</v>
      </c>
      <c r="D851" s="8">
        <v>44453</v>
      </c>
      <c r="E851" s="7" t="s">
        <v>33</v>
      </c>
      <c r="F851" s="7" t="s">
        <v>49</v>
      </c>
      <c r="G851" s="7" t="s">
        <v>50</v>
      </c>
      <c r="H851" s="7" t="s">
        <v>22</v>
      </c>
      <c r="I851" s="9">
        <v>0.4</v>
      </c>
      <c r="J851" s="10">
        <v>2000</v>
      </c>
      <c r="K851" s="11">
        <f t="shared" si="6"/>
        <v>800</v>
      </c>
      <c r="L851" s="11">
        <f t="shared" si="7"/>
        <v>360</v>
      </c>
      <c r="M851" s="12">
        <v>0.45</v>
      </c>
      <c r="O851" s="17"/>
      <c r="P851" s="18"/>
      <c r="Q851" s="13"/>
      <c r="R851" s="14"/>
    </row>
    <row r="852" spans="1:18" ht="15.75" customHeight="1">
      <c r="A852" s="1"/>
      <c r="B852" s="7" t="s">
        <v>14</v>
      </c>
      <c r="C852" s="7">
        <v>1185732</v>
      </c>
      <c r="D852" s="8">
        <v>44482</v>
      </c>
      <c r="E852" s="7" t="s">
        <v>33</v>
      </c>
      <c r="F852" s="7" t="s">
        <v>49</v>
      </c>
      <c r="G852" s="7" t="s">
        <v>50</v>
      </c>
      <c r="H852" s="7" t="s">
        <v>17</v>
      </c>
      <c r="I852" s="9">
        <v>0.44999999999999996</v>
      </c>
      <c r="J852" s="10">
        <v>3750</v>
      </c>
      <c r="K852" s="11">
        <f t="shared" si="6"/>
        <v>1687.4999999999998</v>
      </c>
      <c r="L852" s="11">
        <f t="shared" si="7"/>
        <v>590.625</v>
      </c>
      <c r="M852" s="12">
        <v>0.35000000000000003</v>
      </c>
      <c r="O852" s="17"/>
      <c r="P852" s="18"/>
      <c r="Q852" s="13"/>
      <c r="R852" s="14"/>
    </row>
    <row r="853" spans="1:18" ht="15.75" customHeight="1">
      <c r="A853" s="1"/>
      <c r="B853" s="7" t="s">
        <v>14</v>
      </c>
      <c r="C853" s="7">
        <v>1185732</v>
      </c>
      <c r="D853" s="8">
        <v>44482</v>
      </c>
      <c r="E853" s="7" t="s">
        <v>33</v>
      </c>
      <c r="F853" s="7" t="s">
        <v>49</v>
      </c>
      <c r="G853" s="7" t="s">
        <v>50</v>
      </c>
      <c r="H853" s="7" t="s">
        <v>18</v>
      </c>
      <c r="I853" s="9">
        <v>0.35</v>
      </c>
      <c r="J853" s="10">
        <v>2000</v>
      </c>
      <c r="K853" s="11">
        <f t="shared" si="6"/>
        <v>700</v>
      </c>
      <c r="L853" s="11">
        <f t="shared" si="7"/>
        <v>210</v>
      </c>
      <c r="M853" s="12">
        <v>0.3</v>
      </c>
      <c r="O853" s="17"/>
      <c r="P853" s="18"/>
      <c r="Q853" s="13"/>
      <c r="R853" s="14"/>
    </row>
    <row r="854" spans="1:18" ht="15.75" customHeight="1">
      <c r="A854" s="1"/>
      <c r="B854" s="7" t="s">
        <v>14</v>
      </c>
      <c r="C854" s="7">
        <v>1185732</v>
      </c>
      <c r="D854" s="8">
        <v>44482</v>
      </c>
      <c r="E854" s="7" t="s">
        <v>33</v>
      </c>
      <c r="F854" s="7" t="s">
        <v>49</v>
      </c>
      <c r="G854" s="7" t="s">
        <v>50</v>
      </c>
      <c r="H854" s="7" t="s">
        <v>19</v>
      </c>
      <c r="I854" s="9">
        <v>0.35</v>
      </c>
      <c r="J854" s="10">
        <v>1000</v>
      </c>
      <c r="K854" s="11">
        <f t="shared" si="6"/>
        <v>350</v>
      </c>
      <c r="L854" s="11">
        <f t="shared" si="7"/>
        <v>105</v>
      </c>
      <c r="M854" s="12">
        <v>0.3</v>
      </c>
      <c r="O854" s="17"/>
      <c r="P854" s="18"/>
      <c r="Q854" s="13"/>
      <c r="R854" s="14"/>
    </row>
    <row r="855" spans="1:18" ht="15.75" customHeight="1">
      <c r="A855" s="1"/>
      <c r="B855" s="7" t="s">
        <v>14</v>
      </c>
      <c r="C855" s="7">
        <v>1185732</v>
      </c>
      <c r="D855" s="8">
        <v>44482</v>
      </c>
      <c r="E855" s="7" t="s">
        <v>33</v>
      </c>
      <c r="F855" s="7" t="s">
        <v>49</v>
      </c>
      <c r="G855" s="7" t="s">
        <v>50</v>
      </c>
      <c r="H855" s="7" t="s">
        <v>20</v>
      </c>
      <c r="I855" s="9">
        <v>0.35</v>
      </c>
      <c r="J855" s="10">
        <v>750</v>
      </c>
      <c r="K855" s="11">
        <f t="shared" si="6"/>
        <v>262.5</v>
      </c>
      <c r="L855" s="11">
        <f t="shared" si="7"/>
        <v>91.875000000000014</v>
      </c>
      <c r="M855" s="12">
        <v>0.35000000000000003</v>
      </c>
      <c r="O855" s="17"/>
      <c r="P855" s="18"/>
      <c r="Q855" s="13"/>
      <c r="R855" s="14"/>
    </row>
    <row r="856" spans="1:18" ht="15.75" customHeight="1">
      <c r="A856" s="1"/>
      <c r="B856" s="7" t="s">
        <v>14</v>
      </c>
      <c r="C856" s="7">
        <v>1185732</v>
      </c>
      <c r="D856" s="8">
        <v>44482</v>
      </c>
      <c r="E856" s="7" t="s">
        <v>33</v>
      </c>
      <c r="F856" s="7" t="s">
        <v>49</v>
      </c>
      <c r="G856" s="7" t="s">
        <v>50</v>
      </c>
      <c r="H856" s="7" t="s">
        <v>21</v>
      </c>
      <c r="I856" s="9">
        <v>0.44999999999999996</v>
      </c>
      <c r="J856" s="10">
        <v>750</v>
      </c>
      <c r="K856" s="11">
        <f t="shared" si="6"/>
        <v>337.49999999999994</v>
      </c>
      <c r="L856" s="11">
        <f t="shared" si="7"/>
        <v>101.24999999999999</v>
      </c>
      <c r="M856" s="12">
        <v>0.3</v>
      </c>
      <c r="O856" s="17"/>
      <c r="P856" s="18"/>
      <c r="Q856" s="13"/>
      <c r="R856" s="14"/>
    </row>
    <row r="857" spans="1:18" ht="15.75" customHeight="1">
      <c r="A857" s="1"/>
      <c r="B857" s="7" t="s">
        <v>14</v>
      </c>
      <c r="C857" s="7">
        <v>1185732</v>
      </c>
      <c r="D857" s="8">
        <v>44482</v>
      </c>
      <c r="E857" s="7" t="s">
        <v>33</v>
      </c>
      <c r="F857" s="7" t="s">
        <v>49</v>
      </c>
      <c r="G857" s="7" t="s">
        <v>50</v>
      </c>
      <c r="H857" s="7" t="s">
        <v>22</v>
      </c>
      <c r="I857" s="9">
        <v>0.49999999999999989</v>
      </c>
      <c r="J857" s="10">
        <v>2000</v>
      </c>
      <c r="K857" s="11">
        <f t="shared" si="6"/>
        <v>999.99999999999977</v>
      </c>
      <c r="L857" s="11">
        <f t="shared" si="7"/>
        <v>449.99999999999989</v>
      </c>
      <c r="M857" s="12">
        <v>0.45</v>
      </c>
      <c r="O857" s="17"/>
      <c r="P857" s="18"/>
      <c r="Q857" s="13"/>
      <c r="R857" s="14"/>
    </row>
    <row r="858" spans="1:18" ht="15.75" customHeight="1">
      <c r="A858" s="1"/>
      <c r="B858" s="7" t="s">
        <v>14</v>
      </c>
      <c r="C858" s="7">
        <v>1185732</v>
      </c>
      <c r="D858" s="8">
        <v>44513</v>
      </c>
      <c r="E858" s="7" t="s">
        <v>33</v>
      </c>
      <c r="F858" s="7" t="s">
        <v>49</v>
      </c>
      <c r="G858" s="7" t="s">
        <v>50</v>
      </c>
      <c r="H858" s="7" t="s">
        <v>17</v>
      </c>
      <c r="I858" s="9">
        <v>0.5</v>
      </c>
      <c r="J858" s="10">
        <v>3500</v>
      </c>
      <c r="K858" s="11">
        <f t="shared" si="6"/>
        <v>1750</v>
      </c>
      <c r="L858" s="11">
        <f t="shared" si="7"/>
        <v>612.50000000000011</v>
      </c>
      <c r="M858" s="12">
        <v>0.35000000000000003</v>
      </c>
      <c r="O858" s="17"/>
      <c r="P858" s="18"/>
      <c r="Q858" s="13"/>
      <c r="R858" s="14"/>
    </row>
    <row r="859" spans="1:18" ht="15.75" customHeight="1">
      <c r="A859" s="1"/>
      <c r="B859" s="7" t="s">
        <v>14</v>
      </c>
      <c r="C859" s="7">
        <v>1185732</v>
      </c>
      <c r="D859" s="8">
        <v>44513</v>
      </c>
      <c r="E859" s="7" t="s">
        <v>33</v>
      </c>
      <c r="F859" s="7" t="s">
        <v>49</v>
      </c>
      <c r="G859" s="7" t="s">
        <v>50</v>
      </c>
      <c r="H859" s="7" t="s">
        <v>18</v>
      </c>
      <c r="I859" s="9">
        <v>0.4</v>
      </c>
      <c r="J859" s="10">
        <v>2000</v>
      </c>
      <c r="K859" s="11">
        <f t="shared" si="6"/>
        <v>800</v>
      </c>
      <c r="L859" s="11">
        <f t="shared" si="7"/>
        <v>240</v>
      </c>
      <c r="M859" s="12">
        <v>0.3</v>
      </c>
      <c r="O859" s="17"/>
      <c r="P859" s="18"/>
      <c r="Q859" s="13"/>
      <c r="R859" s="14"/>
    </row>
    <row r="860" spans="1:18" ht="15.75" customHeight="1">
      <c r="A860" s="1"/>
      <c r="B860" s="7" t="s">
        <v>14</v>
      </c>
      <c r="C860" s="7">
        <v>1185732</v>
      </c>
      <c r="D860" s="8">
        <v>44513</v>
      </c>
      <c r="E860" s="7" t="s">
        <v>33</v>
      </c>
      <c r="F860" s="7" t="s">
        <v>49</v>
      </c>
      <c r="G860" s="7" t="s">
        <v>50</v>
      </c>
      <c r="H860" s="7" t="s">
        <v>19</v>
      </c>
      <c r="I860" s="9">
        <v>0.4</v>
      </c>
      <c r="J860" s="10">
        <v>1450</v>
      </c>
      <c r="K860" s="11">
        <f t="shared" si="6"/>
        <v>580</v>
      </c>
      <c r="L860" s="11">
        <f t="shared" si="7"/>
        <v>174</v>
      </c>
      <c r="M860" s="12">
        <v>0.3</v>
      </c>
      <c r="O860" s="17"/>
      <c r="P860" s="18"/>
      <c r="Q860" s="13"/>
      <c r="R860" s="14"/>
    </row>
    <row r="861" spans="1:18" ht="15.75" customHeight="1">
      <c r="A861" s="1"/>
      <c r="B861" s="7" t="s">
        <v>14</v>
      </c>
      <c r="C861" s="7">
        <v>1185732</v>
      </c>
      <c r="D861" s="8">
        <v>44513</v>
      </c>
      <c r="E861" s="7" t="s">
        <v>33</v>
      </c>
      <c r="F861" s="7" t="s">
        <v>49</v>
      </c>
      <c r="G861" s="7" t="s">
        <v>50</v>
      </c>
      <c r="H861" s="7" t="s">
        <v>20</v>
      </c>
      <c r="I861" s="9">
        <v>0.4</v>
      </c>
      <c r="J861" s="10">
        <v>1500</v>
      </c>
      <c r="K861" s="11">
        <f t="shared" si="6"/>
        <v>600</v>
      </c>
      <c r="L861" s="11">
        <f t="shared" si="7"/>
        <v>210.00000000000003</v>
      </c>
      <c r="M861" s="12">
        <v>0.35000000000000003</v>
      </c>
      <c r="O861" s="17"/>
      <c r="P861" s="18"/>
      <c r="Q861" s="13"/>
      <c r="R861" s="14"/>
    </row>
    <row r="862" spans="1:18" ht="15.75" customHeight="1">
      <c r="A862" s="1"/>
      <c r="B862" s="7" t="s">
        <v>14</v>
      </c>
      <c r="C862" s="7">
        <v>1185732</v>
      </c>
      <c r="D862" s="8">
        <v>44513</v>
      </c>
      <c r="E862" s="7" t="s">
        <v>33</v>
      </c>
      <c r="F862" s="7" t="s">
        <v>49</v>
      </c>
      <c r="G862" s="7" t="s">
        <v>50</v>
      </c>
      <c r="H862" s="7" t="s">
        <v>21</v>
      </c>
      <c r="I862" s="9">
        <v>0.54999999999999993</v>
      </c>
      <c r="J862" s="10">
        <v>1250</v>
      </c>
      <c r="K862" s="11">
        <f t="shared" si="6"/>
        <v>687.49999999999989</v>
      </c>
      <c r="L862" s="11">
        <f t="shared" si="7"/>
        <v>206.24999999999997</v>
      </c>
      <c r="M862" s="12">
        <v>0.3</v>
      </c>
      <c r="O862" s="17"/>
      <c r="P862" s="18"/>
      <c r="Q862" s="13"/>
      <c r="R862" s="14"/>
    </row>
    <row r="863" spans="1:18" ht="15.75" customHeight="1">
      <c r="A863" s="1"/>
      <c r="B863" s="7" t="s">
        <v>14</v>
      </c>
      <c r="C863" s="7">
        <v>1185732</v>
      </c>
      <c r="D863" s="8">
        <v>44513</v>
      </c>
      <c r="E863" s="7" t="s">
        <v>33</v>
      </c>
      <c r="F863" s="7" t="s">
        <v>49</v>
      </c>
      <c r="G863" s="7" t="s">
        <v>50</v>
      </c>
      <c r="H863" s="7" t="s">
        <v>22</v>
      </c>
      <c r="I863" s="9">
        <v>0.59999999999999987</v>
      </c>
      <c r="J863" s="10">
        <v>2250</v>
      </c>
      <c r="K863" s="11">
        <f t="shared" si="6"/>
        <v>1349.9999999999998</v>
      </c>
      <c r="L863" s="11">
        <f t="shared" si="7"/>
        <v>607.49999999999989</v>
      </c>
      <c r="M863" s="12">
        <v>0.45</v>
      </c>
      <c r="O863" s="17"/>
      <c r="P863" s="18"/>
      <c r="Q863" s="13"/>
      <c r="R863" s="14"/>
    </row>
    <row r="864" spans="1:18" ht="15.75" customHeight="1">
      <c r="A864" s="1"/>
      <c r="B864" s="7" t="s">
        <v>14</v>
      </c>
      <c r="C864" s="7">
        <v>1185732</v>
      </c>
      <c r="D864" s="8">
        <v>44542</v>
      </c>
      <c r="E864" s="7" t="s">
        <v>33</v>
      </c>
      <c r="F864" s="7" t="s">
        <v>49</v>
      </c>
      <c r="G864" s="7" t="s">
        <v>50</v>
      </c>
      <c r="H864" s="7" t="s">
        <v>17</v>
      </c>
      <c r="I864" s="9">
        <v>0.54999999999999993</v>
      </c>
      <c r="J864" s="10">
        <v>4750</v>
      </c>
      <c r="K864" s="11">
        <f t="shared" si="6"/>
        <v>2612.4999999999995</v>
      </c>
      <c r="L864" s="11">
        <f t="shared" si="7"/>
        <v>914.37499999999989</v>
      </c>
      <c r="M864" s="12">
        <v>0.35000000000000003</v>
      </c>
      <c r="O864" s="17"/>
      <c r="P864" s="18"/>
      <c r="Q864" s="13"/>
      <c r="R864" s="14"/>
    </row>
    <row r="865" spans="1:18" ht="15.75" customHeight="1">
      <c r="A865" s="1"/>
      <c r="B865" s="7" t="s">
        <v>14</v>
      </c>
      <c r="C865" s="7">
        <v>1185732</v>
      </c>
      <c r="D865" s="8">
        <v>44542</v>
      </c>
      <c r="E865" s="7" t="s">
        <v>33</v>
      </c>
      <c r="F865" s="7" t="s">
        <v>49</v>
      </c>
      <c r="G865" s="7" t="s">
        <v>50</v>
      </c>
      <c r="H865" s="7" t="s">
        <v>18</v>
      </c>
      <c r="I865" s="9">
        <v>0.45</v>
      </c>
      <c r="J865" s="10">
        <v>2750</v>
      </c>
      <c r="K865" s="11">
        <f t="shared" si="6"/>
        <v>1237.5</v>
      </c>
      <c r="L865" s="11">
        <f t="shared" si="7"/>
        <v>371.25</v>
      </c>
      <c r="M865" s="12">
        <v>0.3</v>
      </c>
      <c r="O865" s="17"/>
      <c r="P865" s="18"/>
      <c r="Q865" s="13"/>
      <c r="R865" s="14"/>
    </row>
    <row r="866" spans="1:18" ht="15.75" customHeight="1">
      <c r="A866" s="1"/>
      <c r="B866" s="7" t="s">
        <v>14</v>
      </c>
      <c r="C866" s="7">
        <v>1185732</v>
      </c>
      <c r="D866" s="8">
        <v>44542</v>
      </c>
      <c r="E866" s="7" t="s">
        <v>33</v>
      </c>
      <c r="F866" s="7" t="s">
        <v>49</v>
      </c>
      <c r="G866" s="7" t="s">
        <v>50</v>
      </c>
      <c r="H866" s="7" t="s">
        <v>19</v>
      </c>
      <c r="I866" s="9">
        <v>0.45</v>
      </c>
      <c r="J866" s="10">
        <v>2250</v>
      </c>
      <c r="K866" s="11">
        <f t="shared" si="6"/>
        <v>1012.5</v>
      </c>
      <c r="L866" s="11">
        <f t="shared" si="7"/>
        <v>303.75</v>
      </c>
      <c r="M866" s="12">
        <v>0.3</v>
      </c>
      <c r="O866" s="17"/>
      <c r="P866" s="18"/>
      <c r="Q866" s="13"/>
      <c r="R866" s="14"/>
    </row>
    <row r="867" spans="1:18" ht="15.75" customHeight="1">
      <c r="A867" s="1"/>
      <c r="B867" s="7" t="s">
        <v>14</v>
      </c>
      <c r="C867" s="7">
        <v>1185732</v>
      </c>
      <c r="D867" s="8">
        <v>44542</v>
      </c>
      <c r="E867" s="7" t="s">
        <v>33</v>
      </c>
      <c r="F867" s="7" t="s">
        <v>49</v>
      </c>
      <c r="G867" s="7" t="s">
        <v>50</v>
      </c>
      <c r="H867" s="7" t="s">
        <v>20</v>
      </c>
      <c r="I867" s="9">
        <v>0.45</v>
      </c>
      <c r="J867" s="10">
        <v>1750</v>
      </c>
      <c r="K867" s="11">
        <f t="shared" si="6"/>
        <v>787.5</v>
      </c>
      <c r="L867" s="11">
        <f t="shared" si="7"/>
        <v>275.625</v>
      </c>
      <c r="M867" s="12">
        <v>0.35000000000000003</v>
      </c>
      <c r="O867" s="17"/>
      <c r="P867" s="18"/>
      <c r="Q867" s="13"/>
      <c r="R867" s="14"/>
    </row>
    <row r="868" spans="1:18" ht="15.75" customHeight="1">
      <c r="A868" s="1"/>
      <c r="B868" s="7" t="s">
        <v>14</v>
      </c>
      <c r="C868" s="7">
        <v>1185732</v>
      </c>
      <c r="D868" s="8">
        <v>44542</v>
      </c>
      <c r="E868" s="7" t="s">
        <v>33</v>
      </c>
      <c r="F868" s="7" t="s">
        <v>49</v>
      </c>
      <c r="G868" s="7" t="s">
        <v>50</v>
      </c>
      <c r="H868" s="7" t="s">
        <v>21</v>
      </c>
      <c r="I868" s="9">
        <v>0.54999999999999993</v>
      </c>
      <c r="J868" s="10">
        <v>1750</v>
      </c>
      <c r="K868" s="11">
        <f t="shared" si="6"/>
        <v>962.49999999999989</v>
      </c>
      <c r="L868" s="11">
        <f t="shared" si="7"/>
        <v>288.74999999999994</v>
      </c>
      <c r="M868" s="12">
        <v>0.3</v>
      </c>
      <c r="O868" s="17"/>
      <c r="P868" s="18"/>
      <c r="Q868" s="13"/>
      <c r="R868" s="14"/>
    </row>
    <row r="869" spans="1:18" ht="15.75" customHeight="1">
      <c r="A869" s="1"/>
      <c r="B869" s="7" t="s">
        <v>14</v>
      </c>
      <c r="C869" s="7">
        <v>1185732</v>
      </c>
      <c r="D869" s="8">
        <v>44542</v>
      </c>
      <c r="E869" s="7" t="s">
        <v>33</v>
      </c>
      <c r="F869" s="7" t="s">
        <v>49</v>
      </c>
      <c r="G869" s="7" t="s">
        <v>50</v>
      </c>
      <c r="H869" s="7" t="s">
        <v>22</v>
      </c>
      <c r="I869" s="9">
        <v>0.59999999999999987</v>
      </c>
      <c r="J869" s="10">
        <v>2750</v>
      </c>
      <c r="K869" s="11">
        <f t="shared" si="6"/>
        <v>1649.9999999999995</v>
      </c>
      <c r="L869" s="11">
        <f t="shared" si="7"/>
        <v>742.49999999999977</v>
      </c>
      <c r="M869" s="12">
        <v>0.45</v>
      </c>
      <c r="O869" s="17"/>
      <c r="P869" s="18"/>
      <c r="Q869" s="13"/>
      <c r="R869" s="14"/>
    </row>
    <row r="870" spans="1:18" ht="15.75" customHeight="1">
      <c r="A870" s="1" t="s">
        <v>39</v>
      </c>
      <c r="B870" s="7" t="s">
        <v>31</v>
      </c>
      <c r="C870" s="7">
        <v>1189833</v>
      </c>
      <c r="D870" s="8">
        <v>44213</v>
      </c>
      <c r="E870" s="7" t="s">
        <v>33</v>
      </c>
      <c r="F870" s="7" t="s">
        <v>51</v>
      </c>
      <c r="G870" s="7" t="s">
        <v>52</v>
      </c>
      <c r="H870" s="7" t="s">
        <v>17</v>
      </c>
      <c r="I870" s="9">
        <v>0.35</v>
      </c>
      <c r="J870" s="10">
        <v>4750</v>
      </c>
      <c r="K870" s="11">
        <f t="shared" si="6"/>
        <v>1662.5</v>
      </c>
      <c r="L870" s="11">
        <f t="shared" si="7"/>
        <v>748.125</v>
      </c>
      <c r="M870" s="12">
        <v>0.45</v>
      </c>
      <c r="O870" s="17"/>
      <c r="P870" s="18"/>
      <c r="Q870" s="13"/>
      <c r="R870" s="14"/>
    </row>
    <row r="871" spans="1:18" ht="15.75" customHeight="1">
      <c r="A871" s="1"/>
      <c r="B871" s="7" t="s">
        <v>31</v>
      </c>
      <c r="C871" s="7">
        <v>1189833</v>
      </c>
      <c r="D871" s="8">
        <v>44213</v>
      </c>
      <c r="E871" s="7" t="s">
        <v>33</v>
      </c>
      <c r="F871" s="7" t="s">
        <v>51</v>
      </c>
      <c r="G871" s="7" t="s">
        <v>52</v>
      </c>
      <c r="H871" s="7" t="s">
        <v>18</v>
      </c>
      <c r="I871" s="9">
        <v>0.45</v>
      </c>
      <c r="J871" s="10">
        <v>4750</v>
      </c>
      <c r="K871" s="11">
        <f t="shared" si="6"/>
        <v>2137.5</v>
      </c>
      <c r="L871" s="11">
        <f t="shared" si="7"/>
        <v>641.25</v>
      </c>
      <c r="M871" s="12">
        <v>0.3</v>
      </c>
      <c r="O871" s="17"/>
      <c r="P871" s="18"/>
      <c r="Q871" s="13"/>
      <c r="R871" s="14"/>
    </row>
    <row r="872" spans="1:18" ht="15.75" customHeight="1">
      <c r="A872" s="1"/>
      <c r="B872" s="7" t="s">
        <v>31</v>
      </c>
      <c r="C872" s="7">
        <v>1189833</v>
      </c>
      <c r="D872" s="8">
        <v>44213</v>
      </c>
      <c r="E872" s="7" t="s">
        <v>33</v>
      </c>
      <c r="F872" s="7" t="s">
        <v>51</v>
      </c>
      <c r="G872" s="7" t="s">
        <v>52</v>
      </c>
      <c r="H872" s="7" t="s">
        <v>19</v>
      </c>
      <c r="I872" s="9">
        <v>0.45</v>
      </c>
      <c r="J872" s="10">
        <v>4750</v>
      </c>
      <c r="K872" s="11">
        <f t="shared" si="6"/>
        <v>2137.5</v>
      </c>
      <c r="L872" s="11">
        <f t="shared" si="7"/>
        <v>961.875</v>
      </c>
      <c r="M872" s="12">
        <v>0.45</v>
      </c>
      <c r="O872" s="17"/>
      <c r="P872" s="18"/>
      <c r="Q872" s="13"/>
      <c r="R872" s="14"/>
    </row>
    <row r="873" spans="1:18" ht="15.75" customHeight="1">
      <c r="A873" s="1"/>
      <c r="B873" s="7" t="s">
        <v>31</v>
      </c>
      <c r="C873" s="7">
        <v>1189833</v>
      </c>
      <c r="D873" s="8">
        <v>44213</v>
      </c>
      <c r="E873" s="7" t="s">
        <v>33</v>
      </c>
      <c r="F873" s="7" t="s">
        <v>51</v>
      </c>
      <c r="G873" s="7" t="s">
        <v>52</v>
      </c>
      <c r="H873" s="7" t="s">
        <v>20</v>
      </c>
      <c r="I873" s="9">
        <v>0.45</v>
      </c>
      <c r="J873" s="10">
        <v>3250</v>
      </c>
      <c r="K873" s="11">
        <f t="shared" si="6"/>
        <v>1462.5</v>
      </c>
      <c r="L873" s="11">
        <f t="shared" si="7"/>
        <v>585</v>
      </c>
      <c r="M873" s="12">
        <v>0.39999999999999997</v>
      </c>
      <c r="O873" s="17"/>
      <c r="P873" s="18"/>
      <c r="Q873" s="13"/>
      <c r="R873" s="14"/>
    </row>
    <row r="874" spans="1:18" ht="15.75" customHeight="1">
      <c r="A874" s="1"/>
      <c r="B874" s="7" t="s">
        <v>31</v>
      </c>
      <c r="C874" s="7">
        <v>1189833</v>
      </c>
      <c r="D874" s="8">
        <v>44213</v>
      </c>
      <c r="E874" s="7" t="s">
        <v>33</v>
      </c>
      <c r="F874" s="7" t="s">
        <v>51</v>
      </c>
      <c r="G874" s="7" t="s">
        <v>52</v>
      </c>
      <c r="H874" s="7" t="s">
        <v>21</v>
      </c>
      <c r="I874" s="9">
        <v>0.5</v>
      </c>
      <c r="J874" s="10">
        <v>2750</v>
      </c>
      <c r="K874" s="11">
        <f t="shared" si="6"/>
        <v>1375</v>
      </c>
      <c r="L874" s="11">
        <f t="shared" si="7"/>
        <v>825.00000000000011</v>
      </c>
      <c r="M874" s="12">
        <v>0.60000000000000009</v>
      </c>
      <c r="O874" s="17"/>
      <c r="P874" s="18"/>
      <c r="Q874" s="13"/>
      <c r="R874" s="14"/>
    </row>
    <row r="875" spans="1:18" ht="15.75" customHeight="1">
      <c r="A875" s="1"/>
      <c r="B875" s="7" t="s">
        <v>31</v>
      </c>
      <c r="C875" s="7">
        <v>1189833</v>
      </c>
      <c r="D875" s="8">
        <v>44213</v>
      </c>
      <c r="E875" s="7" t="s">
        <v>33</v>
      </c>
      <c r="F875" s="7" t="s">
        <v>51</v>
      </c>
      <c r="G875" s="7" t="s">
        <v>52</v>
      </c>
      <c r="H875" s="7" t="s">
        <v>22</v>
      </c>
      <c r="I875" s="9">
        <v>0.45</v>
      </c>
      <c r="J875" s="10">
        <v>4750</v>
      </c>
      <c r="K875" s="11">
        <f t="shared" si="6"/>
        <v>2137.5</v>
      </c>
      <c r="L875" s="11">
        <f t="shared" si="7"/>
        <v>534.375</v>
      </c>
      <c r="M875" s="12">
        <v>0.25</v>
      </c>
      <c r="O875" s="17"/>
      <c r="P875" s="18"/>
      <c r="Q875" s="13"/>
      <c r="R875" s="14"/>
    </row>
    <row r="876" spans="1:18" ht="15.75" customHeight="1">
      <c r="A876" s="1"/>
      <c r="B876" s="7" t="s">
        <v>31</v>
      </c>
      <c r="C876" s="7">
        <v>1189833</v>
      </c>
      <c r="D876" s="8">
        <v>44244</v>
      </c>
      <c r="E876" s="7" t="s">
        <v>33</v>
      </c>
      <c r="F876" s="7" t="s">
        <v>51</v>
      </c>
      <c r="G876" s="7" t="s">
        <v>52</v>
      </c>
      <c r="H876" s="7" t="s">
        <v>17</v>
      </c>
      <c r="I876" s="9">
        <v>0.35</v>
      </c>
      <c r="J876" s="10">
        <v>5250</v>
      </c>
      <c r="K876" s="11">
        <f t="shared" si="6"/>
        <v>1837.4999999999998</v>
      </c>
      <c r="L876" s="11">
        <f t="shared" si="7"/>
        <v>826.87499999999989</v>
      </c>
      <c r="M876" s="12">
        <v>0.45</v>
      </c>
      <c r="O876" s="17"/>
      <c r="P876" s="18"/>
      <c r="Q876" s="13"/>
      <c r="R876" s="14"/>
    </row>
    <row r="877" spans="1:18" ht="15.75" customHeight="1">
      <c r="A877" s="1"/>
      <c r="B877" s="7" t="s">
        <v>31</v>
      </c>
      <c r="C877" s="7">
        <v>1189833</v>
      </c>
      <c r="D877" s="8">
        <v>44244</v>
      </c>
      <c r="E877" s="7" t="s">
        <v>33</v>
      </c>
      <c r="F877" s="7" t="s">
        <v>51</v>
      </c>
      <c r="G877" s="7" t="s">
        <v>52</v>
      </c>
      <c r="H877" s="7" t="s">
        <v>18</v>
      </c>
      <c r="I877" s="9">
        <v>0.45</v>
      </c>
      <c r="J877" s="10">
        <v>4250</v>
      </c>
      <c r="K877" s="11">
        <f t="shared" si="6"/>
        <v>1912.5</v>
      </c>
      <c r="L877" s="11">
        <f t="shared" si="7"/>
        <v>573.75</v>
      </c>
      <c r="M877" s="12">
        <v>0.3</v>
      </c>
      <c r="O877" s="17"/>
      <c r="P877" s="18"/>
      <c r="Q877" s="13"/>
      <c r="R877" s="14"/>
    </row>
    <row r="878" spans="1:18" ht="15.75" customHeight="1">
      <c r="A878" s="1"/>
      <c r="B878" s="7" t="s">
        <v>31</v>
      </c>
      <c r="C878" s="7">
        <v>1189833</v>
      </c>
      <c r="D878" s="8">
        <v>44244</v>
      </c>
      <c r="E878" s="7" t="s">
        <v>33</v>
      </c>
      <c r="F878" s="7" t="s">
        <v>51</v>
      </c>
      <c r="G878" s="7" t="s">
        <v>52</v>
      </c>
      <c r="H878" s="7" t="s">
        <v>19</v>
      </c>
      <c r="I878" s="9">
        <v>0.45</v>
      </c>
      <c r="J878" s="10">
        <v>4500</v>
      </c>
      <c r="K878" s="11">
        <f t="shared" si="6"/>
        <v>2025</v>
      </c>
      <c r="L878" s="11">
        <f t="shared" si="7"/>
        <v>911.25</v>
      </c>
      <c r="M878" s="12">
        <v>0.45</v>
      </c>
      <c r="O878" s="17"/>
      <c r="P878" s="18"/>
      <c r="Q878" s="13"/>
      <c r="R878" s="14"/>
    </row>
    <row r="879" spans="1:18" ht="15.75" customHeight="1">
      <c r="A879" s="1"/>
      <c r="B879" s="7" t="s">
        <v>31</v>
      </c>
      <c r="C879" s="7">
        <v>1189833</v>
      </c>
      <c r="D879" s="8">
        <v>44244</v>
      </c>
      <c r="E879" s="7" t="s">
        <v>33</v>
      </c>
      <c r="F879" s="7" t="s">
        <v>51</v>
      </c>
      <c r="G879" s="7" t="s">
        <v>52</v>
      </c>
      <c r="H879" s="7" t="s">
        <v>20</v>
      </c>
      <c r="I879" s="9">
        <v>0.45</v>
      </c>
      <c r="J879" s="10">
        <v>3000</v>
      </c>
      <c r="K879" s="11">
        <f t="shared" si="6"/>
        <v>1350</v>
      </c>
      <c r="L879" s="11">
        <f t="shared" si="7"/>
        <v>540</v>
      </c>
      <c r="M879" s="12">
        <v>0.39999999999999997</v>
      </c>
      <c r="O879" s="17"/>
      <c r="P879" s="18"/>
      <c r="Q879" s="13"/>
      <c r="R879" s="14"/>
    </row>
    <row r="880" spans="1:18" ht="15.75" customHeight="1">
      <c r="A880" s="1"/>
      <c r="B880" s="7" t="s">
        <v>31</v>
      </c>
      <c r="C880" s="7">
        <v>1189833</v>
      </c>
      <c r="D880" s="8">
        <v>44244</v>
      </c>
      <c r="E880" s="7" t="s">
        <v>33</v>
      </c>
      <c r="F880" s="7" t="s">
        <v>51</v>
      </c>
      <c r="G880" s="7" t="s">
        <v>52</v>
      </c>
      <c r="H880" s="7" t="s">
        <v>21</v>
      </c>
      <c r="I880" s="9">
        <v>0.5</v>
      </c>
      <c r="J880" s="10">
        <v>2250</v>
      </c>
      <c r="K880" s="11">
        <f t="shared" si="6"/>
        <v>1125</v>
      </c>
      <c r="L880" s="11">
        <f t="shared" si="7"/>
        <v>675.00000000000011</v>
      </c>
      <c r="M880" s="12">
        <v>0.60000000000000009</v>
      </c>
      <c r="O880" s="17"/>
      <c r="P880" s="18"/>
      <c r="Q880" s="13"/>
      <c r="R880" s="14"/>
    </row>
    <row r="881" spans="1:18" ht="15.75" customHeight="1">
      <c r="A881" s="1"/>
      <c r="B881" s="7" t="s">
        <v>31</v>
      </c>
      <c r="C881" s="7">
        <v>1189833</v>
      </c>
      <c r="D881" s="8">
        <v>44244</v>
      </c>
      <c r="E881" s="7" t="s">
        <v>33</v>
      </c>
      <c r="F881" s="7" t="s">
        <v>51</v>
      </c>
      <c r="G881" s="7" t="s">
        <v>52</v>
      </c>
      <c r="H881" s="7" t="s">
        <v>22</v>
      </c>
      <c r="I881" s="9">
        <v>0.45</v>
      </c>
      <c r="J881" s="10">
        <v>4250</v>
      </c>
      <c r="K881" s="11">
        <f t="shared" si="6"/>
        <v>1912.5</v>
      </c>
      <c r="L881" s="11">
        <f t="shared" si="7"/>
        <v>478.125</v>
      </c>
      <c r="M881" s="12">
        <v>0.25</v>
      </c>
      <c r="O881" s="17"/>
      <c r="P881" s="18"/>
      <c r="Q881" s="13"/>
      <c r="R881" s="14"/>
    </row>
    <row r="882" spans="1:18" ht="15.75" customHeight="1">
      <c r="A882" s="1"/>
      <c r="B882" s="7" t="s">
        <v>31</v>
      </c>
      <c r="C882" s="7">
        <v>1189833</v>
      </c>
      <c r="D882" s="8">
        <v>44271</v>
      </c>
      <c r="E882" s="7" t="s">
        <v>33</v>
      </c>
      <c r="F882" s="7" t="s">
        <v>51</v>
      </c>
      <c r="G882" s="7" t="s">
        <v>52</v>
      </c>
      <c r="H882" s="7" t="s">
        <v>17</v>
      </c>
      <c r="I882" s="9">
        <v>0.35</v>
      </c>
      <c r="J882" s="10">
        <v>5750</v>
      </c>
      <c r="K882" s="11">
        <f t="shared" si="6"/>
        <v>2012.4999999999998</v>
      </c>
      <c r="L882" s="11">
        <f t="shared" si="7"/>
        <v>905.62499999999989</v>
      </c>
      <c r="M882" s="12">
        <v>0.45</v>
      </c>
      <c r="O882" s="17"/>
      <c r="P882" s="18"/>
      <c r="Q882" s="13"/>
      <c r="R882" s="14"/>
    </row>
    <row r="883" spans="1:18" ht="15.75" customHeight="1">
      <c r="A883" s="1"/>
      <c r="B883" s="7" t="s">
        <v>31</v>
      </c>
      <c r="C883" s="7">
        <v>1189833</v>
      </c>
      <c r="D883" s="8">
        <v>44271</v>
      </c>
      <c r="E883" s="7" t="s">
        <v>33</v>
      </c>
      <c r="F883" s="7" t="s">
        <v>51</v>
      </c>
      <c r="G883" s="7" t="s">
        <v>52</v>
      </c>
      <c r="H883" s="7" t="s">
        <v>18</v>
      </c>
      <c r="I883" s="9">
        <v>0.45</v>
      </c>
      <c r="J883" s="10">
        <v>4250</v>
      </c>
      <c r="K883" s="11">
        <f t="shared" si="6"/>
        <v>1912.5</v>
      </c>
      <c r="L883" s="11">
        <f t="shared" si="7"/>
        <v>573.75</v>
      </c>
      <c r="M883" s="12">
        <v>0.3</v>
      </c>
      <c r="O883" s="17"/>
      <c r="P883" s="18"/>
      <c r="Q883" s="13"/>
      <c r="R883" s="14"/>
    </row>
    <row r="884" spans="1:18" ht="15.75" customHeight="1">
      <c r="A884" s="1"/>
      <c r="B884" s="7" t="s">
        <v>31</v>
      </c>
      <c r="C884" s="7">
        <v>1189833</v>
      </c>
      <c r="D884" s="8">
        <v>44271</v>
      </c>
      <c r="E884" s="7" t="s">
        <v>33</v>
      </c>
      <c r="F884" s="7" t="s">
        <v>51</v>
      </c>
      <c r="G884" s="7" t="s">
        <v>52</v>
      </c>
      <c r="H884" s="7" t="s">
        <v>19</v>
      </c>
      <c r="I884" s="9">
        <v>0.45</v>
      </c>
      <c r="J884" s="10">
        <v>4250</v>
      </c>
      <c r="K884" s="11">
        <f t="shared" si="6"/>
        <v>1912.5</v>
      </c>
      <c r="L884" s="11">
        <f t="shared" si="7"/>
        <v>860.625</v>
      </c>
      <c r="M884" s="12">
        <v>0.45</v>
      </c>
      <c r="O884" s="17"/>
      <c r="P884" s="18"/>
      <c r="Q884" s="13"/>
      <c r="R884" s="14"/>
    </row>
    <row r="885" spans="1:18" ht="15.75" customHeight="1">
      <c r="A885" s="1"/>
      <c r="B885" s="7" t="s">
        <v>31</v>
      </c>
      <c r="C885" s="7">
        <v>1189833</v>
      </c>
      <c r="D885" s="8">
        <v>44271</v>
      </c>
      <c r="E885" s="7" t="s">
        <v>33</v>
      </c>
      <c r="F885" s="7" t="s">
        <v>51</v>
      </c>
      <c r="G885" s="7" t="s">
        <v>52</v>
      </c>
      <c r="H885" s="7" t="s">
        <v>20</v>
      </c>
      <c r="I885" s="9">
        <v>0.45</v>
      </c>
      <c r="J885" s="10">
        <v>3250</v>
      </c>
      <c r="K885" s="11">
        <f t="shared" si="6"/>
        <v>1462.5</v>
      </c>
      <c r="L885" s="11">
        <f t="shared" si="7"/>
        <v>585</v>
      </c>
      <c r="M885" s="12">
        <v>0.39999999999999997</v>
      </c>
      <c r="O885" s="17"/>
      <c r="P885" s="18"/>
      <c r="Q885" s="13"/>
      <c r="R885" s="14"/>
    </row>
    <row r="886" spans="1:18" ht="15.75" customHeight="1">
      <c r="A886" s="1"/>
      <c r="B886" s="7" t="s">
        <v>31</v>
      </c>
      <c r="C886" s="7">
        <v>1189833</v>
      </c>
      <c r="D886" s="8">
        <v>44271</v>
      </c>
      <c r="E886" s="7" t="s">
        <v>33</v>
      </c>
      <c r="F886" s="7" t="s">
        <v>51</v>
      </c>
      <c r="G886" s="7" t="s">
        <v>52</v>
      </c>
      <c r="H886" s="7" t="s">
        <v>21</v>
      </c>
      <c r="I886" s="9">
        <v>0.5</v>
      </c>
      <c r="J886" s="10">
        <v>2000</v>
      </c>
      <c r="K886" s="11">
        <f t="shared" si="6"/>
        <v>1000</v>
      </c>
      <c r="L886" s="11">
        <f t="shared" si="7"/>
        <v>600.00000000000011</v>
      </c>
      <c r="M886" s="12">
        <v>0.60000000000000009</v>
      </c>
      <c r="O886" s="17"/>
      <c r="P886" s="18"/>
      <c r="Q886" s="13"/>
      <c r="R886" s="14"/>
    </row>
    <row r="887" spans="1:18" ht="15.75" customHeight="1">
      <c r="A887" s="1"/>
      <c r="B887" s="7" t="s">
        <v>31</v>
      </c>
      <c r="C887" s="7">
        <v>1189833</v>
      </c>
      <c r="D887" s="8">
        <v>44271</v>
      </c>
      <c r="E887" s="7" t="s">
        <v>33</v>
      </c>
      <c r="F887" s="7" t="s">
        <v>51</v>
      </c>
      <c r="G887" s="7" t="s">
        <v>52</v>
      </c>
      <c r="H887" s="7" t="s">
        <v>22</v>
      </c>
      <c r="I887" s="9">
        <v>0.45</v>
      </c>
      <c r="J887" s="10">
        <v>4000</v>
      </c>
      <c r="K887" s="11">
        <f t="shared" si="6"/>
        <v>1800</v>
      </c>
      <c r="L887" s="11">
        <f t="shared" si="7"/>
        <v>450</v>
      </c>
      <c r="M887" s="12">
        <v>0.25</v>
      </c>
      <c r="O887" s="17"/>
      <c r="P887" s="18"/>
      <c r="Q887" s="13"/>
      <c r="R887" s="14"/>
    </row>
    <row r="888" spans="1:18" ht="15.75" customHeight="1">
      <c r="A888" s="1"/>
      <c r="B888" s="7" t="s">
        <v>31</v>
      </c>
      <c r="C888" s="7">
        <v>1189833</v>
      </c>
      <c r="D888" s="8">
        <v>44303</v>
      </c>
      <c r="E888" s="7" t="s">
        <v>33</v>
      </c>
      <c r="F888" s="7" t="s">
        <v>51</v>
      </c>
      <c r="G888" s="7" t="s">
        <v>52</v>
      </c>
      <c r="H888" s="7" t="s">
        <v>17</v>
      </c>
      <c r="I888" s="9">
        <v>0.45</v>
      </c>
      <c r="J888" s="10">
        <v>5750</v>
      </c>
      <c r="K888" s="11">
        <f t="shared" si="6"/>
        <v>2587.5</v>
      </c>
      <c r="L888" s="11">
        <f t="shared" si="7"/>
        <v>1164.375</v>
      </c>
      <c r="M888" s="12">
        <v>0.45</v>
      </c>
      <c r="O888" s="17"/>
      <c r="P888" s="18"/>
      <c r="Q888" s="13"/>
      <c r="R888" s="14"/>
    </row>
    <row r="889" spans="1:18" ht="15.75" customHeight="1">
      <c r="A889" s="1"/>
      <c r="B889" s="7" t="s">
        <v>31</v>
      </c>
      <c r="C889" s="7">
        <v>1189833</v>
      </c>
      <c r="D889" s="8">
        <v>44303</v>
      </c>
      <c r="E889" s="7" t="s">
        <v>33</v>
      </c>
      <c r="F889" s="7" t="s">
        <v>51</v>
      </c>
      <c r="G889" s="7" t="s">
        <v>52</v>
      </c>
      <c r="H889" s="7" t="s">
        <v>18</v>
      </c>
      <c r="I889" s="9">
        <v>0.45</v>
      </c>
      <c r="J889" s="10">
        <v>3750</v>
      </c>
      <c r="K889" s="11">
        <f t="shared" si="6"/>
        <v>1687.5</v>
      </c>
      <c r="L889" s="11">
        <f t="shared" si="7"/>
        <v>506.25</v>
      </c>
      <c r="M889" s="12">
        <v>0.3</v>
      </c>
      <c r="O889" s="17"/>
      <c r="P889" s="18"/>
      <c r="Q889" s="13"/>
      <c r="R889" s="14"/>
    </row>
    <row r="890" spans="1:18" ht="15.75" customHeight="1">
      <c r="A890" s="1"/>
      <c r="B890" s="7" t="s">
        <v>31</v>
      </c>
      <c r="C890" s="7">
        <v>1189833</v>
      </c>
      <c r="D890" s="8">
        <v>44303</v>
      </c>
      <c r="E890" s="7" t="s">
        <v>33</v>
      </c>
      <c r="F890" s="7" t="s">
        <v>51</v>
      </c>
      <c r="G890" s="7" t="s">
        <v>52</v>
      </c>
      <c r="H890" s="7" t="s">
        <v>19</v>
      </c>
      <c r="I890" s="9">
        <v>0.45</v>
      </c>
      <c r="J890" s="10">
        <v>4000</v>
      </c>
      <c r="K890" s="11">
        <f t="shared" si="6"/>
        <v>1800</v>
      </c>
      <c r="L890" s="11">
        <f t="shared" si="7"/>
        <v>810</v>
      </c>
      <c r="M890" s="12">
        <v>0.45</v>
      </c>
      <c r="O890" s="17"/>
      <c r="P890" s="18"/>
      <c r="Q890" s="13"/>
      <c r="R890" s="14"/>
    </row>
    <row r="891" spans="1:18" ht="15.75" customHeight="1">
      <c r="A891" s="1"/>
      <c r="B891" s="7" t="s">
        <v>31</v>
      </c>
      <c r="C891" s="7">
        <v>1189833</v>
      </c>
      <c r="D891" s="8">
        <v>44303</v>
      </c>
      <c r="E891" s="7" t="s">
        <v>33</v>
      </c>
      <c r="F891" s="7" t="s">
        <v>51</v>
      </c>
      <c r="G891" s="7" t="s">
        <v>52</v>
      </c>
      <c r="H891" s="7" t="s">
        <v>20</v>
      </c>
      <c r="I891" s="9">
        <v>0.4</v>
      </c>
      <c r="J891" s="10">
        <v>3000</v>
      </c>
      <c r="K891" s="11">
        <f t="shared" si="6"/>
        <v>1200</v>
      </c>
      <c r="L891" s="11">
        <f t="shared" si="7"/>
        <v>479.99999999999994</v>
      </c>
      <c r="M891" s="12">
        <v>0.39999999999999997</v>
      </c>
      <c r="O891" s="17"/>
      <c r="P891" s="18"/>
      <c r="Q891" s="13"/>
      <c r="R891" s="14"/>
    </row>
    <row r="892" spans="1:18" ht="15.75" customHeight="1">
      <c r="A892" s="1"/>
      <c r="B892" s="7" t="s">
        <v>31</v>
      </c>
      <c r="C892" s="7">
        <v>1189833</v>
      </c>
      <c r="D892" s="8">
        <v>44303</v>
      </c>
      <c r="E892" s="7" t="s">
        <v>33</v>
      </c>
      <c r="F892" s="7" t="s">
        <v>51</v>
      </c>
      <c r="G892" s="7" t="s">
        <v>52</v>
      </c>
      <c r="H892" s="7" t="s">
        <v>21</v>
      </c>
      <c r="I892" s="9">
        <v>0.45</v>
      </c>
      <c r="J892" s="10">
        <v>2000</v>
      </c>
      <c r="K892" s="11">
        <f t="shared" si="6"/>
        <v>900</v>
      </c>
      <c r="L892" s="11">
        <f t="shared" si="7"/>
        <v>540.00000000000011</v>
      </c>
      <c r="M892" s="12">
        <v>0.60000000000000009</v>
      </c>
      <c r="O892" s="17"/>
      <c r="P892" s="18"/>
      <c r="Q892" s="13"/>
      <c r="R892" s="14"/>
    </row>
    <row r="893" spans="1:18" ht="15.75" customHeight="1">
      <c r="A893" s="1"/>
      <c r="B893" s="7" t="s">
        <v>31</v>
      </c>
      <c r="C893" s="7">
        <v>1189833</v>
      </c>
      <c r="D893" s="8">
        <v>44303</v>
      </c>
      <c r="E893" s="7" t="s">
        <v>33</v>
      </c>
      <c r="F893" s="7" t="s">
        <v>51</v>
      </c>
      <c r="G893" s="7" t="s">
        <v>52</v>
      </c>
      <c r="H893" s="7" t="s">
        <v>22</v>
      </c>
      <c r="I893" s="9">
        <v>0.6</v>
      </c>
      <c r="J893" s="10">
        <v>3750</v>
      </c>
      <c r="K893" s="11">
        <f t="shared" si="6"/>
        <v>2250</v>
      </c>
      <c r="L893" s="11">
        <f t="shared" si="7"/>
        <v>562.5</v>
      </c>
      <c r="M893" s="12">
        <v>0.25</v>
      </c>
      <c r="O893" s="17"/>
      <c r="P893" s="18"/>
      <c r="Q893" s="13"/>
      <c r="R893" s="14"/>
    </row>
    <row r="894" spans="1:18" ht="15.75" customHeight="1">
      <c r="A894" s="1"/>
      <c r="B894" s="7" t="s">
        <v>31</v>
      </c>
      <c r="C894" s="7">
        <v>1189833</v>
      </c>
      <c r="D894" s="8">
        <v>44334</v>
      </c>
      <c r="E894" s="7" t="s">
        <v>33</v>
      </c>
      <c r="F894" s="7" t="s">
        <v>51</v>
      </c>
      <c r="G894" s="7" t="s">
        <v>52</v>
      </c>
      <c r="H894" s="7" t="s">
        <v>17</v>
      </c>
      <c r="I894" s="9">
        <v>0.4</v>
      </c>
      <c r="J894" s="10">
        <v>5750</v>
      </c>
      <c r="K894" s="11">
        <f t="shared" si="6"/>
        <v>2300</v>
      </c>
      <c r="L894" s="11">
        <f t="shared" si="7"/>
        <v>1035</v>
      </c>
      <c r="M894" s="12">
        <v>0.45</v>
      </c>
      <c r="O894" s="17"/>
      <c r="P894" s="18"/>
      <c r="Q894" s="13"/>
      <c r="R894" s="14"/>
    </row>
    <row r="895" spans="1:18" ht="15.75" customHeight="1">
      <c r="A895" s="1"/>
      <c r="B895" s="7" t="s">
        <v>31</v>
      </c>
      <c r="C895" s="7">
        <v>1189833</v>
      </c>
      <c r="D895" s="8">
        <v>44334</v>
      </c>
      <c r="E895" s="7" t="s">
        <v>33</v>
      </c>
      <c r="F895" s="7" t="s">
        <v>51</v>
      </c>
      <c r="G895" s="7" t="s">
        <v>52</v>
      </c>
      <c r="H895" s="7" t="s">
        <v>18</v>
      </c>
      <c r="I895" s="9">
        <v>0.45</v>
      </c>
      <c r="J895" s="10">
        <v>4250</v>
      </c>
      <c r="K895" s="11">
        <f t="shared" si="6"/>
        <v>1912.5</v>
      </c>
      <c r="L895" s="11">
        <f t="shared" si="7"/>
        <v>573.75</v>
      </c>
      <c r="M895" s="12">
        <v>0.3</v>
      </c>
      <c r="O895" s="17"/>
      <c r="P895" s="18"/>
      <c r="Q895" s="13"/>
      <c r="R895" s="14"/>
    </row>
    <row r="896" spans="1:18" ht="15.75" customHeight="1">
      <c r="A896" s="1"/>
      <c r="B896" s="7" t="s">
        <v>31</v>
      </c>
      <c r="C896" s="7">
        <v>1189833</v>
      </c>
      <c r="D896" s="8">
        <v>44334</v>
      </c>
      <c r="E896" s="7" t="s">
        <v>33</v>
      </c>
      <c r="F896" s="7" t="s">
        <v>51</v>
      </c>
      <c r="G896" s="7" t="s">
        <v>52</v>
      </c>
      <c r="H896" s="7" t="s">
        <v>19</v>
      </c>
      <c r="I896" s="9">
        <v>0.45</v>
      </c>
      <c r="J896" s="10">
        <v>4250</v>
      </c>
      <c r="K896" s="11">
        <f t="shared" si="6"/>
        <v>1912.5</v>
      </c>
      <c r="L896" s="11">
        <f t="shared" si="7"/>
        <v>860.625</v>
      </c>
      <c r="M896" s="12">
        <v>0.45</v>
      </c>
      <c r="O896" s="17"/>
      <c r="P896" s="18"/>
      <c r="Q896" s="13"/>
      <c r="R896" s="14"/>
    </row>
    <row r="897" spans="1:18" ht="15.75" customHeight="1">
      <c r="A897" s="1"/>
      <c r="B897" s="7" t="s">
        <v>31</v>
      </c>
      <c r="C897" s="7">
        <v>1189833</v>
      </c>
      <c r="D897" s="8">
        <v>44334</v>
      </c>
      <c r="E897" s="7" t="s">
        <v>33</v>
      </c>
      <c r="F897" s="7" t="s">
        <v>51</v>
      </c>
      <c r="G897" s="7" t="s">
        <v>52</v>
      </c>
      <c r="H897" s="7" t="s">
        <v>20</v>
      </c>
      <c r="I897" s="9">
        <v>0.4</v>
      </c>
      <c r="J897" s="10">
        <v>3250</v>
      </c>
      <c r="K897" s="11">
        <f t="shared" si="6"/>
        <v>1300</v>
      </c>
      <c r="L897" s="11">
        <f t="shared" si="7"/>
        <v>520</v>
      </c>
      <c r="M897" s="12">
        <v>0.39999999999999997</v>
      </c>
      <c r="O897" s="17"/>
      <c r="P897" s="18"/>
      <c r="Q897" s="13"/>
      <c r="R897" s="14"/>
    </row>
    <row r="898" spans="1:18" ht="15.75" customHeight="1">
      <c r="A898" s="1"/>
      <c r="B898" s="7" t="s">
        <v>31</v>
      </c>
      <c r="C898" s="7">
        <v>1189833</v>
      </c>
      <c r="D898" s="8">
        <v>44334</v>
      </c>
      <c r="E898" s="7" t="s">
        <v>33</v>
      </c>
      <c r="F898" s="7" t="s">
        <v>51</v>
      </c>
      <c r="G898" s="7" t="s">
        <v>52</v>
      </c>
      <c r="H898" s="7" t="s">
        <v>21</v>
      </c>
      <c r="I898" s="9">
        <v>0.45</v>
      </c>
      <c r="J898" s="10">
        <v>2250</v>
      </c>
      <c r="K898" s="11">
        <f t="shared" si="6"/>
        <v>1012.5</v>
      </c>
      <c r="L898" s="11">
        <f t="shared" si="7"/>
        <v>607.50000000000011</v>
      </c>
      <c r="M898" s="12">
        <v>0.60000000000000009</v>
      </c>
      <c r="O898" s="17"/>
      <c r="P898" s="18"/>
      <c r="Q898" s="13"/>
      <c r="R898" s="14"/>
    </row>
    <row r="899" spans="1:18" ht="15.75" customHeight="1">
      <c r="A899" s="1"/>
      <c r="B899" s="7" t="s">
        <v>31</v>
      </c>
      <c r="C899" s="7">
        <v>1189833</v>
      </c>
      <c r="D899" s="8">
        <v>44334</v>
      </c>
      <c r="E899" s="7" t="s">
        <v>33</v>
      </c>
      <c r="F899" s="7" t="s">
        <v>51</v>
      </c>
      <c r="G899" s="7" t="s">
        <v>52</v>
      </c>
      <c r="H899" s="7" t="s">
        <v>22</v>
      </c>
      <c r="I899" s="9">
        <v>0.6</v>
      </c>
      <c r="J899" s="10">
        <v>4000</v>
      </c>
      <c r="K899" s="11">
        <f t="shared" si="6"/>
        <v>2400</v>
      </c>
      <c r="L899" s="11">
        <f t="shared" si="7"/>
        <v>600</v>
      </c>
      <c r="M899" s="12">
        <v>0.25</v>
      </c>
      <c r="O899" s="17"/>
      <c r="P899" s="18"/>
      <c r="Q899" s="13"/>
      <c r="R899" s="14"/>
    </row>
    <row r="900" spans="1:18" ht="15.75" customHeight="1">
      <c r="A900" s="1"/>
      <c r="B900" s="7" t="s">
        <v>31</v>
      </c>
      <c r="C900" s="7">
        <v>1189833</v>
      </c>
      <c r="D900" s="8">
        <v>44364</v>
      </c>
      <c r="E900" s="7" t="s">
        <v>33</v>
      </c>
      <c r="F900" s="7" t="s">
        <v>51</v>
      </c>
      <c r="G900" s="7" t="s">
        <v>52</v>
      </c>
      <c r="H900" s="7" t="s">
        <v>17</v>
      </c>
      <c r="I900" s="9">
        <v>0.4</v>
      </c>
      <c r="J900" s="10">
        <v>6750</v>
      </c>
      <c r="K900" s="11">
        <f t="shared" si="6"/>
        <v>2700</v>
      </c>
      <c r="L900" s="11">
        <f t="shared" si="7"/>
        <v>1215</v>
      </c>
      <c r="M900" s="12">
        <v>0.45</v>
      </c>
      <c r="O900" s="17"/>
      <c r="P900" s="18"/>
      <c r="Q900" s="13"/>
      <c r="R900" s="14"/>
    </row>
    <row r="901" spans="1:18" ht="15.75" customHeight="1">
      <c r="A901" s="1"/>
      <c r="B901" s="7" t="s">
        <v>31</v>
      </c>
      <c r="C901" s="7">
        <v>1189833</v>
      </c>
      <c r="D901" s="8">
        <v>44364</v>
      </c>
      <c r="E901" s="7" t="s">
        <v>33</v>
      </c>
      <c r="F901" s="7" t="s">
        <v>51</v>
      </c>
      <c r="G901" s="7" t="s">
        <v>52</v>
      </c>
      <c r="H901" s="7" t="s">
        <v>18</v>
      </c>
      <c r="I901" s="9">
        <v>0.45</v>
      </c>
      <c r="J901" s="10">
        <v>5250</v>
      </c>
      <c r="K901" s="11">
        <f t="shared" si="6"/>
        <v>2362.5</v>
      </c>
      <c r="L901" s="11">
        <f t="shared" si="7"/>
        <v>708.75</v>
      </c>
      <c r="M901" s="12">
        <v>0.3</v>
      </c>
      <c r="O901" s="17"/>
      <c r="P901" s="18"/>
      <c r="Q901" s="13"/>
      <c r="R901" s="14"/>
    </row>
    <row r="902" spans="1:18" ht="15.75" customHeight="1">
      <c r="A902" s="1"/>
      <c r="B902" s="7" t="s">
        <v>31</v>
      </c>
      <c r="C902" s="7">
        <v>1189833</v>
      </c>
      <c r="D902" s="8">
        <v>44364</v>
      </c>
      <c r="E902" s="7" t="s">
        <v>33</v>
      </c>
      <c r="F902" s="7" t="s">
        <v>51</v>
      </c>
      <c r="G902" s="7" t="s">
        <v>52</v>
      </c>
      <c r="H902" s="7" t="s">
        <v>19</v>
      </c>
      <c r="I902" s="9">
        <v>0.45</v>
      </c>
      <c r="J902" s="10">
        <v>5500</v>
      </c>
      <c r="K902" s="11">
        <f t="shared" si="6"/>
        <v>2475</v>
      </c>
      <c r="L902" s="11">
        <f t="shared" si="7"/>
        <v>1113.75</v>
      </c>
      <c r="M902" s="12">
        <v>0.45</v>
      </c>
      <c r="O902" s="17"/>
      <c r="P902" s="18"/>
      <c r="Q902" s="13"/>
      <c r="R902" s="14"/>
    </row>
    <row r="903" spans="1:18" ht="15.75" customHeight="1">
      <c r="A903" s="1"/>
      <c r="B903" s="7" t="s">
        <v>31</v>
      </c>
      <c r="C903" s="7">
        <v>1189833</v>
      </c>
      <c r="D903" s="8">
        <v>44364</v>
      </c>
      <c r="E903" s="7" t="s">
        <v>33</v>
      </c>
      <c r="F903" s="7" t="s">
        <v>51</v>
      </c>
      <c r="G903" s="7" t="s">
        <v>52</v>
      </c>
      <c r="H903" s="7" t="s">
        <v>20</v>
      </c>
      <c r="I903" s="9">
        <v>0.4</v>
      </c>
      <c r="J903" s="10">
        <v>4250</v>
      </c>
      <c r="K903" s="11">
        <f t="shared" si="6"/>
        <v>1700</v>
      </c>
      <c r="L903" s="11">
        <f t="shared" si="7"/>
        <v>680</v>
      </c>
      <c r="M903" s="12">
        <v>0.39999999999999997</v>
      </c>
      <c r="O903" s="17"/>
      <c r="P903" s="18"/>
      <c r="Q903" s="13"/>
      <c r="R903" s="14"/>
    </row>
    <row r="904" spans="1:18" ht="15.75" customHeight="1">
      <c r="A904" s="1"/>
      <c r="B904" s="7" t="s">
        <v>31</v>
      </c>
      <c r="C904" s="7">
        <v>1189833</v>
      </c>
      <c r="D904" s="8">
        <v>44364</v>
      </c>
      <c r="E904" s="7" t="s">
        <v>33</v>
      </c>
      <c r="F904" s="7" t="s">
        <v>51</v>
      </c>
      <c r="G904" s="7" t="s">
        <v>52</v>
      </c>
      <c r="H904" s="7" t="s">
        <v>21</v>
      </c>
      <c r="I904" s="9">
        <v>0.45</v>
      </c>
      <c r="J904" s="10">
        <v>3000</v>
      </c>
      <c r="K904" s="11">
        <f t="shared" si="6"/>
        <v>1350</v>
      </c>
      <c r="L904" s="11">
        <f t="shared" si="7"/>
        <v>810.00000000000011</v>
      </c>
      <c r="M904" s="12">
        <v>0.60000000000000009</v>
      </c>
      <c r="O904" s="17"/>
      <c r="P904" s="18"/>
      <c r="Q904" s="13"/>
      <c r="R904" s="14"/>
    </row>
    <row r="905" spans="1:18" ht="15.75" customHeight="1">
      <c r="A905" s="1"/>
      <c r="B905" s="7" t="s">
        <v>31</v>
      </c>
      <c r="C905" s="7">
        <v>1189833</v>
      </c>
      <c r="D905" s="8">
        <v>44364</v>
      </c>
      <c r="E905" s="7" t="s">
        <v>33</v>
      </c>
      <c r="F905" s="7" t="s">
        <v>51</v>
      </c>
      <c r="G905" s="7" t="s">
        <v>52</v>
      </c>
      <c r="H905" s="7" t="s">
        <v>22</v>
      </c>
      <c r="I905" s="9">
        <v>0.6</v>
      </c>
      <c r="J905" s="10">
        <v>6000</v>
      </c>
      <c r="K905" s="11">
        <f t="shared" si="6"/>
        <v>3600</v>
      </c>
      <c r="L905" s="11">
        <f t="shared" si="7"/>
        <v>900</v>
      </c>
      <c r="M905" s="12">
        <v>0.25</v>
      </c>
      <c r="O905" s="17"/>
      <c r="P905" s="18"/>
      <c r="Q905" s="13"/>
      <c r="R905" s="14"/>
    </row>
    <row r="906" spans="1:18" ht="15.75" customHeight="1">
      <c r="A906" s="1"/>
      <c r="B906" s="7" t="s">
        <v>31</v>
      </c>
      <c r="C906" s="7">
        <v>1189833</v>
      </c>
      <c r="D906" s="8">
        <v>44393</v>
      </c>
      <c r="E906" s="7" t="s">
        <v>33</v>
      </c>
      <c r="F906" s="7" t="s">
        <v>51</v>
      </c>
      <c r="G906" s="7" t="s">
        <v>52</v>
      </c>
      <c r="H906" s="7" t="s">
        <v>17</v>
      </c>
      <c r="I906" s="9">
        <v>0.4</v>
      </c>
      <c r="J906" s="10">
        <v>7500</v>
      </c>
      <c r="K906" s="11">
        <f t="shared" si="6"/>
        <v>3000</v>
      </c>
      <c r="L906" s="11">
        <f t="shared" si="7"/>
        <v>1350</v>
      </c>
      <c r="M906" s="12">
        <v>0.45</v>
      </c>
      <c r="O906" s="17"/>
      <c r="P906" s="18"/>
      <c r="Q906" s="13"/>
      <c r="R906" s="14"/>
    </row>
    <row r="907" spans="1:18" ht="15.75" customHeight="1">
      <c r="A907" s="1"/>
      <c r="B907" s="7" t="s">
        <v>31</v>
      </c>
      <c r="C907" s="7">
        <v>1189833</v>
      </c>
      <c r="D907" s="8">
        <v>44393</v>
      </c>
      <c r="E907" s="7" t="s">
        <v>33</v>
      </c>
      <c r="F907" s="7" t="s">
        <v>51</v>
      </c>
      <c r="G907" s="7" t="s">
        <v>52</v>
      </c>
      <c r="H907" s="7" t="s">
        <v>18</v>
      </c>
      <c r="I907" s="9">
        <v>0.45</v>
      </c>
      <c r="J907" s="10">
        <v>6000</v>
      </c>
      <c r="K907" s="11">
        <f t="shared" si="6"/>
        <v>2700</v>
      </c>
      <c r="L907" s="11">
        <f t="shared" si="7"/>
        <v>810</v>
      </c>
      <c r="M907" s="12">
        <v>0.3</v>
      </c>
      <c r="O907" s="17"/>
      <c r="P907" s="18"/>
      <c r="Q907" s="13"/>
      <c r="R907" s="14"/>
    </row>
    <row r="908" spans="1:18" ht="15.75" customHeight="1">
      <c r="A908" s="1"/>
      <c r="B908" s="7" t="s">
        <v>31</v>
      </c>
      <c r="C908" s="7">
        <v>1189833</v>
      </c>
      <c r="D908" s="8">
        <v>44393</v>
      </c>
      <c r="E908" s="7" t="s">
        <v>33</v>
      </c>
      <c r="F908" s="7" t="s">
        <v>51</v>
      </c>
      <c r="G908" s="7" t="s">
        <v>52</v>
      </c>
      <c r="H908" s="7" t="s">
        <v>19</v>
      </c>
      <c r="I908" s="9">
        <v>0.45</v>
      </c>
      <c r="J908" s="10">
        <v>5500</v>
      </c>
      <c r="K908" s="11">
        <f t="shared" si="6"/>
        <v>2475</v>
      </c>
      <c r="L908" s="11">
        <f t="shared" si="7"/>
        <v>1113.75</v>
      </c>
      <c r="M908" s="12">
        <v>0.45</v>
      </c>
      <c r="O908" s="17"/>
      <c r="P908" s="18"/>
      <c r="Q908" s="13"/>
      <c r="R908" s="14"/>
    </row>
    <row r="909" spans="1:18" ht="15.75" customHeight="1">
      <c r="A909" s="1"/>
      <c r="B909" s="7" t="s">
        <v>31</v>
      </c>
      <c r="C909" s="7">
        <v>1189833</v>
      </c>
      <c r="D909" s="8">
        <v>44393</v>
      </c>
      <c r="E909" s="7" t="s">
        <v>33</v>
      </c>
      <c r="F909" s="7" t="s">
        <v>51</v>
      </c>
      <c r="G909" s="7" t="s">
        <v>52</v>
      </c>
      <c r="H909" s="7" t="s">
        <v>20</v>
      </c>
      <c r="I909" s="9">
        <v>0.4</v>
      </c>
      <c r="J909" s="10">
        <v>4500</v>
      </c>
      <c r="K909" s="11">
        <f t="shared" si="6"/>
        <v>1800</v>
      </c>
      <c r="L909" s="11">
        <f t="shared" si="7"/>
        <v>719.99999999999989</v>
      </c>
      <c r="M909" s="12">
        <v>0.39999999999999997</v>
      </c>
      <c r="O909" s="17"/>
      <c r="P909" s="18"/>
      <c r="Q909" s="13"/>
      <c r="R909" s="14"/>
    </row>
    <row r="910" spans="1:18" ht="15.75" customHeight="1">
      <c r="A910" s="1"/>
      <c r="B910" s="7" t="s">
        <v>31</v>
      </c>
      <c r="C910" s="7">
        <v>1189833</v>
      </c>
      <c r="D910" s="8">
        <v>44393</v>
      </c>
      <c r="E910" s="7" t="s">
        <v>33</v>
      </c>
      <c r="F910" s="7" t="s">
        <v>51</v>
      </c>
      <c r="G910" s="7" t="s">
        <v>52</v>
      </c>
      <c r="H910" s="7" t="s">
        <v>21</v>
      </c>
      <c r="I910" s="9">
        <v>0.45</v>
      </c>
      <c r="J910" s="10">
        <v>4750</v>
      </c>
      <c r="K910" s="11">
        <f t="shared" si="6"/>
        <v>2137.5</v>
      </c>
      <c r="L910" s="11">
        <f t="shared" si="7"/>
        <v>1282.5000000000002</v>
      </c>
      <c r="M910" s="12">
        <v>0.60000000000000009</v>
      </c>
      <c r="O910" s="17"/>
      <c r="P910" s="18"/>
      <c r="Q910" s="13"/>
      <c r="R910" s="14"/>
    </row>
    <row r="911" spans="1:18" ht="15.75" customHeight="1">
      <c r="A911" s="1"/>
      <c r="B911" s="7" t="s">
        <v>31</v>
      </c>
      <c r="C911" s="7">
        <v>1189833</v>
      </c>
      <c r="D911" s="8">
        <v>44393</v>
      </c>
      <c r="E911" s="7" t="s">
        <v>33</v>
      </c>
      <c r="F911" s="7" t="s">
        <v>51</v>
      </c>
      <c r="G911" s="7" t="s">
        <v>52</v>
      </c>
      <c r="H911" s="7" t="s">
        <v>22</v>
      </c>
      <c r="I911" s="9">
        <v>0.6</v>
      </c>
      <c r="J911" s="10">
        <v>4750</v>
      </c>
      <c r="K911" s="11">
        <f t="shared" si="6"/>
        <v>2850</v>
      </c>
      <c r="L911" s="11">
        <f t="shared" si="7"/>
        <v>712.5</v>
      </c>
      <c r="M911" s="12">
        <v>0.25</v>
      </c>
      <c r="O911" s="17"/>
      <c r="P911" s="18"/>
      <c r="Q911" s="13"/>
      <c r="R911" s="14"/>
    </row>
    <row r="912" spans="1:18" ht="15.75" customHeight="1">
      <c r="A912" s="1"/>
      <c r="B912" s="7" t="s">
        <v>31</v>
      </c>
      <c r="C912" s="7">
        <v>1189833</v>
      </c>
      <c r="D912" s="8">
        <v>44425</v>
      </c>
      <c r="E912" s="7" t="s">
        <v>33</v>
      </c>
      <c r="F912" s="7" t="s">
        <v>51</v>
      </c>
      <c r="G912" s="7" t="s">
        <v>52</v>
      </c>
      <c r="H912" s="7" t="s">
        <v>17</v>
      </c>
      <c r="I912" s="9">
        <v>0.45</v>
      </c>
      <c r="J912" s="10">
        <v>6750</v>
      </c>
      <c r="K912" s="11">
        <f t="shared" si="6"/>
        <v>3037.5</v>
      </c>
      <c r="L912" s="11">
        <f t="shared" si="7"/>
        <v>1366.875</v>
      </c>
      <c r="M912" s="12">
        <v>0.45</v>
      </c>
      <c r="O912" s="17"/>
      <c r="P912" s="18"/>
      <c r="Q912" s="13"/>
      <c r="R912" s="14"/>
    </row>
    <row r="913" spans="1:18" ht="15.75" customHeight="1">
      <c r="A913" s="1"/>
      <c r="B913" s="7" t="s">
        <v>31</v>
      </c>
      <c r="C913" s="7">
        <v>1189833</v>
      </c>
      <c r="D913" s="8">
        <v>44425</v>
      </c>
      <c r="E913" s="7" t="s">
        <v>33</v>
      </c>
      <c r="F913" s="7" t="s">
        <v>51</v>
      </c>
      <c r="G913" s="7" t="s">
        <v>52</v>
      </c>
      <c r="H913" s="7" t="s">
        <v>18</v>
      </c>
      <c r="I913" s="9">
        <v>0.55000000000000004</v>
      </c>
      <c r="J913" s="10">
        <v>6250</v>
      </c>
      <c r="K913" s="11">
        <f t="shared" si="6"/>
        <v>3437.5000000000005</v>
      </c>
      <c r="L913" s="11">
        <f t="shared" si="7"/>
        <v>1031.25</v>
      </c>
      <c r="M913" s="12">
        <v>0.3</v>
      </c>
      <c r="O913" s="17"/>
      <c r="P913" s="18"/>
      <c r="Q913" s="13"/>
      <c r="R913" s="14"/>
    </row>
    <row r="914" spans="1:18" ht="15.75" customHeight="1">
      <c r="A914" s="1"/>
      <c r="B914" s="7" t="s">
        <v>31</v>
      </c>
      <c r="C914" s="7">
        <v>1189833</v>
      </c>
      <c r="D914" s="8">
        <v>44425</v>
      </c>
      <c r="E914" s="7" t="s">
        <v>33</v>
      </c>
      <c r="F914" s="7" t="s">
        <v>51</v>
      </c>
      <c r="G914" s="7" t="s">
        <v>52</v>
      </c>
      <c r="H914" s="7" t="s">
        <v>19</v>
      </c>
      <c r="I914" s="9">
        <v>0.5</v>
      </c>
      <c r="J914" s="10">
        <v>5000</v>
      </c>
      <c r="K914" s="11">
        <f t="shared" si="6"/>
        <v>2500</v>
      </c>
      <c r="L914" s="11">
        <f t="shared" si="7"/>
        <v>1125</v>
      </c>
      <c r="M914" s="12">
        <v>0.45</v>
      </c>
      <c r="O914" s="17"/>
      <c r="P914" s="18"/>
      <c r="Q914" s="13"/>
      <c r="R914" s="14"/>
    </row>
    <row r="915" spans="1:18" ht="15.75" customHeight="1">
      <c r="A915" s="1"/>
      <c r="B915" s="7" t="s">
        <v>31</v>
      </c>
      <c r="C915" s="7">
        <v>1189833</v>
      </c>
      <c r="D915" s="8">
        <v>44425</v>
      </c>
      <c r="E915" s="7" t="s">
        <v>33</v>
      </c>
      <c r="F915" s="7" t="s">
        <v>51</v>
      </c>
      <c r="G915" s="7" t="s">
        <v>52</v>
      </c>
      <c r="H915" s="7" t="s">
        <v>20</v>
      </c>
      <c r="I915" s="9">
        <v>0.45</v>
      </c>
      <c r="J915" s="10">
        <v>4250</v>
      </c>
      <c r="K915" s="11">
        <f t="shared" si="6"/>
        <v>1912.5</v>
      </c>
      <c r="L915" s="11">
        <f t="shared" si="7"/>
        <v>764.99999999999989</v>
      </c>
      <c r="M915" s="12">
        <v>0.39999999999999997</v>
      </c>
      <c r="O915" s="17"/>
      <c r="P915" s="18"/>
      <c r="Q915" s="13"/>
      <c r="R915" s="14"/>
    </row>
    <row r="916" spans="1:18" ht="15.75" customHeight="1">
      <c r="A916" s="1"/>
      <c r="B916" s="7" t="s">
        <v>31</v>
      </c>
      <c r="C916" s="7">
        <v>1189833</v>
      </c>
      <c r="D916" s="8">
        <v>44425</v>
      </c>
      <c r="E916" s="7" t="s">
        <v>33</v>
      </c>
      <c r="F916" s="7" t="s">
        <v>51</v>
      </c>
      <c r="G916" s="7" t="s">
        <v>52</v>
      </c>
      <c r="H916" s="7" t="s">
        <v>21</v>
      </c>
      <c r="I916" s="9">
        <v>0.54999999999999993</v>
      </c>
      <c r="J916" s="10">
        <v>4250</v>
      </c>
      <c r="K916" s="11">
        <f t="shared" si="6"/>
        <v>2337.4999999999995</v>
      </c>
      <c r="L916" s="11">
        <f t="shared" si="7"/>
        <v>1402.5</v>
      </c>
      <c r="M916" s="12">
        <v>0.60000000000000009</v>
      </c>
      <c r="O916" s="17"/>
      <c r="P916" s="18"/>
      <c r="Q916" s="13"/>
      <c r="R916" s="14"/>
    </row>
    <row r="917" spans="1:18" ht="15.75" customHeight="1">
      <c r="A917" s="1"/>
      <c r="B917" s="7" t="s">
        <v>31</v>
      </c>
      <c r="C917" s="7">
        <v>1189833</v>
      </c>
      <c r="D917" s="8">
        <v>44425</v>
      </c>
      <c r="E917" s="7" t="s">
        <v>33</v>
      </c>
      <c r="F917" s="7" t="s">
        <v>51</v>
      </c>
      <c r="G917" s="7" t="s">
        <v>52</v>
      </c>
      <c r="H917" s="7" t="s">
        <v>22</v>
      </c>
      <c r="I917" s="9">
        <v>0.6</v>
      </c>
      <c r="J917" s="10">
        <v>4000</v>
      </c>
      <c r="K917" s="11">
        <f t="shared" si="6"/>
        <v>2400</v>
      </c>
      <c r="L917" s="11">
        <f t="shared" si="7"/>
        <v>600</v>
      </c>
      <c r="M917" s="12">
        <v>0.25</v>
      </c>
      <c r="O917" s="17"/>
      <c r="P917" s="18"/>
      <c r="Q917" s="13"/>
      <c r="R917" s="14"/>
    </row>
    <row r="918" spans="1:18" ht="15.75" customHeight="1">
      <c r="A918" s="1"/>
      <c r="B918" s="7" t="s">
        <v>31</v>
      </c>
      <c r="C918" s="7">
        <v>1189833</v>
      </c>
      <c r="D918" s="8">
        <v>44457</v>
      </c>
      <c r="E918" s="7" t="s">
        <v>33</v>
      </c>
      <c r="F918" s="7" t="s">
        <v>51</v>
      </c>
      <c r="G918" s="7" t="s">
        <v>52</v>
      </c>
      <c r="H918" s="7" t="s">
        <v>17</v>
      </c>
      <c r="I918" s="9">
        <v>0.45</v>
      </c>
      <c r="J918" s="10">
        <v>6000</v>
      </c>
      <c r="K918" s="11">
        <f t="shared" si="6"/>
        <v>2700</v>
      </c>
      <c r="L918" s="11">
        <f t="shared" si="7"/>
        <v>1215</v>
      </c>
      <c r="M918" s="12">
        <v>0.45</v>
      </c>
      <c r="O918" s="17"/>
      <c r="P918" s="18"/>
      <c r="Q918" s="13"/>
      <c r="R918" s="14"/>
    </row>
    <row r="919" spans="1:18" ht="15.75" customHeight="1">
      <c r="A919" s="1"/>
      <c r="B919" s="7" t="s">
        <v>31</v>
      </c>
      <c r="C919" s="7">
        <v>1189833</v>
      </c>
      <c r="D919" s="8">
        <v>44457</v>
      </c>
      <c r="E919" s="7" t="s">
        <v>33</v>
      </c>
      <c r="F919" s="7" t="s">
        <v>51</v>
      </c>
      <c r="G919" s="7" t="s">
        <v>52</v>
      </c>
      <c r="H919" s="7" t="s">
        <v>18</v>
      </c>
      <c r="I919" s="9">
        <v>0.5</v>
      </c>
      <c r="J919" s="10">
        <v>6000</v>
      </c>
      <c r="K919" s="11">
        <f t="shared" si="6"/>
        <v>3000</v>
      </c>
      <c r="L919" s="11">
        <f t="shared" si="7"/>
        <v>900</v>
      </c>
      <c r="M919" s="12">
        <v>0.3</v>
      </c>
      <c r="O919" s="17"/>
      <c r="P919" s="18"/>
      <c r="Q919" s="13"/>
      <c r="R919" s="14"/>
    </row>
    <row r="920" spans="1:18" ht="15.75" customHeight="1">
      <c r="A920" s="1"/>
      <c r="B920" s="7" t="s">
        <v>31</v>
      </c>
      <c r="C920" s="7">
        <v>1189833</v>
      </c>
      <c r="D920" s="8">
        <v>44457</v>
      </c>
      <c r="E920" s="7" t="s">
        <v>33</v>
      </c>
      <c r="F920" s="7" t="s">
        <v>51</v>
      </c>
      <c r="G920" s="7" t="s">
        <v>52</v>
      </c>
      <c r="H920" s="7" t="s">
        <v>19</v>
      </c>
      <c r="I920" s="9">
        <v>0.45</v>
      </c>
      <c r="J920" s="10">
        <v>4500</v>
      </c>
      <c r="K920" s="11">
        <f t="shared" si="6"/>
        <v>2025</v>
      </c>
      <c r="L920" s="11">
        <f t="shared" si="7"/>
        <v>911.25</v>
      </c>
      <c r="M920" s="12">
        <v>0.45</v>
      </c>
      <c r="O920" s="17"/>
      <c r="P920" s="18"/>
      <c r="Q920" s="13"/>
      <c r="R920" s="14"/>
    </row>
    <row r="921" spans="1:18" ht="15.75" customHeight="1">
      <c r="A921" s="1"/>
      <c r="B921" s="7" t="s">
        <v>31</v>
      </c>
      <c r="C921" s="7">
        <v>1189833</v>
      </c>
      <c r="D921" s="8">
        <v>44457</v>
      </c>
      <c r="E921" s="7" t="s">
        <v>33</v>
      </c>
      <c r="F921" s="7" t="s">
        <v>51</v>
      </c>
      <c r="G921" s="7" t="s">
        <v>52</v>
      </c>
      <c r="H921" s="7" t="s">
        <v>20</v>
      </c>
      <c r="I921" s="9">
        <v>0.45</v>
      </c>
      <c r="J921" s="10">
        <v>4000</v>
      </c>
      <c r="K921" s="11">
        <f t="shared" si="6"/>
        <v>1800</v>
      </c>
      <c r="L921" s="11">
        <f t="shared" si="7"/>
        <v>719.99999999999989</v>
      </c>
      <c r="M921" s="12">
        <v>0.39999999999999997</v>
      </c>
      <c r="O921" s="17"/>
      <c r="P921" s="18"/>
      <c r="Q921" s="13"/>
      <c r="R921" s="14"/>
    </row>
    <row r="922" spans="1:18" ht="15.75" customHeight="1">
      <c r="A922" s="1"/>
      <c r="B922" s="7" t="s">
        <v>31</v>
      </c>
      <c r="C922" s="7">
        <v>1189833</v>
      </c>
      <c r="D922" s="8">
        <v>44457</v>
      </c>
      <c r="E922" s="7" t="s">
        <v>33</v>
      </c>
      <c r="F922" s="7" t="s">
        <v>51</v>
      </c>
      <c r="G922" s="7" t="s">
        <v>52</v>
      </c>
      <c r="H922" s="7" t="s">
        <v>21</v>
      </c>
      <c r="I922" s="9">
        <v>0.54999999999999993</v>
      </c>
      <c r="J922" s="10">
        <v>4000</v>
      </c>
      <c r="K922" s="11">
        <f t="shared" si="6"/>
        <v>2199.9999999999995</v>
      </c>
      <c r="L922" s="11">
        <f t="shared" si="7"/>
        <v>1320</v>
      </c>
      <c r="M922" s="12">
        <v>0.60000000000000009</v>
      </c>
      <c r="O922" s="17"/>
      <c r="P922" s="18"/>
      <c r="Q922" s="13"/>
      <c r="R922" s="14"/>
    </row>
    <row r="923" spans="1:18" ht="15.75" customHeight="1">
      <c r="A923" s="1"/>
      <c r="B923" s="7" t="s">
        <v>31</v>
      </c>
      <c r="C923" s="7">
        <v>1189833</v>
      </c>
      <c r="D923" s="8">
        <v>44457</v>
      </c>
      <c r="E923" s="7" t="s">
        <v>33</v>
      </c>
      <c r="F923" s="7" t="s">
        <v>51</v>
      </c>
      <c r="G923" s="7" t="s">
        <v>52</v>
      </c>
      <c r="H923" s="7" t="s">
        <v>22</v>
      </c>
      <c r="I923" s="9">
        <v>0.6</v>
      </c>
      <c r="J923" s="10">
        <v>4500</v>
      </c>
      <c r="K923" s="11">
        <f t="shared" si="6"/>
        <v>2700</v>
      </c>
      <c r="L923" s="11">
        <f t="shared" si="7"/>
        <v>675</v>
      </c>
      <c r="M923" s="12">
        <v>0.25</v>
      </c>
      <c r="O923" s="17"/>
      <c r="P923" s="18"/>
      <c r="Q923" s="13"/>
      <c r="R923" s="14"/>
    </row>
    <row r="924" spans="1:18" ht="15.75" customHeight="1">
      <c r="A924" s="1"/>
      <c r="B924" s="7" t="s">
        <v>31</v>
      </c>
      <c r="C924" s="7">
        <v>1189833</v>
      </c>
      <c r="D924" s="8">
        <v>44486</v>
      </c>
      <c r="E924" s="7" t="s">
        <v>33</v>
      </c>
      <c r="F924" s="7" t="s">
        <v>51</v>
      </c>
      <c r="G924" s="7" t="s">
        <v>52</v>
      </c>
      <c r="H924" s="7" t="s">
        <v>17</v>
      </c>
      <c r="I924" s="9">
        <v>0.45</v>
      </c>
      <c r="J924" s="10">
        <v>5500</v>
      </c>
      <c r="K924" s="11">
        <f t="shared" si="6"/>
        <v>2475</v>
      </c>
      <c r="L924" s="11">
        <f t="shared" si="7"/>
        <v>1113.75</v>
      </c>
      <c r="M924" s="12">
        <v>0.45</v>
      </c>
      <c r="O924" s="17"/>
      <c r="P924" s="18"/>
      <c r="Q924" s="13"/>
      <c r="R924" s="14"/>
    </row>
    <row r="925" spans="1:18" ht="15.75" customHeight="1">
      <c r="A925" s="1"/>
      <c r="B925" s="7" t="s">
        <v>31</v>
      </c>
      <c r="C925" s="7">
        <v>1189833</v>
      </c>
      <c r="D925" s="8">
        <v>44486</v>
      </c>
      <c r="E925" s="7" t="s">
        <v>33</v>
      </c>
      <c r="F925" s="7" t="s">
        <v>51</v>
      </c>
      <c r="G925" s="7" t="s">
        <v>52</v>
      </c>
      <c r="H925" s="7" t="s">
        <v>18</v>
      </c>
      <c r="I925" s="9">
        <v>0.5</v>
      </c>
      <c r="J925" s="10">
        <v>5500</v>
      </c>
      <c r="K925" s="11">
        <f t="shared" si="6"/>
        <v>2750</v>
      </c>
      <c r="L925" s="11">
        <f t="shared" si="7"/>
        <v>825</v>
      </c>
      <c r="M925" s="12">
        <v>0.3</v>
      </c>
      <c r="O925" s="17"/>
      <c r="P925" s="18"/>
      <c r="Q925" s="13"/>
      <c r="R925" s="14"/>
    </row>
    <row r="926" spans="1:18" ht="15.75" customHeight="1">
      <c r="A926" s="1"/>
      <c r="B926" s="7" t="s">
        <v>31</v>
      </c>
      <c r="C926" s="7">
        <v>1189833</v>
      </c>
      <c r="D926" s="8">
        <v>44486</v>
      </c>
      <c r="E926" s="7" t="s">
        <v>33</v>
      </c>
      <c r="F926" s="7" t="s">
        <v>51</v>
      </c>
      <c r="G926" s="7" t="s">
        <v>52</v>
      </c>
      <c r="H926" s="7" t="s">
        <v>19</v>
      </c>
      <c r="I926" s="9">
        <v>0.45</v>
      </c>
      <c r="J926" s="10">
        <v>4000</v>
      </c>
      <c r="K926" s="11">
        <f t="shared" si="6"/>
        <v>1800</v>
      </c>
      <c r="L926" s="11">
        <f t="shared" si="7"/>
        <v>810</v>
      </c>
      <c r="M926" s="12">
        <v>0.45</v>
      </c>
      <c r="O926" s="17"/>
      <c r="P926" s="18"/>
      <c r="Q926" s="13"/>
      <c r="R926" s="14"/>
    </row>
    <row r="927" spans="1:18" ht="15.75" customHeight="1">
      <c r="A927" s="1"/>
      <c r="B927" s="7" t="s">
        <v>31</v>
      </c>
      <c r="C927" s="7">
        <v>1189833</v>
      </c>
      <c r="D927" s="8">
        <v>44486</v>
      </c>
      <c r="E927" s="7" t="s">
        <v>33</v>
      </c>
      <c r="F927" s="7" t="s">
        <v>51</v>
      </c>
      <c r="G927" s="7" t="s">
        <v>52</v>
      </c>
      <c r="H927" s="7" t="s">
        <v>20</v>
      </c>
      <c r="I927" s="9">
        <v>0.45</v>
      </c>
      <c r="J927" s="10">
        <v>3750</v>
      </c>
      <c r="K927" s="11">
        <f t="shared" si="6"/>
        <v>1687.5</v>
      </c>
      <c r="L927" s="11">
        <f t="shared" si="7"/>
        <v>675</v>
      </c>
      <c r="M927" s="12">
        <v>0.39999999999999997</v>
      </c>
      <c r="O927" s="17"/>
      <c r="P927" s="18"/>
      <c r="Q927" s="13"/>
      <c r="R927" s="14"/>
    </row>
    <row r="928" spans="1:18" ht="15.75" customHeight="1">
      <c r="A928" s="1"/>
      <c r="B928" s="7" t="s">
        <v>31</v>
      </c>
      <c r="C928" s="7">
        <v>1189833</v>
      </c>
      <c r="D928" s="8">
        <v>44486</v>
      </c>
      <c r="E928" s="7" t="s">
        <v>33</v>
      </c>
      <c r="F928" s="7" t="s">
        <v>51</v>
      </c>
      <c r="G928" s="7" t="s">
        <v>52</v>
      </c>
      <c r="H928" s="7" t="s">
        <v>21</v>
      </c>
      <c r="I928" s="9">
        <v>0.54999999999999993</v>
      </c>
      <c r="J928" s="10">
        <v>3500</v>
      </c>
      <c r="K928" s="11">
        <f t="shared" si="6"/>
        <v>1924.9999999999998</v>
      </c>
      <c r="L928" s="11">
        <f t="shared" si="7"/>
        <v>1155</v>
      </c>
      <c r="M928" s="12">
        <v>0.60000000000000009</v>
      </c>
      <c r="O928" s="17"/>
      <c r="P928" s="18"/>
      <c r="Q928" s="13"/>
      <c r="R928" s="14"/>
    </row>
    <row r="929" spans="1:18" ht="15.75" customHeight="1">
      <c r="A929" s="1"/>
      <c r="B929" s="7" t="s">
        <v>31</v>
      </c>
      <c r="C929" s="7">
        <v>1189833</v>
      </c>
      <c r="D929" s="8">
        <v>44486</v>
      </c>
      <c r="E929" s="7" t="s">
        <v>33</v>
      </c>
      <c r="F929" s="7" t="s">
        <v>51</v>
      </c>
      <c r="G929" s="7" t="s">
        <v>52</v>
      </c>
      <c r="H929" s="7" t="s">
        <v>22</v>
      </c>
      <c r="I929" s="9">
        <v>0.6</v>
      </c>
      <c r="J929" s="10">
        <v>4000</v>
      </c>
      <c r="K929" s="11">
        <f t="shared" si="6"/>
        <v>2400</v>
      </c>
      <c r="L929" s="11">
        <f t="shared" si="7"/>
        <v>600</v>
      </c>
      <c r="M929" s="12">
        <v>0.25</v>
      </c>
      <c r="O929" s="17"/>
      <c r="P929" s="18"/>
      <c r="Q929" s="13"/>
      <c r="R929" s="14"/>
    </row>
    <row r="930" spans="1:18" ht="15.75" customHeight="1">
      <c r="A930" s="1"/>
      <c r="B930" s="7" t="s">
        <v>31</v>
      </c>
      <c r="C930" s="7">
        <v>1189833</v>
      </c>
      <c r="D930" s="8">
        <v>44517</v>
      </c>
      <c r="E930" s="7" t="s">
        <v>33</v>
      </c>
      <c r="F930" s="7" t="s">
        <v>51</v>
      </c>
      <c r="G930" s="7" t="s">
        <v>52</v>
      </c>
      <c r="H930" s="7" t="s">
        <v>17</v>
      </c>
      <c r="I930" s="9">
        <v>0.4</v>
      </c>
      <c r="J930" s="10">
        <v>5750</v>
      </c>
      <c r="K930" s="11">
        <f t="shared" si="6"/>
        <v>2300</v>
      </c>
      <c r="L930" s="11">
        <f t="shared" si="7"/>
        <v>1035</v>
      </c>
      <c r="M930" s="12">
        <v>0.45</v>
      </c>
      <c r="O930" s="17"/>
      <c r="P930" s="18"/>
      <c r="Q930" s="13"/>
      <c r="R930" s="14"/>
    </row>
    <row r="931" spans="1:18" ht="15.75" customHeight="1">
      <c r="A931" s="1"/>
      <c r="B931" s="7" t="s">
        <v>31</v>
      </c>
      <c r="C931" s="7">
        <v>1189833</v>
      </c>
      <c r="D931" s="8">
        <v>44517</v>
      </c>
      <c r="E931" s="7" t="s">
        <v>33</v>
      </c>
      <c r="F931" s="7" t="s">
        <v>51</v>
      </c>
      <c r="G931" s="7" t="s">
        <v>52</v>
      </c>
      <c r="H931" s="7" t="s">
        <v>18</v>
      </c>
      <c r="I931" s="9">
        <v>0.45000000000000007</v>
      </c>
      <c r="J931" s="10">
        <v>5750</v>
      </c>
      <c r="K931" s="11">
        <f t="shared" si="6"/>
        <v>2587.5000000000005</v>
      </c>
      <c r="L931" s="11">
        <f t="shared" si="7"/>
        <v>776.25000000000011</v>
      </c>
      <c r="M931" s="12">
        <v>0.3</v>
      </c>
      <c r="O931" s="17"/>
      <c r="P931" s="18"/>
      <c r="Q931" s="13"/>
      <c r="R931" s="14"/>
    </row>
    <row r="932" spans="1:18" ht="15.75" customHeight="1">
      <c r="A932" s="1"/>
      <c r="B932" s="7" t="s">
        <v>31</v>
      </c>
      <c r="C932" s="7">
        <v>1189833</v>
      </c>
      <c r="D932" s="8">
        <v>44517</v>
      </c>
      <c r="E932" s="7" t="s">
        <v>33</v>
      </c>
      <c r="F932" s="7" t="s">
        <v>51</v>
      </c>
      <c r="G932" s="7" t="s">
        <v>52</v>
      </c>
      <c r="H932" s="7" t="s">
        <v>19</v>
      </c>
      <c r="I932" s="9">
        <v>0.4</v>
      </c>
      <c r="J932" s="10">
        <v>4250</v>
      </c>
      <c r="K932" s="11">
        <f t="shared" si="6"/>
        <v>1700</v>
      </c>
      <c r="L932" s="11">
        <f t="shared" si="7"/>
        <v>765</v>
      </c>
      <c r="M932" s="12">
        <v>0.45</v>
      </c>
      <c r="O932" s="17"/>
      <c r="P932" s="18"/>
      <c r="Q932" s="13"/>
      <c r="R932" s="14"/>
    </row>
    <row r="933" spans="1:18" ht="15.75" customHeight="1">
      <c r="A933" s="1"/>
      <c r="B933" s="7" t="s">
        <v>31</v>
      </c>
      <c r="C933" s="7">
        <v>1189833</v>
      </c>
      <c r="D933" s="8">
        <v>44517</v>
      </c>
      <c r="E933" s="7" t="s">
        <v>33</v>
      </c>
      <c r="F933" s="7" t="s">
        <v>51</v>
      </c>
      <c r="G933" s="7" t="s">
        <v>52</v>
      </c>
      <c r="H933" s="7" t="s">
        <v>20</v>
      </c>
      <c r="I933" s="9">
        <v>0.4</v>
      </c>
      <c r="J933" s="10">
        <v>4250</v>
      </c>
      <c r="K933" s="11">
        <f t="shared" si="6"/>
        <v>1700</v>
      </c>
      <c r="L933" s="11">
        <f t="shared" si="7"/>
        <v>680</v>
      </c>
      <c r="M933" s="12">
        <v>0.39999999999999997</v>
      </c>
      <c r="O933" s="17"/>
      <c r="P933" s="18"/>
      <c r="Q933" s="13"/>
      <c r="R933" s="14"/>
    </row>
    <row r="934" spans="1:18" ht="15.75" customHeight="1">
      <c r="A934" s="1"/>
      <c r="B934" s="7" t="s">
        <v>31</v>
      </c>
      <c r="C934" s="7">
        <v>1189833</v>
      </c>
      <c r="D934" s="8">
        <v>44517</v>
      </c>
      <c r="E934" s="7" t="s">
        <v>33</v>
      </c>
      <c r="F934" s="7" t="s">
        <v>51</v>
      </c>
      <c r="G934" s="7" t="s">
        <v>52</v>
      </c>
      <c r="H934" s="7" t="s">
        <v>21</v>
      </c>
      <c r="I934" s="9">
        <v>0.54999999999999993</v>
      </c>
      <c r="J934" s="10">
        <v>3750</v>
      </c>
      <c r="K934" s="11">
        <f t="shared" si="6"/>
        <v>2062.4999999999995</v>
      </c>
      <c r="L934" s="11">
        <f t="shared" si="7"/>
        <v>1237.5</v>
      </c>
      <c r="M934" s="12">
        <v>0.60000000000000009</v>
      </c>
      <c r="O934" s="17"/>
      <c r="P934" s="18"/>
      <c r="Q934" s="13"/>
      <c r="R934" s="14"/>
    </row>
    <row r="935" spans="1:18" ht="15.75" customHeight="1">
      <c r="A935" s="1"/>
      <c r="B935" s="7" t="s">
        <v>31</v>
      </c>
      <c r="C935" s="7">
        <v>1189833</v>
      </c>
      <c r="D935" s="8">
        <v>44517</v>
      </c>
      <c r="E935" s="7" t="s">
        <v>33</v>
      </c>
      <c r="F935" s="7" t="s">
        <v>51</v>
      </c>
      <c r="G935" s="7" t="s">
        <v>52</v>
      </c>
      <c r="H935" s="7" t="s">
        <v>22</v>
      </c>
      <c r="I935" s="9">
        <v>0.6</v>
      </c>
      <c r="J935" s="10">
        <v>4750</v>
      </c>
      <c r="K935" s="11">
        <f t="shared" si="6"/>
        <v>2850</v>
      </c>
      <c r="L935" s="11">
        <f t="shared" si="7"/>
        <v>712.5</v>
      </c>
      <c r="M935" s="12">
        <v>0.25</v>
      </c>
      <c r="O935" s="17"/>
      <c r="P935" s="18"/>
      <c r="Q935" s="13"/>
      <c r="R935" s="14"/>
    </row>
    <row r="936" spans="1:18" ht="15.75" customHeight="1">
      <c r="A936" s="1"/>
      <c r="B936" s="7" t="s">
        <v>31</v>
      </c>
      <c r="C936" s="7">
        <v>1189833</v>
      </c>
      <c r="D936" s="8">
        <v>44546</v>
      </c>
      <c r="E936" s="7" t="s">
        <v>33</v>
      </c>
      <c r="F936" s="7" t="s">
        <v>51</v>
      </c>
      <c r="G936" s="7" t="s">
        <v>52</v>
      </c>
      <c r="H936" s="7" t="s">
        <v>17</v>
      </c>
      <c r="I936" s="9">
        <v>0.45</v>
      </c>
      <c r="J936" s="10">
        <v>6750</v>
      </c>
      <c r="K936" s="11">
        <f t="shared" si="6"/>
        <v>3037.5</v>
      </c>
      <c r="L936" s="11">
        <f t="shared" si="7"/>
        <v>1366.875</v>
      </c>
      <c r="M936" s="12">
        <v>0.45</v>
      </c>
      <c r="O936" s="17"/>
      <c r="P936" s="18"/>
      <c r="Q936" s="13"/>
      <c r="R936" s="14"/>
    </row>
    <row r="937" spans="1:18" ht="15.75" customHeight="1">
      <c r="A937" s="1"/>
      <c r="B937" s="7" t="s">
        <v>31</v>
      </c>
      <c r="C937" s="7">
        <v>1189833</v>
      </c>
      <c r="D937" s="8">
        <v>44546</v>
      </c>
      <c r="E937" s="7" t="s">
        <v>33</v>
      </c>
      <c r="F937" s="7" t="s">
        <v>51</v>
      </c>
      <c r="G937" s="7" t="s">
        <v>52</v>
      </c>
      <c r="H937" s="7" t="s">
        <v>18</v>
      </c>
      <c r="I937" s="9">
        <v>0.5</v>
      </c>
      <c r="J937" s="10">
        <v>6750</v>
      </c>
      <c r="K937" s="11">
        <f t="shared" si="6"/>
        <v>3375</v>
      </c>
      <c r="L937" s="11">
        <f t="shared" si="7"/>
        <v>1012.5</v>
      </c>
      <c r="M937" s="12">
        <v>0.3</v>
      </c>
      <c r="O937" s="17"/>
      <c r="P937" s="18"/>
      <c r="Q937" s="13"/>
      <c r="R937" s="14"/>
    </row>
    <row r="938" spans="1:18" ht="15.75" customHeight="1">
      <c r="A938" s="1"/>
      <c r="B938" s="7" t="s">
        <v>31</v>
      </c>
      <c r="C938" s="7">
        <v>1189833</v>
      </c>
      <c r="D938" s="8">
        <v>44546</v>
      </c>
      <c r="E938" s="7" t="s">
        <v>33</v>
      </c>
      <c r="F938" s="7" t="s">
        <v>51</v>
      </c>
      <c r="G938" s="7" t="s">
        <v>52</v>
      </c>
      <c r="H938" s="7" t="s">
        <v>19</v>
      </c>
      <c r="I938" s="9">
        <v>0.45</v>
      </c>
      <c r="J938" s="10">
        <v>4750</v>
      </c>
      <c r="K938" s="11">
        <f t="shared" si="6"/>
        <v>2137.5</v>
      </c>
      <c r="L938" s="11">
        <f t="shared" si="7"/>
        <v>961.875</v>
      </c>
      <c r="M938" s="12">
        <v>0.45</v>
      </c>
      <c r="O938" s="17"/>
      <c r="P938" s="18"/>
      <c r="Q938" s="13"/>
      <c r="R938" s="14"/>
    </row>
    <row r="939" spans="1:18" ht="15.75" customHeight="1">
      <c r="A939" s="1"/>
      <c r="B939" s="7" t="s">
        <v>31</v>
      </c>
      <c r="C939" s="7">
        <v>1189833</v>
      </c>
      <c r="D939" s="8">
        <v>44546</v>
      </c>
      <c r="E939" s="7" t="s">
        <v>33</v>
      </c>
      <c r="F939" s="7" t="s">
        <v>51</v>
      </c>
      <c r="G939" s="7" t="s">
        <v>52</v>
      </c>
      <c r="H939" s="7" t="s">
        <v>20</v>
      </c>
      <c r="I939" s="9">
        <v>0.45</v>
      </c>
      <c r="J939" s="10">
        <v>4750</v>
      </c>
      <c r="K939" s="11">
        <f t="shared" si="6"/>
        <v>2137.5</v>
      </c>
      <c r="L939" s="11">
        <f t="shared" si="7"/>
        <v>854.99999999999989</v>
      </c>
      <c r="M939" s="12">
        <v>0.39999999999999997</v>
      </c>
      <c r="O939" s="17"/>
      <c r="P939" s="18"/>
      <c r="Q939" s="13"/>
      <c r="R939" s="14"/>
    </row>
    <row r="940" spans="1:18" ht="15.75" customHeight="1">
      <c r="A940" s="1"/>
      <c r="B940" s="7" t="s">
        <v>31</v>
      </c>
      <c r="C940" s="7">
        <v>1189833</v>
      </c>
      <c r="D940" s="8">
        <v>44546</v>
      </c>
      <c r="E940" s="7" t="s">
        <v>33</v>
      </c>
      <c r="F940" s="7" t="s">
        <v>51</v>
      </c>
      <c r="G940" s="7" t="s">
        <v>52</v>
      </c>
      <c r="H940" s="7" t="s">
        <v>21</v>
      </c>
      <c r="I940" s="9">
        <v>0.54999999999999993</v>
      </c>
      <c r="J940" s="10">
        <v>4000</v>
      </c>
      <c r="K940" s="11">
        <f t="shared" si="6"/>
        <v>2199.9999999999995</v>
      </c>
      <c r="L940" s="11">
        <f t="shared" si="7"/>
        <v>1320</v>
      </c>
      <c r="M940" s="12">
        <v>0.60000000000000009</v>
      </c>
      <c r="O940" s="17"/>
      <c r="P940" s="18"/>
      <c r="Q940" s="13"/>
      <c r="R940" s="14"/>
    </row>
    <row r="941" spans="1:18" ht="15.75" customHeight="1">
      <c r="A941" s="1"/>
      <c r="B941" s="7" t="s">
        <v>31</v>
      </c>
      <c r="C941" s="7">
        <v>1189833</v>
      </c>
      <c r="D941" s="8">
        <v>44546</v>
      </c>
      <c r="E941" s="7" t="s">
        <v>33</v>
      </c>
      <c r="F941" s="7" t="s">
        <v>51</v>
      </c>
      <c r="G941" s="7" t="s">
        <v>52</v>
      </c>
      <c r="H941" s="7" t="s">
        <v>22</v>
      </c>
      <c r="I941" s="9">
        <v>0.6</v>
      </c>
      <c r="J941" s="10">
        <v>5000</v>
      </c>
      <c r="K941" s="11">
        <f t="shared" si="6"/>
        <v>3000</v>
      </c>
      <c r="L941" s="11">
        <f t="shared" si="7"/>
        <v>750</v>
      </c>
      <c r="M941" s="12">
        <v>0.25</v>
      </c>
      <c r="O941" s="17"/>
      <c r="P941" s="18"/>
      <c r="Q941" s="13"/>
      <c r="R941" s="14"/>
    </row>
    <row r="942" spans="1:18" ht="15.75" customHeight="1">
      <c r="A942" s="1" t="s">
        <v>39</v>
      </c>
      <c r="B942" s="7" t="s">
        <v>23</v>
      </c>
      <c r="C942" s="7">
        <v>1197831</v>
      </c>
      <c r="D942" s="8">
        <v>44200</v>
      </c>
      <c r="E942" s="7" t="s">
        <v>24</v>
      </c>
      <c r="F942" s="7" t="s">
        <v>53</v>
      </c>
      <c r="G942" s="7" t="s">
        <v>54</v>
      </c>
      <c r="H942" s="7" t="s">
        <v>17</v>
      </c>
      <c r="I942" s="9">
        <v>0.2</v>
      </c>
      <c r="J942" s="10">
        <v>7000</v>
      </c>
      <c r="K942" s="11">
        <f t="shared" si="6"/>
        <v>1400</v>
      </c>
      <c r="L942" s="11">
        <f t="shared" si="7"/>
        <v>489.99999999999994</v>
      </c>
      <c r="M942" s="12">
        <v>0.35</v>
      </c>
      <c r="O942" s="17"/>
      <c r="P942" s="18"/>
      <c r="Q942" s="13"/>
      <c r="R942" s="14"/>
    </row>
    <row r="943" spans="1:18" ht="15.75" customHeight="1">
      <c r="A943" s="1"/>
      <c r="B943" s="7" t="s">
        <v>23</v>
      </c>
      <c r="C943" s="7">
        <v>1197831</v>
      </c>
      <c r="D943" s="8">
        <v>44200</v>
      </c>
      <c r="E943" s="7" t="s">
        <v>24</v>
      </c>
      <c r="F943" s="7" t="s">
        <v>53</v>
      </c>
      <c r="G943" s="7" t="s">
        <v>54</v>
      </c>
      <c r="H943" s="7" t="s">
        <v>18</v>
      </c>
      <c r="I943" s="9">
        <v>0.3</v>
      </c>
      <c r="J943" s="10">
        <v>7000</v>
      </c>
      <c r="K943" s="11">
        <f t="shared" si="6"/>
        <v>2100</v>
      </c>
      <c r="L943" s="11">
        <f t="shared" si="7"/>
        <v>735</v>
      </c>
      <c r="M943" s="12">
        <v>0.35</v>
      </c>
      <c r="O943" s="17"/>
      <c r="P943" s="18"/>
      <c r="Q943" s="13"/>
      <c r="R943" s="14"/>
    </row>
    <row r="944" spans="1:18" ht="15.75" customHeight="1">
      <c r="A944" s="1"/>
      <c r="B944" s="7" t="s">
        <v>23</v>
      </c>
      <c r="C944" s="7">
        <v>1197831</v>
      </c>
      <c r="D944" s="8">
        <v>44200</v>
      </c>
      <c r="E944" s="7" t="s">
        <v>24</v>
      </c>
      <c r="F944" s="7" t="s">
        <v>53</v>
      </c>
      <c r="G944" s="7" t="s">
        <v>54</v>
      </c>
      <c r="H944" s="7" t="s">
        <v>19</v>
      </c>
      <c r="I944" s="9">
        <v>0.3</v>
      </c>
      <c r="J944" s="10">
        <v>5000</v>
      </c>
      <c r="K944" s="11">
        <f t="shared" si="6"/>
        <v>1500</v>
      </c>
      <c r="L944" s="11">
        <f t="shared" si="7"/>
        <v>525</v>
      </c>
      <c r="M944" s="12">
        <v>0.35</v>
      </c>
      <c r="O944" s="17"/>
      <c r="P944" s="18"/>
      <c r="Q944" s="13"/>
      <c r="R944" s="14"/>
    </row>
    <row r="945" spans="1:18" ht="15.75" customHeight="1">
      <c r="A945" s="1"/>
      <c r="B945" s="7" t="s">
        <v>23</v>
      </c>
      <c r="C945" s="7">
        <v>1197831</v>
      </c>
      <c r="D945" s="8">
        <v>44200</v>
      </c>
      <c r="E945" s="7" t="s">
        <v>24</v>
      </c>
      <c r="F945" s="7" t="s">
        <v>53</v>
      </c>
      <c r="G945" s="7" t="s">
        <v>54</v>
      </c>
      <c r="H945" s="7" t="s">
        <v>20</v>
      </c>
      <c r="I945" s="9">
        <v>0.35</v>
      </c>
      <c r="J945" s="10">
        <v>5000</v>
      </c>
      <c r="K945" s="11">
        <f t="shared" si="6"/>
        <v>1750</v>
      </c>
      <c r="L945" s="11">
        <f t="shared" si="7"/>
        <v>787.5</v>
      </c>
      <c r="M945" s="12">
        <v>0.45</v>
      </c>
      <c r="O945" s="17"/>
      <c r="P945" s="18"/>
      <c r="Q945" s="13"/>
      <c r="R945" s="14"/>
    </row>
    <row r="946" spans="1:18" ht="15.75" customHeight="1">
      <c r="A946" s="1"/>
      <c r="B946" s="7" t="s">
        <v>23</v>
      </c>
      <c r="C946" s="7">
        <v>1197831</v>
      </c>
      <c r="D946" s="8">
        <v>44200</v>
      </c>
      <c r="E946" s="7" t="s">
        <v>24</v>
      </c>
      <c r="F946" s="7" t="s">
        <v>53</v>
      </c>
      <c r="G946" s="7" t="s">
        <v>54</v>
      </c>
      <c r="H946" s="7" t="s">
        <v>21</v>
      </c>
      <c r="I946" s="9">
        <v>0.4</v>
      </c>
      <c r="J946" s="10">
        <v>3500</v>
      </c>
      <c r="K946" s="11">
        <f t="shared" si="6"/>
        <v>1400</v>
      </c>
      <c r="L946" s="11">
        <f t="shared" si="7"/>
        <v>420</v>
      </c>
      <c r="M946" s="12">
        <v>0.3</v>
      </c>
      <c r="O946" s="17"/>
      <c r="P946" s="18"/>
      <c r="Q946" s="13"/>
      <c r="R946" s="14"/>
    </row>
    <row r="947" spans="1:18" ht="15.75" customHeight="1">
      <c r="A947" s="1"/>
      <c r="B947" s="7" t="s">
        <v>23</v>
      </c>
      <c r="C947" s="7">
        <v>1197831</v>
      </c>
      <c r="D947" s="8">
        <v>44200</v>
      </c>
      <c r="E947" s="7" t="s">
        <v>24</v>
      </c>
      <c r="F947" s="7" t="s">
        <v>53</v>
      </c>
      <c r="G947" s="7" t="s">
        <v>54</v>
      </c>
      <c r="H947" s="7" t="s">
        <v>22</v>
      </c>
      <c r="I947" s="9">
        <v>0.35</v>
      </c>
      <c r="J947" s="10">
        <v>5000</v>
      </c>
      <c r="K947" s="11">
        <f t="shared" si="6"/>
        <v>1750</v>
      </c>
      <c r="L947" s="11">
        <f t="shared" si="7"/>
        <v>875</v>
      </c>
      <c r="M947" s="12">
        <v>0.5</v>
      </c>
      <c r="O947" s="17"/>
      <c r="P947" s="18"/>
      <c r="Q947" s="13"/>
      <c r="R947" s="14"/>
    </row>
    <row r="948" spans="1:18" ht="15.75" customHeight="1">
      <c r="A948" s="1"/>
      <c r="B948" s="7" t="s">
        <v>23</v>
      </c>
      <c r="C948" s="7">
        <v>1197831</v>
      </c>
      <c r="D948" s="8">
        <v>44230</v>
      </c>
      <c r="E948" s="7" t="s">
        <v>24</v>
      </c>
      <c r="F948" s="7" t="s">
        <v>53</v>
      </c>
      <c r="G948" s="7" t="s">
        <v>54</v>
      </c>
      <c r="H948" s="7" t="s">
        <v>17</v>
      </c>
      <c r="I948" s="9">
        <v>0.25</v>
      </c>
      <c r="J948" s="10">
        <v>6500</v>
      </c>
      <c r="K948" s="11">
        <f t="shared" si="6"/>
        <v>1625</v>
      </c>
      <c r="L948" s="11">
        <f t="shared" si="7"/>
        <v>568.75</v>
      </c>
      <c r="M948" s="12">
        <v>0.35</v>
      </c>
      <c r="O948" s="17"/>
      <c r="P948" s="18"/>
      <c r="Q948" s="13"/>
      <c r="R948" s="14"/>
    </row>
    <row r="949" spans="1:18" ht="15.75" customHeight="1">
      <c r="A949" s="1"/>
      <c r="B949" s="7" t="s">
        <v>23</v>
      </c>
      <c r="C949" s="7">
        <v>1197831</v>
      </c>
      <c r="D949" s="8">
        <v>44230</v>
      </c>
      <c r="E949" s="7" t="s">
        <v>24</v>
      </c>
      <c r="F949" s="7" t="s">
        <v>53</v>
      </c>
      <c r="G949" s="7" t="s">
        <v>54</v>
      </c>
      <c r="H949" s="7" t="s">
        <v>18</v>
      </c>
      <c r="I949" s="9">
        <v>0.35</v>
      </c>
      <c r="J949" s="10">
        <v>6250</v>
      </c>
      <c r="K949" s="11">
        <f t="shared" si="6"/>
        <v>2187.5</v>
      </c>
      <c r="L949" s="11">
        <f t="shared" si="7"/>
        <v>765.625</v>
      </c>
      <c r="M949" s="12">
        <v>0.35</v>
      </c>
      <c r="O949" s="17"/>
      <c r="P949" s="18"/>
      <c r="Q949" s="13"/>
      <c r="R949" s="14"/>
    </row>
    <row r="950" spans="1:18" ht="15.75" customHeight="1">
      <c r="A950" s="1"/>
      <c r="B950" s="7" t="s">
        <v>23</v>
      </c>
      <c r="C950" s="7">
        <v>1197831</v>
      </c>
      <c r="D950" s="8">
        <v>44230</v>
      </c>
      <c r="E950" s="7" t="s">
        <v>24</v>
      </c>
      <c r="F950" s="7" t="s">
        <v>53</v>
      </c>
      <c r="G950" s="7" t="s">
        <v>54</v>
      </c>
      <c r="H950" s="7" t="s">
        <v>19</v>
      </c>
      <c r="I950" s="9">
        <v>0.35</v>
      </c>
      <c r="J950" s="10">
        <v>4500</v>
      </c>
      <c r="K950" s="11">
        <f t="shared" si="6"/>
        <v>1575</v>
      </c>
      <c r="L950" s="11">
        <f t="shared" si="7"/>
        <v>551.25</v>
      </c>
      <c r="M950" s="12">
        <v>0.35</v>
      </c>
      <c r="O950" s="17"/>
      <c r="P950" s="18"/>
      <c r="Q950" s="13"/>
      <c r="R950" s="14"/>
    </row>
    <row r="951" spans="1:18" ht="15.75" customHeight="1">
      <c r="A951" s="1"/>
      <c r="B951" s="7" t="s">
        <v>23</v>
      </c>
      <c r="C951" s="7">
        <v>1197831</v>
      </c>
      <c r="D951" s="8">
        <v>44230</v>
      </c>
      <c r="E951" s="7" t="s">
        <v>24</v>
      </c>
      <c r="F951" s="7" t="s">
        <v>53</v>
      </c>
      <c r="G951" s="7" t="s">
        <v>54</v>
      </c>
      <c r="H951" s="7" t="s">
        <v>20</v>
      </c>
      <c r="I951" s="9">
        <v>0.35</v>
      </c>
      <c r="J951" s="10">
        <v>4000</v>
      </c>
      <c r="K951" s="11">
        <f t="shared" si="6"/>
        <v>1400</v>
      </c>
      <c r="L951" s="11">
        <f t="shared" si="7"/>
        <v>630</v>
      </c>
      <c r="M951" s="12">
        <v>0.45</v>
      </c>
      <c r="O951" s="17"/>
      <c r="P951" s="18"/>
      <c r="Q951" s="13"/>
      <c r="R951" s="14"/>
    </row>
    <row r="952" spans="1:18" ht="15.75" customHeight="1">
      <c r="A952" s="1"/>
      <c r="B952" s="7" t="s">
        <v>23</v>
      </c>
      <c r="C952" s="7">
        <v>1197831</v>
      </c>
      <c r="D952" s="8">
        <v>44230</v>
      </c>
      <c r="E952" s="7" t="s">
        <v>24</v>
      </c>
      <c r="F952" s="7" t="s">
        <v>53</v>
      </c>
      <c r="G952" s="7" t="s">
        <v>54</v>
      </c>
      <c r="H952" s="7" t="s">
        <v>21</v>
      </c>
      <c r="I952" s="9">
        <v>0.4</v>
      </c>
      <c r="J952" s="10">
        <v>2750</v>
      </c>
      <c r="K952" s="11">
        <f t="shared" si="6"/>
        <v>1100</v>
      </c>
      <c r="L952" s="11">
        <f t="shared" si="7"/>
        <v>330</v>
      </c>
      <c r="M952" s="12">
        <v>0.3</v>
      </c>
      <c r="O952" s="17"/>
      <c r="P952" s="18"/>
      <c r="Q952" s="13"/>
      <c r="R952" s="14"/>
    </row>
    <row r="953" spans="1:18" ht="15.75" customHeight="1">
      <c r="A953" s="1"/>
      <c r="B953" s="7" t="s">
        <v>23</v>
      </c>
      <c r="C953" s="7">
        <v>1197831</v>
      </c>
      <c r="D953" s="8">
        <v>44230</v>
      </c>
      <c r="E953" s="7" t="s">
        <v>24</v>
      </c>
      <c r="F953" s="7" t="s">
        <v>53</v>
      </c>
      <c r="G953" s="7" t="s">
        <v>54</v>
      </c>
      <c r="H953" s="7" t="s">
        <v>22</v>
      </c>
      <c r="I953" s="9">
        <v>0.35</v>
      </c>
      <c r="J953" s="10">
        <v>4750</v>
      </c>
      <c r="K953" s="11">
        <f t="shared" si="6"/>
        <v>1662.5</v>
      </c>
      <c r="L953" s="11">
        <f t="shared" si="7"/>
        <v>831.25</v>
      </c>
      <c r="M953" s="12">
        <v>0.5</v>
      </c>
      <c r="O953" s="17"/>
      <c r="P953" s="18"/>
      <c r="Q953" s="13"/>
      <c r="R953" s="14"/>
    </row>
    <row r="954" spans="1:18" ht="15.75" customHeight="1">
      <c r="A954" s="1"/>
      <c r="B954" s="7" t="s">
        <v>23</v>
      </c>
      <c r="C954" s="7">
        <v>1197831</v>
      </c>
      <c r="D954" s="8">
        <v>44260</v>
      </c>
      <c r="E954" s="7" t="s">
        <v>24</v>
      </c>
      <c r="F954" s="7" t="s">
        <v>53</v>
      </c>
      <c r="G954" s="7" t="s">
        <v>54</v>
      </c>
      <c r="H954" s="7" t="s">
        <v>17</v>
      </c>
      <c r="I954" s="9">
        <v>0.3</v>
      </c>
      <c r="J954" s="10">
        <v>6500</v>
      </c>
      <c r="K954" s="11">
        <f t="shared" si="6"/>
        <v>1950</v>
      </c>
      <c r="L954" s="11">
        <f t="shared" si="7"/>
        <v>779.99999999999989</v>
      </c>
      <c r="M954" s="12">
        <v>0.39999999999999997</v>
      </c>
      <c r="O954" s="17"/>
      <c r="P954" s="18"/>
      <c r="Q954" s="13"/>
      <c r="R954" s="14"/>
    </row>
    <row r="955" spans="1:18" ht="15.75" customHeight="1">
      <c r="A955" s="1"/>
      <c r="B955" s="7" t="s">
        <v>23</v>
      </c>
      <c r="C955" s="7">
        <v>1197831</v>
      </c>
      <c r="D955" s="8">
        <v>44260</v>
      </c>
      <c r="E955" s="7" t="s">
        <v>24</v>
      </c>
      <c r="F955" s="7" t="s">
        <v>53</v>
      </c>
      <c r="G955" s="7" t="s">
        <v>54</v>
      </c>
      <c r="H955" s="7" t="s">
        <v>18</v>
      </c>
      <c r="I955" s="9">
        <v>0.4</v>
      </c>
      <c r="J955" s="10">
        <v>6500</v>
      </c>
      <c r="K955" s="11">
        <f t="shared" si="6"/>
        <v>2600</v>
      </c>
      <c r="L955" s="11">
        <f t="shared" si="7"/>
        <v>1040</v>
      </c>
      <c r="M955" s="12">
        <v>0.39999999999999997</v>
      </c>
      <c r="O955" s="17"/>
      <c r="P955" s="18"/>
      <c r="Q955" s="13"/>
      <c r="R955" s="14"/>
    </row>
    <row r="956" spans="1:18" ht="15.75" customHeight="1">
      <c r="A956" s="1"/>
      <c r="B956" s="7" t="s">
        <v>23</v>
      </c>
      <c r="C956" s="7">
        <v>1197831</v>
      </c>
      <c r="D956" s="8">
        <v>44260</v>
      </c>
      <c r="E956" s="7" t="s">
        <v>24</v>
      </c>
      <c r="F956" s="7" t="s">
        <v>53</v>
      </c>
      <c r="G956" s="7" t="s">
        <v>54</v>
      </c>
      <c r="H956" s="7" t="s">
        <v>19</v>
      </c>
      <c r="I956" s="9">
        <v>0.3</v>
      </c>
      <c r="J956" s="10">
        <v>4750</v>
      </c>
      <c r="K956" s="11">
        <f t="shared" si="6"/>
        <v>1425</v>
      </c>
      <c r="L956" s="11">
        <f t="shared" si="7"/>
        <v>570</v>
      </c>
      <c r="M956" s="12">
        <v>0.39999999999999997</v>
      </c>
      <c r="O956" s="17"/>
      <c r="P956" s="18"/>
      <c r="Q956" s="13"/>
      <c r="R956" s="14"/>
    </row>
    <row r="957" spans="1:18" ht="15.75" customHeight="1">
      <c r="A957" s="1"/>
      <c r="B957" s="7" t="s">
        <v>23</v>
      </c>
      <c r="C957" s="7">
        <v>1197831</v>
      </c>
      <c r="D957" s="8">
        <v>44260</v>
      </c>
      <c r="E957" s="7" t="s">
        <v>24</v>
      </c>
      <c r="F957" s="7" t="s">
        <v>53</v>
      </c>
      <c r="G957" s="7" t="s">
        <v>54</v>
      </c>
      <c r="H957" s="7" t="s">
        <v>20</v>
      </c>
      <c r="I957" s="9">
        <v>0.35000000000000003</v>
      </c>
      <c r="J957" s="10">
        <v>3750</v>
      </c>
      <c r="K957" s="11">
        <f t="shared" si="6"/>
        <v>1312.5000000000002</v>
      </c>
      <c r="L957" s="11">
        <f t="shared" si="7"/>
        <v>656.25000000000011</v>
      </c>
      <c r="M957" s="12">
        <v>0.5</v>
      </c>
      <c r="O957" s="17"/>
      <c r="P957" s="18"/>
      <c r="Q957" s="13"/>
      <c r="R957" s="14"/>
    </row>
    <row r="958" spans="1:18" ht="15.75" customHeight="1">
      <c r="A958" s="1"/>
      <c r="B958" s="7" t="s">
        <v>23</v>
      </c>
      <c r="C958" s="7">
        <v>1197831</v>
      </c>
      <c r="D958" s="8">
        <v>44260</v>
      </c>
      <c r="E958" s="7" t="s">
        <v>24</v>
      </c>
      <c r="F958" s="7" t="s">
        <v>53</v>
      </c>
      <c r="G958" s="7" t="s">
        <v>54</v>
      </c>
      <c r="H958" s="7" t="s">
        <v>21</v>
      </c>
      <c r="I958" s="9">
        <v>0.4</v>
      </c>
      <c r="J958" s="10">
        <v>2750</v>
      </c>
      <c r="K958" s="11">
        <f t="shared" si="6"/>
        <v>1100</v>
      </c>
      <c r="L958" s="11">
        <f t="shared" si="7"/>
        <v>385</v>
      </c>
      <c r="M958" s="12">
        <v>0.35</v>
      </c>
      <c r="O958" s="17"/>
      <c r="P958" s="18"/>
      <c r="Q958" s="13"/>
      <c r="R958" s="14"/>
    </row>
    <row r="959" spans="1:18" ht="15.75" customHeight="1">
      <c r="A959" s="1"/>
      <c r="B959" s="7" t="s">
        <v>23</v>
      </c>
      <c r="C959" s="7">
        <v>1197831</v>
      </c>
      <c r="D959" s="8">
        <v>44260</v>
      </c>
      <c r="E959" s="7" t="s">
        <v>24</v>
      </c>
      <c r="F959" s="7" t="s">
        <v>53</v>
      </c>
      <c r="G959" s="7" t="s">
        <v>54</v>
      </c>
      <c r="H959" s="7" t="s">
        <v>22</v>
      </c>
      <c r="I959" s="9">
        <v>0.35000000000000003</v>
      </c>
      <c r="J959" s="10">
        <v>4250</v>
      </c>
      <c r="K959" s="11">
        <f t="shared" si="6"/>
        <v>1487.5000000000002</v>
      </c>
      <c r="L959" s="11">
        <f t="shared" si="7"/>
        <v>818.12500000000023</v>
      </c>
      <c r="M959" s="12">
        <v>0.55000000000000004</v>
      </c>
      <c r="O959" s="17"/>
      <c r="P959" s="18"/>
      <c r="Q959" s="13"/>
      <c r="R959" s="14"/>
    </row>
    <row r="960" spans="1:18" ht="15.75" customHeight="1">
      <c r="A960" s="1"/>
      <c r="B960" s="7" t="s">
        <v>23</v>
      </c>
      <c r="C960" s="7">
        <v>1197831</v>
      </c>
      <c r="D960" s="8">
        <v>44290</v>
      </c>
      <c r="E960" s="7" t="s">
        <v>24</v>
      </c>
      <c r="F960" s="7" t="s">
        <v>53</v>
      </c>
      <c r="G960" s="7" t="s">
        <v>54</v>
      </c>
      <c r="H960" s="7" t="s">
        <v>17</v>
      </c>
      <c r="I960" s="9">
        <v>0.19999999999999998</v>
      </c>
      <c r="J960" s="10">
        <v>6750</v>
      </c>
      <c r="K960" s="11">
        <f t="shared" si="6"/>
        <v>1350</v>
      </c>
      <c r="L960" s="11">
        <f t="shared" si="7"/>
        <v>540</v>
      </c>
      <c r="M960" s="12">
        <v>0.39999999999999997</v>
      </c>
      <c r="O960" s="17"/>
      <c r="P960" s="18"/>
      <c r="Q960" s="13"/>
      <c r="R960" s="14"/>
    </row>
    <row r="961" spans="1:18" ht="15.75" customHeight="1">
      <c r="A961" s="1"/>
      <c r="B961" s="7" t="s">
        <v>23</v>
      </c>
      <c r="C961" s="7">
        <v>1197831</v>
      </c>
      <c r="D961" s="8">
        <v>44290</v>
      </c>
      <c r="E961" s="7" t="s">
        <v>24</v>
      </c>
      <c r="F961" s="7" t="s">
        <v>53</v>
      </c>
      <c r="G961" s="7" t="s">
        <v>54</v>
      </c>
      <c r="H961" s="7" t="s">
        <v>18</v>
      </c>
      <c r="I961" s="9">
        <v>0.25000000000000006</v>
      </c>
      <c r="J961" s="10">
        <v>6750</v>
      </c>
      <c r="K961" s="11">
        <f t="shared" si="6"/>
        <v>1687.5000000000005</v>
      </c>
      <c r="L961" s="11">
        <f t="shared" si="7"/>
        <v>675.00000000000011</v>
      </c>
      <c r="M961" s="12">
        <v>0.39999999999999997</v>
      </c>
      <c r="O961" s="17"/>
      <c r="P961" s="18"/>
      <c r="Q961" s="13"/>
      <c r="R961" s="14"/>
    </row>
    <row r="962" spans="1:18" ht="15.75" customHeight="1">
      <c r="A962" s="1"/>
      <c r="B962" s="7" t="s">
        <v>23</v>
      </c>
      <c r="C962" s="7">
        <v>1197831</v>
      </c>
      <c r="D962" s="8">
        <v>44290</v>
      </c>
      <c r="E962" s="7" t="s">
        <v>24</v>
      </c>
      <c r="F962" s="7" t="s">
        <v>53</v>
      </c>
      <c r="G962" s="7" t="s">
        <v>54</v>
      </c>
      <c r="H962" s="7" t="s">
        <v>19</v>
      </c>
      <c r="I962" s="9">
        <v>0.19999999999999996</v>
      </c>
      <c r="J962" s="10">
        <v>5000</v>
      </c>
      <c r="K962" s="11">
        <f t="shared" si="6"/>
        <v>999.99999999999977</v>
      </c>
      <c r="L962" s="11">
        <f t="shared" si="7"/>
        <v>399.99999999999989</v>
      </c>
      <c r="M962" s="12">
        <v>0.39999999999999997</v>
      </c>
      <c r="O962" s="17"/>
      <c r="P962" s="18"/>
      <c r="Q962" s="13"/>
      <c r="R962" s="14"/>
    </row>
    <row r="963" spans="1:18" ht="15.75" customHeight="1">
      <c r="A963" s="1"/>
      <c r="B963" s="7" t="s">
        <v>23</v>
      </c>
      <c r="C963" s="7">
        <v>1197831</v>
      </c>
      <c r="D963" s="8">
        <v>44290</v>
      </c>
      <c r="E963" s="7" t="s">
        <v>24</v>
      </c>
      <c r="F963" s="7" t="s">
        <v>53</v>
      </c>
      <c r="G963" s="7" t="s">
        <v>54</v>
      </c>
      <c r="H963" s="7" t="s">
        <v>20</v>
      </c>
      <c r="I963" s="9">
        <v>0.25000000000000006</v>
      </c>
      <c r="J963" s="10">
        <v>4000</v>
      </c>
      <c r="K963" s="11">
        <f t="shared" si="6"/>
        <v>1000.0000000000002</v>
      </c>
      <c r="L963" s="11">
        <f t="shared" si="7"/>
        <v>500.00000000000011</v>
      </c>
      <c r="M963" s="12">
        <v>0.5</v>
      </c>
      <c r="O963" s="17"/>
      <c r="P963" s="18"/>
      <c r="Q963" s="13"/>
      <c r="R963" s="14"/>
    </row>
    <row r="964" spans="1:18" ht="15.75" customHeight="1">
      <c r="A964" s="1"/>
      <c r="B964" s="7" t="s">
        <v>23</v>
      </c>
      <c r="C964" s="7">
        <v>1197831</v>
      </c>
      <c r="D964" s="8">
        <v>44290</v>
      </c>
      <c r="E964" s="7" t="s">
        <v>24</v>
      </c>
      <c r="F964" s="7" t="s">
        <v>53</v>
      </c>
      <c r="G964" s="7" t="s">
        <v>54</v>
      </c>
      <c r="H964" s="7" t="s">
        <v>21</v>
      </c>
      <c r="I964" s="9">
        <v>0.3</v>
      </c>
      <c r="J964" s="10">
        <v>3000</v>
      </c>
      <c r="K964" s="11">
        <f t="shared" si="6"/>
        <v>900</v>
      </c>
      <c r="L964" s="11">
        <f t="shared" si="7"/>
        <v>315</v>
      </c>
      <c r="M964" s="12">
        <v>0.35</v>
      </c>
      <c r="O964" s="17"/>
      <c r="P964" s="18"/>
      <c r="Q964" s="13"/>
      <c r="R964" s="14"/>
    </row>
    <row r="965" spans="1:18" ht="15.75" customHeight="1">
      <c r="A965" s="1"/>
      <c r="B965" s="7" t="s">
        <v>23</v>
      </c>
      <c r="C965" s="7">
        <v>1197831</v>
      </c>
      <c r="D965" s="8">
        <v>44290</v>
      </c>
      <c r="E965" s="7" t="s">
        <v>24</v>
      </c>
      <c r="F965" s="7" t="s">
        <v>53</v>
      </c>
      <c r="G965" s="7" t="s">
        <v>54</v>
      </c>
      <c r="H965" s="7" t="s">
        <v>22</v>
      </c>
      <c r="I965" s="9">
        <v>0.25000000000000006</v>
      </c>
      <c r="J965" s="10">
        <v>5750</v>
      </c>
      <c r="K965" s="11">
        <f t="shared" si="6"/>
        <v>1437.5000000000002</v>
      </c>
      <c r="L965" s="11">
        <f t="shared" si="7"/>
        <v>790.62500000000023</v>
      </c>
      <c r="M965" s="12">
        <v>0.55000000000000004</v>
      </c>
      <c r="O965" s="17"/>
      <c r="P965" s="18"/>
      <c r="Q965" s="13"/>
      <c r="R965" s="14"/>
    </row>
    <row r="966" spans="1:18" ht="15.75" customHeight="1">
      <c r="A966" s="1"/>
      <c r="B966" s="7" t="s">
        <v>23</v>
      </c>
      <c r="C966" s="7">
        <v>1197831</v>
      </c>
      <c r="D966" s="8">
        <v>44320</v>
      </c>
      <c r="E966" s="7" t="s">
        <v>24</v>
      </c>
      <c r="F966" s="7" t="s">
        <v>53</v>
      </c>
      <c r="G966" s="7" t="s">
        <v>54</v>
      </c>
      <c r="H966" s="7" t="s">
        <v>17</v>
      </c>
      <c r="I966" s="9">
        <v>0.14999999999999997</v>
      </c>
      <c r="J966" s="10">
        <v>7250</v>
      </c>
      <c r="K966" s="11">
        <f t="shared" si="6"/>
        <v>1087.4999999999998</v>
      </c>
      <c r="L966" s="11">
        <f t="shared" si="7"/>
        <v>434.99999999999989</v>
      </c>
      <c r="M966" s="12">
        <v>0.39999999999999997</v>
      </c>
      <c r="O966" s="17"/>
      <c r="P966" s="18"/>
      <c r="Q966" s="13"/>
      <c r="R966" s="14"/>
    </row>
    <row r="967" spans="1:18" ht="15.75" customHeight="1">
      <c r="A967" s="1"/>
      <c r="B967" s="7" t="s">
        <v>23</v>
      </c>
      <c r="C967" s="7">
        <v>1197831</v>
      </c>
      <c r="D967" s="8">
        <v>44320</v>
      </c>
      <c r="E967" s="7" t="s">
        <v>24</v>
      </c>
      <c r="F967" s="7" t="s">
        <v>53</v>
      </c>
      <c r="G967" s="7" t="s">
        <v>54</v>
      </c>
      <c r="H967" s="7" t="s">
        <v>18</v>
      </c>
      <c r="I967" s="9">
        <v>0.25000000000000006</v>
      </c>
      <c r="J967" s="10">
        <v>7500</v>
      </c>
      <c r="K967" s="11">
        <f t="shared" si="6"/>
        <v>1875.0000000000005</v>
      </c>
      <c r="L967" s="11">
        <f t="shared" si="7"/>
        <v>750.00000000000011</v>
      </c>
      <c r="M967" s="12">
        <v>0.39999999999999997</v>
      </c>
      <c r="O967" s="17"/>
      <c r="P967" s="18"/>
      <c r="Q967" s="13"/>
      <c r="R967" s="14"/>
    </row>
    <row r="968" spans="1:18" ht="15.75" customHeight="1">
      <c r="A968" s="1"/>
      <c r="B968" s="7" t="s">
        <v>23</v>
      </c>
      <c r="C968" s="7">
        <v>1197831</v>
      </c>
      <c r="D968" s="8">
        <v>44320</v>
      </c>
      <c r="E968" s="7" t="s">
        <v>24</v>
      </c>
      <c r="F968" s="7" t="s">
        <v>53</v>
      </c>
      <c r="G968" s="7" t="s">
        <v>54</v>
      </c>
      <c r="H968" s="7" t="s">
        <v>19</v>
      </c>
      <c r="I968" s="9">
        <v>0.19999999999999996</v>
      </c>
      <c r="J968" s="10">
        <v>6000</v>
      </c>
      <c r="K968" s="11">
        <f t="shared" si="6"/>
        <v>1199.9999999999998</v>
      </c>
      <c r="L968" s="11">
        <f t="shared" si="7"/>
        <v>479.99999999999989</v>
      </c>
      <c r="M968" s="12">
        <v>0.39999999999999997</v>
      </c>
      <c r="O968" s="17"/>
      <c r="P968" s="18"/>
      <c r="Q968" s="13"/>
      <c r="R968" s="14"/>
    </row>
    <row r="969" spans="1:18" ht="15.75" customHeight="1">
      <c r="A969" s="1"/>
      <c r="B969" s="7" t="s">
        <v>23</v>
      </c>
      <c r="C969" s="7">
        <v>1197831</v>
      </c>
      <c r="D969" s="8">
        <v>44320</v>
      </c>
      <c r="E969" s="7" t="s">
        <v>24</v>
      </c>
      <c r="F969" s="7" t="s">
        <v>53</v>
      </c>
      <c r="G969" s="7" t="s">
        <v>54</v>
      </c>
      <c r="H969" s="7" t="s">
        <v>20</v>
      </c>
      <c r="I969" s="9">
        <v>0.30000000000000004</v>
      </c>
      <c r="J969" s="10">
        <v>5250</v>
      </c>
      <c r="K969" s="11">
        <f t="shared" si="6"/>
        <v>1575.0000000000002</v>
      </c>
      <c r="L969" s="11">
        <f t="shared" si="7"/>
        <v>787.50000000000011</v>
      </c>
      <c r="M969" s="12">
        <v>0.5</v>
      </c>
      <c r="O969" s="17"/>
      <c r="P969" s="18"/>
      <c r="Q969" s="13"/>
      <c r="R969" s="14"/>
    </row>
    <row r="970" spans="1:18" ht="15.75" customHeight="1">
      <c r="A970" s="1"/>
      <c r="B970" s="7" t="s">
        <v>23</v>
      </c>
      <c r="C970" s="7">
        <v>1197831</v>
      </c>
      <c r="D970" s="8">
        <v>44320</v>
      </c>
      <c r="E970" s="7" t="s">
        <v>24</v>
      </c>
      <c r="F970" s="7" t="s">
        <v>53</v>
      </c>
      <c r="G970" s="7" t="s">
        <v>54</v>
      </c>
      <c r="H970" s="7" t="s">
        <v>21</v>
      </c>
      <c r="I970" s="9">
        <v>0.45</v>
      </c>
      <c r="J970" s="10">
        <v>4250</v>
      </c>
      <c r="K970" s="11">
        <f t="shared" si="6"/>
        <v>1912.5</v>
      </c>
      <c r="L970" s="11">
        <f t="shared" si="7"/>
        <v>669.375</v>
      </c>
      <c r="M970" s="12">
        <v>0.35</v>
      </c>
      <c r="O970" s="17"/>
      <c r="P970" s="18"/>
      <c r="Q970" s="13"/>
      <c r="R970" s="14"/>
    </row>
    <row r="971" spans="1:18" ht="15.75" customHeight="1">
      <c r="A971" s="1"/>
      <c r="B971" s="7" t="s">
        <v>23</v>
      </c>
      <c r="C971" s="7">
        <v>1197831</v>
      </c>
      <c r="D971" s="8">
        <v>44320</v>
      </c>
      <c r="E971" s="7" t="s">
        <v>24</v>
      </c>
      <c r="F971" s="7" t="s">
        <v>53</v>
      </c>
      <c r="G971" s="7" t="s">
        <v>54</v>
      </c>
      <c r="H971" s="7" t="s">
        <v>22</v>
      </c>
      <c r="I971" s="9">
        <v>0.4</v>
      </c>
      <c r="J971" s="10">
        <v>7750</v>
      </c>
      <c r="K971" s="11">
        <f t="shared" si="6"/>
        <v>3100</v>
      </c>
      <c r="L971" s="11">
        <f t="shared" si="7"/>
        <v>1705.0000000000002</v>
      </c>
      <c r="M971" s="12">
        <v>0.55000000000000004</v>
      </c>
      <c r="O971" s="17"/>
      <c r="P971" s="18"/>
      <c r="Q971" s="13"/>
      <c r="R971" s="14"/>
    </row>
    <row r="972" spans="1:18" ht="15.75" customHeight="1">
      <c r="A972" s="1"/>
      <c r="B972" s="7" t="s">
        <v>23</v>
      </c>
      <c r="C972" s="7">
        <v>1197831</v>
      </c>
      <c r="D972" s="8">
        <v>44350</v>
      </c>
      <c r="E972" s="7" t="s">
        <v>24</v>
      </c>
      <c r="F972" s="7" t="s">
        <v>53</v>
      </c>
      <c r="G972" s="7" t="s">
        <v>54</v>
      </c>
      <c r="H972" s="7" t="s">
        <v>17</v>
      </c>
      <c r="I972" s="9">
        <v>0.4</v>
      </c>
      <c r="J972" s="10">
        <v>7750</v>
      </c>
      <c r="K972" s="11">
        <f t="shared" si="6"/>
        <v>3100</v>
      </c>
      <c r="L972" s="11">
        <f t="shared" si="7"/>
        <v>1240</v>
      </c>
      <c r="M972" s="12">
        <v>0.39999999999999997</v>
      </c>
      <c r="O972" s="17"/>
      <c r="P972" s="18"/>
      <c r="Q972" s="13"/>
      <c r="R972" s="14"/>
    </row>
    <row r="973" spans="1:18" ht="15.75" customHeight="1">
      <c r="A973" s="1"/>
      <c r="B973" s="7" t="s">
        <v>23</v>
      </c>
      <c r="C973" s="7">
        <v>1197831</v>
      </c>
      <c r="D973" s="8">
        <v>44350</v>
      </c>
      <c r="E973" s="7" t="s">
        <v>24</v>
      </c>
      <c r="F973" s="7" t="s">
        <v>53</v>
      </c>
      <c r="G973" s="7" t="s">
        <v>54</v>
      </c>
      <c r="H973" s="7" t="s">
        <v>18</v>
      </c>
      <c r="I973" s="9">
        <v>0.45</v>
      </c>
      <c r="J973" s="10">
        <v>7750</v>
      </c>
      <c r="K973" s="11">
        <f t="shared" si="6"/>
        <v>3487.5</v>
      </c>
      <c r="L973" s="11">
        <f t="shared" si="7"/>
        <v>1394.9999999999998</v>
      </c>
      <c r="M973" s="12">
        <v>0.39999999999999997</v>
      </c>
      <c r="O973" s="17"/>
      <c r="P973" s="18"/>
      <c r="Q973" s="13"/>
      <c r="R973" s="14"/>
    </row>
    <row r="974" spans="1:18" ht="15.75" customHeight="1">
      <c r="A974" s="1"/>
      <c r="B974" s="7" t="s">
        <v>23</v>
      </c>
      <c r="C974" s="7">
        <v>1197831</v>
      </c>
      <c r="D974" s="8">
        <v>44350</v>
      </c>
      <c r="E974" s="7" t="s">
        <v>24</v>
      </c>
      <c r="F974" s="7" t="s">
        <v>53</v>
      </c>
      <c r="G974" s="7" t="s">
        <v>54</v>
      </c>
      <c r="H974" s="7" t="s">
        <v>19</v>
      </c>
      <c r="I974" s="9">
        <v>0.4</v>
      </c>
      <c r="J974" s="10">
        <v>6500</v>
      </c>
      <c r="K974" s="11">
        <f t="shared" si="6"/>
        <v>2600</v>
      </c>
      <c r="L974" s="11">
        <f t="shared" si="7"/>
        <v>1040</v>
      </c>
      <c r="M974" s="12">
        <v>0.39999999999999997</v>
      </c>
      <c r="O974" s="17"/>
      <c r="P974" s="18"/>
      <c r="Q974" s="13"/>
      <c r="R974" s="14"/>
    </row>
    <row r="975" spans="1:18" ht="15.75" customHeight="1">
      <c r="A975" s="1"/>
      <c r="B975" s="7" t="s">
        <v>23</v>
      </c>
      <c r="C975" s="7">
        <v>1197831</v>
      </c>
      <c r="D975" s="8">
        <v>44350</v>
      </c>
      <c r="E975" s="7" t="s">
        <v>24</v>
      </c>
      <c r="F975" s="7" t="s">
        <v>53</v>
      </c>
      <c r="G975" s="7" t="s">
        <v>54</v>
      </c>
      <c r="H975" s="7" t="s">
        <v>20</v>
      </c>
      <c r="I975" s="9">
        <v>0.4</v>
      </c>
      <c r="J975" s="10">
        <v>6000</v>
      </c>
      <c r="K975" s="11">
        <f t="shared" si="6"/>
        <v>2400</v>
      </c>
      <c r="L975" s="11">
        <f t="shared" si="7"/>
        <v>1200</v>
      </c>
      <c r="M975" s="12">
        <v>0.5</v>
      </c>
      <c r="O975" s="17"/>
      <c r="P975" s="18"/>
      <c r="Q975" s="13"/>
      <c r="R975" s="14"/>
    </row>
    <row r="976" spans="1:18" ht="15.75" customHeight="1">
      <c r="A976" s="1"/>
      <c r="B976" s="7" t="s">
        <v>23</v>
      </c>
      <c r="C976" s="7">
        <v>1197831</v>
      </c>
      <c r="D976" s="8">
        <v>44350</v>
      </c>
      <c r="E976" s="7" t="s">
        <v>24</v>
      </c>
      <c r="F976" s="7" t="s">
        <v>53</v>
      </c>
      <c r="G976" s="7" t="s">
        <v>54</v>
      </c>
      <c r="H976" s="7" t="s">
        <v>21</v>
      </c>
      <c r="I976" s="9">
        <v>0.45</v>
      </c>
      <c r="J976" s="10">
        <v>5000</v>
      </c>
      <c r="K976" s="11">
        <f t="shared" si="6"/>
        <v>2250</v>
      </c>
      <c r="L976" s="11">
        <f t="shared" si="7"/>
        <v>787.5</v>
      </c>
      <c r="M976" s="12">
        <v>0.35</v>
      </c>
      <c r="O976" s="17"/>
      <c r="P976" s="18"/>
      <c r="Q976" s="13"/>
      <c r="R976" s="14"/>
    </row>
    <row r="977" spans="1:18" ht="15.75" customHeight="1">
      <c r="A977" s="1"/>
      <c r="B977" s="7" t="s">
        <v>23</v>
      </c>
      <c r="C977" s="7">
        <v>1197831</v>
      </c>
      <c r="D977" s="8">
        <v>44350</v>
      </c>
      <c r="E977" s="7" t="s">
        <v>24</v>
      </c>
      <c r="F977" s="7" t="s">
        <v>53</v>
      </c>
      <c r="G977" s="7" t="s">
        <v>54</v>
      </c>
      <c r="H977" s="7" t="s">
        <v>22</v>
      </c>
      <c r="I977" s="9">
        <v>0.5</v>
      </c>
      <c r="J977" s="10">
        <v>8750</v>
      </c>
      <c r="K977" s="11">
        <f t="shared" si="6"/>
        <v>4375</v>
      </c>
      <c r="L977" s="11">
        <f t="shared" si="7"/>
        <v>2406.25</v>
      </c>
      <c r="M977" s="12">
        <v>0.55000000000000004</v>
      </c>
      <c r="O977" s="17"/>
      <c r="P977" s="18"/>
      <c r="Q977" s="13"/>
      <c r="R977" s="14"/>
    </row>
    <row r="978" spans="1:18" ht="15.75" customHeight="1">
      <c r="A978" s="1"/>
      <c r="B978" s="7" t="s">
        <v>23</v>
      </c>
      <c r="C978" s="7">
        <v>1197831</v>
      </c>
      <c r="D978" s="8">
        <v>44382</v>
      </c>
      <c r="E978" s="7" t="s">
        <v>24</v>
      </c>
      <c r="F978" s="7" t="s">
        <v>53</v>
      </c>
      <c r="G978" s="7" t="s">
        <v>54</v>
      </c>
      <c r="H978" s="7" t="s">
        <v>17</v>
      </c>
      <c r="I978" s="9">
        <v>0.4</v>
      </c>
      <c r="J978" s="10">
        <v>8250</v>
      </c>
      <c r="K978" s="11">
        <f t="shared" si="6"/>
        <v>3300</v>
      </c>
      <c r="L978" s="11">
        <f t="shared" si="7"/>
        <v>1484.9999999999998</v>
      </c>
      <c r="M978" s="12">
        <v>0.44999999999999996</v>
      </c>
      <c r="O978" s="17"/>
      <c r="P978" s="18"/>
      <c r="Q978" s="13"/>
      <c r="R978" s="14"/>
    </row>
    <row r="979" spans="1:18" ht="15.75" customHeight="1">
      <c r="A979" s="1"/>
      <c r="B979" s="7" t="s">
        <v>23</v>
      </c>
      <c r="C979" s="7">
        <v>1197831</v>
      </c>
      <c r="D979" s="8">
        <v>44382</v>
      </c>
      <c r="E979" s="7" t="s">
        <v>24</v>
      </c>
      <c r="F979" s="7" t="s">
        <v>53</v>
      </c>
      <c r="G979" s="7" t="s">
        <v>54</v>
      </c>
      <c r="H979" s="7" t="s">
        <v>18</v>
      </c>
      <c r="I979" s="9">
        <v>0.45</v>
      </c>
      <c r="J979" s="10">
        <v>8250</v>
      </c>
      <c r="K979" s="11">
        <f t="shared" si="6"/>
        <v>3712.5</v>
      </c>
      <c r="L979" s="11">
        <f t="shared" si="7"/>
        <v>1670.6249999999998</v>
      </c>
      <c r="M979" s="12">
        <v>0.44999999999999996</v>
      </c>
      <c r="O979" s="17"/>
      <c r="P979" s="18"/>
      <c r="Q979" s="13"/>
      <c r="R979" s="14"/>
    </row>
    <row r="980" spans="1:18" ht="15.75" customHeight="1">
      <c r="A980" s="1"/>
      <c r="B980" s="7" t="s">
        <v>23</v>
      </c>
      <c r="C980" s="7">
        <v>1197831</v>
      </c>
      <c r="D980" s="8">
        <v>44382</v>
      </c>
      <c r="E980" s="7" t="s">
        <v>24</v>
      </c>
      <c r="F980" s="7" t="s">
        <v>53</v>
      </c>
      <c r="G980" s="7" t="s">
        <v>54</v>
      </c>
      <c r="H980" s="7" t="s">
        <v>19</v>
      </c>
      <c r="I980" s="9">
        <v>0.4</v>
      </c>
      <c r="J980" s="10">
        <v>9750</v>
      </c>
      <c r="K980" s="11">
        <f t="shared" si="6"/>
        <v>3900</v>
      </c>
      <c r="L980" s="11">
        <f t="shared" si="7"/>
        <v>1754.9999999999998</v>
      </c>
      <c r="M980" s="12">
        <v>0.44999999999999996</v>
      </c>
      <c r="O980" s="17"/>
      <c r="P980" s="18"/>
      <c r="Q980" s="13"/>
      <c r="R980" s="14"/>
    </row>
    <row r="981" spans="1:18" ht="15.75" customHeight="1">
      <c r="A981" s="1"/>
      <c r="B981" s="7" t="s">
        <v>23</v>
      </c>
      <c r="C981" s="7">
        <v>1197831</v>
      </c>
      <c r="D981" s="8">
        <v>44382</v>
      </c>
      <c r="E981" s="7" t="s">
        <v>24</v>
      </c>
      <c r="F981" s="7" t="s">
        <v>53</v>
      </c>
      <c r="G981" s="7" t="s">
        <v>54</v>
      </c>
      <c r="H981" s="7" t="s">
        <v>20</v>
      </c>
      <c r="I981" s="9">
        <v>0.4</v>
      </c>
      <c r="J981" s="10">
        <v>5750</v>
      </c>
      <c r="K981" s="11">
        <f t="shared" si="6"/>
        <v>2300</v>
      </c>
      <c r="L981" s="11">
        <f t="shared" si="7"/>
        <v>1265</v>
      </c>
      <c r="M981" s="12">
        <v>0.55000000000000004</v>
      </c>
      <c r="O981" s="17"/>
      <c r="P981" s="18"/>
      <c r="Q981" s="13"/>
      <c r="R981" s="14"/>
    </row>
    <row r="982" spans="1:18" ht="15.75" customHeight="1">
      <c r="A982" s="1"/>
      <c r="B982" s="7" t="s">
        <v>23</v>
      </c>
      <c r="C982" s="7">
        <v>1197831</v>
      </c>
      <c r="D982" s="8">
        <v>44382</v>
      </c>
      <c r="E982" s="7" t="s">
        <v>24</v>
      </c>
      <c r="F982" s="7" t="s">
        <v>53</v>
      </c>
      <c r="G982" s="7" t="s">
        <v>54</v>
      </c>
      <c r="H982" s="7" t="s">
        <v>21</v>
      </c>
      <c r="I982" s="9">
        <v>0.45</v>
      </c>
      <c r="J982" s="10">
        <v>5500</v>
      </c>
      <c r="K982" s="11">
        <f t="shared" si="6"/>
        <v>2475</v>
      </c>
      <c r="L982" s="11">
        <f t="shared" si="7"/>
        <v>989.99999999999989</v>
      </c>
      <c r="M982" s="12">
        <v>0.39999999999999997</v>
      </c>
      <c r="O982" s="17"/>
      <c r="P982" s="18"/>
      <c r="Q982" s="13"/>
      <c r="R982" s="14"/>
    </row>
    <row r="983" spans="1:18" ht="15.75" customHeight="1">
      <c r="A983" s="1"/>
      <c r="B983" s="7" t="s">
        <v>23</v>
      </c>
      <c r="C983" s="7">
        <v>1197831</v>
      </c>
      <c r="D983" s="8">
        <v>44382</v>
      </c>
      <c r="E983" s="7" t="s">
        <v>24</v>
      </c>
      <c r="F983" s="7" t="s">
        <v>53</v>
      </c>
      <c r="G983" s="7" t="s">
        <v>54</v>
      </c>
      <c r="H983" s="7" t="s">
        <v>22</v>
      </c>
      <c r="I983" s="9">
        <v>0.54999999999999993</v>
      </c>
      <c r="J983" s="10">
        <v>8250</v>
      </c>
      <c r="K983" s="11">
        <f t="shared" si="6"/>
        <v>4537.4999999999991</v>
      </c>
      <c r="L983" s="11">
        <f t="shared" si="7"/>
        <v>2722.5</v>
      </c>
      <c r="M983" s="12">
        <v>0.60000000000000009</v>
      </c>
      <c r="O983" s="17"/>
      <c r="P983" s="18"/>
      <c r="Q983" s="13"/>
      <c r="R983" s="14"/>
    </row>
    <row r="984" spans="1:18" ht="15.75" customHeight="1">
      <c r="A984" s="1"/>
      <c r="B984" s="7" t="s">
        <v>23</v>
      </c>
      <c r="C984" s="7">
        <v>1197831</v>
      </c>
      <c r="D984" s="8">
        <v>44415</v>
      </c>
      <c r="E984" s="7" t="s">
        <v>24</v>
      </c>
      <c r="F984" s="7" t="s">
        <v>53</v>
      </c>
      <c r="G984" s="7" t="s">
        <v>54</v>
      </c>
      <c r="H984" s="7" t="s">
        <v>17</v>
      </c>
      <c r="I984" s="9">
        <v>0.45</v>
      </c>
      <c r="J984" s="10">
        <v>7750</v>
      </c>
      <c r="K984" s="11">
        <f t="shared" si="6"/>
        <v>3487.5</v>
      </c>
      <c r="L984" s="11">
        <f t="shared" si="7"/>
        <v>1569.3749999999998</v>
      </c>
      <c r="M984" s="12">
        <v>0.44999999999999996</v>
      </c>
      <c r="O984" s="17"/>
      <c r="P984" s="18"/>
      <c r="Q984" s="13"/>
      <c r="R984" s="14"/>
    </row>
    <row r="985" spans="1:18" ht="15.75" customHeight="1">
      <c r="A985" s="1"/>
      <c r="B985" s="7" t="s">
        <v>23</v>
      </c>
      <c r="C985" s="7">
        <v>1197831</v>
      </c>
      <c r="D985" s="8">
        <v>44415</v>
      </c>
      <c r="E985" s="7" t="s">
        <v>24</v>
      </c>
      <c r="F985" s="7" t="s">
        <v>53</v>
      </c>
      <c r="G985" s="7" t="s">
        <v>54</v>
      </c>
      <c r="H985" s="7" t="s">
        <v>18</v>
      </c>
      <c r="I985" s="9">
        <v>0.55000000000000004</v>
      </c>
      <c r="J985" s="10">
        <v>7750</v>
      </c>
      <c r="K985" s="11">
        <f t="shared" si="6"/>
        <v>4262.5</v>
      </c>
      <c r="L985" s="11">
        <f t="shared" si="7"/>
        <v>1918.1249999999998</v>
      </c>
      <c r="M985" s="12">
        <v>0.44999999999999996</v>
      </c>
      <c r="O985" s="17"/>
      <c r="P985" s="18"/>
      <c r="Q985" s="13"/>
      <c r="R985" s="14"/>
    </row>
    <row r="986" spans="1:18" ht="15.75" customHeight="1">
      <c r="A986" s="1"/>
      <c r="B986" s="7" t="s">
        <v>23</v>
      </c>
      <c r="C986" s="7">
        <v>1197831</v>
      </c>
      <c r="D986" s="8">
        <v>44415</v>
      </c>
      <c r="E986" s="7" t="s">
        <v>24</v>
      </c>
      <c r="F986" s="7" t="s">
        <v>53</v>
      </c>
      <c r="G986" s="7" t="s">
        <v>54</v>
      </c>
      <c r="H986" s="7" t="s">
        <v>19</v>
      </c>
      <c r="I986" s="9">
        <v>0.5</v>
      </c>
      <c r="J986" s="10">
        <v>9500</v>
      </c>
      <c r="K986" s="11">
        <f t="shared" si="6"/>
        <v>4750</v>
      </c>
      <c r="L986" s="11">
        <f t="shared" si="7"/>
        <v>2137.5</v>
      </c>
      <c r="M986" s="12">
        <v>0.44999999999999996</v>
      </c>
      <c r="O986" s="17"/>
      <c r="P986" s="18"/>
      <c r="Q986" s="13"/>
      <c r="R986" s="14"/>
    </row>
    <row r="987" spans="1:18" ht="15.75" customHeight="1">
      <c r="A987" s="1"/>
      <c r="B987" s="7" t="s">
        <v>23</v>
      </c>
      <c r="C987" s="7">
        <v>1197831</v>
      </c>
      <c r="D987" s="8">
        <v>44415</v>
      </c>
      <c r="E987" s="7" t="s">
        <v>24</v>
      </c>
      <c r="F987" s="7" t="s">
        <v>53</v>
      </c>
      <c r="G987" s="7" t="s">
        <v>54</v>
      </c>
      <c r="H987" s="7" t="s">
        <v>20</v>
      </c>
      <c r="I987" s="9">
        <v>0.45</v>
      </c>
      <c r="J987" s="10">
        <v>4750</v>
      </c>
      <c r="K987" s="11">
        <f t="shared" si="6"/>
        <v>2137.5</v>
      </c>
      <c r="L987" s="11">
        <f t="shared" si="7"/>
        <v>1175.625</v>
      </c>
      <c r="M987" s="12">
        <v>0.55000000000000004</v>
      </c>
      <c r="O987" s="17"/>
      <c r="P987" s="18"/>
      <c r="Q987" s="13"/>
      <c r="R987" s="14"/>
    </row>
    <row r="988" spans="1:18" ht="15.75" customHeight="1">
      <c r="A988" s="1"/>
      <c r="B988" s="7" t="s">
        <v>23</v>
      </c>
      <c r="C988" s="7">
        <v>1197831</v>
      </c>
      <c r="D988" s="8">
        <v>44415</v>
      </c>
      <c r="E988" s="7" t="s">
        <v>24</v>
      </c>
      <c r="F988" s="7" t="s">
        <v>53</v>
      </c>
      <c r="G988" s="7" t="s">
        <v>54</v>
      </c>
      <c r="H988" s="7" t="s">
        <v>21</v>
      </c>
      <c r="I988" s="9">
        <v>0.5</v>
      </c>
      <c r="J988" s="10">
        <v>4750</v>
      </c>
      <c r="K988" s="11">
        <f t="shared" si="6"/>
        <v>2375</v>
      </c>
      <c r="L988" s="11">
        <f t="shared" si="7"/>
        <v>949.99999999999989</v>
      </c>
      <c r="M988" s="12">
        <v>0.39999999999999997</v>
      </c>
      <c r="O988" s="17"/>
      <c r="P988" s="18"/>
      <c r="Q988" s="13"/>
      <c r="R988" s="14"/>
    </row>
    <row r="989" spans="1:18" ht="15.75" customHeight="1">
      <c r="A989" s="1"/>
      <c r="B989" s="7" t="s">
        <v>23</v>
      </c>
      <c r="C989" s="7">
        <v>1197831</v>
      </c>
      <c r="D989" s="8">
        <v>44415</v>
      </c>
      <c r="E989" s="7" t="s">
        <v>24</v>
      </c>
      <c r="F989" s="7" t="s">
        <v>53</v>
      </c>
      <c r="G989" s="7" t="s">
        <v>54</v>
      </c>
      <c r="H989" s="7" t="s">
        <v>22</v>
      </c>
      <c r="I989" s="9">
        <v>0.54999999999999993</v>
      </c>
      <c r="J989" s="10">
        <v>7250</v>
      </c>
      <c r="K989" s="11">
        <f t="shared" si="6"/>
        <v>3987.4999999999995</v>
      </c>
      <c r="L989" s="11">
        <f t="shared" si="7"/>
        <v>2392.5</v>
      </c>
      <c r="M989" s="12">
        <v>0.60000000000000009</v>
      </c>
      <c r="O989" s="17"/>
      <c r="P989" s="18"/>
      <c r="Q989" s="13"/>
      <c r="R989" s="14"/>
    </row>
    <row r="990" spans="1:18" ht="15.75" customHeight="1">
      <c r="A990" s="1"/>
      <c r="B990" s="7" t="s">
        <v>23</v>
      </c>
      <c r="C990" s="7">
        <v>1197831</v>
      </c>
      <c r="D990" s="8">
        <v>44443</v>
      </c>
      <c r="E990" s="7" t="s">
        <v>24</v>
      </c>
      <c r="F990" s="7" t="s">
        <v>53</v>
      </c>
      <c r="G990" s="7" t="s">
        <v>54</v>
      </c>
      <c r="H990" s="7" t="s">
        <v>17</v>
      </c>
      <c r="I990" s="9">
        <v>0.5</v>
      </c>
      <c r="J990" s="10">
        <v>6750</v>
      </c>
      <c r="K990" s="11">
        <f t="shared" si="6"/>
        <v>3375</v>
      </c>
      <c r="L990" s="11">
        <f t="shared" si="7"/>
        <v>1518.7499999999998</v>
      </c>
      <c r="M990" s="12">
        <v>0.44999999999999996</v>
      </c>
      <c r="O990" s="17"/>
      <c r="P990" s="18"/>
      <c r="Q990" s="13"/>
      <c r="R990" s="14"/>
    </row>
    <row r="991" spans="1:18" ht="15.75" customHeight="1">
      <c r="A991" s="1"/>
      <c r="B991" s="7" t="s">
        <v>23</v>
      </c>
      <c r="C991" s="7">
        <v>1197831</v>
      </c>
      <c r="D991" s="8">
        <v>44443</v>
      </c>
      <c r="E991" s="7" t="s">
        <v>24</v>
      </c>
      <c r="F991" s="7" t="s">
        <v>53</v>
      </c>
      <c r="G991" s="7" t="s">
        <v>54</v>
      </c>
      <c r="H991" s="7" t="s">
        <v>18</v>
      </c>
      <c r="I991" s="9">
        <v>0.5</v>
      </c>
      <c r="J991" s="10">
        <v>6250</v>
      </c>
      <c r="K991" s="11">
        <f t="shared" si="6"/>
        <v>3125</v>
      </c>
      <c r="L991" s="11">
        <f t="shared" si="7"/>
        <v>1406.2499999999998</v>
      </c>
      <c r="M991" s="12">
        <v>0.44999999999999996</v>
      </c>
      <c r="O991" s="17"/>
      <c r="P991" s="18"/>
      <c r="Q991" s="13"/>
      <c r="R991" s="14"/>
    </row>
    <row r="992" spans="1:18" ht="15.75" customHeight="1">
      <c r="A992" s="1"/>
      <c r="B992" s="7" t="s">
        <v>23</v>
      </c>
      <c r="C992" s="7">
        <v>1197831</v>
      </c>
      <c r="D992" s="8">
        <v>44443</v>
      </c>
      <c r="E992" s="7" t="s">
        <v>24</v>
      </c>
      <c r="F992" s="7" t="s">
        <v>53</v>
      </c>
      <c r="G992" s="7" t="s">
        <v>54</v>
      </c>
      <c r="H992" s="7" t="s">
        <v>19</v>
      </c>
      <c r="I992" s="9">
        <v>0.54999999999999993</v>
      </c>
      <c r="J992" s="10">
        <v>6750</v>
      </c>
      <c r="K992" s="11">
        <f t="shared" si="6"/>
        <v>3712.4999999999995</v>
      </c>
      <c r="L992" s="11">
        <f t="shared" si="7"/>
        <v>1670.6249999999995</v>
      </c>
      <c r="M992" s="12">
        <v>0.44999999999999996</v>
      </c>
      <c r="O992" s="17"/>
      <c r="P992" s="18"/>
      <c r="Q992" s="13"/>
      <c r="R992" s="14"/>
    </row>
    <row r="993" spans="1:18" ht="15.75" customHeight="1">
      <c r="A993" s="1"/>
      <c r="B993" s="7" t="s">
        <v>23</v>
      </c>
      <c r="C993" s="7">
        <v>1197831</v>
      </c>
      <c r="D993" s="8">
        <v>44443</v>
      </c>
      <c r="E993" s="7" t="s">
        <v>24</v>
      </c>
      <c r="F993" s="7" t="s">
        <v>53</v>
      </c>
      <c r="G993" s="7" t="s">
        <v>54</v>
      </c>
      <c r="H993" s="7" t="s">
        <v>20</v>
      </c>
      <c r="I993" s="9">
        <v>0.54999999999999993</v>
      </c>
      <c r="J993" s="10">
        <v>4000</v>
      </c>
      <c r="K993" s="11">
        <f t="shared" si="6"/>
        <v>2199.9999999999995</v>
      </c>
      <c r="L993" s="11">
        <f t="shared" si="7"/>
        <v>1209.9999999999998</v>
      </c>
      <c r="M993" s="12">
        <v>0.55000000000000004</v>
      </c>
      <c r="O993" s="17"/>
      <c r="P993" s="18"/>
      <c r="Q993" s="13"/>
      <c r="R993" s="14"/>
    </row>
    <row r="994" spans="1:18" ht="15.75" customHeight="1">
      <c r="A994" s="1"/>
      <c r="B994" s="7" t="s">
        <v>23</v>
      </c>
      <c r="C994" s="7">
        <v>1197831</v>
      </c>
      <c r="D994" s="8">
        <v>44443</v>
      </c>
      <c r="E994" s="7" t="s">
        <v>24</v>
      </c>
      <c r="F994" s="7" t="s">
        <v>53</v>
      </c>
      <c r="G994" s="7" t="s">
        <v>54</v>
      </c>
      <c r="H994" s="7" t="s">
        <v>21</v>
      </c>
      <c r="I994" s="9">
        <v>0.5</v>
      </c>
      <c r="J994" s="10">
        <v>4000</v>
      </c>
      <c r="K994" s="11">
        <f t="shared" si="6"/>
        <v>2000</v>
      </c>
      <c r="L994" s="11">
        <f t="shared" si="7"/>
        <v>799.99999999999989</v>
      </c>
      <c r="M994" s="12">
        <v>0.39999999999999997</v>
      </c>
      <c r="O994" s="17"/>
      <c r="P994" s="18"/>
      <c r="Q994" s="13"/>
      <c r="R994" s="14"/>
    </row>
    <row r="995" spans="1:18" ht="15.75" customHeight="1">
      <c r="A995" s="1"/>
      <c r="B995" s="7" t="s">
        <v>23</v>
      </c>
      <c r="C995" s="7">
        <v>1197831</v>
      </c>
      <c r="D995" s="8">
        <v>44443</v>
      </c>
      <c r="E995" s="7" t="s">
        <v>24</v>
      </c>
      <c r="F995" s="7" t="s">
        <v>53</v>
      </c>
      <c r="G995" s="7" t="s">
        <v>54</v>
      </c>
      <c r="H995" s="7" t="s">
        <v>22</v>
      </c>
      <c r="I995" s="9">
        <v>0.45</v>
      </c>
      <c r="J995" s="10">
        <v>6250</v>
      </c>
      <c r="K995" s="11">
        <f t="shared" si="6"/>
        <v>2812.5</v>
      </c>
      <c r="L995" s="11">
        <f t="shared" si="7"/>
        <v>1687.5000000000002</v>
      </c>
      <c r="M995" s="12">
        <v>0.60000000000000009</v>
      </c>
      <c r="O995" s="17"/>
      <c r="P995" s="18"/>
      <c r="Q995" s="13"/>
      <c r="R995" s="14"/>
    </row>
    <row r="996" spans="1:18" ht="15.75" customHeight="1">
      <c r="A996" s="1"/>
      <c r="B996" s="7" t="s">
        <v>23</v>
      </c>
      <c r="C996" s="7">
        <v>1197831</v>
      </c>
      <c r="D996" s="8">
        <v>44472</v>
      </c>
      <c r="E996" s="7" t="s">
        <v>24</v>
      </c>
      <c r="F996" s="7" t="s">
        <v>53</v>
      </c>
      <c r="G996" s="7" t="s">
        <v>54</v>
      </c>
      <c r="H996" s="7" t="s">
        <v>17</v>
      </c>
      <c r="I996" s="9">
        <v>0.35000000000000003</v>
      </c>
      <c r="J996" s="10">
        <v>5750</v>
      </c>
      <c r="K996" s="11">
        <f t="shared" si="6"/>
        <v>2012.5000000000002</v>
      </c>
      <c r="L996" s="11">
        <f t="shared" si="7"/>
        <v>905.625</v>
      </c>
      <c r="M996" s="12">
        <v>0.44999999999999996</v>
      </c>
      <c r="O996" s="17"/>
      <c r="P996" s="18"/>
      <c r="Q996" s="13"/>
      <c r="R996" s="14"/>
    </row>
    <row r="997" spans="1:18" ht="15.75" customHeight="1">
      <c r="A997" s="1"/>
      <c r="B997" s="7" t="s">
        <v>23</v>
      </c>
      <c r="C997" s="7">
        <v>1197831</v>
      </c>
      <c r="D997" s="8">
        <v>44472</v>
      </c>
      <c r="E997" s="7" t="s">
        <v>24</v>
      </c>
      <c r="F997" s="7" t="s">
        <v>53</v>
      </c>
      <c r="G997" s="7" t="s">
        <v>54</v>
      </c>
      <c r="H997" s="7" t="s">
        <v>18</v>
      </c>
      <c r="I997" s="9">
        <v>0.35000000000000003</v>
      </c>
      <c r="J997" s="10">
        <v>5750</v>
      </c>
      <c r="K997" s="11">
        <f t="shared" si="6"/>
        <v>2012.5000000000002</v>
      </c>
      <c r="L997" s="11">
        <f t="shared" si="7"/>
        <v>905.625</v>
      </c>
      <c r="M997" s="12">
        <v>0.44999999999999996</v>
      </c>
      <c r="O997" s="17"/>
      <c r="P997" s="18"/>
      <c r="Q997" s="13"/>
      <c r="R997" s="14"/>
    </row>
    <row r="998" spans="1:18" ht="15.75" customHeight="1">
      <c r="A998" s="1"/>
      <c r="B998" s="7" t="s">
        <v>23</v>
      </c>
      <c r="C998" s="7">
        <v>1197831</v>
      </c>
      <c r="D998" s="8">
        <v>44472</v>
      </c>
      <c r="E998" s="7" t="s">
        <v>24</v>
      </c>
      <c r="F998" s="7" t="s">
        <v>53</v>
      </c>
      <c r="G998" s="7" t="s">
        <v>54</v>
      </c>
      <c r="H998" s="7" t="s">
        <v>19</v>
      </c>
      <c r="I998" s="9">
        <v>0.4</v>
      </c>
      <c r="J998" s="10">
        <v>5250</v>
      </c>
      <c r="K998" s="11">
        <f t="shared" si="6"/>
        <v>2100</v>
      </c>
      <c r="L998" s="11">
        <f t="shared" si="7"/>
        <v>944.99999999999989</v>
      </c>
      <c r="M998" s="12">
        <v>0.44999999999999996</v>
      </c>
      <c r="O998" s="17"/>
      <c r="P998" s="18"/>
      <c r="Q998" s="13"/>
      <c r="R998" s="14"/>
    </row>
    <row r="999" spans="1:18" ht="15.75" customHeight="1">
      <c r="A999" s="1"/>
      <c r="B999" s="7" t="s">
        <v>23</v>
      </c>
      <c r="C999" s="7">
        <v>1197831</v>
      </c>
      <c r="D999" s="8">
        <v>44472</v>
      </c>
      <c r="E999" s="7" t="s">
        <v>24</v>
      </c>
      <c r="F999" s="7" t="s">
        <v>53</v>
      </c>
      <c r="G999" s="7" t="s">
        <v>54</v>
      </c>
      <c r="H999" s="7" t="s">
        <v>20</v>
      </c>
      <c r="I999" s="9">
        <v>0.4</v>
      </c>
      <c r="J999" s="10">
        <v>3750</v>
      </c>
      <c r="K999" s="11">
        <f t="shared" si="6"/>
        <v>1500</v>
      </c>
      <c r="L999" s="11">
        <f t="shared" si="7"/>
        <v>825.00000000000011</v>
      </c>
      <c r="M999" s="12">
        <v>0.55000000000000004</v>
      </c>
      <c r="O999" s="17"/>
      <c r="P999" s="18"/>
      <c r="Q999" s="13"/>
      <c r="R999" s="14"/>
    </row>
    <row r="1000" spans="1:18" ht="15.75" customHeight="1">
      <c r="A1000" s="1"/>
      <c r="B1000" s="7" t="s">
        <v>23</v>
      </c>
      <c r="C1000" s="7">
        <v>1197831</v>
      </c>
      <c r="D1000" s="8">
        <v>44472</v>
      </c>
      <c r="E1000" s="7" t="s">
        <v>24</v>
      </c>
      <c r="F1000" s="7" t="s">
        <v>53</v>
      </c>
      <c r="G1000" s="7" t="s">
        <v>54</v>
      </c>
      <c r="H1000" s="7" t="s">
        <v>21</v>
      </c>
      <c r="I1000" s="9">
        <v>0.35000000000000003</v>
      </c>
      <c r="J1000" s="10">
        <v>3500</v>
      </c>
      <c r="K1000" s="11">
        <f t="shared" si="6"/>
        <v>1225.0000000000002</v>
      </c>
      <c r="L1000" s="11">
        <f t="shared" si="7"/>
        <v>490.00000000000006</v>
      </c>
      <c r="M1000" s="12">
        <v>0.39999999999999997</v>
      </c>
      <c r="O1000" s="17"/>
      <c r="P1000" s="18"/>
      <c r="Q1000" s="13"/>
      <c r="R1000" s="14"/>
    </row>
    <row r="1001" spans="1:18" ht="15.75" customHeight="1">
      <c r="A1001" s="1"/>
      <c r="B1001" s="7" t="s">
        <v>23</v>
      </c>
      <c r="C1001" s="7">
        <v>1197831</v>
      </c>
      <c r="D1001" s="8">
        <v>44472</v>
      </c>
      <c r="E1001" s="7" t="s">
        <v>24</v>
      </c>
      <c r="F1001" s="7" t="s">
        <v>53</v>
      </c>
      <c r="G1001" s="7" t="s">
        <v>54</v>
      </c>
      <c r="H1001" s="7" t="s">
        <v>22</v>
      </c>
      <c r="I1001" s="9">
        <v>0.45</v>
      </c>
      <c r="J1001" s="10">
        <v>5250</v>
      </c>
      <c r="K1001" s="11">
        <f t="shared" si="6"/>
        <v>2362.5</v>
      </c>
      <c r="L1001" s="11">
        <f t="shared" si="7"/>
        <v>1417.5000000000002</v>
      </c>
      <c r="M1001" s="12">
        <v>0.60000000000000009</v>
      </c>
      <c r="O1001" s="17"/>
      <c r="P1001" s="18"/>
      <c r="Q1001" s="13"/>
      <c r="R1001" s="14"/>
    </row>
    <row r="1002" spans="1:18" ht="15.75" customHeight="1">
      <c r="A1002" s="1"/>
      <c r="B1002" s="7" t="s">
        <v>23</v>
      </c>
      <c r="C1002" s="7">
        <v>1197831</v>
      </c>
      <c r="D1002" s="8">
        <v>44504</v>
      </c>
      <c r="E1002" s="7" t="s">
        <v>24</v>
      </c>
      <c r="F1002" s="7" t="s">
        <v>53</v>
      </c>
      <c r="G1002" s="7" t="s">
        <v>54</v>
      </c>
      <c r="H1002" s="7" t="s">
        <v>17</v>
      </c>
      <c r="I1002" s="9">
        <v>0.30000000000000004</v>
      </c>
      <c r="J1002" s="10">
        <v>6750</v>
      </c>
      <c r="K1002" s="11">
        <f t="shared" si="6"/>
        <v>2025.0000000000002</v>
      </c>
      <c r="L1002" s="11">
        <f t="shared" si="7"/>
        <v>911.25</v>
      </c>
      <c r="M1002" s="12">
        <v>0.44999999999999996</v>
      </c>
      <c r="O1002" s="17"/>
      <c r="P1002" s="18"/>
      <c r="Q1002" s="13"/>
      <c r="R1002" s="14"/>
    </row>
    <row r="1003" spans="1:18" ht="15.75" customHeight="1">
      <c r="A1003" s="1"/>
      <c r="B1003" s="7" t="s">
        <v>23</v>
      </c>
      <c r="C1003" s="7">
        <v>1197831</v>
      </c>
      <c r="D1003" s="8">
        <v>44504</v>
      </c>
      <c r="E1003" s="7" t="s">
        <v>24</v>
      </c>
      <c r="F1003" s="7" t="s">
        <v>53</v>
      </c>
      <c r="G1003" s="7" t="s">
        <v>54</v>
      </c>
      <c r="H1003" s="7" t="s">
        <v>18</v>
      </c>
      <c r="I1003" s="9">
        <v>0.30000000000000004</v>
      </c>
      <c r="J1003" s="10">
        <v>6750</v>
      </c>
      <c r="K1003" s="11">
        <f t="shared" si="6"/>
        <v>2025.0000000000002</v>
      </c>
      <c r="L1003" s="11">
        <f t="shared" si="7"/>
        <v>911.25</v>
      </c>
      <c r="M1003" s="12">
        <v>0.44999999999999996</v>
      </c>
      <c r="O1003" s="17"/>
      <c r="P1003" s="18"/>
      <c r="Q1003" s="13"/>
      <c r="R1003" s="14"/>
    </row>
    <row r="1004" spans="1:18" ht="15.75" customHeight="1">
      <c r="A1004" s="1"/>
      <c r="B1004" s="7" t="s">
        <v>23</v>
      </c>
      <c r="C1004" s="7">
        <v>1197831</v>
      </c>
      <c r="D1004" s="8">
        <v>44504</v>
      </c>
      <c r="E1004" s="7" t="s">
        <v>24</v>
      </c>
      <c r="F1004" s="7" t="s">
        <v>53</v>
      </c>
      <c r="G1004" s="7" t="s">
        <v>54</v>
      </c>
      <c r="H1004" s="7" t="s">
        <v>19</v>
      </c>
      <c r="I1004" s="9">
        <v>0.55000000000000004</v>
      </c>
      <c r="J1004" s="10">
        <v>6000</v>
      </c>
      <c r="K1004" s="11">
        <f t="shared" si="6"/>
        <v>3300.0000000000005</v>
      </c>
      <c r="L1004" s="11">
        <f t="shared" si="7"/>
        <v>1485</v>
      </c>
      <c r="M1004" s="12">
        <v>0.44999999999999996</v>
      </c>
      <c r="O1004" s="17"/>
      <c r="P1004" s="18"/>
      <c r="Q1004" s="13"/>
      <c r="R1004" s="14"/>
    </row>
    <row r="1005" spans="1:18" ht="15.75" customHeight="1">
      <c r="A1005" s="1"/>
      <c r="B1005" s="7" t="s">
        <v>23</v>
      </c>
      <c r="C1005" s="7">
        <v>1197831</v>
      </c>
      <c r="D1005" s="8">
        <v>44504</v>
      </c>
      <c r="E1005" s="7" t="s">
        <v>24</v>
      </c>
      <c r="F1005" s="7" t="s">
        <v>53</v>
      </c>
      <c r="G1005" s="7" t="s">
        <v>54</v>
      </c>
      <c r="H1005" s="7" t="s">
        <v>20</v>
      </c>
      <c r="I1005" s="9">
        <v>0.55000000000000004</v>
      </c>
      <c r="J1005" s="10">
        <v>4750</v>
      </c>
      <c r="K1005" s="11">
        <f t="shared" si="6"/>
        <v>2612.5</v>
      </c>
      <c r="L1005" s="11">
        <f t="shared" si="7"/>
        <v>1436.8750000000002</v>
      </c>
      <c r="M1005" s="12">
        <v>0.55000000000000004</v>
      </c>
      <c r="O1005" s="17"/>
      <c r="P1005" s="18"/>
      <c r="Q1005" s="13"/>
      <c r="R1005" s="14"/>
    </row>
    <row r="1006" spans="1:18" ht="15.75" customHeight="1">
      <c r="A1006" s="1"/>
      <c r="B1006" s="7" t="s">
        <v>23</v>
      </c>
      <c r="C1006" s="7">
        <v>1197831</v>
      </c>
      <c r="D1006" s="8">
        <v>44504</v>
      </c>
      <c r="E1006" s="7" t="s">
        <v>24</v>
      </c>
      <c r="F1006" s="7" t="s">
        <v>53</v>
      </c>
      <c r="G1006" s="7" t="s">
        <v>54</v>
      </c>
      <c r="H1006" s="7" t="s">
        <v>21</v>
      </c>
      <c r="I1006" s="9">
        <v>0.54999999999999993</v>
      </c>
      <c r="J1006" s="10">
        <v>4500</v>
      </c>
      <c r="K1006" s="11">
        <f t="shared" si="6"/>
        <v>2474.9999999999995</v>
      </c>
      <c r="L1006" s="11">
        <f t="shared" si="7"/>
        <v>989.99999999999977</v>
      </c>
      <c r="M1006" s="12">
        <v>0.39999999999999997</v>
      </c>
      <c r="O1006" s="17"/>
      <c r="P1006" s="18"/>
      <c r="Q1006" s="13"/>
      <c r="R1006" s="14"/>
    </row>
    <row r="1007" spans="1:18" ht="15.75" customHeight="1">
      <c r="A1007" s="1"/>
      <c r="B1007" s="7" t="s">
        <v>23</v>
      </c>
      <c r="C1007" s="7">
        <v>1197831</v>
      </c>
      <c r="D1007" s="8">
        <v>44504</v>
      </c>
      <c r="E1007" s="7" t="s">
        <v>24</v>
      </c>
      <c r="F1007" s="7" t="s">
        <v>53</v>
      </c>
      <c r="G1007" s="7" t="s">
        <v>54</v>
      </c>
      <c r="H1007" s="7" t="s">
        <v>22</v>
      </c>
      <c r="I1007" s="9">
        <v>0.65</v>
      </c>
      <c r="J1007" s="10">
        <v>6500</v>
      </c>
      <c r="K1007" s="11">
        <f t="shared" si="6"/>
        <v>4225</v>
      </c>
      <c r="L1007" s="11">
        <f t="shared" si="7"/>
        <v>2535.0000000000005</v>
      </c>
      <c r="M1007" s="12">
        <v>0.60000000000000009</v>
      </c>
      <c r="O1007" s="17"/>
      <c r="P1007" s="18"/>
      <c r="Q1007" s="13"/>
      <c r="R1007" s="14"/>
    </row>
    <row r="1008" spans="1:18" ht="15.75" customHeight="1">
      <c r="A1008" s="1"/>
      <c r="B1008" s="7" t="s">
        <v>23</v>
      </c>
      <c r="C1008" s="7">
        <v>1197831</v>
      </c>
      <c r="D1008" s="8">
        <v>44533</v>
      </c>
      <c r="E1008" s="7" t="s">
        <v>24</v>
      </c>
      <c r="F1008" s="7" t="s">
        <v>53</v>
      </c>
      <c r="G1008" s="7" t="s">
        <v>54</v>
      </c>
      <c r="H1008" s="7" t="s">
        <v>17</v>
      </c>
      <c r="I1008" s="9">
        <v>0.54999999999999993</v>
      </c>
      <c r="J1008" s="10">
        <v>8000</v>
      </c>
      <c r="K1008" s="11">
        <f t="shared" si="6"/>
        <v>4399.9999999999991</v>
      </c>
      <c r="L1008" s="11">
        <f t="shared" si="7"/>
        <v>1979.9999999999993</v>
      </c>
      <c r="M1008" s="12">
        <v>0.44999999999999996</v>
      </c>
      <c r="O1008" s="17"/>
      <c r="P1008" s="18"/>
      <c r="Q1008" s="13"/>
      <c r="R1008" s="14"/>
    </row>
    <row r="1009" spans="1:18" ht="15.75" customHeight="1">
      <c r="A1009" s="1"/>
      <c r="B1009" s="7" t="s">
        <v>23</v>
      </c>
      <c r="C1009" s="7">
        <v>1197831</v>
      </c>
      <c r="D1009" s="8">
        <v>44533</v>
      </c>
      <c r="E1009" s="7" t="s">
        <v>24</v>
      </c>
      <c r="F1009" s="7" t="s">
        <v>53</v>
      </c>
      <c r="G1009" s="7" t="s">
        <v>54</v>
      </c>
      <c r="H1009" s="7" t="s">
        <v>18</v>
      </c>
      <c r="I1009" s="9">
        <v>0.54999999999999993</v>
      </c>
      <c r="J1009" s="10">
        <v>8000</v>
      </c>
      <c r="K1009" s="11">
        <f t="shared" si="6"/>
        <v>4399.9999999999991</v>
      </c>
      <c r="L1009" s="11">
        <f t="shared" si="7"/>
        <v>1979.9999999999993</v>
      </c>
      <c r="M1009" s="12">
        <v>0.44999999999999996</v>
      </c>
      <c r="O1009" s="17"/>
      <c r="P1009" s="18"/>
      <c r="Q1009" s="13"/>
      <c r="R1009" s="14"/>
    </row>
    <row r="1010" spans="1:18" ht="15.75" customHeight="1">
      <c r="A1010" s="1"/>
      <c r="B1010" s="7" t="s">
        <v>23</v>
      </c>
      <c r="C1010" s="7">
        <v>1197831</v>
      </c>
      <c r="D1010" s="8">
        <v>44533</v>
      </c>
      <c r="E1010" s="7" t="s">
        <v>24</v>
      </c>
      <c r="F1010" s="7" t="s">
        <v>53</v>
      </c>
      <c r="G1010" s="7" t="s">
        <v>54</v>
      </c>
      <c r="H1010" s="7" t="s">
        <v>19</v>
      </c>
      <c r="I1010" s="9">
        <v>0.6</v>
      </c>
      <c r="J1010" s="10">
        <v>7000</v>
      </c>
      <c r="K1010" s="11">
        <f t="shared" si="6"/>
        <v>4200</v>
      </c>
      <c r="L1010" s="11">
        <f t="shared" si="7"/>
        <v>1889.9999999999998</v>
      </c>
      <c r="M1010" s="12">
        <v>0.44999999999999996</v>
      </c>
      <c r="O1010" s="17"/>
      <c r="P1010" s="18"/>
      <c r="Q1010" s="13"/>
      <c r="R1010" s="14"/>
    </row>
    <row r="1011" spans="1:18" ht="15.75" customHeight="1">
      <c r="A1011" s="1"/>
      <c r="B1011" s="7" t="s">
        <v>23</v>
      </c>
      <c r="C1011" s="7">
        <v>1197831</v>
      </c>
      <c r="D1011" s="8">
        <v>44533</v>
      </c>
      <c r="E1011" s="7" t="s">
        <v>24</v>
      </c>
      <c r="F1011" s="7" t="s">
        <v>53</v>
      </c>
      <c r="G1011" s="7" t="s">
        <v>54</v>
      </c>
      <c r="H1011" s="7" t="s">
        <v>20</v>
      </c>
      <c r="I1011" s="9">
        <v>0.6</v>
      </c>
      <c r="J1011" s="10">
        <v>5500</v>
      </c>
      <c r="K1011" s="11">
        <f t="shared" si="6"/>
        <v>3300</v>
      </c>
      <c r="L1011" s="11">
        <f t="shared" si="7"/>
        <v>1815.0000000000002</v>
      </c>
      <c r="M1011" s="12">
        <v>0.55000000000000004</v>
      </c>
      <c r="O1011" s="17"/>
      <c r="P1011" s="18"/>
      <c r="Q1011" s="13"/>
      <c r="R1011" s="14"/>
    </row>
    <row r="1012" spans="1:18" ht="15.75" customHeight="1">
      <c r="A1012" s="1"/>
      <c r="B1012" s="7" t="s">
        <v>23</v>
      </c>
      <c r="C1012" s="7">
        <v>1197831</v>
      </c>
      <c r="D1012" s="8">
        <v>44533</v>
      </c>
      <c r="E1012" s="7" t="s">
        <v>24</v>
      </c>
      <c r="F1012" s="7" t="s">
        <v>53</v>
      </c>
      <c r="G1012" s="7" t="s">
        <v>54</v>
      </c>
      <c r="H1012" s="7" t="s">
        <v>21</v>
      </c>
      <c r="I1012" s="9">
        <v>0.54999999999999993</v>
      </c>
      <c r="J1012" s="10">
        <v>5000</v>
      </c>
      <c r="K1012" s="11">
        <f t="shared" si="6"/>
        <v>2749.9999999999995</v>
      </c>
      <c r="L1012" s="11">
        <f t="shared" si="7"/>
        <v>1099.9999999999998</v>
      </c>
      <c r="M1012" s="12">
        <v>0.39999999999999997</v>
      </c>
      <c r="O1012" s="17"/>
      <c r="P1012" s="18"/>
      <c r="Q1012" s="13"/>
      <c r="R1012" s="14"/>
    </row>
    <row r="1013" spans="1:18" ht="15.75" customHeight="1">
      <c r="A1013" s="1"/>
      <c r="B1013" s="7" t="s">
        <v>23</v>
      </c>
      <c r="C1013" s="7">
        <v>1197831</v>
      </c>
      <c r="D1013" s="8">
        <v>44533</v>
      </c>
      <c r="E1013" s="7" t="s">
        <v>24</v>
      </c>
      <c r="F1013" s="7" t="s">
        <v>53</v>
      </c>
      <c r="G1013" s="7" t="s">
        <v>54</v>
      </c>
      <c r="H1013" s="7" t="s">
        <v>22</v>
      </c>
      <c r="I1013" s="9">
        <v>0.65</v>
      </c>
      <c r="J1013" s="10">
        <v>7500</v>
      </c>
      <c r="K1013" s="11">
        <f t="shared" si="6"/>
        <v>4875</v>
      </c>
      <c r="L1013" s="11">
        <f t="shared" si="7"/>
        <v>2925.0000000000005</v>
      </c>
      <c r="M1013" s="12">
        <v>0.60000000000000009</v>
      </c>
      <c r="O1013" s="17"/>
      <c r="P1013" s="18"/>
      <c r="Q1013" s="13"/>
      <c r="R1013" s="14"/>
    </row>
    <row r="1014" spans="1:18" ht="15.75" customHeight="1">
      <c r="A1014" s="1" t="s">
        <v>39</v>
      </c>
      <c r="B1014" s="7" t="s">
        <v>14</v>
      </c>
      <c r="C1014" s="7">
        <v>1185732</v>
      </c>
      <c r="D1014" s="8">
        <v>44207</v>
      </c>
      <c r="E1014" s="7" t="s">
        <v>33</v>
      </c>
      <c r="F1014" s="7" t="s">
        <v>55</v>
      </c>
      <c r="G1014" s="7" t="s">
        <v>56</v>
      </c>
      <c r="H1014" s="7" t="s">
        <v>17</v>
      </c>
      <c r="I1014" s="9">
        <v>0.35</v>
      </c>
      <c r="J1014" s="10">
        <v>4250</v>
      </c>
      <c r="K1014" s="11">
        <f t="shared" si="6"/>
        <v>1487.5</v>
      </c>
      <c r="L1014" s="11">
        <f t="shared" si="7"/>
        <v>595</v>
      </c>
      <c r="M1014" s="12">
        <v>0.4</v>
      </c>
      <c r="O1014" s="17"/>
      <c r="P1014" s="18"/>
      <c r="Q1014" s="13"/>
      <c r="R1014" s="14"/>
    </row>
    <row r="1015" spans="1:18" ht="15.75" customHeight="1">
      <c r="A1015" s="1"/>
      <c r="B1015" s="7" t="s">
        <v>14</v>
      </c>
      <c r="C1015" s="7">
        <v>1185732</v>
      </c>
      <c r="D1015" s="8">
        <v>44207</v>
      </c>
      <c r="E1015" s="7" t="s">
        <v>33</v>
      </c>
      <c r="F1015" s="7" t="s">
        <v>55</v>
      </c>
      <c r="G1015" s="7" t="s">
        <v>56</v>
      </c>
      <c r="H1015" s="7" t="s">
        <v>18</v>
      </c>
      <c r="I1015" s="9">
        <v>0.35</v>
      </c>
      <c r="J1015" s="10">
        <v>2250</v>
      </c>
      <c r="K1015" s="11">
        <f t="shared" si="6"/>
        <v>787.5</v>
      </c>
      <c r="L1015" s="11">
        <f t="shared" si="7"/>
        <v>275.625</v>
      </c>
      <c r="M1015" s="12">
        <v>0.35</v>
      </c>
      <c r="O1015" s="17"/>
      <c r="P1015" s="18"/>
      <c r="Q1015" s="13"/>
      <c r="R1015" s="14"/>
    </row>
    <row r="1016" spans="1:18" ht="15.75" customHeight="1">
      <c r="A1016" s="1"/>
      <c r="B1016" s="7" t="s">
        <v>14</v>
      </c>
      <c r="C1016" s="7">
        <v>1185732</v>
      </c>
      <c r="D1016" s="8">
        <v>44207</v>
      </c>
      <c r="E1016" s="7" t="s">
        <v>33</v>
      </c>
      <c r="F1016" s="7" t="s">
        <v>55</v>
      </c>
      <c r="G1016" s="7" t="s">
        <v>56</v>
      </c>
      <c r="H1016" s="7" t="s">
        <v>19</v>
      </c>
      <c r="I1016" s="9">
        <v>0.25</v>
      </c>
      <c r="J1016" s="10">
        <v>2250</v>
      </c>
      <c r="K1016" s="11">
        <f t="shared" si="6"/>
        <v>562.5</v>
      </c>
      <c r="L1016" s="11">
        <f t="shared" si="7"/>
        <v>196.875</v>
      </c>
      <c r="M1016" s="12">
        <v>0.35</v>
      </c>
      <c r="O1016" s="17"/>
      <c r="P1016" s="18"/>
      <c r="Q1016" s="13"/>
      <c r="R1016" s="14"/>
    </row>
    <row r="1017" spans="1:18" ht="15.75" customHeight="1">
      <c r="A1017" s="1"/>
      <c r="B1017" s="7" t="s">
        <v>14</v>
      </c>
      <c r="C1017" s="7">
        <v>1185732</v>
      </c>
      <c r="D1017" s="8">
        <v>44207</v>
      </c>
      <c r="E1017" s="7" t="s">
        <v>33</v>
      </c>
      <c r="F1017" s="7" t="s">
        <v>55</v>
      </c>
      <c r="G1017" s="7" t="s">
        <v>56</v>
      </c>
      <c r="H1017" s="7" t="s">
        <v>20</v>
      </c>
      <c r="I1017" s="9">
        <v>0.30000000000000004</v>
      </c>
      <c r="J1017" s="10">
        <v>750</v>
      </c>
      <c r="K1017" s="11">
        <f t="shared" si="6"/>
        <v>225.00000000000003</v>
      </c>
      <c r="L1017" s="11">
        <f t="shared" si="7"/>
        <v>90.000000000000014</v>
      </c>
      <c r="M1017" s="12">
        <v>0.4</v>
      </c>
      <c r="O1017" s="17"/>
      <c r="P1017" s="18"/>
      <c r="Q1017" s="13"/>
      <c r="R1017" s="14"/>
    </row>
    <row r="1018" spans="1:18" ht="15.75" customHeight="1">
      <c r="A1018" s="1"/>
      <c r="B1018" s="7" t="s">
        <v>14</v>
      </c>
      <c r="C1018" s="7">
        <v>1185732</v>
      </c>
      <c r="D1018" s="8">
        <v>44207</v>
      </c>
      <c r="E1018" s="7" t="s">
        <v>33</v>
      </c>
      <c r="F1018" s="7" t="s">
        <v>55</v>
      </c>
      <c r="G1018" s="7" t="s">
        <v>56</v>
      </c>
      <c r="H1018" s="7" t="s">
        <v>21</v>
      </c>
      <c r="I1018" s="9">
        <v>0.44999999999999996</v>
      </c>
      <c r="J1018" s="10">
        <v>1250</v>
      </c>
      <c r="K1018" s="11">
        <f t="shared" si="6"/>
        <v>562.5</v>
      </c>
      <c r="L1018" s="11">
        <f t="shared" si="7"/>
        <v>196.875</v>
      </c>
      <c r="M1018" s="12">
        <v>0.35</v>
      </c>
      <c r="O1018" s="17"/>
      <c r="P1018" s="18"/>
      <c r="Q1018" s="13"/>
      <c r="R1018" s="14"/>
    </row>
    <row r="1019" spans="1:18" ht="15.75" customHeight="1">
      <c r="A1019" s="1"/>
      <c r="B1019" s="7" t="s">
        <v>14</v>
      </c>
      <c r="C1019" s="7">
        <v>1185732</v>
      </c>
      <c r="D1019" s="8">
        <v>44207</v>
      </c>
      <c r="E1019" s="7" t="s">
        <v>33</v>
      </c>
      <c r="F1019" s="7" t="s">
        <v>55</v>
      </c>
      <c r="G1019" s="7" t="s">
        <v>56</v>
      </c>
      <c r="H1019" s="7" t="s">
        <v>22</v>
      </c>
      <c r="I1019" s="9">
        <v>0.35</v>
      </c>
      <c r="J1019" s="10">
        <v>2250</v>
      </c>
      <c r="K1019" s="11">
        <f t="shared" si="6"/>
        <v>787.5</v>
      </c>
      <c r="L1019" s="11">
        <f t="shared" si="7"/>
        <v>393.75</v>
      </c>
      <c r="M1019" s="12">
        <v>0.5</v>
      </c>
      <c r="O1019" s="17"/>
      <c r="P1019" s="18"/>
      <c r="Q1019" s="13"/>
      <c r="R1019" s="14"/>
    </row>
    <row r="1020" spans="1:18" ht="15.75" customHeight="1">
      <c r="A1020" s="1"/>
      <c r="B1020" s="7" t="s">
        <v>14</v>
      </c>
      <c r="C1020" s="7">
        <v>1185732</v>
      </c>
      <c r="D1020" s="8">
        <v>44238</v>
      </c>
      <c r="E1020" s="7" t="s">
        <v>33</v>
      </c>
      <c r="F1020" s="7" t="s">
        <v>55</v>
      </c>
      <c r="G1020" s="7" t="s">
        <v>56</v>
      </c>
      <c r="H1020" s="7" t="s">
        <v>17</v>
      </c>
      <c r="I1020" s="9">
        <v>0.35</v>
      </c>
      <c r="J1020" s="10">
        <v>4750</v>
      </c>
      <c r="K1020" s="11">
        <f t="shared" si="6"/>
        <v>1662.5</v>
      </c>
      <c r="L1020" s="11">
        <f t="shared" si="7"/>
        <v>665</v>
      </c>
      <c r="M1020" s="12">
        <v>0.4</v>
      </c>
      <c r="O1020" s="17"/>
      <c r="P1020" s="18"/>
      <c r="Q1020" s="13"/>
      <c r="R1020" s="14"/>
    </row>
    <row r="1021" spans="1:18" ht="15.75" customHeight="1">
      <c r="A1021" s="1"/>
      <c r="B1021" s="7" t="s">
        <v>14</v>
      </c>
      <c r="C1021" s="7">
        <v>1185732</v>
      </c>
      <c r="D1021" s="8">
        <v>44238</v>
      </c>
      <c r="E1021" s="7" t="s">
        <v>33</v>
      </c>
      <c r="F1021" s="7" t="s">
        <v>55</v>
      </c>
      <c r="G1021" s="7" t="s">
        <v>56</v>
      </c>
      <c r="H1021" s="7" t="s">
        <v>18</v>
      </c>
      <c r="I1021" s="9">
        <v>0.35</v>
      </c>
      <c r="J1021" s="10">
        <v>1250</v>
      </c>
      <c r="K1021" s="11">
        <f t="shared" si="6"/>
        <v>437.5</v>
      </c>
      <c r="L1021" s="11">
        <f t="shared" si="7"/>
        <v>153.125</v>
      </c>
      <c r="M1021" s="12">
        <v>0.35</v>
      </c>
      <c r="O1021" s="17"/>
      <c r="P1021" s="18"/>
      <c r="Q1021" s="13"/>
      <c r="R1021" s="14"/>
    </row>
    <row r="1022" spans="1:18" ht="15.75" customHeight="1">
      <c r="A1022" s="1"/>
      <c r="B1022" s="7" t="s">
        <v>14</v>
      </c>
      <c r="C1022" s="7">
        <v>1185732</v>
      </c>
      <c r="D1022" s="8">
        <v>44238</v>
      </c>
      <c r="E1022" s="7" t="s">
        <v>33</v>
      </c>
      <c r="F1022" s="7" t="s">
        <v>55</v>
      </c>
      <c r="G1022" s="7" t="s">
        <v>56</v>
      </c>
      <c r="H1022" s="7" t="s">
        <v>19</v>
      </c>
      <c r="I1022" s="9">
        <v>0.25</v>
      </c>
      <c r="J1022" s="10">
        <v>1750</v>
      </c>
      <c r="K1022" s="11">
        <f t="shared" si="6"/>
        <v>437.5</v>
      </c>
      <c r="L1022" s="11">
        <f t="shared" si="7"/>
        <v>153.125</v>
      </c>
      <c r="M1022" s="12">
        <v>0.35</v>
      </c>
      <c r="O1022" s="17"/>
      <c r="P1022" s="18"/>
      <c r="Q1022" s="13"/>
      <c r="R1022" s="14"/>
    </row>
    <row r="1023" spans="1:18" ht="15.75" customHeight="1">
      <c r="A1023" s="1"/>
      <c r="B1023" s="7" t="s">
        <v>14</v>
      </c>
      <c r="C1023" s="7">
        <v>1185732</v>
      </c>
      <c r="D1023" s="8">
        <v>44238</v>
      </c>
      <c r="E1023" s="7" t="s">
        <v>33</v>
      </c>
      <c r="F1023" s="7" t="s">
        <v>55</v>
      </c>
      <c r="G1023" s="7" t="s">
        <v>56</v>
      </c>
      <c r="H1023" s="7" t="s">
        <v>20</v>
      </c>
      <c r="I1023" s="9">
        <v>0.30000000000000004</v>
      </c>
      <c r="J1023" s="10">
        <v>500</v>
      </c>
      <c r="K1023" s="11">
        <f t="shared" si="6"/>
        <v>150.00000000000003</v>
      </c>
      <c r="L1023" s="11">
        <f t="shared" si="7"/>
        <v>60.000000000000014</v>
      </c>
      <c r="M1023" s="12">
        <v>0.4</v>
      </c>
      <c r="O1023" s="17"/>
      <c r="P1023" s="18"/>
      <c r="Q1023" s="13"/>
      <c r="R1023" s="14"/>
    </row>
    <row r="1024" spans="1:18" ht="15.75" customHeight="1">
      <c r="A1024" s="1"/>
      <c r="B1024" s="7" t="s">
        <v>14</v>
      </c>
      <c r="C1024" s="7">
        <v>1185732</v>
      </c>
      <c r="D1024" s="8">
        <v>44238</v>
      </c>
      <c r="E1024" s="7" t="s">
        <v>33</v>
      </c>
      <c r="F1024" s="7" t="s">
        <v>55</v>
      </c>
      <c r="G1024" s="7" t="s">
        <v>56</v>
      </c>
      <c r="H1024" s="7" t="s">
        <v>21</v>
      </c>
      <c r="I1024" s="9">
        <v>0.44999999999999996</v>
      </c>
      <c r="J1024" s="10">
        <v>1250</v>
      </c>
      <c r="K1024" s="11">
        <f t="shared" si="6"/>
        <v>562.5</v>
      </c>
      <c r="L1024" s="11">
        <f t="shared" si="7"/>
        <v>196.875</v>
      </c>
      <c r="M1024" s="12">
        <v>0.35</v>
      </c>
      <c r="O1024" s="17"/>
      <c r="P1024" s="18"/>
      <c r="Q1024" s="13"/>
      <c r="R1024" s="14"/>
    </row>
    <row r="1025" spans="1:18" ht="15.75" customHeight="1">
      <c r="A1025" s="1"/>
      <c r="B1025" s="7" t="s">
        <v>14</v>
      </c>
      <c r="C1025" s="7">
        <v>1185732</v>
      </c>
      <c r="D1025" s="8">
        <v>44238</v>
      </c>
      <c r="E1025" s="7" t="s">
        <v>33</v>
      </c>
      <c r="F1025" s="7" t="s">
        <v>55</v>
      </c>
      <c r="G1025" s="7" t="s">
        <v>56</v>
      </c>
      <c r="H1025" s="7" t="s">
        <v>22</v>
      </c>
      <c r="I1025" s="9">
        <v>0.35</v>
      </c>
      <c r="J1025" s="10">
        <v>2000</v>
      </c>
      <c r="K1025" s="11">
        <f t="shared" si="6"/>
        <v>700</v>
      </c>
      <c r="L1025" s="11">
        <f t="shared" si="7"/>
        <v>350</v>
      </c>
      <c r="M1025" s="12">
        <v>0.5</v>
      </c>
      <c r="O1025" s="17"/>
      <c r="P1025" s="18"/>
      <c r="Q1025" s="13"/>
      <c r="R1025" s="14"/>
    </row>
    <row r="1026" spans="1:18" ht="15.75" customHeight="1">
      <c r="A1026" s="1"/>
      <c r="B1026" s="7" t="s">
        <v>14</v>
      </c>
      <c r="C1026" s="7">
        <v>1185732</v>
      </c>
      <c r="D1026" s="8">
        <v>44265</v>
      </c>
      <c r="E1026" s="7" t="s">
        <v>33</v>
      </c>
      <c r="F1026" s="7" t="s">
        <v>55</v>
      </c>
      <c r="G1026" s="7" t="s">
        <v>56</v>
      </c>
      <c r="H1026" s="7" t="s">
        <v>17</v>
      </c>
      <c r="I1026" s="9">
        <v>0.4</v>
      </c>
      <c r="J1026" s="10">
        <v>4200</v>
      </c>
      <c r="K1026" s="11">
        <f t="shared" ref="K1026:K4913" si="8">I1026*J1026</f>
        <v>1680</v>
      </c>
      <c r="L1026" s="11">
        <f t="shared" ref="L1026:L4913" si="9">K1026*M1026</f>
        <v>672</v>
      </c>
      <c r="M1026" s="12">
        <v>0.4</v>
      </c>
      <c r="O1026" s="17"/>
      <c r="P1026" s="18"/>
      <c r="Q1026" s="13"/>
      <c r="R1026" s="14"/>
    </row>
    <row r="1027" spans="1:18" ht="15.75" customHeight="1">
      <c r="A1027" s="1"/>
      <c r="B1027" s="7" t="s">
        <v>14</v>
      </c>
      <c r="C1027" s="7">
        <v>1185732</v>
      </c>
      <c r="D1027" s="8">
        <v>44265</v>
      </c>
      <c r="E1027" s="7" t="s">
        <v>33</v>
      </c>
      <c r="F1027" s="7" t="s">
        <v>55</v>
      </c>
      <c r="G1027" s="7" t="s">
        <v>56</v>
      </c>
      <c r="H1027" s="7" t="s">
        <v>18</v>
      </c>
      <c r="I1027" s="9">
        <v>0.4</v>
      </c>
      <c r="J1027" s="10">
        <v>1000</v>
      </c>
      <c r="K1027" s="11">
        <f t="shared" si="8"/>
        <v>400</v>
      </c>
      <c r="L1027" s="11">
        <f t="shared" si="9"/>
        <v>140</v>
      </c>
      <c r="M1027" s="12">
        <v>0.35</v>
      </c>
      <c r="O1027" s="17"/>
      <c r="P1027" s="18"/>
      <c r="Q1027" s="13"/>
      <c r="R1027" s="14"/>
    </row>
    <row r="1028" spans="1:18" ht="15.75" customHeight="1">
      <c r="A1028" s="1"/>
      <c r="B1028" s="7" t="s">
        <v>14</v>
      </c>
      <c r="C1028" s="7">
        <v>1185732</v>
      </c>
      <c r="D1028" s="8">
        <v>44265</v>
      </c>
      <c r="E1028" s="7" t="s">
        <v>33</v>
      </c>
      <c r="F1028" s="7" t="s">
        <v>55</v>
      </c>
      <c r="G1028" s="7" t="s">
        <v>56</v>
      </c>
      <c r="H1028" s="7" t="s">
        <v>19</v>
      </c>
      <c r="I1028" s="9">
        <v>0.30000000000000004</v>
      </c>
      <c r="J1028" s="10">
        <v>1500</v>
      </c>
      <c r="K1028" s="11">
        <f t="shared" si="8"/>
        <v>450.00000000000006</v>
      </c>
      <c r="L1028" s="11">
        <f t="shared" si="9"/>
        <v>157.5</v>
      </c>
      <c r="M1028" s="12">
        <v>0.35</v>
      </c>
      <c r="O1028" s="17"/>
      <c r="P1028" s="18"/>
      <c r="Q1028" s="13"/>
      <c r="R1028" s="14"/>
    </row>
    <row r="1029" spans="1:18" ht="15.75" customHeight="1">
      <c r="A1029" s="1"/>
      <c r="B1029" s="7" t="s">
        <v>14</v>
      </c>
      <c r="C1029" s="7">
        <v>1185732</v>
      </c>
      <c r="D1029" s="8">
        <v>44265</v>
      </c>
      <c r="E1029" s="7" t="s">
        <v>33</v>
      </c>
      <c r="F1029" s="7" t="s">
        <v>55</v>
      </c>
      <c r="G1029" s="7" t="s">
        <v>56</v>
      </c>
      <c r="H1029" s="7" t="s">
        <v>20</v>
      </c>
      <c r="I1029" s="9">
        <v>0.35</v>
      </c>
      <c r="J1029" s="10">
        <v>0</v>
      </c>
      <c r="K1029" s="11">
        <f t="shared" si="8"/>
        <v>0</v>
      </c>
      <c r="L1029" s="11">
        <f t="shared" si="9"/>
        <v>0</v>
      </c>
      <c r="M1029" s="12">
        <v>0.4</v>
      </c>
      <c r="O1029" s="17"/>
      <c r="P1029" s="18"/>
      <c r="Q1029" s="13"/>
      <c r="R1029" s="14"/>
    </row>
    <row r="1030" spans="1:18" ht="15.75" customHeight="1">
      <c r="A1030" s="1"/>
      <c r="B1030" s="7" t="s">
        <v>14</v>
      </c>
      <c r="C1030" s="7">
        <v>1185732</v>
      </c>
      <c r="D1030" s="8">
        <v>44265</v>
      </c>
      <c r="E1030" s="7" t="s">
        <v>33</v>
      </c>
      <c r="F1030" s="7" t="s">
        <v>55</v>
      </c>
      <c r="G1030" s="7" t="s">
        <v>56</v>
      </c>
      <c r="H1030" s="7" t="s">
        <v>21</v>
      </c>
      <c r="I1030" s="9">
        <v>0.5</v>
      </c>
      <c r="J1030" s="10">
        <v>500</v>
      </c>
      <c r="K1030" s="11">
        <f t="shared" si="8"/>
        <v>250</v>
      </c>
      <c r="L1030" s="11">
        <f t="shared" si="9"/>
        <v>87.5</v>
      </c>
      <c r="M1030" s="12">
        <v>0.35</v>
      </c>
      <c r="O1030" s="17"/>
      <c r="P1030" s="18"/>
      <c r="Q1030" s="13"/>
      <c r="R1030" s="14"/>
    </row>
    <row r="1031" spans="1:18" ht="15.75" customHeight="1">
      <c r="A1031" s="1"/>
      <c r="B1031" s="7" t="s">
        <v>14</v>
      </c>
      <c r="C1031" s="7">
        <v>1185732</v>
      </c>
      <c r="D1031" s="8">
        <v>44265</v>
      </c>
      <c r="E1031" s="7" t="s">
        <v>33</v>
      </c>
      <c r="F1031" s="7" t="s">
        <v>55</v>
      </c>
      <c r="G1031" s="7" t="s">
        <v>56</v>
      </c>
      <c r="H1031" s="7" t="s">
        <v>22</v>
      </c>
      <c r="I1031" s="9">
        <v>0.4</v>
      </c>
      <c r="J1031" s="10">
        <v>1500</v>
      </c>
      <c r="K1031" s="11">
        <f t="shared" si="8"/>
        <v>600</v>
      </c>
      <c r="L1031" s="11">
        <f t="shared" si="9"/>
        <v>300</v>
      </c>
      <c r="M1031" s="12">
        <v>0.5</v>
      </c>
      <c r="O1031" s="17"/>
      <c r="P1031" s="18"/>
      <c r="Q1031" s="13"/>
      <c r="R1031" s="14"/>
    </row>
    <row r="1032" spans="1:18" ht="15.75" customHeight="1">
      <c r="A1032" s="1"/>
      <c r="B1032" s="7" t="s">
        <v>14</v>
      </c>
      <c r="C1032" s="7">
        <v>1185732</v>
      </c>
      <c r="D1032" s="8">
        <v>44297</v>
      </c>
      <c r="E1032" s="7" t="s">
        <v>33</v>
      </c>
      <c r="F1032" s="7" t="s">
        <v>55</v>
      </c>
      <c r="G1032" s="7" t="s">
        <v>56</v>
      </c>
      <c r="H1032" s="7" t="s">
        <v>17</v>
      </c>
      <c r="I1032" s="9">
        <v>0.4</v>
      </c>
      <c r="J1032" s="10">
        <v>3750</v>
      </c>
      <c r="K1032" s="11">
        <f t="shared" si="8"/>
        <v>1500</v>
      </c>
      <c r="L1032" s="11">
        <f t="shared" si="9"/>
        <v>600</v>
      </c>
      <c r="M1032" s="12">
        <v>0.4</v>
      </c>
      <c r="O1032" s="17"/>
      <c r="P1032" s="18"/>
      <c r="Q1032" s="13"/>
      <c r="R1032" s="14"/>
    </row>
    <row r="1033" spans="1:18" ht="15.75" customHeight="1">
      <c r="A1033" s="1"/>
      <c r="B1033" s="7" t="s">
        <v>14</v>
      </c>
      <c r="C1033" s="7">
        <v>1185732</v>
      </c>
      <c r="D1033" s="8">
        <v>44297</v>
      </c>
      <c r="E1033" s="7" t="s">
        <v>33</v>
      </c>
      <c r="F1033" s="7" t="s">
        <v>55</v>
      </c>
      <c r="G1033" s="7" t="s">
        <v>56</v>
      </c>
      <c r="H1033" s="7" t="s">
        <v>18</v>
      </c>
      <c r="I1033" s="9">
        <v>0.35000000000000003</v>
      </c>
      <c r="J1033" s="10">
        <v>750</v>
      </c>
      <c r="K1033" s="11">
        <f t="shared" si="8"/>
        <v>262.5</v>
      </c>
      <c r="L1033" s="11">
        <f t="shared" si="9"/>
        <v>91.875</v>
      </c>
      <c r="M1033" s="12">
        <v>0.35</v>
      </c>
      <c r="O1033" s="17"/>
      <c r="P1033" s="18"/>
      <c r="Q1033" s="13"/>
      <c r="R1033" s="14"/>
    </row>
    <row r="1034" spans="1:18" ht="15.75" customHeight="1">
      <c r="A1034" s="1"/>
      <c r="B1034" s="7" t="s">
        <v>14</v>
      </c>
      <c r="C1034" s="7">
        <v>1185732</v>
      </c>
      <c r="D1034" s="8">
        <v>44297</v>
      </c>
      <c r="E1034" s="7" t="s">
        <v>33</v>
      </c>
      <c r="F1034" s="7" t="s">
        <v>55</v>
      </c>
      <c r="G1034" s="7" t="s">
        <v>56</v>
      </c>
      <c r="H1034" s="7" t="s">
        <v>19</v>
      </c>
      <c r="I1034" s="9">
        <v>0.25000000000000006</v>
      </c>
      <c r="J1034" s="10">
        <v>750</v>
      </c>
      <c r="K1034" s="11">
        <f t="shared" si="8"/>
        <v>187.50000000000003</v>
      </c>
      <c r="L1034" s="11">
        <f t="shared" si="9"/>
        <v>65.625</v>
      </c>
      <c r="M1034" s="12">
        <v>0.35</v>
      </c>
      <c r="O1034" s="17"/>
      <c r="P1034" s="18"/>
      <c r="Q1034" s="13"/>
      <c r="R1034" s="14"/>
    </row>
    <row r="1035" spans="1:18" ht="15.75" customHeight="1">
      <c r="A1035" s="1"/>
      <c r="B1035" s="7" t="s">
        <v>14</v>
      </c>
      <c r="C1035" s="7">
        <v>1185732</v>
      </c>
      <c r="D1035" s="8">
        <v>44297</v>
      </c>
      <c r="E1035" s="7" t="s">
        <v>33</v>
      </c>
      <c r="F1035" s="7" t="s">
        <v>55</v>
      </c>
      <c r="G1035" s="7" t="s">
        <v>56</v>
      </c>
      <c r="H1035" s="7" t="s">
        <v>20</v>
      </c>
      <c r="I1035" s="9">
        <v>0.3</v>
      </c>
      <c r="J1035" s="10">
        <v>0</v>
      </c>
      <c r="K1035" s="11">
        <f t="shared" si="8"/>
        <v>0</v>
      </c>
      <c r="L1035" s="11">
        <f t="shared" si="9"/>
        <v>0</v>
      </c>
      <c r="M1035" s="12">
        <v>0.4</v>
      </c>
      <c r="O1035" s="17"/>
      <c r="P1035" s="18"/>
      <c r="Q1035" s="13"/>
      <c r="R1035" s="14"/>
    </row>
    <row r="1036" spans="1:18" ht="15.75" customHeight="1">
      <c r="A1036" s="1"/>
      <c r="B1036" s="7" t="s">
        <v>14</v>
      </c>
      <c r="C1036" s="7">
        <v>1185732</v>
      </c>
      <c r="D1036" s="8">
        <v>44297</v>
      </c>
      <c r="E1036" s="7" t="s">
        <v>33</v>
      </c>
      <c r="F1036" s="7" t="s">
        <v>55</v>
      </c>
      <c r="G1036" s="7" t="s">
        <v>56</v>
      </c>
      <c r="H1036" s="7" t="s">
        <v>21</v>
      </c>
      <c r="I1036" s="9">
        <v>0.45</v>
      </c>
      <c r="J1036" s="10">
        <v>250</v>
      </c>
      <c r="K1036" s="11">
        <f t="shared" si="8"/>
        <v>112.5</v>
      </c>
      <c r="L1036" s="11">
        <f t="shared" si="9"/>
        <v>39.375</v>
      </c>
      <c r="M1036" s="12">
        <v>0.35</v>
      </c>
      <c r="O1036" s="17"/>
      <c r="P1036" s="18"/>
      <c r="Q1036" s="13"/>
      <c r="R1036" s="14"/>
    </row>
    <row r="1037" spans="1:18" ht="15.75" customHeight="1">
      <c r="A1037" s="1"/>
      <c r="B1037" s="7" t="s">
        <v>14</v>
      </c>
      <c r="C1037" s="7">
        <v>1185732</v>
      </c>
      <c r="D1037" s="8">
        <v>44297</v>
      </c>
      <c r="E1037" s="7" t="s">
        <v>33</v>
      </c>
      <c r="F1037" s="7" t="s">
        <v>55</v>
      </c>
      <c r="G1037" s="7" t="s">
        <v>56</v>
      </c>
      <c r="H1037" s="7" t="s">
        <v>22</v>
      </c>
      <c r="I1037" s="9">
        <v>0.35000000000000003</v>
      </c>
      <c r="J1037" s="10">
        <v>1500</v>
      </c>
      <c r="K1037" s="11">
        <f t="shared" si="8"/>
        <v>525</v>
      </c>
      <c r="L1037" s="11">
        <f t="shared" si="9"/>
        <v>262.5</v>
      </c>
      <c r="M1037" s="12">
        <v>0.5</v>
      </c>
      <c r="O1037" s="17"/>
      <c r="P1037" s="18"/>
      <c r="Q1037" s="13"/>
      <c r="R1037" s="14"/>
    </row>
    <row r="1038" spans="1:18" ht="15.75" customHeight="1">
      <c r="A1038" s="1"/>
      <c r="B1038" s="7" t="s">
        <v>14</v>
      </c>
      <c r="C1038" s="7">
        <v>1185732</v>
      </c>
      <c r="D1038" s="8">
        <v>44328</v>
      </c>
      <c r="E1038" s="7" t="s">
        <v>33</v>
      </c>
      <c r="F1038" s="7" t="s">
        <v>55</v>
      </c>
      <c r="G1038" s="7" t="s">
        <v>56</v>
      </c>
      <c r="H1038" s="7" t="s">
        <v>17</v>
      </c>
      <c r="I1038" s="9">
        <v>0.45</v>
      </c>
      <c r="J1038" s="10">
        <v>4200</v>
      </c>
      <c r="K1038" s="11">
        <f t="shared" si="8"/>
        <v>1890</v>
      </c>
      <c r="L1038" s="11">
        <f t="shared" si="9"/>
        <v>756</v>
      </c>
      <c r="M1038" s="12">
        <v>0.4</v>
      </c>
      <c r="O1038" s="17"/>
      <c r="P1038" s="18"/>
      <c r="Q1038" s="13"/>
      <c r="R1038" s="14"/>
    </row>
    <row r="1039" spans="1:18" ht="15.75" customHeight="1">
      <c r="A1039" s="1"/>
      <c r="B1039" s="7" t="s">
        <v>14</v>
      </c>
      <c r="C1039" s="7">
        <v>1185732</v>
      </c>
      <c r="D1039" s="8">
        <v>44328</v>
      </c>
      <c r="E1039" s="7" t="s">
        <v>33</v>
      </c>
      <c r="F1039" s="7" t="s">
        <v>55</v>
      </c>
      <c r="G1039" s="7" t="s">
        <v>56</v>
      </c>
      <c r="H1039" s="7" t="s">
        <v>18</v>
      </c>
      <c r="I1039" s="9">
        <v>0.40000000000000008</v>
      </c>
      <c r="J1039" s="10">
        <v>1250</v>
      </c>
      <c r="K1039" s="11">
        <f t="shared" si="8"/>
        <v>500.00000000000011</v>
      </c>
      <c r="L1039" s="11">
        <f t="shared" si="9"/>
        <v>175.00000000000003</v>
      </c>
      <c r="M1039" s="12">
        <v>0.35</v>
      </c>
      <c r="O1039" s="17"/>
      <c r="P1039" s="18"/>
      <c r="Q1039" s="13"/>
      <c r="R1039" s="14"/>
    </row>
    <row r="1040" spans="1:18" ht="15.75" customHeight="1">
      <c r="A1040" s="1"/>
      <c r="B1040" s="7" t="s">
        <v>14</v>
      </c>
      <c r="C1040" s="7">
        <v>1185732</v>
      </c>
      <c r="D1040" s="8">
        <v>44328</v>
      </c>
      <c r="E1040" s="7" t="s">
        <v>33</v>
      </c>
      <c r="F1040" s="7" t="s">
        <v>55</v>
      </c>
      <c r="G1040" s="7" t="s">
        <v>56</v>
      </c>
      <c r="H1040" s="7" t="s">
        <v>19</v>
      </c>
      <c r="I1040" s="9">
        <v>0.35000000000000003</v>
      </c>
      <c r="J1040" s="10">
        <v>1000</v>
      </c>
      <c r="K1040" s="11">
        <f t="shared" si="8"/>
        <v>350.00000000000006</v>
      </c>
      <c r="L1040" s="11">
        <f t="shared" si="9"/>
        <v>122.50000000000001</v>
      </c>
      <c r="M1040" s="12">
        <v>0.35</v>
      </c>
      <c r="O1040" s="17"/>
      <c r="P1040" s="18"/>
      <c r="Q1040" s="13"/>
      <c r="R1040" s="14"/>
    </row>
    <row r="1041" spans="1:18" ht="15.75" customHeight="1">
      <c r="A1041" s="1"/>
      <c r="B1041" s="7" t="s">
        <v>14</v>
      </c>
      <c r="C1041" s="7">
        <v>1185732</v>
      </c>
      <c r="D1041" s="8">
        <v>44328</v>
      </c>
      <c r="E1041" s="7" t="s">
        <v>33</v>
      </c>
      <c r="F1041" s="7" t="s">
        <v>55</v>
      </c>
      <c r="G1041" s="7" t="s">
        <v>56</v>
      </c>
      <c r="H1041" s="7" t="s">
        <v>20</v>
      </c>
      <c r="I1041" s="9">
        <v>0.35000000000000003</v>
      </c>
      <c r="J1041" s="10">
        <v>250</v>
      </c>
      <c r="K1041" s="11">
        <f t="shared" si="8"/>
        <v>87.500000000000014</v>
      </c>
      <c r="L1041" s="11">
        <f t="shared" si="9"/>
        <v>35.000000000000007</v>
      </c>
      <c r="M1041" s="12">
        <v>0.4</v>
      </c>
      <c r="O1041" s="17"/>
      <c r="P1041" s="18"/>
      <c r="Q1041" s="13"/>
      <c r="R1041" s="14"/>
    </row>
    <row r="1042" spans="1:18" ht="15.75" customHeight="1">
      <c r="A1042" s="1"/>
      <c r="B1042" s="7" t="s">
        <v>14</v>
      </c>
      <c r="C1042" s="7">
        <v>1185732</v>
      </c>
      <c r="D1042" s="8">
        <v>44328</v>
      </c>
      <c r="E1042" s="7" t="s">
        <v>33</v>
      </c>
      <c r="F1042" s="7" t="s">
        <v>55</v>
      </c>
      <c r="G1042" s="7" t="s">
        <v>56</v>
      </c>
      <c r="H1042" s="7" t="s">
        <v>21</v>
      </c>
      <c r="I1042" s="9">
        <v>0.49999999999999994</v>
      </c>
      <c r="J1042" s="10">
        <v>500</v>
      </c>
      <c r="K1042" s="11">
        <f t="shared" si="8"/>
        <v>249.99999999999997</v>
      </c>
      <c r="L1042" s="11">
        <f t="shared" si="9"/>
        <v>87.499999999999986</v>
      </c>
      <c r="M1042" s="12">
        <v>0.35</v>
      </c>
      <c r="O1042" s="17"/>
      <c r="P1042" s="18"/>
      <c r="Q1042" s="13"/>
      <c r="R1042" s="14"/>
    </row>
    <row r="1043" spans="1:18" ht="15.75" customHeight="1">
      <c r="A1043" s="1"/>
      <c r="B1043" s="7" t="s">
        <v>14</v>
      </c>
      <c r="C1043" s="7">
        <v>1185732</v>
      </c>
      <c r="D1043" s="8">
        <v>44328</v>
      </c>
      <c r="E1043" s="7" t="s">
        <v>33</v>
      </c>
      <c r="F1043" s="7" t="s">
        <v>55</v>
      </c>
      <c r="G1043" s="7" t="s">
        <v>56</v>
      </c>
      <c r="H1043" s="7" t="s">
        <v>22</v>
      </c>
      <c r="I1043" s="9">
        <v>0.54999999999999993</v>
      </c>
      <c r="J1043" s="10">
        <v>1500</v>
      </c>
      <c r="K1043" s="11">
        <f t="shared" si="8"/>
        <v>824.99999999999989</v>
      </c>
      <c r="L1043" s="11">
        <f t="shared" si="9"/>
        <v>412.49999999999994</v>
      </c>
      <c r="M1043" s="12">
        <v>0.5</v>
      </c>
      <c r="O1043" s="17"/>
      <c r="P1043" s="18"/>
      <c r="Q1043" s="13"/>
      <c r="R1043" s="14"/>
    </row>
    <row r="1044" spans="1:18" ht="15.75" customHeight="1">
      <c r="A1044" s="1"/>
      <c r="B1044" s="7" t="s">
        <v>14</v>
      </c>
      <c r="C1044" s="7">
        <v>1185732</v>
      </c>
      <c r="D1044" s="8">
        <v>44358</v>
      </c>
      <c r="E1044" s="7" t="s">
        <v>33</v>
      </c>
      <c r="F1044" s="7" t="s">
        <v>55</v>
      </c>
      <c r="G1044" s="7" t="s">
        <v>56</v>
      </c>
      <c r="H1044" s="7" t="s">
        <v>17</v>
      </c>
      <c r="I1044" s="9">
        <v>0.4</v>
      </c>
      <c r="J1044" s="10">
        <v>4000</v>
      </c>
      <c r="K1044" s="11">
        <f t="shared" si="8"/>
        <v>1600</v>
      </c>
      <c r="L1044" s="11">
        <f t="shared" si="9"/>
        <v>640</v>
      </c>
      <c r="M1044" s="12">
        <v>0.4</v>
      </c>
      <c r="O1044" s="17"/>
      <c r="P1044" s="18"/>
      <c r="Q1044" s="13"/>
      <c r="R1044" s="14"/>
    </row>
    <row r="1045" spans="1:18" ht="15.75" customHeight="1">
      <c r="A1045" s="1"/>
      <c r="B1045" s="7" t="s">
        <v>14</v>
      </c>
      <c r="C1045" s="7">
        <v>1185732</v>
      </c>
      <c r="D1045" s="8">
        <v>44358</v>
      </c>
      <c r="E1045" s="7" t="s">
        <v>33</v>
      </c>
      <c r="F1045" s="7" t="s">
        <v>55</v>
      </c>
      <c r="G1045" s="7" t="s">
        <v>56</v>
      </c>
      <c r="H1045" s="7" t="s">
        <v>18</v>
      </c>
      <c r="I1045" s="9">
        <v>0.35000000000000009</v>
      </c>
      <c r="J1045" s="10">
        <v>1500</v>
      </c>
      <c r="K1045" s="11">
        <f t="shared" si="8"/>
        <v>525.00000000000011</v>
      </c>
      <c r="L1045" s="11">
        <f t="shared" si="9"/>
        <v>183.75000000000003</v>
      </c>
      <c r="M1045" s="12">
        <v>0.35</v>
      </c>
      <c r="O1045" s="17"/>
      <c r="P1045" s="18"/>
      <c r="Q1045" s="13"/>
      <c r="R1045" s="14"/>
    </row>
    <row r="1046" spans="1:18" ht="15.75" customHeight="1">
      <c r="A1046" s="1"/>
      <c r="B1046" s="7" t="s">
        <v>14</v>
      </c>
      <c r="C1046" s="7">
        <v>1185732</v>
      </c>
      <c r="D1046" s="8">
        <v>44358</v>
      </c>
      <c r="E1046" s="7" t="s">
        <v>33</v>
      </c>
      <c r="F1046" s="7" t="s">
        <v>55</v>
      </c>
      <c r="G1046" s="7" t="s">
        <v>56</v>
      </c>
      <c r="H1046" s="7" t="s">
        <v>19</v>
      </c>
      <c r="I1046" s="9">
        <v>0.30000000000000004</v>
      </c>
      <c r="J1046" s="10">
        <v>1750</v>
      </c>
      <c r="K1046" s="11">
        <f t="shared" si="8"/>
        <v>525.00000000000011</v>
      </c>
      <c r="L1046" s="11">
        <f t="shared" si="9"/>
        <v>183.75000000000003</v>
      </c>
      <c r="M1046" s="12">
        <v>0.35</v>
      </c>
      <c r="O1046" s="17"/>
      <c r="P1046" s="18"/>
      <c r="Q1046" s="13"/>
      <c r="R1046" s="14"/>
    </row>
    <row r="1047" spans="1:18" ht="15.75" customHeight="1">
      <c r="A1047" s="1"/>
      <c r="B1047" s="7" t="s">
        <v>14</v>
      </c>
      <c r="C1047" s="7">
        <v>1185732</v>
      </c>
      <c r="D1047" s="8">
        <v>44358</v>
      </c>
      <c r="E1047" s="7" t="s">
        <v>33</v>
      </c>
      <c r="F1047" s="7" t="s">
        <v>55</v>
      </c>
      <c r="G1047" s="7" t="s">
        <v>56</v>
      </c>
      <c r="H1047" s="7" t="s">
        <v>20</v>
      </c>
      <c r="I1047" s="9">
        <v>0.30000000000000004</v>
      </c>
      <c r="J1047" s="10">
        <v>1500</v>
      </c>
      <c r="K1047" s="11">
        <f t="shared" si="8"/>
        <v>450.00000000000006</v>
      </c>
      <c r="L1047" s="11">
        <f t="shared" si="9"/>
        <v>180.00000000000003</v>
      </c>
      <c r="M1047" s="12">
        <v>0.4</v>
      </c>
      <c r="O1047" s="17"/>
      <c r="P1047" s="18"/>
      <c r="Q1047" s="13"/>
      <c r="R1047" s="14"/>
    </row>
    <row r="1048" spans="1:18" ht="15.75" customHeight="1">
      <c r="A1048" s="1"/>
      <c r="B1048" s="7" t="s">
        <v>14</v>
      </c>
      <c r="C1048" s="7">
        <v>1185732</v>
      </c>
      <c r="D1048" s="8">
        <v>44358</v>
      </c>
      <c r="E1048" s="7" t="s">
        <v>33</v>
      </c>
      <c r="F1048" s="7" t="s">
        <v>55</v>
      </c>
      <c r="G1048" s="7" t="s">
        <v>56</v>
      </c>
      <c r="H1048" s="7" t="s">
        <v>21</v>
      </c>
      <c r="I1048" s="9">
        <v>0.45</v>
      </c>
      <c r="J1048" s="10">
        <v>1500</v>
      </c>
      <c r="K1048" s="11">
        <f t="shared" si="8"/>
        <v>675</v>
      </c>
      <c r="L1048" s="11">
        <f t="shared" si="9"/>
        <v>236.24999999999997</v>
      </c>
      <c r="M1048" s="12">
        <v>0.35</v>
      </c>
      <c r="O1048" s="17"/>
      <c r="P1048" s="18"/>
      <c r="Q1048" s="13"/>
      <c r="R1048" s="14"/>
    </row>
    <row r="1049" spans="1:18" ht="15.75" customHeight="1">
      <c r="A1049" s="1"/>
      <c r="B1049" s="7" t="s">
        <v>14</v>
      </c>
      <c r="C1049" s="7">
        <v>1185732</v>
      </c>
      <c r="D1049" s="8">
        <v>44358</v>
      </c>
      <c r="E1049" s="7" t="s">
        <v>33</v>
      </c>
      <c r="F1049" s="7" t="s">
        <v>55</v>
      </c>
      <c r="G1049" s="7" t="s">
        <v>56</v>
      </c>
      <c r="H1049" s="7" t="s">
        <v>22</v>
      </c>
      <c r="I1049" s="9">
        <v>0.5</v>
      </c>
      <c r="J1049" s="10">
        <v>3250</v>
      </c>
      <c r="K1049" s="11">
        <f t="shared" si="8"/>
        <v>1625</v>
      </c>
      <c r="L1049" s="11">
        <f t="shared" si="9"/>
        <v>812.5</v>
      </c>
      <c r="M1049" s="12">
        <v>0.5</v>
      </c>
      <c r="O1049" s="17"/>
      <c r="P1049" s="18"/>
      <c r="Q1049" s="13"/>
      <c r="R1049" s="14"/>
    </row>
    <row r="1050" spans="1:18" ht="15.75" customHeight="1">
      <c r="A1050" s="1"/>
      <c r="B1050" s="7" t="s">
        <v>14</v>
      </c>
      <c r="C1050" s="7">
        <v>1185732</v>
      </c>
      <c r="D1050" s="8">
        <v>44387</v>
      </c>
      <c r="E1050" s="7" t="s">
        <v>33</v>
      </c>
      <c r="F1050" s="7" t="s">
        <v>55</v>
      </c>
      <c r="G1050" s="7" t="s">
        <v>56</v>
      </c>
      <c r="H1050" s="7" t="s">
        <v>17</v>
      </c>
      <c r="I1050" s="9">
        <v>0.45</v>
      </c>
      <c r="J1050" s="10">
        <v>5500</v>
      </c>
      <c r="K1050" s="11">
        <f t="shared" si="8"/>
        <v>2475</v>
      </c>
      <c r="L1050" s="11">
        <f t="shared" si="9"/>
        <v>990</v>
      </c>
      <c r="M1050" s="12">
        <v>0.4</v>
      </c>
      <c r="O1050" s="17"/>
      <c r="P1050" s="18"/>
      <c r="Q1050" s="13"/>
      <c r="R1050" s="14"/>
    </row>
    <row r="1051" spans="1:18" ht="15.75" customHeight="1">
      <c r="A1051" s="1"/>
      <c r="B1051" s="7" t="s">
        <v>14</v>
      </c>
      <c r="C1051" s="7">
        <v>1185732</v>
      </c>
      <c r="D1051" s="8">
        <v>44387</v>
      </c>
      <c r="E1051" s="7" t="s">
        <v>33</v>
      </c>
      <c r="F1051" s="7" t="s">
        <v>55</v>
      </c>
      <c r="G1051" s="7" t="s">
        <v>56</v>
      </c>
      <c r="H1051" s="7" t="s">
        <v>18</v>
      </c>
      <c r="I1051" s="9">
        <v>0.40000000000000008</v>
      </c>
      <c r="J1051" s="10">
        <v>3000</v>
      </c>
      <c r="K1051" s="11">
        <f t="shared" si="8"/>
        <v>1200.0000000000002</v>
      </c>
      <c r="L1051" s="11">
        <f t="shared" si="9"/>
        <v>420.00000000000006</v>
      </c>
      <c r="M1051" s="12">
        <v>0.35</v>
      </c>
      <c r="O1051" s="17"/>
      <c r="P1051" s="18"/>
      <c r="Q1051" s="13"/>
      <c r="R1051" s="14"/>
    </row>
    <row r="1052" spans="1:18" ht="15.75" customHeight="1">
      <c r="A1052" s="1"/>
      <c r="B1052" s="7" t="s">
        <v>14</v>
      </c>
      <c r="C1052" s="7">
        <v>1185732</v>
      </c>
      <c r="D1052" s="8">
        <v>44387</v>
      </c>
      <c r="E1052" s="7" t="s">
        <v>33</v>
      </c>
      <c r="F1052" s="7" t="s">
        <v>55</v>
      </c>
      <c r="G1052" s="7" t="s">
        <v>56</v>
      </c>
      <c r="H1052" s="7" t="s">
        <v>19</v>
      </c>
      <c r="I1052" s="9">
        <v>0.35000000000000003</v>
      </c>
      <c r="J1052" s="10">
        <v>2250</v>
      </c>
      <c r="K1052" s="11">
        <f t="shared" si="8"/>
        <v>787.50000000000011</v>
      </c>
      <c r="L1052" s="11">
        <f t="shared" si="9"/>
        <v>275.625</v>
      </c>
      <c r="M1052" s="12">
        <v>0.35</v>
      </c>
      <c r="O1052" s="17"/>
      <c r="P1052" s="18"/>
      <c r="Q1052" s="13"/>
      <c r="R1052" s="14"/>
    </row>
    <row r="1053" spans="1:18" ht="15.75" customHeight="1">
      <c r="A1053" s="1"/>
      <c r="B1053" s="7" t="s">
        <v>14</v>
      </c>
      <c r="C1053" s="7">
        <v>1185732</v>
      </c>
      <c r="D1053" s="8">
        <v>44387</v>
      </c>
      <c r="E1053" s="7" t="s">
        <v>33</v>
      </c>
      <c r="F1053" s="7" t="s">
        <v>55</v>
      </c>
      <c r="G1053" s="7" t="s">
        <v>56</v>
      </c>
      <c r="H1053" s="7" t="s">
        <v>20</v>
      </c>
      <c r="I1053" s="9">
        <v>0.35000000000000003</v>
      </c>
      <c r="J1053" s="10">
        <v>1750</v>
      </c>
      <c r="K1053" s="11">
        <f t="shared" si="8"/>
        <v>612.50000000000011</v>
      </c>
      <c r="L1053" s="11">
        <f t="shared" si="9"/>
        <v>245.00000000000006</v>
      </c>
      <c r="M1053" s="12">
        <v>0.4</v>
      </c>
      <c r="O1053" s="17"/>
      <c r="P1053" s="18"/>
      <c r="Q1053" s="13"/>
      <c r="R1053" s="14"/>
    </row>
    <row r="1054" spans="1:18" ht="15.75" customHeight="1">
      <c r="A1054" s="1"/>
      <c r="B1054" s="7" t="s">
        <v>14</v>
      </c>
      <c r="C1054" s="7">
        <v>1185732</v>
      </c>
      <c r="D1054" s="8">
        <v>44387</v>
      </c>
      <c r="E1054" s="7" t="s">
        <v>33</v>
      </c>
      <c r="F1054" s="7" t="s">
        <v>55</v>
      </c>
      <c r="G1054" s="7" t="s">
        <v>56</v>
      </c>
      <c r="H1054" s="7" t="s">
        <v>21</v>
      </c>
      <c r="I1054" s="9">
        <v>0.45</v>
      </c>
      <c r="J1054" s="10">
        <v>1750</v>
      </c>
      <c r="K1054" s="11">
        <f t="shared" si="8"/>
        <v>787.5</v>
      </c>
      <c r="L1054" s="11">
        <f t="shared" si="9"/>
        <v>275.625</v>
      </c>
      <c r="M1054" s="12">
        <v>0.35</v>
      </c>
      <c r="O1054" s="17"/>
      <c r="P1054" s="18"/>
      <c r="Q1054" s="13"/>
      <c r="R1054" s="14"/>
    </row>
    <row r="1055" spans="1:18" ht="15.75" customHeight="1">
      <c r="A1055" s="1"/>
      <c r="B1055" s="7" t="s">
        <v>14</v>
      </c>
      <c r="C1055" s="7">
        <v>1185732</v>
      </c>
      <c r="D1055" s="8">
        <v>44387</v>
      </c>
      <c r="E1055" s="7" t="s">
        <v>33</v>
      </c>
      <c r="F1055" s="7" t="s">
        <v>55</v>
      </c>
      <c r="G1055" s="7" t="s">
        <v>56</v>
      </c>
      <c r="H1055" s="7" t="s">
        <v>22</v>
      </c>
      <c r="I1055" s="9">
        <v>0.5</v>
      </c>
      <c r="J1055" s="10">
        <v>3500</v>
      </c>
      <c r="K1055" s="11">
        <f t="shared" si="8"/>
        <v>1750</v>
      </c>
      <c r="L1055" s="11">
        <f t="shared" si="9"/>
        <v>875</v>
      </c>
      <c r="M1055" s="12">
        <v>0.5</v>
      </c>
      <c r="O1055" s="17"/>
      <c r="P1055" s="18"/>
      <c r="Q1055" s="13"/>
      <c r="R1055" s="14"/>
    </row>
    <row r="1056" spans="1:18" ht="15.75" customHeight="1">
      <c r="A1056" s="1"/>
      <c r="B1056" s="7" t="s">
        <v>14</v>
      </c>
      <c r="C1056" s="7">
        <v>1185732</v>
      </c>
      <c r="D1056" s="8">
        <v>44419</v>
      </c>
      <c r="E1056" s="7" t="s">
        <v>33</v>
      </c>
      <c r="F1056" s="7" t="s">
        <v>55</v>
      </c>
      <c r="G1056" s="7" t="s">
        <v>56</v>
      </c>
      <c r="H1056" s="7" t="s">
        <v>17</v>
      </c>
      <c r="I1056" s="9">
        <v>0.45</v>
      </c>
      <c r="J1056" s="10">
        <v>5000</v>
      </c>
      <c r="K1056" s="11">
        <f t="shared" si="8"/>
        <v>2250</v>
      </c>
      <c r="L1056" s="11">
        <f t="shared" si="9"/>
        <v>900</v>
      </c>
      <c r="M1056" s="12">
        <v>0.4</v>
      </c>
      <c r="O1056" s="17"/>
      <c r="P1056" s="18"/>
      <c r="Q1056" s="13"/>
      <c r="R1056" s="14"/>
    </row>
    <row r="1057" spans="1:18" ht="15.75" customHeight="1">
      <c r="A1057" s="1"/>
      <c r="B1057" s="7" t="s">
        <v>14</v>
      </c>
      <c r="C1057" s="7">
        <v>1185732</v>
      </c>
      <c r="D1057" s="8">
        <v>44419</v>
      </c>
      <c r="E1057" s="7" t="s">
        <v>33</v>
      </c>
      <c r="F1057" s="7" t="s">
        <v>55</v>
      </c>
      <c r="G1057" s="7" t="s">
        <v>56</v>
      </c>
      <c r="H1057" s="7" t="s">
        <v>18</v>
      </c>
      <c r="I1057" s="9">
        <v>0.45000000000000007</v>
      </c>
      <c r="J1057" s="10">
        <v>2750</v>
      </c>
      <c r="K1057" s="11">
        <f t="shared" si="8"/>
        <v>1237.5000000000002</v>
      </c>
      <c r="L1057" s="11">
        <f t="shared" si="9"/>
        <v>433.12500000000006</v>
      </c>
      <c r="M1057" s="12">
        <v>0.35</v>
      </c>
      <c r="O1057" s="17"/>
      <c r="P1057" s="18"/>
      <c r="Q1057" s="13"/>
      <c r="R1057" s="14"/>
    </row>
    <row r="1058" spans="1:18" ht="15.75" customHeight="1">
      <c r="A1058" s="1"/>
      <c r="B1058" s="7" t="s">
        <v>14</v>
      </c>
      <c r="C1058" s="7">
        <v>1185732</v>
      </c>
      <c r="D1058" s="8">
        <v>44419</v>
      </c>
      <c r="E1058" s="7" t="s">
        <v>33</v>
      </c>
      <c r="F1058" s="7" t="s">
        <v>55</v>
      </c>
      <c r="G1058" s="7" t="s">
        <v>56</v>
      </c>
      <c r="H1058" s="7" t="s">
        <v>19</v>
      </c>
      <c r="I1058" s="9">
        <v>0.4</v>
      </c>
      <c r="J1058" s="10">
        <v>2000</v>
      </c>
      <c r="K1058" s="11">
        <f t="shared" si="8"/>
        <v>800</v>
      </c>
      <c r="L1058" s="11">
        <f t="shared" si="9"/>
        <v>280</v>
      </c>
      <c r="M1058" s="12">
        <v>0.35</v>
      </c>
      <c r="O1058" s="17"/>
      <c r="P1058" s="18"/>
      <c r="Q1058" s="13"/>
      <c r="R1058" s="14"/>
    </row>
    <row r="1059" spans="1:18" ht="15.75" customHeight="1">
      <c r="A1059" s="1"/>
      <c r="B1059" s="7" t="s">
        <v>14</v>
      </c>
      <c r="C1059" s="7">
        <v>1185732</v>
      </c>
      <c r="D1059" s="8">
        <v>44419</v>
      </c>
      <c r="E1059" s="7" t="s">
        <v>33</v>
      </c>
      <c r="F1059" s="7" t="s">
        <v>55</v>
      </c>
      <c r="G1059" s="7" t="s">
        <v>56</v>
      </c>
      <c r="H1059" s="7" t="s">
        <v>20</v>
      </c>
      <c r="I1059" s="9">
        <v>0.30000000000000004</v>
      </c>
      <c r="J1059" s="10">
        <v>1250</v>
      </c>
      <c r="K1059" s="11">
        <f t="shared" si="8"/>
        <v>375.00000000000006</v>
      </c>
      <c r="L1059" s="11">
        <f t="shared" si="9"/>
        <v>150.00000000000003</v>
      </c>
      <c r="M1059" s="12">
        <v>0.4</v>
      </c>
      <c r="O1059" s="17"/>
      <c r="P1059" s="18"/>
      <c r="Q1059" s="13"/>
      <c r="R1059" s="14"/>
    </row>
    <row r="1060" spans="1:18" ht="15.75" customHeight="1">
      <c r="A1060" s="1"/>
      <c r="B1060" s="7" t="s">
        <v>14</v>
      </c>
      <c r="C1060" s="7">
        <v>1185732</v>
      </c>
      <c r="D1060" s="8">
        <v>44419</v>
      </c>
      <c r="E1060" s="7" t="s">
        <v>33</v>
      </c>
      <c r="F1060" s="7" t="s">
        <v>55</v>
      </c>
      <c r="G1060" s="7" t="s">
        <v>56</v>
      </c>
      <c r="H1060" s="7" t="s">
        <v>21</v>
      </c>
      <c r="I1060" s="9">
        <v>0.4</v>
      </c>
      <c r="J1060" s="10">
        <v>1000</v>
      </c>
      <c r="K1060" s="11">
        <f t="shared" si="8"/>
        <v>400</v>
      </c>
      <c r="L1060" s="11">
        <f t="shared" si="9"/>
        <v>140</v>
      </c>
      <c r="M1060" s="12">
        <v>0.35</v>
      </c>
      <c r="O1060" s="17"/>
      <c r="P1060" s="18"/>
      <c r="Q1060" s="13"/>
      <c r="R1060" s="14"/>
    </row>
    <row r="1061" spans="1:18" ht="15.75" customHeight="1">
      <c r="A1061" s="1"/>
      <c r="B1061" s="7" t="s">
        <v>14</v>
      </c>
      <c r="C1061" s="7">
        <v>1185732</v>
      </c>
      <c r="D1061" s="8">
        <v>44419</v>
      </c>
      <c r="E1061" s="7" t="s">
        <v>33</v>
      </c>
      <c r="F1061" s="7" t="s">
        <v>55</v>
      </c>
      <c r="G1061" s="7" t="s">
        <v>56</v>
      </c>
      <c r="H1061" s="7" t="s">
        <v>22</v>
      </c>
      <c r="I1061" s="9">
        <v>0.45</v>
      </c>
      <c r="J1061" s="10">
        <v>2750</v>
      </c>
      <c r="K1061" s="11">
        <f t="shared" si="8"/>
        <v>1237.5</v>
      </c>
      <c r="L1061" s="11">
        <f t="shared" si="9"/>
        <v>618.75</v>
      </c>
      <c r="M1061" s="12">
        <v>0.5</v>
      </c>
      <c r="O1061" s="17"/>
      <c r="P1061" s="18"/>
      <c r="Q1061" s="13"/>
      <c r="R1061" s="14"/>
    </row>
    <row r="1062" spans="1:18" ht="15.75" customHeight="1">
      <c r="A1062" s="1"/>
      <c r="B1062" s="7" t="s">
        <v>14</v>
      </c>
      <c r="C1062" s="7">
        <v>1185732</v>
      </c>
      <c r="D1062" s="8">
        <v>44451</v>
      </c>
      <c r="E1062" s="7" t="s">
        <v>33</v>
      </c>
      <c r="F1062" s="7" t="s">
        <v>55</v>
      </c>
      <c r="G1062" s="7" t="s">
        <v>56</v>
      </c>
      <c r="H1062" s="7" t="s">
        <v>17</v>
      </c>
      <c r="I1062" s="9">
        <v>0.4</v>
      </c>
      <c r="J1062" s="10">
        <v>4000</v>
      </c>
      <c r="K1062" s="11">
        <f t="shared" si="8"/>
        <v>1600</v>
      </c>
      <c r="L1062" s="11">
        <f t="shared" si="9"/>
        <v>640</v>
      </c>
      <c r="M1062" s="12">
        <v>0.4</v>
      </c>
      <c r="O1062" s="17"/>
      <c r="P1062" s="18"/>
      <c r="Q1062" s="13"/>
      <c r="R1062" s="14"/>
    </row>
    <row r="1063" spans="1:18" ht="15.75" customHeight="1">
      <c r="A1063" s="1"/>
      <c r="B1063" s="7" t="s">
        <v>14</v>
      </c>
      <c r="C1063" s="7">
        <v>1185732</v>
      </c>
      <c r="D1063" s="8">
        <v>44451</v>
      </c>
      <c r="E1063" s="7" t="s">
        <v>33</v>
      </c>
      <c r="F1063" s="7" t="s">
        <v>55</v>
      </c>
      <c r="G1063" s="7" t="s">
        <v>56</v>
      </c>
      <c r="H1063" s="7" t="s">
        <v>18</v>
      </c>
      <c r="I1063" s="9">
        <v>0.35000000000000009</v>
      </c>
      <c r="J1063" s="10">
        <v>2000</v>
      </c>
      <c r="K1063" s="11">
        <f t="shared" si="8"/>
        <v>700.00000000000023</v>
      </c>
      <c r="L1063" s="11">
        <f t="shared" si="9"/>
        <v>245.00000000000006</v>
      </c>
      <c r="M1063" s="12">
        <v>0.35</v>
      </c>
      <c r="O1063" s="17"/>
      <c r="P1063" s="18"/>
      <c r="Q1063" s="13"/>
      <c r="R1063" s="14"/>
    </row>
    <row r="1064" spans="1:18" ht="15.75" customHeight="1">
      <c r="A1064" s="1"/>
      <c r="B1064" s="7" t="s">
        <v>14</v>
      </c>
      <c r="C1064" s="7">
        <v>1185732</v>
      </c>
      <c r="D1064" s="8">
        <v>44451</v>
      </c>
      <c r="E1064" s="7" t="s">
        <v>33</v>
      </c>
      <c r="F1064" s="7" t="s">
        <v>55</v>
      </c>
      <c r="G1064" s="7" t="s">
        <v>56</v>
      </c>
      <c r="H1064" s="7" t="s">
        <v>19</v>
      </c>
      <c r="I1064" s="9">
        <v>0.2</v>
      </c>
      <c r="J1064" s="10">
        <v>1000</v>
      </c>
      <c r="K1064" s="11">
        <f t="shared" si="8"/>
        <v>200</v>
      </c>
      <c r="L1064" s="11">
        <f t="shared" si="9"/>
        <v>70</v>
      </c>
      <c r="M1064" s="12">
        <v>0.35</v>
      </c>
      <c r="O1064" s="17"/>
      <c r="P1064" s="18"/>
      <c r="Q1064" s="13"/>
      <c r="R1064" s="14"/>
    </row>
    <row r="1065" spans="1:18" ht="15.75" customHeight="1">
      <c r="A1065" s="1"/>
      <c r="B1065" s="7" t="s">
        <v>14</v>
      </c>
      <c r="C1065" s="7">
        <v>1185732</v>
      </c>
      <c r="D1065" s="8">
        <v>44451</v>
      </c>
      <c r="E1065" s="7" t="s">
        <v>33</v>
      </c>
      <c r="F1065" s="7" t="s">
        <v>55</v>
      </c>
      <c r="G1065" s="7" t="s">
        <v>56</v>
      </c>
      <c r="H1065" s="7" t="s">
        <v>20</v>
      </c>
      <c r="I1065" s="9">
        <v>0.2</v>
      </c>
      <c r="J1065" s="10">
        <v>750</v>
      </c>
      <c r="K1065" s="11">
        <f t="shared" si="8"/>
        <v>150</v>
      </c>
      <c r="L1065" s="11">
        <f t="shared" si="9"/>
        <v>60</v>
      </c>
      <c r="M1065" s="12">
        <v>0.4</v>
      </c>
      <c r="O1065" s="17"/>
      <c r="P1065" s="18"/>
      <c r="Q1065" s="13"/>
      <c r="R1065" s="14"/>
    </row>
    <row r="1066" spans="1:18" ht="15.75" customHeight="1">
      <c r="A1066" s="1"/>
      <c r="B1066" s="7" t="s">
        <v>14</v>
      </c>
      <c r="C1066" s="7">
        <v>1185732</v>
      </c>
      <c r="D1066" s="8">
        <v>44451</v>
      </c>
      <c r="E1066" s="7" t="s">
        <v>33</v>
      </c>
      <c r="F1066" s="7" t="s">
        <v>55</v>
      </c>
      <c r="G1066" s="7" t="s">
        <v>56</v>
      </c>
      <c r="H1066" s="7" t="s">
        <v>21</v>
      </c>
      <c r="I1066" s="9">
        <v>0.3</v>
      </c>
      <c r="J1066" s="10">
        <v>750</v>
      </c>
      <c r="K1066" s="11">
        <f t="shared" si="8"/>
        <v>225</v>
      </c>
      <c r="L1066" s="11">
        <f t="shared" si="9"/>
        <v>78.75</v>
      </c>
      <c r="M1066" s="12">
        <v>0.35</v>
      </c>
      <c r="O1066" s="17"/>
      <c r="P1066" s="18"/>
      <c r="Q1066" s="13"/>
      <c r="R1066" s="14"/>
    </row>
    <row r="1067" spans="1:18" ht="15.75" customHeight="1">
      <c r="A1067" s="1"/>
      <c r="B1067" s="7" t="s">
        <v>14</v>
      </c>
      <c r="C1067" s="7">
        <v>1185732</v>
      </c>
      <c r="D1067" s="8">
        <v>44451</v>
      </c>
      <c r="E1067" s="7" t="s">
        <v>33</v>
      </c>
      <c r="F1067" s="7" t="s">
        <v>55</v>
      </c>
      <c r="G1067" s="7" t="s">
        <v>56</v>
      </c>
      <c r="H1067" s="7" t="s">
        <v>22</v>
      </c>
      <c r="I1067" s="9">
        <v>0.35000000000000003</v>
      </c>
      <c r="J1067" s="10">
        <v>1500</v>
      </c>
      <c r="K1067" s="11">
        <f t="shared" si="8"/>
        <v>525</v>
      </c>
      <c r="L1067" s="11">
        <f t="shared" si="9"/>
        <v>262.5</v>
      </c>
      <c r="M1067" s="12">
        <v>0.5</v>
      </c>
      <c r="O1067" s="17"/>
      <c r="P1067" s="18"/>
      <c r="Q1067" s="13"/>
      <c r="R1067" s="14"/>
    </row>
    <row r="1068" spans="1:18" ht="15.75" customHeight="1">
      <c r="A1068" s="1"/>
      <c r="B1068" s="7" t="s">
        <v>14</v>
      </c>
      <c r="C1068" s="7">
        <v>1185732</v>
      </c>
      <c r="D1068" s="8">
        <v>44480</v>
      </c>
      <c r="E1068" s="7" t="s">
        <v>33</v>
      </c>
      <c r="F1068" s="7" t="s">
        <v>55</v>
      </c>
      <c r="G1068" s="7" t="s">
        <v>56</v>
      </c>
      <c r="H1068" s="7" t="s">
        <v>17</v>
      </c>
      <c r="I1068" s="9">
        <v>0.39999999999999997</v>
      </c>
      <c r="J1068" s="10">
        <v>3250</v>
      </c>
      <c r="K1068" s="11">
        <f t="shared" si="8"/>
        <v>1300</v>
      </c>
      <c r="L1068" s="11">
        <f t="shared" si="9"/>
        <v>520</v>
      </c>
      <c r="M1068" s="12">
        <v>0.4</v>
      </c>
      <c r="O1068" s="17"/>
      <c r="P1068" s="18"/>
      <c r="Q1068" s="13"/>
      <c r="R1068" s="14"/>
    </row>
    <row r="1069" spans="1:18" ht="15.75" customHeight="1">
      <c r="A1069" s="1"/>
      <c r="B1069" s="7" t="s">
        <v>14</v>
      </c>
      <c r="C1069" s="7">
        <v>1185732</v>
      </c>
      <c r="D1069" s="8">
        <v>44480</v>
      </c>
      <c r="E1069" s="7" t="s">
        <v>33</v>
      </c>
      <c r="F1069" s="7" t="s">
        <v>55</v>
      </c>
      <c r="G1069" s="7" t="s">
        <v>56</v>
      </c>
      <c r="H1069" s="7" t="s">
        <v>18</v>
      </c>
      <c r="I1069" s="9">
        <v>0.3</v>
      </c>
      <c r="J1069" s="10">
        <v>1500</v>
      </c>
      <c r="K1069" s="11">
        <f t="shared" si="8"/>
        <v>450</v>
      </c>
      <c r="L1069" s="11">
        <f t="shared" si="9"/>
        <v>157.5</v>
      </c>
      <c r="M1069" s="12">
        <v>0.35</v>
      </c>
      <c r="O1069" s="17"/>
      <c r="P1069" s="18"/>
      <c r="Q1069" s="13"/>
      <c r="R1069" s="14"/>
    </row>
    <row r="1070" spans="1:18" ht="15.75" customHeight="1">
      <c r="A1070" s="1"/>
      <c r="B1070" s="7" t="s">
        <v>14</v>
      </c>
      <c r="C1070" s="7">
        <v>1185732</v>
      </c>
      <c r="D1070" s="8">
        <v>44480</v>
      </c>
      <c r="E1070" s="7" t="s">
        <v>33</v>
      </c>
      <c r="F1070" s="7" t="s">
        <v>55</v>
      </c>
      <c r="G1070" s="7" t="s">
        <v>56</v>
      </c>
      <c r="H1070" s="7" t="s">
        <v>19</v>
      </c>
      <c r="I1070" s="9">
        <v>0.3</v>
      </c>
      <c r="J1070" s="10">
        <v>500</v>
      </c>
      <c r="K1070" s="11">
        <f t="shared" si="8"/>
        <v>150</v>
      </c>
      <c r="L1070" s="11">
        <f t="shared" si="9"/>
        <v>52.5</v>
      </c>
      <c r="M1070" s="12">
        <v>0.35</v>
      </c>
      <c r="O1070" s="17"/>
      <c r="P1070" s="18"/>
      <c r="Q1070" s="13"/>
      <c r="R1070" s="14"/>
    </row>
    <row r="1071" spans="1:18" ht="15.75" customHeight="1">
      <c r="A1071" s="1"/>
      <c r="B1071" s="7" t="s">
        <v>14</v>
      </c>
      <c r="C1071" s="7">
        <v>1185732</v>
      </c>
      <c r="D1071" s="8">
        <v>44480</v>
      </c>
      <c r="E1071" s="7" t="s">
        <v>33</v>
      </c>
      <c r="F1071" s="7" t="s">
        <v>55</v>
      </c>
      <c r="G1071" s="7" t="s">
        <v>56</v>
      </c>
      <c r="H1071" s="7" t="s">
        <v>20</v>
      </c>
      <c r="I1071" s="9">
        <v>0.3</v>
      </c>
      <c r="J1071" s="10">
        <v>250</v>
      </c>
      <c r="K1071" s="11">
        <f t="shared" si="8"/>
        <v>75</v>
      </c>
      <c r="L1071" s="11">
        <f t="shared" si="9"/>
        <v>30</v>
      </c>
      <c r="M1071" s="12">
        <v>0.4</v>
      </c>
      <c r="O1071" s="17"/>
      <c r="P1071" s="18"/>
      <c r="Q1071" s="13"/>
      <c r="R1071" s="14"/>
    </row>
    <row r="1072" spans="1:18" ht="15.75" customHeight="1">
      <c r="A1072" s="1"/>
      <c r="B1072" s="7" t="s">
        <v>14</v>
      </c>
      <c r="C1072" s="7">
        <v>1185732</v>
      </c>
      <c r="D1072" s="8">
        <v>44480</v>
      </c>
      <c r="E1072" s="7" t="s">
        <v>33</v>
      </c>
      <c r="F1072" s="7" t="s">
        <v>55</v>
      </c>
      <c r="G1072" s="7" t="s">
        <v>56</v>
      </c>
      <c r="H1072" s="7" t="s">
        <v>21</v>
      </c>
      <c r="I1072" s="9">
        <v>0.39999999999999997</v>
      </c>
      <c r="J1072" s="10">
        <v>250</v>
      </c>
      <c r="K1072" s="11">
        <f t="shared" si="8"/>
        <v>99.999999999999986</v>
      </c>
      <c r="L1072" s="11">
        <f t="shared" si="9"/>
        <v>34.999999999999993</v>
      </c>
      <c r="M1072" s="12">
        <v>0.35</v>
      </c>
      <c r="O1072" s="17"/>
      <c r="P1072" s="18"/>
      <c r="Q1072" s="13"/>
      <c r="R1072" s="14"/>
    </row>
    <row r="1073" spans="1:18" ht="15.75" customHeight="1">
      <c r="A1073" s="1"/>
      <c r="B1073" s="7" t="s">
        <v>14</v>
      </c>
      <c r="C1073" s="7">
        <v>1185732</v>
      </c>
      <c r="D1073" s="8">
        <v>44480</v>
      </c>
      <c r="E1073" s="7" t="s">
        <v>33</v>
      </c>
      <c r="F1073" s="7" t="s">
        <v>55</v>
      </c>
      <c r="G1073" s="7" t="s">
        <v>56</v>
      </c>
      <c r="H1073" s="7" t="s">
        <v>22</v>
      </c>
      <c r="I1073" s="9">
        <v>0.4499999999999999</v>
      </c>
      <c r="J1073" s="10">
        <v>1500</v>
      </c>
      <c r="K1073" s="11">
        <f t="shared" si="8"/>
        <v>674.99999999999989</v>
      </c>
      <c r="L1073" s="11">
        <f t="shared" si="9"/>
        <v>337.49999999999994</v>
      </c>
      <c r="M1073" s="12">
        <v>0.5</v>
      </c>
      <c r="O1073" s="17"/>
      <c r="P1073" s="18"/>
      <c r="Q1073" s="13"/>
      <c r="R1073" s="14"/>
    </row>
    <row r="1074" spans="1:18" ht="15.75" customHeight="1">
      <c r="A1074" s="1"/>
      <c r="B1074" s="7" t="s">
        <v>14</v>
      </c>
      <c r="C1074" s="7">
        <v>1185732</v>
      </c>
      <c r="D1074" s="8">
        <v>44511</v>
      </c>
      <c r="E1074" s="7" t="s">
        <v>33</v>
      </c>
      <c r="F1074" s="7" t="s">
        <v>55</v>
      </c>
      <c r="G1074" s="7" t="s">
        <v>56</v>
      </c>
      <c r="H1074" s="7" t="s">
        <v>17</v>
      </c>
      <c r="I1074" s="9">
        <v>0.4</v>
      </c>
      <c r="J1074" s="10">
        <v>3000</v>
      </c>
      <c r="K1074" s="11">
        <f t="shared" si="8"/>
        <v>1200</v>
      </c>
      <c r="L1074" s="11">
        <f t="shared" si="9"/>
        <v>480</v>
      </c>
      <c r="M1074" s="12">
        <v>0.4</v>
      </c>
      <c r="O1074" s="17"/>
      <c r="P1074" s="18"/>
      <c r="Q1074" s="13"/>
      <c r="R1074" s="14"/>
    </row>
    <row r="1075" spans="1:18" ht="15.75" customHeight="1">
      <c r="A1075" s="1"/>
      <c r="B1075" s="7" t="s">
        <v>14</v>
      </c>
      <c r="C1075" s="7">
        <v>1185732</v>
      </c>
      <c r="D1075" s="8">
        <v>44511</v>
      </c>
      <c r="E1075" s="7" t="s">
        <v>33</v>
      </c>
      <c r="F1075" s="7" t="s">
        <v>55</v>
      </c>
      <c r="G1075" s="7" t="s">
        <v>56</v>
      </c>
      <c r="H1075" s="7" t="s">
        <v>18</v>
      </c>
      <c r="I1075" s="9">
        <v>0.30000000000000004</v>
      </c>
      <c r="J1075" s="10">
        <v>1500</v>
      </c>
      <c r="K1075" s="11">
        <f t="shared" si="8"/>
        <v>450.00000000000006</v>
      </c>
      <c r="L1075" s="11">
        <f t="shared" si="9"/>
        <v>157.5</v>
      </c>
      <c r="M1075" s="12">
        <v>0.35</v>
      </c>
      <c r="O1075" s="17"/>
      <c r="P1075" s="18"/>
      <c r="Q1075" s="13"/>
      <c r="R1075" s="14"/>
    </row>
    <row r="1076" spans="1:18" ht="15.75" customHeight="1">
      <c r="A1076" s="1"/>
      <c r="B1076" s="7" t="s">
        <v>14</v>
      </c>
      <c r="C1076" s="7">
        <v>1185732</v>
      </c>
      <c r="D1076" s="8">
        <v>44511</v>
      </c>
      <c r="E1076" s="7" t="s">
        <v>33</v>
      </c>
      <c r="F1076" s="7" t="s">
        <v>55</v>
      </c>
      <c r="G1076" s="7" t="s">
        <v>56</v>
      </c>
      <c r="H1076" s="7" t="s">
        <v>19</v>
      </c>
      <c r="I1076" s="9">
        <v>0.30000000000000004</v>
      </c>
      <c r="J1076" s="10">
        <v>950</v>
      </c>
      <c r="K1076" s="11">
        <f t="shared" si="8"/>
        <v>285.00000000000006</v>
      </c>
      <c r="L1076" s="11">
        <f t="shared" si="9"/>
        <v>99.750000000000014</v>
      </c>
      <c r="M1076" s="12">
        <v>0.35</v>
      </c>
      <c r="O1076" s="17"/>
      <c r="P1076" s="18"/>
      <c r="Q1076" s="13"/>
      <c r="R1076" s="14"/>
    </row>
    <row r="1077" spans="1:18" ht="15.75" customHeight="1">
      <c r="A1077" s="1"/>
      <c r="B1077" s="7" t="s">
        <v>14</v>
      </c>
      <c r="C1077" s="7">
        <v>1185732</v>
      </c>
      <c r="D1077" s="8">
        <v>44511</v>
      </c>
      <c r="E1077" s="7" t="s">
        <v>33</v>
      </c>
      <c r="F1077" s="7" t="s">
        <v>55</v>
      </c>
      <c r="G1077" s="7" t="s">
        <v>56</v>
      </c>
      <c r="H1077" s="7" t="s">
        <v>20</v>
      </c>
      <c r="I1077" s="9">
        <v>0.30000000000000004</v>
      </c>
      <c r="J1077" s="10">
        <v>1250</v>
      </c>
      <c r="K1077" s="11">
        <f t="shared" si="8"/>
        <v>375.00000000000006</v>
      </c>
      <c r="L1077" s="11">
        <f t="shared" si="9"/>
        <v>150.00000000000003</v>
      </c>
      <c r="M1077" s="12">
        <v>0.4</v>
      </c>
      <c r="O1077" s="17"/>
      <c r="P1077" s="18"/>
      <c r="Q1077" s="13"/>
      <c r="R1077" s="14"/>
    </row>
    <row r="1078" spans="1:18" ht="15.75" customHeight="1">
      <c r="A1078" s="1"/>
      <c r="B1078" s="7" t="s">
        <v>14</v>
      </c>
      <c r="C1078" s="7">
        <v>1185732</v>
      </c>
      <c r="D1078" s="8">
        <v>44511</v>
      </c>
      <c r="E1078" s="7" t="s">
        <v>33</v>
      </c>
      <c r="F1078" s="7" t="s">
        <v>55</v>
      </c>
      <c r="G1078" s="7" t="s">
        <v>56</v>
      </c>
      <c r="H1078" s="7" t="s">
        <v>21</v>
      </c>
      <c r="I1078" s="9">
        <v>0.49999999999999994</v>
      </c>
      <c r="J1078" s="10">
        <v>1000</v>
      </c>
      <c r="K1078" s="11">
        <f t="shared" si="8"/>
        <v>499.99999999999994</v>
      </c>
      <c r="L1078" s="11">
        <f t="shared" si="9"/>
        <v>174.99999999999997</v>
      </c>
      <c r="M1078" s="12">
        <v>0.35</v>
      </c>
      <c r="O1078" s="17"/>
      <c r="P1078" s="18"/>
      <c r="Q1078" s="13"/>
      <c r="R1078" s="14"/>
    </row>
    <row r="1079" spans="1:18" ht="15.75" customHeight="1">
      <c r="A1079" s="1"/>
      <c r="B1079" s="7" t="s">
        <v>14</v>
      </c>
      <c r="C1079" s="7">
        <v>1185732</v>
      </c>
      <c r="D1079" s="8">
        <v>44511</v>
      </c>
      <c r="E1079" s="7" t="s">
        <v>33</v>
      </c>
      <c r="F1079" s="7" t="s">
        <v>55</v>
      </c>
      <c r="G1079" s="7" t="s">
        <v>56</v>
      </c>
      <c r="H1079" s="7" t="s">
        <v>22</v>
      </c>
      <c r="I1079" s="9">
        <v>0.54999999999999982</v>
      </c>
      <c r="J1079" s="10">
        <v>2000</v>
      </c>
      <c r="K1079" s="11">
        <f t="shared" si="8"/>
        <v>1099.9999999999995</v>
      </c>
      <c r="L1079" s="11">
        <f t="shared" si="9"/>
        <v>549.99999999999977</v>
      </c>
      <c r="M1079" s="12">
        <v>0.5</v>
      </c>
      <c r="O1079" s="17"/>
      <c r="P1079" s="18"/>
      <c r="Q1079" s="13"/>
      <c r="R1079" s="14"/>
    </row>
    <row r="1080" spans="1:18" ht="15.75" customHeight="1">
      <c r="A1080" s="1"/>
      <c r="B1080" s="7" t="s">
        <v>14</v>
      </c>
      <c r="C1080" s="7">
        <v>1185732</v>
      </c>
      <c r="D1080" s="8">
        <v>44540</v>
      </c>
      <c r="E1080" s="7" t="s">
        <v>33</v>
      </c>
      <c r="F1080" s="7" t="s">
        <v>55</v>
      </c>
      <c r="G1080" s="7" t="s">
        <v>56</v>
      </c>
      <c r="H1080" s="7" t="s">
        <v>17</v>
      </c>
      <c r="I1080" s="9">
        <v>0.49999999999999994</v>
      </c>
      <c r="J1080" s="10">
        <v>4500</v>
      </c>
      <c r="K1080" s="11">
        <f t="shared" si="8"/>
        <v>2249.9999999999995</v>
      </c>
      <c r="L1080" s="11">
        <f t="shared" si="9"/>
        <v>899.99999999999989</v>
      </c>
      <c r="M1080" s="12">
        <v>0.4</v>
      </c>
      <c r="O1080" s="17"/>
      <c r="P1080" s="18"/>
      <c r="Q1080" s="13"/>
      <c r="R1080" s="14"/>
    </row>
    <row r="1081" spans="1:18" ht="15.75" customHeight="1">
      <c r="A1081" s="1"/>
      <c r="B1081" s="7" t="s">
        <v>14</v>
      </c>
      <c r="C1081" s="7">
        <v>1185732</v>
      </c>
      <c r="D1081" s="8">
        <v>44540</v>
      </c>
      <c r="E1081" s="7" t="s">
        <v>33</v>
      </c>
      <c r="F1081" s="7" t="s">
        <v>55</v>
      </c>
      <c r="G1081" s="7" t="s">
        <v>56</v>
      </c>
      <c r="H1081" s="7" t="s">
        <v>18</v>
      </c>
      <c r="I1081" s="9">
        <v>0.4</v>
      </c>
      <c r="J1081" s="10">
        <v>2500</v>
      </c>
      <c r="K1081" s="11">
        <f t="shared" si="8"/>
        <v>1000</v>
      </c>
      <c r="L1081" s="11">
        <f t="shared" si="9"/>
        <v>350</v>
      </c>
      <c r="M1081" s="12">
        <v>0.35</v>
      </c>
      <c r="O1081" s="17"/>
      <c r="P1081" s="18"/>
      <c r="Q1081" s="13"/>
      <c r="R1081" s="14"/>
    </row>
    <row r="1082" spans="1:18" ht="15.75" customHeight="1">
      <c r="A1082" s="1"/>
      <c r="B1082" s="7" t="s">
        <v>14</v>
      </c>
      <c r="C1082" s="7">
        <v>1185732</v>
      </c>
      <c r="D1082" s="8">
        <v>44540</v>
      </c>
      <c r="E1082" s="7" t="s">
        <v>33</v>
      </c>
      <c r="F1082" s="7" t="s">
        <v>55</v>
      </c>
      <c r="G1082" s="7" t="s">
        <v>56</v>
      </c>
      <c r="H1082" s="7" t="s">
        <v>19</v>
      </c>
      <c r="I1082" s="9">
        <v>0.4</v>
      </c>
      <c r="J1082" s="10">
        <v>2000</v>
      </c>
      <c r="K1082" s="11">
        <f t="shared" si="8"/>
        <v>800</v>
      </c>
      <c r="L1082" s="11">
        <f t="shared" si="9"/>
        <v>280</v>
      </c>
      <c r="M1082" s="12">
        <v>0.35</v>
      </c>
      <c r="O1082" s="17"/>
      <c r="P1082" s="18"/>
      <c r="Q1082" s="13"/>
      <c r="R1082" s="14"/>
    </row>
    <row r="1083" spans="1:18" ht="15.75" customHeight="1">
      <c r="A1083" s="1"/>
      <c r="B1083" s="7" t="s">
        <v>14</v>
      </c>
      <c r="C1083" s="7">
        <v>1185732</v>
      </c>
      <c r="D1083" s="8">
        <v>44540</v>
      </c>
      <c r="E1083" s="7" t="s">
        <v>33</v>
      </c>
      <c r="F1083" s="7" t="s">
        <v>55</v>
      </c>
      <c r="G1083" s="7" t="s">
        <v>56</v>
      </c>
      <c r="H1083" s="7" t="s">
        <v>20</v>
      </c>
      <c r="I1083" s="9">
        <v>0.4</v>
      </c>
      <c r="J1083" s="10">
        <v>1500</v>
      </c>
      <c r="K1083" s="11">
        <f t="shared" si="8"/>
        <v>600</v>
      </c>
      <c r="L1083" s="11">
        <f t="shared" si="9"/>
        <v>240</v>
      </c>
      <c r="M1083" s="12">
        <v>0.4</v>
      </c>
      <c r="O1083" s="17"/>
      <c r="P1083" s="18"/>
      <c r="Q1083" s="13"/>
      <c r="R1083" s="14"/>
    </row>
    <row r="1084" spans="1:18" ht="15.75" customHeight="1">
      <c r="A1084" s="1"/>
      <c r="B1084" s="7" t="s">
        <v>14</v>
      </c>
      <c r="C1084" s="7">
        <v>1185732</v>
      </c>
      <c r="D1084" s="8">
        <v>44540</v>
      </c>
      <c r="E1084" s="7" t="s">
        <v>33</v>
      </c>
      <c r="F1084" s="7" t="s">
        <v>55</v>
      </c>
      <c r="G1084" s="7" t="s">
        <v>56</v>
      </c>
      <c r="H1084" s="7" t="s">
        <v>21</v>
      </c>
      <c r="I1084" s="9">
        <v>0.49999999999999994</v>
      </c>
      <c r="J1084" s="10">
        <v>1500</v>
      </c>
      <c r="K1084" s="11">
        <f t="shared" si="8"/>
        <v>749.99999999999989</v>
      </c>
      <c r="L1084" s="11">
        <f t="shared" si="9"/>
        <v>262.49999999999994</v>
      </c>
      <c r="M1084" s="12">
        <v>0.35</v>
      </c>
      <c r="O1084" s="17"/>
      <c r="P1084" s="18"/>
      <c r="Q1084" s="13"/>
      <c r="R1084" s="14"/>
    </row>
    <row r="1085" spans="1:18" ht="15.75" customHeight="1">
      <c r="A1085" s="1"/>
      <c r="B1085" s="7" t="s">
        <v>14</v>
      </c>
      <c r="C1085" s="7">
        <v>1185732</v>
      </c>
      <c r="D1085" s="8">
        <v>44540</v>
      </c>
      <c r="E1085" s="7" t="s">
        <v>33</v>
      </c>
      <c r="F1085" s="7" t="s">
        <v>55</v>
      </c>
      <c r="G1085" s="7" t="s">
        <v>56</v>
      </c>
      <c r="H1085" s="7" t="s">
        <v>22</v>
      </c>
      <c r="I1085" s="9">
        <v>0.54999999999999982</v>
      </c>
      <c r="J1085" s="10">
        <v>2500</v>
      </c>
      <c r="K1085" s="11">
        <f t="shared" si="8"/>
        <v>1374.9999999999995</v>
      </c>
      <c r="L1085" s="11">
        <f t="shared" si="9"/>
        <v>687.49999999999977</v>
      </c>
      <c r="M1085" s="12">
        <v>0.5</v>
      </c>
      <c r="O1085" s="17"/>
      <c r="P1085" s="18"/>
      <c r="Q1085" s="13"/>
      <c r="R1085" s="14"/>
    </row>
    <row r="1086" spans="1:18" ht="15.75" customHeight="1">
      <c r="A1086" s="1" t="s">
        <v>39</v>
      </c>
      <c r="B1086" s="7" t="s">
        <v>23</v>
      </c>
      <c r="C1086" s="7">
        <v>1197831</v>
      </c>
      <c r="D1086" s="8">
        <v>44198</v>
      </c>
      <c r="E1086" s="7" t="s">
        <v>24</v>
      </c>
      <c r="F1086" s="7" t="s">
        <v>57</v>
      </c>
      <c r="G1086" s="7" t="s">
        <v>58</v>
      </c>
      <c r="H1086" s="7" t="s">
        <v>17</v>
      </c>
      <c r="I1086" s="9">
        <v>0.2</v>
      </c>
      <c r="J1086" s="10">
        <v>6750</v>
      </c>
      <c r="K1086" s="11">
        <f t="shared" si="8"/>
        <v>1350</v>
      </c>
      <c r="L1086" s="11">
        <f t="shared" si="9"/>
        <v>540</v>
      </c>
      <c r="M1086" s="12">
        <v>0.39999999999999997</v>
      </c>
      <c r="O1086" s="17"/>
      <c r="P1086" s="18"/>
      <c r="Q1086" s="13"/>
      <c r="R1086" s="14"/>
    </row>
    <row r="1087" spans="1:18" ht="15.75" customHeight="1">
      <c r="A1087" s="1"/>
      <c r="B1087" s="7" t="s">
        <v>23</v>
      </c>
      <c r="C1087" s="7">
        <v>1197831</v>
      </c>
      <c r="D1087" s="8">
        <v>44198</v>
      </c>
      <c r="E1087" s="7" t="s">
        <v>24</v>
      </c>
      <c r="F1087" s="7" t="s">
        <v>57</v>
      </c>
      <c r="G1087" s="7" t="s">
        <v>58</v>
      </c>
      <c r="H1087" s="7" t="s">
        <v>18</v>
      </c>
      <c r="I1087" s="9">
        <v>0.3</v>
      </c>
      <c r="J1087" s="10">
        <v>6750</v>
      </c>
      <c r="K1087" s="11">
        <f t="shared" si="8"/>
        <v>2025</v>
      </c>
      <c r="L1087" s="11">
        <f t="shared" si="9"/>
        <v>809.99999999999989</v>
      </c>
      <c r="M1087" s="12">
        <v>0.39999999999999997</v>
      </c>
      <c r="O1087" s="17"/>
      <c r="P1087" s="18"/>
      <c r="Q1087" s="13"/>
      <c r="R1087" s="14"/>
    </row>
    <row r="1088" spans="1:18" ht="15.75" customHeight="1">
      <c r="A1088" s="1"/>
      <c r="B1088" s="7" t="s">
        <v>23</v>
      </c>
      <c r="C1088" s="7">
        <v>1197831</v>
      </c>
      <c r="D1088" s="8">
        <v>44198</v>
      </c>
      <c r="E1088" s="7" t="s">
        <v>24</v>
      </c>
      <c r="F1088" s="7" t="s">
        <v>57</v>
      </c>
      <c r="G1088" s="7" t="s">
        <v>58</v>
      </c>
      <c r="H1088" s="7" t="s">
        <v>19</v>
      </c>
      <c r="I1088" s="9">
        <v>0.3</v>
      </c>
      <c r="J1088" s="10">
        <v>4750</v>
      </c>
      <c r="K1088" s="11">
        <f t="shared" si="8"/>
        <v>1425</v>
      </c>
      <c r="L1088" s="11">
        <f t="shared" si="9"/>
        <v>570</v>
      </c>
      <c r="M1088" s="12">
        <v>0.39999999999999997</v>
      </c>
      <c r="O1088" s="17"/>
      <c r="P1088" s="18"/>
      <c r="Q1088" s="13"/>
      <c r="R1088" s="14"/>
    </row>
    <row r="1089" spans="1:18" ht="15.75" customHeight="1">
      <c r="A1089" s="1"/>
      <c r="B1089" s="7" t="s">
        <v>23</v>
      </c>
      <c r="C1089" s="7">
        <v>1197831</v>
      </c>
      <c r="D1089" s="8">
        <v>44198</v>
      </c>
      <c r="E1089" s="7" t="s">
        <v>24</v>
      </c>
      <c r="F1089" s="7" t="s">
        <v>57</v>
      </c>
      <c r="G1089" s="7" t="s">
        <v>58</v>
      </c>
      <c r="H1089" s="7" t="s">
        <v>20</v>
      </c>
      <c r="I1089" s="9">
        <v>0.35</v>
      </c>
      <c r="J1089" s="10">
        <v>4750</v>
      </c>
      <c r="K1089" s="11">
        <f t="shared" si="8"/>
        <v>1662.5</v>
      </c>
      <c r="L1089" s="11">
        <f t="shared" si="9"/>
        <v>831.25</v>
      </c>
      <c r="M1089" s="12">
        <v>0.5</v>
      </c>
      <c r="O1089" s="17"/>
      <c r="P1089" s="18"/>
      <c r="Q1089" s="13"/>
      <c r="R1089" s="14"/>
    </row>
    <row r="1090" spans="1:18" ht="15.75" customHeight="1">
      <c r="A1090" s="1"/>
      <c r="B1090" s="7" t="s">
        <v>23</v>
      </c>
      <c r="C1090" s="7">
        <v>1197831</v>
      </c>
      <c r="D1090" s="8">
        <v>44198</v>
      </c>
      <c r="E1090" s="7" t="s">
        <v>24</v>
      </c>
      <c r="F1090" s="7" t="s">
        <v>57</v>
      </c>
      <c r="G1090" s="7" t="s">
        <v>58</v>
      </c>
      <c r="H1090" s="7" t="s">
        <v>21</v>
      </c>
      <c r="I1090" s="9">
        <v>0.4</v>
      </c>
      <c r="J1090" s="10">
        <v>3250</v>
      </c>
      <c r="K1090" s="11">
        <f t="shared" si="8"/>
        <v>1300</v>
      </c>
      <c r="L1090" s="11">
        <f t="shared" si="9"/>
        <v>454.99999999999994</v>
      </c>
      <c r="M1090" s="12">
        <v>0.35</v>
      </c>
      <c r="O1090" s="17"/>
      <c r="P1090" s="18"/>
      <c r="Q1090" s="13"/>
      <c r="R1090" s="14"/>
    </row>
    <row r="1091" spans="1:18" ht="15.75" customHeight="1">
      <c r="A1091" s="1"/>
      <c r="B1091" s="7" t="s">
        <v>23</v>
      </c>
      <c r="C1091" s="7">
        <v>1197831</v>
      </c>
      <c r="D1091" s="8">
        <v>44198</v>
      </c>
      <c r="E1091" s="7" t="s">
        <v>24</v>
      </c>
      <c r="F1091" s="7" t="s">
        <v>57</v>
      </c>
      <c r="G1091" s="7" t="s">
        <v>58</v>
      </c>
      <c r="H1091" s="7" t="s">
        <v>22</v>
      </c>
      <c r="I1091" s="9">
        <v>0.35</v>
      </c>
      <c r="J1091" s="10">
        <v>4750</v>
      </c>
      <c r="K1091" s="11">
        <f t="shared" si="8"/>
        <v>1662.5</v>
      </c>
      <c r="L1091" s="11">
        <f t="shared" si="9"/>
        <v>914.37500000000011</v>
      </c>
      <c r="M1091" s="12">
        <v>0.55000000000000004</v>
      </c>
      <c r="O1091" s="17"/>
      <c r="P1091" s="18"/>
      <c r="Q1091" s="13"/>
      <c r="R1091" s="14"/>
    </row>
    <row r="1092" spans="1:18" ht="15.75" customHeight="1">
      <c r="A1092" s="1"/>
      <c r="B1092" s="7" t="s">
        <v>23</v>
      </c>
      <c r="C1092" s="7">
        <v>1197831</v>
      </c>
      <c r="D1092" s="8">
        <v>44228</v>
      </c>
      <c r="E1092" s="7" t="s">
        <v>24</v>
      </c>
      <c r="F1092" s="7" t="s">
        <v>57</v>
      </c>
      <c r="G1092" s="7" t="s">
        <v>58</v>
      </c>
      <c r="H1092" s="7" t="s">
        <v>17</v>
      </c>
      <c r="I1092" s="9">
        <v>0.25</v>
      </c>
      <c r="J1092" s="10">
        <v>6250</v>
      </c>
      <c r="K1092" s="11">
        <f t="shared" si="8"/>
        <v>1562.5</v>
      </c>
      <c r="L1092" s="11">
        <f t="shared" si="9"/>
        <v>625</v>
      </c>
      <c r="M1092" s="12">
        <v>0.39999999999999997</v>
      </c>
      <c r="O1092" s="17"/>
      <c r="P1092" s="18"/>
      <c r="Q1092" s="13"/>
      <c r="R1092" s="14"/>
    </row>
    <row r="1093" spans="1:18" ht="15.75" customHeight="1">
      <c r="A1093" s="1"/>
      <c r="B1093" s="7" t="s">
        <v>23</v>
      </c>
      <c r="C1093" s="7">
        <v>1197831</v>
      </c>
      <c r="D1093" s="8">
        <v>44228</v>
      </c>
      <c r="E1093" s="7" t="s">
        <v>24</v>
      </c>
      <c r="F1093" s="7" t="s">
        <v>57</v>
      </c>
      <c r="G1093" s="7" t="s">
        <v>58</v>
      </c>
      <c r="H1093" s="7" t="s">
        <v>18</v>
      </c>
      <c r="I1093" s="9">
        <v>0.35</v>
      </c>
      <c r="J1093" s="10">
        <v>6000</v>
      </c>
      <c r="K1093" s="11">
        <f t="shared" si="8"/>
        <v>2100</v>
      </c>
      <c r="L1093" s="11">
        <f t="shared" si="9"/>
        <v>839.99999999999989</v>
      </c>
      <c r="M1093" s="12">
        <v>0.39999999999999997</v>
      </c>
      <c r="O1093" s="17"/>
      <c r="P1093" s="18"/>
      <c r="Q1093" s="13"/>
      <c r="R1093" s="14"/>
    </row>
    <row r="1094" spans="1:18" ht="15.75" customHeight="1">
      <c r="A1094" s="1"/>
      <c r="B1094" s="7" t="s">
        <v>23</v>
      </c>
      <c r="C1094" s="7">
        <v>1197831</v>
      </c>
      <c r="D1094" s="8">
        <v>44228</v>
      </c>
      <c r="E1094" s="7" t="s">
        <v>24</v>
      </c>
      <c r="F1094" s="7" t="s">
        <v>57</v>
      </c>
      <c r="G1094" s="7" t="s">
        <v>58</v>
      </c>
      <c r="H1094" s="7" t="s">
        <v>19</v>
      </c>
      <c r="I1094" s="9">
        <v>0.35</v>
      </c>
      <c r="J1094" s="10">
        <v>4250</v>
      </c>
      <c r="K1094" s="11">
        <f t="shared" si="8"/>
        <v>1487.5</v>
      </c>
      <c r="L1094" s="11">
        <f t="shared" si="9"/>
        <v>595</v>
      </c>
      <c r="M1094" s="12">
        <v>0.39999999999999997</v>
      </c>
      <c r="O1094" s="17"/>
      <c r="P1094" s="18"/>
      <c r="Q1094" s="13"/>
      <c r="R1094" s="14"/>
    </row>
    <row r="1095" spans="1:18" ht="15.75" customHeight="1">
      <c r="A1095" s="1"/>
      <c r="B1095" s="7" t="s">
        <v>23</v>
      </c>
      <c r="C1095" s="7">
        <v>1197831</v>
      </c>
      <c r="D1095" s="8">
        <v>44228</v>
      </c>
      <c r="E1095" s="7" t="s">
        <v>24</v>
      </c>
      <c r="F1095" s="7" t="s">
        <v>57</v>
      </c>
      <c r="G1095" s="7" t="s">
        <v>58</v>
      </c>
      <c r="H1095" s="7" t="s">
        <v>20</v>
      </c>
      <c r="I1095" s="9">
        <v>0.35</v>
      </c>
      <c r="J1095" s="10">
        <v>3750</v>
      </c>
      <c r="K1095" s="11">
        <f t="shared" si="8"/>
        <v>1312.5</v>
      </c>
      <c r="L1095" s="11">
        <f t="shared" si="9"/>
        <v>656.25</v>
      </c>
      <c r="M1095" s="12">
        <v>0.5</v>
      </c>
      <c r="O1095" s="17"/>
      <c r="P1095" s="18"/>
      <c r="Q1095" s="13"/>
      <c r="R1095" s="14"/>
    </row>
    <row r="1096" spans="1:18" ht="15.75" customHeight="1">
      <c r="A1096" s="1"/>
      <c r="B1096" s="7" t="s">
        <v>23</v>
      </c>
      <c r="C1096" s="7">
        <v>1197831</v>
      </c>
      <c r="D1096" s="8">
        <v>44228</v>
      </c>
      <c r="E1096" s="7" t="s">
        <v>24</v>
      </c>
      <c r="F1096" s="7" t="s">
        <v>57</v>
      </c>
      <c r="G1096" s="7" t="s">
        <v>58</v>
      </c>
      <c r="H1096" s="7" t="s">
        <v>21</v>
      </c>
      <c r="I1096" s="9">
        <v>0.4</v>
      </c>
      <c r="J1096" s="10">
        <v>2500</v>
      </c>
      <c r="K1096" s="11">
        <f t="shared" si="8"/>
        <v>1000</v>
      </c>
      <c r="L1096" s="11">
        <f t="shared" si="9"/>
        <v>350</v>
      </c>
      <c r="M1096" s="12">
        <v>0.35</v>
      </c>
      <c r="O1096" s="17"/>
      <c r="P1096" s="18"/>
      <c r="Q1096" s="13"/>
      <c r="R1096" s="14"/>
    </row>
    <row r="1097" spans="1:18" ht="15.75" customHeight="1">
      <c r="A1097" s="1"/>
      <c r="B1097" s="7" t="s">
        <v>23</v>
      </c>
      <c r="C1097" s="7">
        <v>1197831</v>
      </c>
      <c r="D1097" s="8">
        <v>44228</v>
      </c>
      <c r="E1097" s="7" t="s">
        <v>24</v>
      </c>
      <c r="F1097" s="7" t="s">
        <v>57</v>
      </c>
      <c r="G1097" s="7" t="s">
        <v>58</v>
      </c>
      <c r="H1097" s="7" t="s">
        <v>22</v>
      </c>
      <c r="I1097" s="9">
        <v>0.35</v>
      </c>
      <c r="J1097" s="10">
        <v>4500</v>
      </c>
      <c r="K1097" s="11">
        <f t="shared" si="8"/>
        <v>1575</v>
      </c>
      <c r="L1097" s="11">
        <f t="shared" si="9"/>
        <v>866.25000000000011</v>
      </c>
      <c r="M1097" s="12">
        <v>0.55000000000000004</v>
      </c>
      <c r="O1097" s="17"/>
      <c r="P1097" s="18"/>
      <c r="Q1097" s="13"/>
      <c r="R1097" s="14"/>
    </row>
    <row r="1098" spans="1:18" ht="15.75" customHeight="1">
      <c r="A1098" s="1"/>
      <c r="B1098" s="7" t="s">
        <v>23</v>
      </c>
      <c r="C1098" s="7">
        <v>1197831</v>
      </c>
      <c r="D1098" s="8">
        <v>44258</v>
      </c>
      <c r="E1098" s="7" t="s">
        <v>24</v>
      </c>
      <c r="F1098" s="7" t="s">
        <v>57</v>
      </c>
      <c r="G1098" s="7" t="s">
        <v>58</v>
      </c>
      <c r="H1098" s="7" t="s">
        <v>17</v>
      </c>
      <c r="I1098" s="9">
        <v>0.3</v>
      </c>
      <c r="J1098" s="10">
        <v>6250</v>
      </c>
      <c r="K1098" s="11">
        <f t="shared" si="8"/>
        <v>1875</v>
      </c>
      <c r="L1098" s="11">
        <f t="shared" si="9"/>
        <v>843.74999999999989</v>
      </c>
      <c r="M1098" s="12">
        <v>0.44999999999999996</v>
      </c>
      <c r="O1098" s="17"/>
      <c r="P1098" s="18"/>
      <c r="Q1098" s="13"/>
      <c r="R1098" s="14"/>
    </row>
    <row r="1099" spans="1:18" ht="15.75" customHeight="1">
      <c r="A1099" s="1"/>
      <c r="B1099" s="7" t="s">
        <v>23</v>
      </c>
      <c r="C1099" s="7">
        <v>1197831</v>
      </c>
      <c r="D1099" s="8">
        <v>44258</v>
      </c>
      <c r="E1099" s="7" t="s">
        <v>24</v>
      </c>
      <c r="F1099" s="7" t="s">
        <v>57</v>
      </c>
      <c r="G1099" s="7" t="s">
        <v>58</v>
      </c>
      <c r="H1099" s="7" t="s">
        <v>18</v>
      </c>
      <c r="I1099" s="9">
        <v>0.4</v>
      </c>
      <c r="J1099" s="10">
        <v>6250</v>
      </c>
      <c r="K1099" s="11">
        <f t="shared" si="8"/>
        <v>2500</v>
      </c>
      <c r="L1099" s="11">
        <f t="shared" si="9"/>
        <v>1125</v>
      </c>
      <c r="M1099" s="12">
        <v>0.44999999999999996</v>
      </c>
      <c r="O1099" s="17"/>
      <c r="P1099" s="18"/>
      <c r="Q1099" s="13"/>
      <c r="R1099" s="14"/>
    </row>
    <row r="1100" spans="1:18" ht="15.75" customHeight="1">
      <c r="A1100" s="1"/>
      <c r="B1100" s="7" t="s">
        <v>23</v>
      </c>
      <c r="C1100" s="7">
        <v>1197831</v>
      </c>
      <c r="D1100" s="8">
        <v>44258</v>
      </c>
      <c r="E1100" s="7" t="s">
        <v>24</v>
      </c>
      <c r="F1100" s="7" t="s">
        <v>57</v>
      </c>
      <c r="G1100" s="7" t="s">
        <v>58</v>
      </c>
      <c r="H1100" s="7" t="s">
        <v>19</v>
      </c>
      <c r="I1100" s="9">
        <v>0.3</v>
      </c>
      <c r="J1100" s="10">
        <v>4500</v>
      </c>
      <c r="K1100" s="11">
        <f t="shared" si="8"/>
        <v>1350</v>
      </c>
      <c r="L1100" s="11">
        <f t="shared" si="9"/>
        <v>607.49999999999989</v>
      </c>
      <c r="M1100" s="12">
        <v>0.44999999999999996</v>
      </c>
      <c r="O1100" s="17"/>
      <c r="P1100" s="18"/>
      <c r="Q1100" s="13"/>
      <c r="R1100" s="14"/>
    </row>
    <row r="1101" spans="1:18" ht="15.75" customHeight="1">
      <c r="A1101" s="1"/>
      <c r="B1101" s="7" t="s">
        <v>23</v>
      </c>
      <c r="C1101" s="7">
        <v>1197831</v>
      </c>
      <c r="D1101" s="8">
        <v>44258</v>
      </c>
      <c r="E1101" s="7" t="s">
        <v>24</v>
      </c>
      <c r="F1101" s="7" t="s">
        <v>57</v>
      </c>
      <c r="G1101" s="7" t="s">
        <v>58</v>
      </c>
      <c r="H1101" s="7" t="s">
        <v>20</v>
      </c>
      <c r="I1101" s="9">
        <v>0.35000000000000003</v>
      </c>
      <c r="J1101" s="10">
        <v>3500</v>
      </c>
      <c r="K1101" s="11">
        <f t="shared" si="8"/>
        <v>1225.0000000000002</v>
      </c>
      <c r="L1101" s="11">
        <f t="shared" si="9"/>
        <v>673.75000000000023</v>
      </c>
      <c r="M1101" s="12">
        <v>0.55000000000000004</v>
      </c>
      <c r="O1101" s="17"/>
      <c r="P1101" s="18"/>
      <c r="Q1101" s="13"/>
      <c r="R1101" s="14"/>
    </row>
    <row r="1102" spans="1:18" ht="15.75" customHeight="1">
      <c r="A1102" s="1"/>
      <c r="B1102" s="7" t="s">
        <v>23</v>
      </c>
      <c r="C1102" s="7">
        <v>1197831</v>
      </c>
      <c r="D1102" s="8">
        <v>44258</v>
      </c>
      <c r="E1102" s="7" t="s">
        <v>24</v>
      </c>
      <c r="F1102" s="7" t="s">
        <v>57</v>
      </c>
      <c r="G1102" s="7" t="s">
        <v>58</v>
      </c>
      <c r="H1102" s="7" t="s">
        <v>21</v>
      </c>
      <c r="I1102" s="9">
        <v>0.4</v>
      </c>
      <c r="J1102" s="10">
        <v>2500</v>
      </c>
      <c r="K1102" s="11">
        <f t="shared" si="8"/>
        <v>1000</v>
      </c>
      <c r="L1102" s="11">
        <f t="shared" si="9"/>
        <v>399.99999999999994</v>
      </c>
      <c r="M1102" s="12">
        <v>0.39999999999999997</v>
      </c>
      <c r="O1102" s="17"/>
      <c r="P1102" s="18"/>
      <c r="Q1102" s="13"/>
      <c r="R1102" s="14"/>
    </row>
    <row r="1103" spans="1:18" ht="15.75" customHeight="1">
      <c r="A1103" s="1"/>
      <c r="B1103" s="7" t="s">
        <v>23</v>
      </c>
      <c r="C1103" s="7">
        <v>1197831</v>
      </c>
      <c r="D1103" s="8">
        <v>44258</v>
      </c>
      <c r="E1103" s="7" t="s">
        <v>24</v>
      </c>
      <c r="F1103" s="7" t="s">
        <v>57</v>
      </c>
      <c r="G1103" s="7" t="s">
        <v>58</v>
      </c>
      <c r="H1103" s="7" t="s">
        <v>22</v>
      </c>
      <c r="I1103" s="9">
        <v>0.35000000000000003</v>
      </c>
      <c r="J1103" s="10">
        <v>4000</v>
      </c>
      <c r="K1103" s="11">
        <f t="shared" si="8"/>
        <v>1400.0000000000002</v>
      </c>
      <c r="L1103" s="11">
        <f t="shared" si="9"/>
        <v>840.00000000000023</v>
      </c>
      <c r="M1103" s="12">
        <v>0.60000000000000009</v>
      </c>
      <c r="O1103" s="17"/>
      <c r="P1103" s="18"/>
      <c r="Q1103" s="13"/>
      <c r="R1103" s="14"/>
    </row>
    <row r="1104" spans="1:18" ht="15.75" customHeight="1">
      <c r="A1104" s="1"/>
      <c r="B1104" s="7" t="s">
        <v>23</v>
      </c>
      <c r="C1104" s="7">
        <v>1197831</v>
      </c>
      <c r="D1104" s="8">
        <v>44288</v>
      </c>
      <c r="E1104" s="7" t="s">
        <v>24</v>
      </c>
      <c r="F1104" s="7" t="s">
        <v>57</v>
      </c>
      <c r="G1104" s="7" t="s">
        <v>58</v>
      </c>
      <c r="H1104" s="7" t="s">
        <v>17</v>
      </c>
      <c r="I1104" s="9">
        <v>0.19999999999999998</v>
      </c>
      <c r="J1104" s="10">
        <v>6500</v>
      </c>
      <c r="K1104" s="11">
        <f t="shared" si="8"/>
        <v>1300</v>
      </c>
      <c r="L1104" s="11">
        <f t="shared" si="9"/>
        <v>584.99999999999989</v>
      </c>
      <c r="M1104" s="12">
        <v>0.44999999999999996</v>
      </c>
      <c r="O1104" s="17"/>
      <c r="P1104" s="18"/>
      <c r="Q1104" s="13"/>
      <c r="R1104" s="14"/>
    </row>
    <row r="1105" spans="1:18" ht="15.75" customHeight="1">
      <c r="A1105" s="1"/>
      <c r="B1105" s="7" t="s">
        <v>23</v>
      </c>
      <c r="C1105" s="7">
        <v>1197831</v>
      </c>
      <c r="D1105" s="8">
        <v>44288</v>
      </c>
      <c r="E1105" s="7" t="s">
        <v>24</v>
      </c>
      <c r="F1105" s="7" t="s">
        <v>57</v>
      </c>
      <c r="G1105" s="7" t="s">
        <v>58</v>
      </c>
      <c r="H1105" s="7" t="s">
        <v>18</v>
      </c>
      <c r="I1105" s="9">
        <v>0.20000000000000007</v>
      </c>
      <c r="J1105" s="10">
        <v>6500</v>
      </c>
      <c r="K1105" s="11">
        <f t="shared" si="8"/>
        <v>1300.0000000000005</v>
      </c>
      <c r="L1105" s="11">
        <f t="shared" si="9"/>
        <v>585.00000000000011</v>
      </c>
      <c r="M1105" s="12">
        <v>0.44999999999999996</v>
      </c>
      <c r="O1105" s="17"/>
      <c r="P1105" s="18"/>
      <c r="Q1105" s="13"/>
      <c r="R1105" s="14"/>
    </row>
    <row r="1106" spans="1:18" ht="15.75" customHeight="1">
      <c r="A1106" s="1"/>
      <c r="B1106" s="7" t="s">
        <v>23</v>
      </c>
      <c r="C1106" s="7">
        <v>1197831</v>
      </c>
      <c r="D1106" s="8">
        <v>44288</v>
      </c>
      <c r="E1106" s="7" t="s">
        <v>24</v>
      </c>
      <c r="F1106" s="7" t="s">
        <v>57</v>
      </c>
      <c r="G1106" s="7" t="s">
        <v>58</v>
      </c>
      <c r="H1106" s="7" t="s">
        <v>19</v>
      </c>
      <c r="I1106" s="9">
        <v>0.14999999999999997</v>
      </c>
      <c r="J1106" s="10">
        <v>4750</v>
      </c>
      <c r="K1106" s="11">
        <f t="shared" si="8"/>
        <v>712.49999999999989</v>
      </c>
      <c r="L1106" s="11">
        <f t="shared" si="9"/>
        <v>320.62499999999994</v>
      </c>
      <c r="M1106" s="12">
        <v>0.44999999999999996</v>
      </c>
      <c r="O1106" s="17"/>
      <c r="P1106" s="18"/>
      <c r="Q1106" s="13"/>
      <c r="R1106" s="14"/>
    </row>
    <row r="1107" spans="1:18" ht="15.75" customHeight="1">
      <c r="A1107" s="1"/>
      <c r="B1107" s="7" t="s">
        <v>23</v>
      </c>
      <c r="C1107" s="7">
        <v>1197831</v>
      </c>
      <c r="D1107" s="8">
        <v>44288</v>
      </c>
      <c r="E1107" s="7" t="s">
        <v>24</v>
      </c>
      <c r="F1107" s="7" t="s">
        <v>57</v>
      </c>
      <c r="G1107" s="7" t="s">
        <v>58</v>
      </c>
      <c r="H1107" s="7" t="s">
        <v>20</v>
      </c>
      <c r="I1107" s="9">
        <v>0.20000000000000007</v>
      </c>
      <c r="J1107" s="10">
        <v>3750</v>
      </c>
      <c r="K1107" s="11">
        <f t="shared" si="8"/>
        <v>750.00000000000023</v>
      </c>
      <c r="L1107" s="11">
        <f t="shared" si="9"/>
        <v>412.50000000000017</v>
      </c>
      <c r="M1107" s="12">
        <v>0.55000000000000004</v>
      </c>
      <c r="O1107" s="17"/>
      <c r="P1107" s="18"/>
      <c r="Q1107" s="13"/>
      <c r="R1107" s="14"/>
    </row>
    <row r="1108" spans="1:18" ht="15.75" customHeight="1">
      <c r="A1108" s="1"/>
      <c r="B1108" s="7" t="s">
        <v>23</v>
      </c>
      <c r="C1108" s="7">
        <v>1197831</v>
      </c>
      <c r="D1108" s="8">
        <v>44288</v>
      </c>
      <c r="E1108" s="7" t="s">
        <v>24</v>
      </c>
      <c r="F1108" s="7" t="s">
        <v>57</v>
      </c>
      <c r="G1108" s="7" t="s">
        <v>58</v>
      </c>
      <c r="H1108" s="7" t="s">
        <v>21</v>
      </c>
      <c r="I1108" s="9">
        <v>0.25</v>
      </c>
      <c r="J1108" s="10">
        <v>2750</v>
      </c>
      <c r="K1108" s="11">
        <f t="shared" si="8"/>
        <v>687.5</v>
      </c>
      <c r="L1108" s="11">
        <f t="shared" si="9"/>
        <v>275</v>
      </c>
      <c r="M1108" s="12">
        <v>0.39999999999999997</v>
      </c>
      <c r="O1108" s="17"/>
      <c r="P1108" s="18"/>
      <c r="Q1108" s="13"/>
      <c r="R1108" s="14"/>
    </row>
    <row r="1109" spans="1:18" ht="15.75" customHeight="1">
      <c r="A1109" s="1"/>
      <c r="B1109" s="7" t="s">
        <v>23</v>
      </c>
      <c r="C1109" s="7">
        <v>1197831</v>
      </c>
      <c r="D1109" s="8">
        <v>44288</v>
      </c>
      <c r="E1109" s="7" t="s">
        <v>24</v>
      </c>
      <c r="F1109" s="7" t="s">
        <v>57</v>
      </c>
      <c r="G1109" s="7" t="s">
        <v>58</v>
      </c>
      <c r="H1109" s="7" t="s">
        <v>22</v>
      </c>
      <c r="I1109" s="9">
        <v>0.20000000000000007</v>
      </c>
      <c r="J1109" s="10">
        <v>5500</v>
      </c>
      <c r="K1109" s="11">
        <f t="shared" si="8"/>
        <v>1100.0000000000005</v>
      </c>
      <c r="L1109" s="11">
        <f t="shared" si="9"/>
        <v>660.00000000000034</v>
      </c>
      <c r="M1109" s="12">
        <v>0.60000000000000009</v>
      </c>
      <c r="O1109" s="17"/>
      <c r="P1109" s="18"/>
      <c r="Q1109" s="13"/>
      <c r="R1109" s="14"/>
    </row>
    <row r="1110" spans="1:18" ht="15.75" customHeight="1">
      <c r="A1110" s="1"/>
      <c r="B1110" s="7" t="s">
        <v>23</v>
      </c>
      <c r="C1110" s="7">
        <v>1197831</v>
      </c>
      <c r="D1110" s="8">
        <v>44318</v>
      </c>
      <c r="E1110" s="7" t="s">
        <v>24</v>
      </c>
      <c r="F1110" s="7" t="s">
        <v>57</v>
      </c>
      <c r="G1110" s="7" t="s">
        <v>58</v>
      </c>
      <c r="H1110" s="7" t="s">
        <v>17</v>
      </c>
      <c r="I1110" s="9">
        <v>9.9999999999999964E-2</v>
      </c>
      <c r="J1110" s="10">
        <v>7000</v>
      </c>
      <c r="K1110" s="11">
        <f t="shared" si="8"/>
        <v>699.99999999999977</v>
      </c>
      <c r="L1110" s="11">
        <f t="shared" si="9"/>
        <v>314.99999999999989</v>
      </c>
      <c r="M1110" s="12">
        <v>0.44999999999999996</v>
      </c>
      <c r="O1110" s="17"/>
      <c r="P1110" s="18"/>
      <c r="Q1110" s="13"/>
      <c r="R1110" s="14"/>
    </row>
    <row r="1111" spans="1:18" ht="15.75" customHeight="1">
      <c r="A1111" s="1"/>
      <c r="B1111" s="7" t="s">
        <v>23</v>
      </c>
      <c r="C1111" s="7">
        <v>1197831</v>
      </c>
      <c r="D1111" s="8">
        <v>44318</v>
      </c>
      <c r="E1111" s="7" t="s">
        <v>24</v>
      </c>
      <c r="F1111" s="7" t="s">
        <v>57</v>
      </c>
      <c r="G1111" s="7" t="s">
        <v>58</v>
      </c>
      <c r="H1111" s="7" t="s">
        <v>18</v>
      </c>
      <c r="I1111" s="9">
        <v>0.20000000000000007</v>
      </c>
      <c r="J1111" s="10">
        <v>7250</v>
      </c>
      <c r="K1111" s="11">
        <f t="shared" si="8"/>
        <v>1450.0000000000005</v>
      </c>
      <c r="L1111" s="11">
        <f t="shared" si="9"/>
        <v>652.50000000000011</v>
      </c>
      <c r="M1111" s="12">
        <v>0.44999999999999996</v>
      </c>
      <c r="O1111" s="17"/>
      <c r="P1111" s="18"/>
      <c r="Q1111" s="13"/>
      <c r="R1111" s="14"/>
    </row>
    <row r="1112" spans="1:18" ht="15.75" customHeight="1">
      <c r="A1112" s="1"/>
      <c r="B1112" s="7" t="s">
        <v>23</v>
      </c>
      <c r="C1112" s="7">
        <v>1197831</v>
      </c>
      <c r="D1112" s="8">
        <v>44318</v>
      </c>
      <c r="E1112" s="7" t="s">
        <v>24</v>
      </c>
      <c r="F1112" s="7" t="s">
        <v>57</v>
      </c>
      <c r="G1112" s="7" t="s">
        <v>58</v>
      </c>
      <c r="H1112" s="7" t="s">
        <v>19</v>
      </c>
      <c r="I1112" s="9">
        <v>0.14999999999999997</v>
      </c>
      <c r="J1112" s="10">
        <v>5750</v>
      </c>
      <c r="K1112" s="11">
        <f t="shared" si="8"/>
        <v>862.49999999999977</v>
      </c>
      <c r="L1112" s="11">
        <f t="shared" si="9"/>
        <v>388.12499999999989</v>
      </c>
      <c r="M1112" s="12">
        <v>0.44999999999999996</v>
      </c>
      <c r="O1112" s="17"/>
      <c r="P1112" s="18"/>
      <c r="Q1112" s="13"/>
      <c r="R1112" s="14"/>
    </row>
    <row r="1113" spans="1:18" ht="15.75" customHeight="1">
      <c r="A1113" s="1"/>
      <c r="B1113" s="7" t="s">
        <v>23</v>
      </c>
      <c r="C1113" s="7">
        <v>1197831</v>
      </c>
      <c r="D1113" s="8">
        <v>44318</v>
      </c>
      <c r="E1113" s="7" t="s">
        <v>24</v>
      </c>
      <c r="F1113" s="7" t="s">
        <v>57</v>
      </c>
      <c r="G1113" s="7" t="s">
        <v>58</v>
      </c>
      <c r="H1113" s="7" t="s">
        <v>20</v>
      </c>
      <c r="I1113" s="9">
        <v>0.35000000000000003</v>
      </c>
      <c r="J1113" s="10">
        <v>5000</v>
      </c>
      <c r="K1113" s="11">
        <f t="shared" si="8"/>
        <v>1750.0000000000002</v>
      </c>
      <c r="L1113" s="11">
        <f t="shared" si="9"/>
        <v>962.50000000000023</v>
      </c>
      <c r="M1113" s="12">
        <v>0.55000000000000004</v>
      </c>
      <c r="O1113" s="17"/>
      <c r="P1113" s="18"/>
      <c r="Q1113" s="13"/>
      <c r="R1113" s="14"/>
    </row>
    <row r="1114" spans="1:18" ht="15.75" customHeight="1">
      <c r="A1114" s="1"/>
      <c r="B1114" s="7" t="s">
        <v>23</v>
      </c>
      <c r="C1114" s="7">
        <v>1197831</v>
      </c>
      <c r="D1114" s="8">
        <v>44318</v>
      </c>
      <c r="E1114" s="7" t="s">
        <v>24</v>
      </c>
      <c r="F1114" s="7" t="s">
        <v>57</v>
      </c>
      <c r="G1114" s="7" t="s">
        <v>58</v>
      </c>
      <c r="H1114" s="7" t="s">
        <v>21</v>
      </c>
      <c r="I1114" s="9">
        <v>0.5</v>
      </c>
      <c r="J1114" s="10">
        <v>4000</v>
      </c>
      <c r="K1114" s="11">
        <f t="shared" si="8"/>
        <v>2000</v>
      </c>
      <c r="L1114" s="11">
        <f t="shared" si="9"/>
        <v>799.99999999999989</v>
      </c>
      <c r="M1114" s="12">
        <v>0.39999999999999997</v>
      </c>
      <c r="O1114" s="17"/>
      <c r="P1114" s="18"/>
      <c r="Q1114" s="13"/>
      <c r="R1114" s="14"/>
    </row>
    <row r="1115" spans="1:18" ht="15.75" customHeight="1">
      <c r="A1115" s="1"/>
      <c r="B1115" s="7" t="s">
        <v>23</v>
      </c>
      <c r="C1115" s="7">
        <v>1197831</v>
      </c>
      <c r="D1115" s="8">
        <v>44318</v>
      </c>
      <c r="E1115" s="7" t="s">
        <v>24</v>
      </c>
      <c r="F1115" s="7" t="s">
        <v>57</v>
      </c>
      <c r="G1115" s="7" t="s">
        <v>58</v>
      </c>
      <c r="H1115" s="7" t="s">
        <v>22</v>
      </c>
      <c r="I1115" s="9">
        <v>0.45</v>
      </c>
      <c r="J1115" s="10">
        <v>7500</v>
      </c>
      <c r="K1115" s="11">
        <f t="shared" si="8"/>
        <v>3375</v>
      </c>
      <c r="L1115" s="11">
        <f t="shared" si="9"/>
        <v>2025.0000000000002</v>
      </c>
      <c r="M1115" s="12">
        <v>0.60000000000000009</v>
      </c>
      <c r="O1115" s="17"/>
      <c r="P1115" s="18"/>
      <c r="Q1115" s="13"/>
      <c r="R1115" s="14"/>
    </row>
    <row r="1116" spans="1:18" ht="15.75" customHeight="1">
      <c r="A1116" s="1"/>
      <c r="B1116" s="7" t="s">
        <v>23</v>
      </c>
      <c r="C1116" s="7">
        <v>1197831</v>
      </c>
      <c r="D1116" s="8">
        <v>44348</v>
      </c>
      <c r="E1116" s="7" t="s">
        <v>24</v>
      </c>
      <c r="F1116" s="7" t="s">
        <v>57</v>
      </c>
      <c r="G1116" s="7" t="s">
        <v>58</v>
      </c>
      <c r="H1116" s="7" t="s">
        <v>17</v>
      </c>
      <c r="I1116" s="9">
        <v>0.45</v>
      </c>
      <c r="J1116" s="10">
        <v>7500</v>
      </c>
      <c r="K1116" s="11">
        <f t="shared" si="8"/>
        <v>3375</v>
      </c>
      <c r="L1116" s="11">
        <f t="shared" si="9"/>
        <v>1518.7499999999998</v>
      </c>
      <c r="M1116" s="12">
        <v>0.44999999999999996</v>
      </c>
      <c r="O1116" s="17"/>
      <c r="P1116" s="18"/>
      <c r="Q1116" s="13"/>
      <c r="R1116" s="14"/>
    </row>
    <row r="1117" spans="1:18" ht="15.75" customHeight="1">
      <c r="A1117" s="1"/>
      <c r="B1117" s="7" t="s">
        <v>23</v>
      </c>
      <c r="C1117" s="7">
        <v>1197831</v>
      </c>
      <c r="D1117" s="8">
        <v>44348</v>
      </c>
      <c r="E1117" s="7" t="s">
        <v>24</v>
      </c>
      <c r="F1117" s="7" t="s">
        <v>57</v>
      </c>
      <c r="G1117" s="7" t="s">
        <v>58</v>
      </c>
      <c r="H1117" s="7" t="s">
        <v>18</v>
      </c>
      <c r="I1117" s="9">
        <v>0.5</v>
      </c>
      <c r="J1117" s="10">
        <v>7500</v>
      </c>
      <c r="K1117" s="11">
        <f t="shared" si="8"/>
        <v>3750</v>
      </c>
      <c r="L1117" s="11">
        <f t="shared" si="9"/>
        <v>1687.4999999999998</v>
      </c>
      <c r="M1117" s="12">
        <v>0.44999999999999996</v>
      </c>
      <c r="O1117" s="17"/>
      <c r="P1117" s="18"/>
      <c r="Q1117" s="13"/>
      <c r="R1117" s="14"/>
    </row>
    <row r="1118" spans="1:18" ht="15.75" customHeight="1">
      <c r="A1118" s="1"/>
      <c r="B1118" s="7" t="s">
        <v>23</v>
      </c>
      <c r="C1118" s="7">
        <v>1197831</v>
      </c>
      <c r="D1118" s="8">
        <v>44348</v>
      </c>
      <c r="E1118" s="7" t="s">
        <v>24</v>
      </c>
      <c r="F1118" s="7" t="s">
        <v>57</v>
      </c>
      <c r="G1118" s="7" t="s">
        <v>58</v>
      </c>
      <c r="H1118" s="7" t="s">
        <v>19</v>
      </c>
      <c r="I1118" s="9">
        <v>0.45</v>
      </c>
      <c r="J1118" s="10">
        <v>6500</v>
      </c>
      <c r="K1118" s="11">
        <f t="shared" si="8"/>
        <v>2925</v>
      </c>
      <c r="L1118" s="11">
        <f t="shared" si="9"/>
        <v>1316.2499999999998</v>
      </c>
      <c r="M1118" s="12">
        <v>0.44999999999999996</v>
      </c>
      <c r="O1118" s="17"/>
      <c r="P1118" s="18"/>
      <c r="Q1118" s="13"/>
      <c r="R1118" s="14"/>
    </row>
    <row r="1119" spans="1:18" ht="15.75" customHeight="1">
      <c r="A1119" s="1"/>
      <c r="B1119" s="7" t="s">
        <v>23</v>
      </c>
      <c r="C1119" s="7">
        <v>1197831</v>
      </c>
      <c r="D1119" s="8">
        <v>44348</v>
      </c>
      <c r="E1119" s="7" t="s">
        <v>24</v>
      </c>
      <c r="F1119" s="7" t="s">
        <v>57</v>
      </c>
      <c r="G1119" s="7" t="s">
        <v>58</v>
      </c>
      <c r="H1119" s="7" t="s">
        <v>20</v>
      </c>
      <c r="I1119" s="9">
        <v>0.45</v>
      </c>
      <c r="J1119" s="10">
        <v>6000</v>
      </c>
      <c r="K1119" s="11">
        <f t="shared" si="8"/>
        <v>2700</v>
      </c>
      <c r="L1119" s="11">
        <f t="shared" si="9"/>
        <v>1485.0000000000002</v>
      </c>
      <c r="M1119" s="12">
        <v>0.55000000000000004</v>
      </c>
      <c r="O1119" s="17"/>
      <c r="P1119" s="18"/>
      <c r="Q1119" s="13"/>
      <c r="R1119" s="14"/>
    </row>
    <row r="1120" spans="1:18" ht="15.75" customHeight="1">
      <c r="A1120" s="1"/>
      <c r="B1120" s="7" t="s">
        <v>23</v>
      </c>
      <c r="C1120" s="7">
        <v>1197831</v>
      </c>
      <c r="D1120" s="8">
        <v>44348</v>
      </c>
      <c r="E1120" s="7" t="s">
        <v>24</v>
      </c>
      <c r="F1120" s="7" t="s">
        <v>57</v>
      </c>
      <c r="G1120" s="7" t="s">
        <v>58</v>
      </c>
      <c r="H1120" s="7" t="s">
        <v>21</v>
      </c>
      <c r="I1120" s="9">
        <v>0.5</v>
      </c>
      <c r="J1120" s="10">
        <v>5000</v>
      </c>
      <c r="K1120" s="11">
        <f t="shared" si="8"/>
        <v>2500</v>
      </c>
      <c r="L1120" s="11">
        <f t="shared" si="9"/>
        <v>999.99999999999989</v>
      </c>
      <c r="M1120" s="12">
        <v>0.39999999999999997</v>
      </c>
      <c r="O1120" s="17"/>
      <c r="P1120" s="18"/>
      <c r="Q1120" s="13"/>
      <c r="R1120" s="14"/>
    </row>
    <row r="1121" spans="1:18" ht="15.75" customHeight="1">
      <c r="A1121" s="1"/>
      <c r="B1121" s="7" t="s">
        <v>23</v>
      </c>
      <c r="C1121" s="7">
        <v>1197831</v>
      </c>
      <c r="D1121" s="8">
        <v>44348</v>
      </c>
      <c r="E1121" s="7" t="s">
        <v>24</v>
      </c>
      <c r="F1121" s="7" t="s">
        <v>57</v>
      </c>
      <c r="G1121" s="7" t="s">
        <v>58</v>
      </c>
      <c r="H1121" s="7" t="s">
        <v>22</v>
      </c>
      <c r="I1121" s="9">
        <v>0.55000000000000004</v>
      </c>
      <c r="J1121" s="10">
        <v>8750</v>
      </c>
      <c r="K1121" s="11">
        <f t="shared" si="8"/>
        <v>4812.5</v>
      </c>
      <c r="L1121" s="11">
        <f t="shared" si="9"/>
        <v>2887.5000000000005</v>
      </c>
      <c r="M1121" s="12">
        <v>0.60000000000000009</v>
      </c>
      <c r="O1121" s="17"/>
      <c r="P1121" s="18"/>
      <c r="Q1121" s="13"/>
      <c r="R1121" s="14"/>
    </row>
    <row r="1122" spans="1:18" ht="15.75" customHeight="1">
      <c r="A1122" s="1"/>
      <c r="B1122" s="7" t="s">
        <v>23</v>
      </c>
      <c r="C1122" s="7">
        <v>1197831</v>
      </c>
      <c r="D1122" s="8">
        <v>44380</v>
      </c>
      <c r="E1122" s="7" t="s">
        <v>24</v>
      </c>
      <c r="F1122" s="7" t="s">
        <v>57</v>
      </c>
      <c r="G1122" s="7" t="s">
        <v>58</v>
      </c>
      <c r="H1122" s="7" t="s">
        <v>17</v>
      </c>
      <c r="I1122" s="9">
        <v>0.45</v>
      </c>
      <c r="J1122" s="10">
        <v>8250</v>
      </c>
      <c r="K1122" s="11">
        <f t="shared" si="8"/>
        <v>3712.5</v>
      </c>
      <c r="L1122" s="11">
        <f t="shared" si="9"/>
        <v>1856.2499999999998</v>
      </c>
      <c r="M1122" s="12">
        <v>0.49999999999999994</v>
      </c>
      <c r="O1122" s="17"/>
      <c r="P1122" s="18"/>
      <c r="Q1122" s="13"/>
      <c r="R1122" s="14"/>
    </row>
    <row r="1123" spans="1:18" ht="15.75" customHeight="1">
      <c r="A1123" s="1"/>
      <c r="B1123" s="7" t="s">
        <v>23</v>
      </c>
      <c r="C1123" s="7">
        <v>1197831</v>
      </c>
      <c r="D1123" s="8">
        <v>44380</v>
      </c>
      <c r="E1123" s="7" t="s">
        <v>24</v>
      </c>
      <c r="F1123" s="7" t="s">
        <v>57</v>
      </c>
      <c r="G1123" s="7" t="s">
        <v>58</v>
      </c>
      <c r="H1123" s="7" t="s">
        <v>18</v>
      </c>
      <c r="I1123" s="9">
        <v>0.5</v>
      </c>
      <c r="J1123" s="10">
        <v>8250</v>
      </c>
      <c r="K1123" s="11">
        <f t="shared" si="8"/>
        <v>4125</v>
      </c>
      <c r="L1123" s="11">
        <f t="shared" si="9"/>
        <v>2062.4999999999995</v>
      </c>
      <c r="M1123" s="12">
        <v>0.49999999999999994</v>
      </c>
      <c r="O1123" s="17"/>
      <c r="P1123" s="18"/>
      <c r="Q1123" s="13"/>
      <c r="R1123" s="14"/>
    </row>
    <row r="1124" spans="1:18" ht="15.75" customHeight="1">
      <c r="A1124" s="1"/>
      <c r="B1124" s="7" t="s">
        <v>23</v>
      </c>
      <c r="C1124" s="7">
        <v>1197831</v>
      </c>
      <c r="D1124" s="8">
        <v>44380</v>
      </c>
      <c r="E1124" s="7" t="s">
        <v>24</v>
      </c>
      <c r="F1124" s="7" t="s">
        <v>57</v>
      </c>
      <c r="G1124" s="7" t="s">
        <v>58</v>
      </c>
      <c r="H1124" s="7" t="s">
        <v>19</v>
      </c>
      <c r="I1124" s="9">
        <v>0.45</v>
      </c>
      <c r="J1124" s="10">
        <v>9750</v>
      </c>
      <c r="K1124" s="11">
        <f t="shared" si="8"/>
        <v>4387.5</v>
      </c>
      <c r="L1124" s="11">
        <f t="shared" si="9"/>
        <v>2193.7499999999995</v>
      </c>
      <c r="M1124" s="12">
        <v>0.49999999999999994</v>
      </c>
      <c r="O1124" s="17"/>
      <c r="P1124" s="18"/>
      <c r="Q1124" s="13"/>
      <c r="R1124" s="14"/>
    </row>
    <row r="1125" spans="1:18" ht="15.75" customHeight="1">
      <c r="A1125" s="1"/>
      <c r="B1125" s="7" t="s">
        <v>23</v>
      </c>
      <c r="C1125" s="7">
        <v>1197831</v>
      </c>
      <c r="D1125" s="8">
        <v>44380</v>
      </c>
      <c r="E1125" s="7" t="s">
        <v>24</v>
      </c>
      <c r="F1125" s="7" t="s">
        <v>57</v>
      </c>
      <c r="G1125" s="7" t="s">
        <v>58</v>
      </c>
      <c r="H1125" s="7" t="s">
        <v>20</v>
      </c>
      <c r="I1125" s="9">
        <v>0.45</v>
      </c>
      <c r="J1125" s="10">
        <v>5750</v>
      </c>
      <c r="K1125" s="11">
        <f t="shared" si="8"/>
        <v>2587.5</v>
      </c>
      <c r="L1125" s="11">
        <f t="shared" si="9"/>
        <v>1552.5000000000002</v>
      </c>
      <c r="M1125" s="12">
        <v>0.60000000000000009</v>
      </c>
      <c r="O1125" s="17"/>
      <c r="P1125" s="18"/>
      <c r="Q1125" s="13"/>
      <c r="R1125" s="14"/>
    </row>
    <row r="1126" spans="1:18" ht="15.75" customHeight="1">
      <c r="A1126" s="1"/>
      <c r="B1126" s="7" t="s">
        <v>23</v>
      </c>
      <c r="C1126" s="7">
        <v>1197831</v>
      </c>
      <c r="D1126" s="8">
        <v>44380</v>
      </c>
      <c r="E1126" s="7" t="s">
        <v>24</v>
      </c>
      <c r="F1126" s="7" t="s">
        <v>57</v>
      </c>
      <c r="G1126" s="7" t="s">
        <v>58</v>
      </c>
      <c r="H1126" s="7" t="s">
        <v>21</v>
      </c>
      <c r="I1126" s="9">
        <v>0.5</v>
      </c>
      <c r="J1126" s="10">
        <v>5250</v>
      </c>
      <c r="K1126" s="11">
        <f t="shared" si="8"/>
        <v>2625</v>
      </c>
      <c r="L1126" s="11">
        <f t="shared" si="9"/>
        <v>1181.2499999999998</v>
      </c>
      <c r="M1126" s="12">
        <v>0.44999999999999996</v>
      </c>
      <c r="O1126" s="17"/>
      <c r="P1126" s="18"/>
      <c r="Q1126" s="13"/>
      <c r="R1126" s="14"/>
    </row>
    <row r="1127" spans="1:18" ht="15.75" customHeight="1">
      <c r="A1127" s="1"/>
      <c r="B1127" s="7" t="s">
        <v>23</v>
      </c>
      <c r="C1127" s="7">
        <v>1197831</v>
      </c>
      <c r="D1127" s="8">
        <v>44380</v>
      </c>
      <c r="E1127" s="7" t="s">
        <v>24</v>
      </c>
      <c r="F1127" s="7" t="s">
        <v>57</v>
      </c>
      <c r="G1127" s="7" t="s">
        <v>58</v>
      </c>
      <c r="H1127" s="7" t="s">
        <v>22</v>
      </c>
      <c r="I1127" s="9">
        <v>0.6</v>
      </c>
      <c r="J1127" s="10">
        <v>8000</v>
      </c>
      <c r="K1127" s="11">
        <f t="shared" si="8"/>
        <v>4800</v>
      </c>
      <c r="L1127" s="11">
        <f t="shared" si="9"/>
        <v>3120.0000000000005</v>
      </c>
      <c r="M1127" s="12">
        <v>0.65000000000000013</v>
      </c>
      <c r="O1127" s="17"/>
      <c r="P1127" s="18"/>
      <c r="Q1127" s="13"/>
      <c r="R1127" s="14"/>
    </row>
    <row r="1128" spans="1:18" ht="15.75" customHeight="1">
      <c r="A1128" s="1"/>
      <c r="B1128" s="7" t="s">
        <v>23</v>
      </c>
      <c r="C1128" s="7">
        <v>1197831</v>
      </c>
      <c r="D1128" s="8">
        <v>44413</v>
      </c>
      <c r="E1128" s="7" t="s">
        <v>24</v>
      </c>
      <c r="F1128" s="7" t="s">
        <v>57</v>
      </c>
      <c r="G1128" s="7" t="s">
        <v>58</v>
      </c>
      <c r="H1128" s="7" t="s">
        <v>17</v>
      </c>
      <c r="I1128" s="9">
        <v>0.4</v>
      </c>
      <c r="J1128" s="10">
        <v>7500</v>
      </c>
      <c r="K1128" s="11">
        <f t="shared" si="8"/>
        <v>3000</v>
      </c>
      <c r="L1128" s="11">
        <f t="shared" si="9"/>
        <v>1499.9999999999998</v>
      </c>
      <c r="M1128" s="12">
        <v>0.49999999999999994</v>
      </c>
      <c r="O1128" s="17"/>
      <c r="P1128" s="18"/>
      <c r="Q1128" s="13"/>
      <c r="R1128" s="14"/>
    </row>
    <row r="1129" spans="1:18" ht="15.75" customHeight="1">
      <c r="A1129" s="1"/>
      <c r="B1129" s="7" t="s">
        <v>23</v>
      </c>
      <c r="C1129" s="7">
        <v>1197831</v>
      </c>
      <c r="D1129" s="8">
        <v>44413</v>
      </c>
      <c r="E1129" s="7" t="s">
        <v>24</v>
      </c>
      <c r="F1129" s="7" t="s">
        <v>57</v>
      </c>
      <c r="G1129" s="7" t="s">
        <v>58</v>
      </c>
      <c r="H1129" s="7" t="s">
        <v>18</v>
      </c>
      <c r="I1129" s="9">
        <v>0.55000000000000004</v>
      </c>
      <c r="J1129" s="10">
        <v>7500</v>
      </c>
      <c r="K1129" s="11">
        <f t="shared" si="8"/>
        <v>4125</v>
      </c>
      <c r="L1129" s="11">
        <f t="shared" si="9"/>
        <v>2062.4999999999995</v>
      </c>
      <c r="M1129" s="12">
        <v>0.49999999999999994</v>
      </c>
      <c r="O1129" s="17"/>
      <c r="P1129" s="18"/>
      <c r="Q1129" s="13"/>
      <c r="R1129" s="14"/>
    </row>
    <row r="1130" spans="1:18" ht="15.75" customHeight="1">
      <c r="A1130" s="1"/>
      <c r="B1130" s="7" t="s">
        <v>23</v>
      </c>
      <c r="C1130" s="7">
        <v>1197831</v>
      </c>
      <c r="D1130" s="8">
        <v>44413</v>
      </c>
      <c r="E1130" s="7" t="s">
        <v>24</v>
      </c>
      <c r="F1130" s="7" t="s">
        <v>57</v>
      </c>
      <c r="G1130" s="7" t="s">
        <v>58</v>
      </c>
      <c r="H1130" s="7" t="s">
        <v>19</v>
      </c>
      <c r="I1130" s="9">
        <v>0.55000000000000004</v>
      </c>
      <c r="J1130" s="10">
        <v>9250</v>
      </c>
      <c r="K1130" s="11">
        <f t="shared" si="8"/>
        <v>5087.5</v>
      </c>
      <c r="L1130" s="11">
        <f t="shared" si="9"/>
        <v>2543.7499999999995</v>
      </c>
      <c r="M1130" s="12">
        <v>0.49999999999999994</v>
      </c>
      <c r="O1130" s="17"/>
      <c r="P1130" s="18"/>
      <c r="Q1130" s="13"/>
      <c r="R1130" s="14"/>
    </row>
    <row r="1131" spans="1:18" ht="15.75" customHeight="1">
      <c r="A1131" s="1"/>
      <c r="B1131" s="7" t="s">
        <v>23</v>
      </c>
      <c r="C1131" s="7">
        <v>1197831</v>
      </c>
      <c r="D1131" s="8">
        <v>44413</v>
      </c>
      <c r="E1131" s="7" t="s">
        <v>24</v>
      </c>
      <c r="F1131" s="7" t="s">
        <v>57</v>
      </c>
      <c r="G1131" s="7" t="s">
        <v>58</v>
      </c>
      <c r="H1131" s="7" t="s">
        <v>20</v>
      </c>
      <c r="I1131" s="9">
        <v>0.5</v>
      </c>
      <c r="J1131" s="10">
        <v>4250</v>
      </c>
      <c r="K1131" s="11">
        <f t="shared" si="8"/>
        <v>2125</v>
      </c>
      <c r="L1131" s="11">
        <f t="shared" si="9"/>
        <v>1275.0000000000002</v>
      </c>
      <c r="M1131" s="12">
        <v>0.60000000000000009</v>
      </c>
      <c r="O1131" s="17"/>
      <c r="P1131" s="18"/>
      <c r="Q1131" s="13"/>
      <c r="R1131" s="14"/>
    </row>
    <row r="1132" spans="1:18" ht="15.75" customHeight="1">
      <c r="A1132" s="1"/>
      <c r="B1132" s="7" t="s">
        <v>23</v>
      </c>
      <c r="C1132" s="7">
        <v>1197831</v>
      </c>
      <c r="D1132" s="8">
        <v>44413</v>
      </c>
      <c r="E1132" s="7" t="s">
        <v>24</v>
      </c>
      <c r="F1132" s="7" t="s">
        <v>57</v>
      </c>
      <c r="G1132" s="7" t="s">
        <v>58</v>
      </c>
      <c r="H1132" s="7" t="s">
        <v>21</v>
      </c>
      <c r="I1132" s="9">
        <v>0.55000000000000004</v>
      </c>
      <c r="J1132" s="10">
        <v>4250</v>
      </c>
      <c r="K1132" s="11">
        <f t="shared" si="8"/>
        <v>2337.5</v>
      </c>
      <c r="L1132" s="11">
        <f t="shared" si="9"/>
        <v>1051.875</v>
      </c>
      <c r="M1132" s="12">
        <v>0.44999999999999996</v>
      </c>
      <c r="O1132" s="17"/>
      <c r="P1132" s="18"/>
      <c r="Q1132" s="13"/>
      <c r="R1132" s="14"/>
    </row>
    <row r="1133" spans="1:18" ht="15.75" customHeight="1">
      <c r="A1133" s="1"/>
      <c r="B1133" s="7" t="s">
        <v>23</v>
      </c>
      <c r="C1133" s="7">
        <v>1197831</v>
      </c>
      <c r="D1133" s="8">
        <v>44413</v>
      </c>
      <c r="E1133" s="7" t="s">
        <v>24</v>
      </c>
      <c r="F1133" s="7" t="s">
        <v>57</v>
      </c>
      <c r="G1133" s="7" t="s">
        <v>58</v>
      </c>
      <c r="H1133" s="7" t="s">
        <v>22</v>
      </c>
      <c r="I1133" s="9">
        <v>0.6</v>
      </c>
      <c r="J1133" s="10">
        <v>6750</v>
      </c>
      <c r="K1133" s="11">
        <f t="shared" si="8"/>
        <v>4050</v>
      </c>
      <c r="L1133" s="11">
        <f t="shared" si="9"/>
        <v>2632.5000000000005</v>
      </c>
      <c r="M1133" s="12">
        <v>0.65000000000000013</v>
      </c>
      <c r="O1133" s="17"/>
      <c r="P1133" s="18"/>
      <c r="Q1133" s="13"/>
      <c r="R1133" s="14"/>
    </row>
    <row r="1134" spans="1:18" ht="15.75" customHeight="1">
      <c r="A1134" s="1"/>
      <c r="B1134" s="7" t="s">
        <v>23</v>
      </c>
      <c r="C1134" s="7">
        <v>1197831</v>
      </c>
      <c r="D1134" s="8">
        <v>44441</v>
      </c>
      <c r="E1134" s="7" t="s">
        <v>24</v>
      </c>
      <c r="F1134" s="7" t="s">
        <v>57</v>
      </c>
      <c r="G1134" s="7" t="s">
        <v>58</v>
      </c>
      <c r="H1134" s="7" t="s">
        <v>17</v>
      </c>
      <c r="I1134" s="9">
        <v>0.55000000000000004</v>
      </c>
      <c r="J1134" s="10">
        <v>6250</v>
      </c>
      <c r="K1134" s="11">
        <f t="shared" si="8"/>
        <v>3437.5000000000005</v>
      </c>
      <c r="L1134" s="11">
        <f t="shared" si="9"/>
        <v>1718.75</v>
      </c>
      <c r="M1134" s="12">
        <v>0.49999999999999994</v>
      </c>
      <c r="O1134" s="17"/>
      <c r="P1134" s="18"/>
      <c r="Q1134" s="13"/>
      <c r="R1134" s="14"/>
    </row>
    <row r="1135" spans="1:18" ht="15.75" customHeight="1">
      <c r="A1135" s="1"/>
      <c r="B1135" s="7" t="s">
        <v>23</v>
      </c>
      <c r="C1135" s="7">
        <v>1197831</v>
      </c>
      <c r="D1135" s="8">
        <v>44441</v>
      </c>
      <c r="E1135" s="7" t="s">
        <v>24</v>
      </c>
      <c r="F1135" s="7" t="s">
        <v>57</v>
      </c>
      <c r="G1135" s="7" t="s">
        <v>58</v>
      </c>
      <c r="H1135" s="7" t="s">
        <v>18</v>
      </c>
      <c r="I1135" s="9">
        <v>0.55000000000000004</v>
      </c>
      <c r="J1135" s="10">
        <v>5750</v>
      </c>
      <c r="K1135" s="11">
        <f t="shared" si="8"/>
        <v>3162.5000000000005</v>
      </c>
      <c r="L1135" s="11">
        <f t="shared" si="9"/>
        <v>1581.25</v>
      </c>
      <c r="M1135" s="12">
        <v>0.49999999999999994</v>
      </c>
      <c r="O1135" s="17"/>
      <c r="P1135" s="18"/>
      <c r="Q1135" s="13"/>
      <c r="R1135" s="14"/>
    </row>
    <row r="1136" spans="1:18" ht="15.75" customHeight="1">
      <c r="A1136" s="1"/>
      <c r="B1136" s="7" t="s">
        <v>23</v>
      </c>
      <c r="C1136" s="7">
        <v>1197831</v>
      </c>
      <c r="D1136" s="8">
        <v>44441</v>
      </c>
      <c r="E1136" s="7" t="s">
        <v>24</v>
      </c>
      <c r="F1136" s="7" t="s">
        <v>57</v>
      </c>
      <c r="G1136" s="7" t="s">
        <v>58</v>
      </c>
      <c r="H1136" s="7" t="s">
        <v>19</v>
      </c>
      <c r="I1136" s="9">
        <v>0.6</v>
      </c>
      <c r="J1136" s="10">
        <v>6250</v>
      </c>
      <c r="K1136" s="11">
        <f t="shared" si="8"/>
        <v>3750</v>
      </c>
      <c r="L1136" s="11">
        <f t="shared" si="9"/>
        <v>1874.9999999999998</v>
      </c>
      <c r="M1136" s="12">
        <v>0.49999999999999994</v>
      </c>
      <c r="O1136" s="17"/>
      <c r="P1136" s="18"/>
      <c r="Q1136" s="13"/>
      <c r="R1136" s="14"/>
    </row>
    <row r="1137" spans="1:18" ht="15.75" customHeight="1">
      <c r="A1137" s="1"/>
      <c r="B1137" s="7" t="s">
        <v>23</v>
      </c>
      <c r="C1137" s="7">
        <v>1197831</v>
      </c>
      <c r="D1137" s="8">
        <v>44441</v>
      </c>
      <c r="E1137" s="7" t="s">
        <v>24</v>
      </c>
      <c r="F1137" s="7" t="s">
        <v>57</v>
      </c>
      <c r="G1137" s="7" t="s">
        <v>58</v>
      </c>
      <c r="H1137" s="7" t="s">
        <v>20</v>
      </c>
      <c r="I1137" s="9">
        <v>0.6</v>
      </c>
      <c r="J1137" s="10">
        <v>3500</v>
      </c>
      <c r="K1137" s="11">
        <f t="shared" si="8"/>
        <v>2100</v>
      </c>
      <c r="L1137" s="11">
        <f t="shared" si="9"/>
        <v>1260.0000000000002</v>
      </c>
      <c r="M1137" s="12">
        <v>0.60000000000000009</v>
      </c>
      <c r="O1137" s="17"/>
      <c r="P1137" s="18"/>
      <c r="Q1137" s="13"/>
      <c r="R1137" s="14"/>
    </row>
    <row r="1138" spans="1:18" ht="15.75" customHeight="1">
      <c r="A1138" s="1"/>
      <c r="B1138" s="7" t="s">
        <v>23</v>
      </c>
      <c r="C1138" s="7">
        <v>1197831</v>
      </c>
      <c r="D1138" s="8">
        <v>44441</v>
      </c>
      <c r="E1138" s="7" t="s">
        <v>24</v>
      </c>
      <c r="F1138" s="7" t="s">
        <v>57</v>
      </c>
      <c r="G1138" s="7" t="s">
        <v>58</v>
      </c>
      <c r="H1138" s="7" t="s">
        <v>21</v>
      </c>
      <c r="I1138" s="9">
        <v>0.45</v>
      </c>
      <c r="J1138" s="10">
        <v>3500</v>
      </c>
      <c r="K1138" s="11">
        <f t="shared" si="8"/>
        <v>1575</v>
      </c>
      <c r="L1138" s="11">
        <f t="shared" si="9"/>
        <v>708.74999999999989</v>
      </c>
      <c r="M1138" s="12">
        <v>0.44999999999999996</v>
      </c>
      <c r="O1138" s="17"/>
      <c r="P1138" s="18"/>
      <c r="Q1138" s="13"/>
      <c r="R1138" s="14"/>
    </row>
    <row r="1139" spans="1:18" ht="15.75" customHeight="1">
      <c r="A1139" s="1"/>
      <c r="B1139" s="7" t="s">
        <v>23</v>
      </c>
      <c r="C1139" s="7">
        <v>1197831</v>
      </c>
      <c r="D1139" s="8">
        <v>44441</v>
      </c>
      <c r="E1139" s="7" t="s">
        <v>24</v>
      </c>
      <c r="F1139" s="7" t="s">
        <v>57</v>
      </c>
      <c r="G1139" s="7" t="s">
        <v>58</v>
      </c>
      <c r="H1139" s="7" t="s">
        <v>22</v>
      </c>
      <c r="I1139" s="9">
        <v>0.4</v>
      </c>
      <c r="J1139" s="10">
        <v>5750</v>
      </c>
      <c r="K1139" s="11">
        <f t="shared" si="8"/>
        <v>2300</v>
      </c>
      <c r="L1139" s="11">
        <f t="shared" si="9"/>
        <v>1495.0000000000002</v>
      </c>
      <c r="M1139" s="12">
        <v>0.65000000000000013</v>
      </c>
      <c r="O1139" s="17"/>
      <c r="P1139" s="18"/>
      <c r="Q1139" s="13"/>
      <c r="R1139" s="14"/>
    </row>
    <row r="1140" spans="1:18" ht="15.75" customHeight="1">
      <c r="A1140" s="1"/>
      <c r="B1140" s="7" t="s">
        <v>23</v>
      </c>
      <c r="C1140" s="7">
        <v>1197831</v>
      </c>
      <c r="D1140" s="8">
        <v>44470</v>
      </c>
      <c r="E1140" s="7" t="s">
        <v>24</v>
      </c>
      <c r="F1140" s="7" t="s">
        <v>57</v>
      </c>
      <c r="G1140" s="7" t="s">
        <v>58</v>
      </c>
      <c r="H1140" s="7" t="s">
        <v>17</v>
      </c>
      <c r="I1140" s="9">
        <v>0.30000000000000004</v>
      </c>
      <c r="J1140" s="10">
        <v>5250</v>
      </c>
      <c r="K1140" s="11">
        <f t="shared" si="8"/>
        <v>1575.0000000000002</v>
      </c>
      <c r="L1140" s="11">
        <f t="shared" si="9"/>
        <v>787.5</v>
      </c>
      <c r="M1140" s="12">
        <v>0.49999999999999994</v>
      </c>
      <c r="O1140" s="17"/>
      <c r="P1140" s="18"/>
      <c r="Q1140" s="13"/>
      <c r="R1140" s="14"/>
    </row>
    <row r="1141" spans="1:18" ht="15.75" customHeight="1">
      <c r="A1141" s="1"/>
      <c r="B1141" s="7" t="s">
        <v>23</v>
      </c>
      <c r="C1141" s="7">
        <v>1197831</v>
      </c>
      <c r="D1141" s="8">
        <v>44470</v>
      </c>
      <c r="E1141" s="7" t="s">
        <v>24</v>
      </c>
      <c r="F1141" s="7" t="s">
        <v>57</v>
      </c>
      <c r="G1141" s="7" t="s">
        <v>58</v>
      </c>
      <c r="H1141" s="7" t="s">
        <v>18</v>
      </c>
      <c r="I1141" s="9">
        <v>0.30000000000000004</v>
      </c>
      <c r="J1141" s="10">
        <v>5250</v>
      </c>
      <c r="K1141" s="11">
        <f t="shared" si="8"/>
        <v>1575.0000000000002</v>
      </c>
      <c r="L1141" s="11">
        <f t="shared" si="9"/>
        <v>787.5</v>
      </c>
      <c r="M1141" s="12">
        <v>0.49999999999999994</v>
      </c>
      <c r="O1141" s="17"/>
      <c r="P1141" s="18"/>
      <c r="Q1141" s="13"/>
      <c r="R1141" s="14"/>
    </row>
    <row r="1142" spans="1:18" ht="15.75" customHeight="1">
      <c r="A1142" s="1"/>
      <c r="B1142" s="7" t="s">
        <v>23</v>
      </c>
      <c r="C1142" s="7">
        <v>1197831</v>
      </c>
      <c r="D1142" s="8">
        <v>44470</v>
      </c>
      <c r="E1142" s="7" t="s">
        <v>24</v>
      </c>
      <c r="F1142" s="7" t="s">
        <v>57</v>
      </c>
      <c r="G1142" s="7" t="s">
        <v>58</v>
      </c>
      <c r="H1142" s="7" t="s">
        <v>19</v>
      </c>
      <c r="I1142" s="9">
        <v>0.35000000000000003</v>
      </c>
      <c r="J1142" s="10">
        <v>4750</v>
      </c>
      <c r="K1142" s="11">
        <f t="shared" si="8"/>
        <v>1662.5000000000002</v>
      </c>
      <c r="L1142" s="11">
        <f t="shared" si="9"/>
        <v>831.25</v>
      </c>
      <c r="M1142" s="12">
        <v>0.49999999999999994</v>
      </c>
      <c r="O1142" s="17"/>
      <c r="P1142" s="18"/>
      <c r="Q1142" s="13"/>
      <c r="R1142" s="14"/>
    </row>
    <row r="1143" spans="1:18" ht="15.75" customHeight="1">
      <c r="A1143" s="1"/>
      <c r="B1143" s="7" t="s">
        <v>23</v>
      </c>
      <c r="C1143" s="7">
        <v>1197831</v>
      </c>
      <c r="D1143" s="8">
        <v>44470</v>
      </c>
      <c r="E1143" s="7" t="s">
        <v>24</v>
      </c>
      <c r="F1143" s="7" t="s">
        <v>57</v>
      </c>
      <c r="G1143" s="7" t="s">
        <v>58</v>
      </c>
      <c r="H1143" s="7" t="s">
        <v>20</v>
      </c>
      <c r="I1143" s="9">
        <v>0.35000000000000003</v>
      </c>
      <c r="J1143" s="10">
        <v>3250</v>
      </c>
      <c r="K1143" s="11">
        <f t="shared" si="8"/>
        <v>1137.5</v>
      </c>
      <c r="L1143" s="11">
        <f t="shared" si="9"/>
        <v>682.50000000000011</v>
      </c>
      <c r="M1143" s="12">
        <v>0.60000000000000009</v>
      </c>
      <c r="O1143" s="17"/>
      <c r="P1143" s="18"/>
      <c r="Q1143" s="13"/>
      <c r="R1143" s="14"/>
    </row>
    <row r="1144" spans="1:18" ht="15.75" customHeight="1">
      <c r="A1144" s="1"/>
      <c r="B1144" s="7" t="s">
        <v>23</v>
      </c>
      <c r="C1144" s="7">
        <v>1197831</v>
      </c>
      <c r="D1144" s="8">
        <v>44470</v>
      </c>
      <c r="E1144" s="7" t="s">
        <v>24</v>
      </c>
      <c r="F1144" s="7" t="s">
        <v>57</v>
      </c>
      <c r="G1144" s="7" t="s">
        <v>58</v>
      </c>
      <c r="H1144" s="7" t="s">
        <v>21</v>
      </c>
      <c r="I1144" s="9">
        <v>0.30000000000000004</v>
      </c>
      <c r="J1144" s="10">
        <v>3000</v>
      </c>
      <c r="K1144" s="11">
        <f t="shared" si="8"/>
        <v>900.00000000000011</v>
      </c>
      <c r="L1144" s="11">
        <f t="shared" si="9"/>
        <v>405</v>
      </c>
      <c r="M1144" s="12">
        <v>0.44999999999999996</v>
      </c>
      <c r="O1144" s="17"/>
      <c r="P1144" s="18"/>
      <c r="Q1144" s="13"/>
      <c r="R1144" s="14"/>
    </row>
    <row r="1145" spans="1:18" ht="15.75" customHeight="1">
      <c r="A1145" s="1"/>
      <c r="B1145" s="7" t="s">
        <v>23</v>
      </c>
      <c r="C1145" s="7">
        <v>1197831</v>
      </c>
      <c r="D1145" s="8">
        <v>44470</v>
      </c>
      <c r="E1145" s="7" t="s">
        <v>24</v>
      </c>
      <c r="F1145" s="7" t="s">
        <v>57</v>
      </c>
      <c r="G1145" s="7" t="s">
        <v>58</v>
      </c>
      <c r="H1145" s="7" t="s">
        <v>22</v>
      </c>
      <c r="I1145" s="9">
        <v>0.4</v>
      </c>
      <c r="J1145" s="10">
        <v>4750</v>
      </c>
      <c r="K1145" s="11">
        <f t="shared" si="8"/>
        <v>1900</v>
      </c>
      <c r="L1145" s="11">
        <f t="shared" si="9"/>
        <v>1235.0000000000002</v>
      </c>
      <c r="M1145" s="12">
        <v>0.65000000000000013</v>
      </c>
      <c r="O1145" s="17"/>
      <c r="P1145" s="18"/>
      <c r="Q1145" s="13"/>
      <c r="R1145" s="14"/>
    </row>
    <row r="1146" spans="1:18" ht="15.75" customHeight="1">
      <c r="A1146" s="1"/>
      <c r="B1146" s="7" t="s">
        <v>23</v>
      </c>
      <c r="C1146" s="7">
        <v>1197831</v>
      </c>
      <c r="D1146" s="8">
        <v>44502</v>
      </c>
      <c r="E1146" s="7" t="s">
        <v>24</v>
      </c>
      <c r="F1146" s="7" t="s">
        <v>57</v>
      </c>
      <c r="G1146" s="7" t="s">
        <v>58</v>
      </c>
      <c r="H1146" s="7" t="s">
        <v>17</v>
      </c>
      <c r="I1146" s="9">
        <v>0.20000000000000004</v>
      </c>
      <c r="J1146" s="10">
        <v>6250</v>
      </c>
      <c r="K1146" s="11">
        <f t="shared" si="8"/>
        <v>1250.0000000000002</v>
      </c>
      <c r="L1146" s="11">
        <f t="shared" si="9"/>
        <v>625</v>
      </c>
      <c r="M1146" s="12">
        <v>0.49999999999999994</v>
      </c>
      <c r="O1146" s="17"/>
      <c r="P1146" s="18"/>
      <c r="Q1146" s="13"/>
      <c r="R1146" s="14"/>
    </row>
    <row r="1147" spans="1:18" ht="15.75" customHeight="1">
      <c r="A1147" s="1"/>
      <c r="B1147" s="7" t="s">
        <v>23</v>
      </c>
      <c r="C1147" s="7">
        <v>1197831</v>
      </c>
      <c r="D1147" s="8">
        <v>44502</v>
      </c>
      <c r="E1147" s="7" t="s">
        <v>24</v>
      </c>
      <c r="F1147" s="7" t="s">
        <v>57</v>
      </c>
      <c r="G1147" s="7" t="s">
        <v>58</v>
      </c>
      <c r="H1147" s="7" t="s">
        <v>18</v>
      </c>
      <c r="I1147" s="9">
        <v>0.20000000000000004</v>
      </c>
      <c r="J1147" s="10">
        <v>6250</v>
      </c>
      <c r="K1147" s="11">
        <f t="shared" si="8"/>
        <v>1250.0000000000002</v>
      </c>
      <c r="L1147" s="11">
        <f t="shared" si="9"/>
        <v>625</v>
      </c>
      <c r="M1147" s="12">
        <v>0.49999999999999994</v>
      </c>
      <c r="O1147" s="17"/>
      <c r="P1147" s="18"/>
      <c r="Q1147" s="13"/>
      <c r="R1147" s="14"/>
    </row>
    <row r="1148" spans="1:18" ht="15.75" customHeight="1">
      <c r="A1148" s="1"/>
      <c r="B1148" s="7" t="s">
        <v>23</v>
      </c>
      <c r="C1148" s="7">
        <v>1197831</v>
      </c>
      <c r="D1148" s="8">
        <v>44502</v>
      </c>
      <c r="E1148" s="7" t="s">
        <v>24</v>
      </c>
      <c r="F1148" s="7" t="s">
        <v>57</v>
      </c>
      <c r="G1148" s="7" t="s">
        <v>58</v>
      </c>
      <c r="H1148" s="7" t="s">
        <v>19</v>
      </c>
      <c r="I1148" s="9">
        <v>0.45000000000000007</v>
      </c>
      <c r="J1148" s="10">
        <v>5750</v>
      </c>
      <c r="K1148" s="11">
        <f t="shared" si="8"/>
        <v>2587.5000000000005</v>
      </c>
      <c r="L1148" s="11">
        <f t="shared" si="9"/>
        <v>1293.75</v>
      </c>
      <c r="M1148" s="12">
        <v>0.49999999999999994</v>
      </c>
      <c r="O1148" s="17"/>
      <c r="P1148" s="18"/>
      <c r="Q1148" s="13"/>
      <c r="R1148" s="14"/>
    </row>
    <row r="1149" spans="1:18" ht="15.75" customHeight="1">
      <c r="A1149" s="1"/>
      <c r="B1149" s="7" t="s">
        <v>23</v>
      </c>
      <c r="C1149" s="7">
        <v>1197831</v>
      </c>
      <c r="D1149" s="8">
        <v>44502</v>
      </c>
      <c r="E1149" s="7" t="s">
        <v>24</v>
      </c>
      <c r="F1149" s="7" t="s">
        <v>57</v>
      </c>
      <c r="G1149" s="7" t="s">
        <v>58</v>
      </c>
      <c r="H1149" s="7" t="s">
        <v>20</v>
      </c>
      <c r="I1149" s="9">
        <v>0.45000000000000007</v>
      </c>
      <c r="J1149" s="10">
        <v>4500</v>
      </c>
      <c r="K1149" s="11">
        <f t="shared" si="8"/>
        <v>2025.0000000000002</v>
      </c>
      <c r="L1149" s="11">
        <f t="shared" si="9"/>
        <v>1215.0000000000002</v>
      </c>
      <c r="M1149" s="12">
        <v>0.60000000000000009</v>
      </c>
      <c r="O1149" s="17"/>
      <c r="P1149" s="18"/>
      <c r="Q1149" s="13"/>
      <c r="R1149" s="14"/>
    </row>
    <row r="1150" spans="1:18" ht="15.75" customHeight="1">
      <c r="A1150" s="1"/>
      <c r="B1150" s="7" t="s">
        <v>23</v>
      </c>
      <c r="C1150" s="7">
        <v>1197831</v>
      </c>
      <c r="D1150" s="8">
        <v>44502</v>
      </c>
      <c r="E1150" s="7" t="s">
        <v>24</v>
      </c>
      <c r="F1150" s="7" t="s">
        <v>57</v>
      </c>
      <c r="G1150" s="7" t="s">
        <v>58</v>
      </c>
      <c r="H1150" s="7" t="s">
        <v>21</v>
      </c>
      <c r="I1150" s="9">
        <v>0.49999999999999994</v>
      </c>
      <c r="J1150" s="10">
        <v>4250</v>
      </c>
      <c r="K1150" s="11">
        <f t="shared" si="8"/>
        <v>2124.9999999999995</v>
      </c>
      <c r="L1150" s="11">
        <f t="shared" si="9"/>
        <v>956.24999999999966</v>
      </c>
      <c r="M1150" s="12">
        <v>0.44999999999999996</v>
      </c>
      <c r="O1150" s="17"/>
      <c r="P1150" s="18"/>
      <c r="Q1150" s="13"/>
      <c r="R1150" s="14"/>
    </row>
    <row r="1151" spans="1:18" ht="15.75" customHeight="1">
      <c r="A1151" s="1"/>
      <c r="B1151" s="7" t="s">
        <v>23</v>
      </c>
      <c r="C1151" s="7">
        <v>1197831</v>
      </c>
      <c r="D1151" s="8">
        <v>44502</v>
      </c>
      <c r="E1151" s="7" t="s">
        <v>24</v>
      </c>
      <c r="F1151" s="7" t="s">
        <v>57</v>
      </c>
      <c r="G1151" s="7" t="s">
        <v>58</v>
      </c>
      <c r="H1151" s="7" t="s">
        <v>22</v>
      </c>
      <c r="I1151" s="9">
        <v>0.6</v>
      </c>
      <c r="J1151" s="10">
        <v>6250</v>
      </c>
      <c r="K1151" s="11">
        <f t="shared" si="8"/>
        <v>3750</v>
      </c>
      <c r="L1151" s="11">
        <f t="shared" si="9"/>
        <v>2437.5000000000005</v>
      </c>
      <c r="M1151" s="12">
        <v>0.65000000000000013</v>
      </c>
      <c r="O1151" s="17"/>
      <c r="P1151" s="18"/>
      <c r="Q1151" s="13"/>
      <c r="R1151" s="14"/>
    </row>
    <row r="1152" spans="1:18" ht="15.75" customHeight="1">
      <c r="A1152" s="1"/>
      <c r="B1152" s="7" t="s">
        <v>23</v>
      </c>
      <c r="C1152" s="7">
        <v>1197831</v>
      </c>
      <c r="D1152" s="8">
        <v>44531</v>
      </c>
      <c r="E1152" s="7" t="s">
        <v>24</v>
      </c>
      <c r="F1152" s="7" t="s">
        <v>57</v>
      </c>
      <c r="G1152" s="7" t="s">
        <v>58</v>
      </c>
      <c r="H1152" s="7" t="s">
        <v>17</v>
      </c>
      <c r="I1152" s="9">
        <v>0.6</v>
      </c>
      <c r="J1152" s="10">
        <v>7750</v>
      </c>
      <c r="K1152" s="11">
        <f t="shared" si="8"/>
        <v>4650</v>
      </c>
      <c r="L1152" s="11">
        <f t="shared" si="9"/>
        <v>2324.9999999999995</v>
      </c>
      <c r="M1152" s="12">
        <v>0.49999999999999994</v>
      </c>
      <c r="O1152" s="17"/>
      <c r="P1152" s="18"/>
      <c r="Q1152" s="13"/>
      <c r="R1152" s="14"/>
    </row>
    <row r="1153" spans="1:18" ht="15.75" customHeight="1">
      <c r="A1153" s="1"/>
      <c r="B1153" s="7" t="s">
        <v>23</v>
      </c>
      <c r="C1153" s="7">
        <v>1197831</v>
      </c>
      <c r="D1153" s="8">
        <v>44531</v>
      </c>
      <c r="E1153" s="7" t="s">
        <v>24</v>
      </c>
      <c r="F1153" s="7" t="s">
        <v>57</v>
      </c>
      <c r="G1153" s="7" t="s">
        <v>58</v>
      </c>
      <c r="H1153" s="7" t="s">
        <v>18</v>
      </c>
      <c r="I1153" s="9">
        <v>0.6</v>
      </c>
      <c r="J1153" s="10">
        <v>7750</v>
      </c>
      <c r="K1153" s="11">
        <f t="shared" si="8"/>
        <v>4650</v>
      </c>
      <c r="L1153" s="11">
        <f t="shared" si="9"/>
        <v>2324.9999999999995</v>
      </c>
      <c r="M1153" s="12">
        <v>0.49999999999999994</v>
      </c>
      <c r="O1153" s="17"/>
      <c r="P1153" s="18"/>
      <c r="Q1153" s="13"/>
      <c r="R1153" s="14"/>
    </row>
    <row r="1154" spans="1:18" ht="15.75" customHeight="1">
      <c r="A1154" s="1"/>
      <c r="B1154" s="7" t="s">
        <v>23</v>
      </c>
      <c r="C1154" s="7">
        <v>1197831</v>
      </c>
      <c r="D1154" s="8">
        <v>44531</v>
      </c>
      <c r="E1154" s="7" t="s">
        <v>24</v>
      </c>
      <c r="F1154" s="7" t="s">
        <v>57</v>
      </c>
      <c r="G1154" s="7" t="s">
        <v>58</v>
      </c>
      <c r="H1154" s="7" t="s">
        <v>19</v>
      </c>
      <c r="I1154" s="9">
        <v>0.65</v>
      </c>
      <c r="J1154" s="10">
        <v>7000</v>
      </c>
      <c r="K1154" s="11">
        <f t="shared" si="8"/>
        <v>4550</v>
      </c>
      <c r="L1154" s="11">
        <f t="shared" si="9"/>
        <v>2274.9999999999995</v>
      </c>
      <c r="M1154" s="12">
        <v>0.49999999999999994</v>
      </c>
      <c r="O1154" s="17"/>
      <c r="P1154" s="18"/>
      <c r="Q1154" s="13"/>
      <c r="R1154" s="14"/>
    </row>
    <row r="1155" spans="1:18" ht="15.75" customHeight="1">
      <c r="A1155" s="1"/>
      <c r="B1155" s="7" t="s">
        <v>23</v>
      </c>
      <c r="C1155" s="7">
        <v>1197831</v>
      </c>
      <c r="D1155" s="8">
        <v>44531</v>
      </c>
      <c r="E1155" s="7" t="s">
        <v>24</v>
      </c>
      <c r="F1155" s="7" t="s">
        <v>57</v>
      </c>
      <c r="G1155" s="7" t="s">
        <v>58</v>
      </c>
      <c r="H1155" s="7" t="s">
        <v>20</v>
      </c>
      <c r="I1155" s="9">
        <v>0.65</v>
      </c>
      <c r="J1155" s="10">
        <v>5500</v>
      </c>
      <c r="K1155" s="11">
        <f t="shared" si="8"/>
        <v>3575</v>
      </c>
      <c r="L1155" s="11">
        <f t="shared" si="9"/>
        <v>2145.0000000000005</v>
      </c>
      <c r="M1155" s="12">
        <v>0.60000000000000009</v>
      </c>
      <c r="O1155" s="17"/>
      <c r="P1155" s="18"/>
      <c r="Q1155" s="13"/>
      <c r="R1155" s="14"/>
    </row>
    <row r="1156" spans="1:18" ht="15.75" customHeight="1">
      <c r="A1156" s="1"/>
      <c r="B1156" s="7" t="s">
        <v>23</v>
      </c>
      <c r="C1156" s="7">
        <v>1197831</v>
      </c>
      <c r="D1156" s="8">
        <v>44531</v>
      </c>
      <c r="E1156" s="7" t="s">
        <v>24</v>
      </c>
      <c r="F1156" s="7" t="s">
        <v>57</v>
      </c>
      <c r="G1156" s="7" t="s">
        <v>58</v>
      </c>
      <c r="H1156" s="7" t="s">
        <v>21</v>
      </c>
      <c r="I1156" s="9">
        <v>0.6</v>
      </c>
      <c r="J1156" s="10">
        <v>5000</v>
      </c>
      <c r="K1156" s="11">
        <f t="shared" si="8"/>
        <v>3000</v>
      </c>
      <c r="L1156" s="11">
        <f t="shared" si="9"/>
        <v>1349.9999999999998</v>
      </c>
      <c r="M1156" s="12">
        <v>0.44999999999999996</v>
      </c>
      <c r="O1156" s="17"/>
      <c r="P1156" s="18"/>
      <c r="Q1156" s="13"/>
      <c r="R1156" s="14"/>
    </row>
    <row r="1157" spans="1:18" ht="15.75" customHeight="1">
      <c r="A1157" s="1"/>
      <c r="B1157" s="7" t="s">
        <v>23</v>
      </c>
      <c r="C1157" s="7">
        <v>1197831</v>
      </c>
      <c r="D1157" s="8">
        <v>44531</v>
      </c>
      <c r="E1157" s="7" t="s">
        <v>24</v>
      </c>
      <c r="F1157" s="7" t="s">
        <v>57</v>
      </c>
      <c r="G1157" s="7" t="s">
        <v>58</v>
      </c>
      <c r="H1157" s="7" t="s">
        <v>22</v>
      </c>
      <c r="I1157" s="9">
        <v>0.70000000000000007</v>
      </c>
      <c r="J1157" s="10">
        <v>7500</v>
      </c>
      <c r="K1157" s="11">
        <f t="shared" si="8"/>
        <v>5250.0000000000009</v>
      </c>
      <c r="L1157" s="11">
        <f t="shared" si="9"/>
        <v>3412.5000000000014</v>
      </c>
      <c r="M1157" s="12">
        <v>0.65000000000000013</v>
      </c>
      <c r="O1157" s="17"/>
      <c r="P1157" s="18"/>
      <c r="Q1157" s="13"/>
      <c r="R1157" s="14"/>
    </row>
    <row r="1158" spans="1:18" ht="15.75" customHeight="1">
      <c r="A1158" s="1" t="s">
        <v>39</v>
      </c>
      <c r="B1158" s="7" t="s">
        <v>14</v>
      </c>
      <c r="C1158" s="7">
        <v>1185732</v>
      </c>
      <c r="D1158" s="8">
        <v>44217</v>
      </c>
      <c r="E1158" s="7" t="s">
        <v>15</v>
      </c>
      <c r="F1158" s="7" t="s">
        <v>59</v>
      </c>
      <c r="G1158" s="7" t="s">
        <v>60</v>
      </c>
      <c r="H1158" s="7" t="s">
        <v>17</v>
      </c>
      <c r="I1158" s="9">
        <v>0.4</v>
      </c>
      <c r="J1158" s="10">
        <v>4500</v>
      </c>
      <c r="K1158" s="11">
        <f t="shared" si="8"/>
        <v>1800</v>
      </c>
      <c r="L1158" s="11">
        <f t="shared" si="9"/>
        <v>630</v>
      </c>
      <c r="M1158" s="12">
        <v>0.35</v>
      </c>
      <c r="O1158" s="17"/>
      <c r="P1158" s="18"/>
      <c r="Q1158" s="13"/>
      <c r="R1158" s="14"/>
    </row>
    <row r="1159" spans="1:18" ht="15.75" customHeight="1">
      <c r="A1159" s="1"/>
      <c r="B1159" s="7" t="s">
        <v>14</v>
      </c>
      <c r="C1159" s="7">
        <v>1185732</v>
      </c>
      <c r="D1159" s="8">
        <v>44217</v>
      </c>
      <c r="E1159" s="7" t="s">
        <v>15</v>
      </c>
      <c r="F1159" s="7" t="s">
        <v>59</v>
      </c>
      <c r="G1159" s="7" t="s">
        <v>60</v>
      </c>
      <c r="H1159" s="7" t="s">
        <v>18</v>
      </c>
      <c r="I1159" s="9">
        <v>0.4</v>
      </c>
      <c r="J1159" s="10">
        <v>2500</v>
      </c>
      <c r="K1159" s="11">
        <f t="shared" si="8"/>
        <v>1000</v>
      </c>
      <c r="L1159" s="11">
        <f t="shared" si="9"/>
        <v>350</v>
      </c>
      <c r="M1159" s="12">
        <v>0.35</v>
      </c>
      <c r="O1159" s="17"/>
      <c r="P1159" s="18"/>
      <c r="Q1159" s="13"/>
      <c r="R1159" s="14"/>
    </row>
    <row r="1160" spans="1:18" ht="15.75" customHeight="1">
      <c r="A1160" s="1"/>
      <c r="B1160" s="7" t="s">
        <v>14</v>
      </c>
      <c r="C1160" s="7">
        <v>1185732</v>
      </c>
      <c r="D1160" s="8">
        <v>44217</v>
      </c>
      <c r="E1160" s="7" t="s">
        <v>15</v>
      </c>
      <c r="F1160" s="7" t="s">
        <v>59</v>
      </c>
      <c r="G1160" s="7" t="s">
        <v>60</v>
      </c>
      <c r="H1160" s="7" t="s">
        <v>19</v>
      </c>
      <c r="I1160" s="9">
        <v>0.30000000000000004</v>
      </c>
      <c r="J1160" s="10">
        <v>2500</v>
      </c>
      <c r="K1160" s="11">
        <f t="shared" si="8"/>
        <v>750.00000000000011</v>
      </c>
      <c r="L1160" s="11">
        <f t="shared" si="9"/>
        <v>300</v>
      </c>
      <c r="M1160" s="12">
        <v>0.39999999999999997</v>
      </c>
      <c r="O1160" s="17"/>
      <c r="P1160" s="18"/>
      <c r="Q1160" s="13"/>
      <c r="R1160" s="14"/>
    </row>
    <row r="1161" spans="1:18" ht="15.75" customHeight="1">
      <c r="A1161" s="1"/>
      <c r="B1161" s="7" t="s">
        <v>14</v>
      </c>
      <c r="C1161" s="7">
        <v>1185732</v>
      </c>
      <c r="D1161" s="8">
        <v>44217</v>
      </c>
      <c r="E1161" s="7" t="s">
        <v>15</v>
      </c>
      <c r="F1161" s="7" t="s">
        <v>59</v>
      </c>
      <c r="G1161" s="7" t="s">
        <v>60</v>
      </c>
      <c r="H1161" s="7" t="s">
        <v>20</v>
      </c>
      <c r="I1161" s="9">
        <v>0.35</v>
      </c>
      <c r="J1161" s="10">
        <v>1000</v>
      </c>
      <c r="K1161" s="11">
        <f t="shared" si="8"/>
        <v>350</v>
      </c>
      <c r="L1161" s="11">
        <f t="shared" si="9"/>
        <v>105</v>
      </c>
      <c r="M1161" s="12">
        <v>0.3</v>
      </c>
      <c r="O1161" s="17"/>
      <c r="P1161" s="18"/>
      <c r="Q1161" s="13"/>
      <c r="R1161" s="14"/>
    </row>
    <row r="1162" spans="1:18" ht="15.75" customHeight="1">
      <c r="A1162" s="1"/>
      <c r="B1162" s="7" t="s">
        <v>14</v>
      </c>
      <c r="C1162" s="7">
        <v>1185732</v>
      </c>
      <c r="D1162" s="8">
        <v>44217</v>
      </c>
      <c r="E1162" s="7" t="s">
        <v>15</v>
      </c>
      <c r="F1162" s="7" t="s">
        <v>59</v>
      </c>
      <c r="G1162" s="7" t="s">
        <v>60</v>
      </c>
      <c r="H1162" s="7" t="s">
        <v>21</v>
      </c>
      <c r="I1162" s="9">
        <v>0.5</v>
      </c>
      <c r="J1162" s="10">
        <v>1500</v>
      </c>
      <c r="K1162" s="11">
        <f t="shared" si="8"/>
        <v>750</v>
      </c>
      <c r="L1162" s="11">
        <f t="shared" si="9"/>
        <v>187.5</v>
      </c>
      <c r="M1162" s="12">
        <v>0.25</v>
      </c>
      <c r="O1162" s="17"/>
      <c r="P1162" s="18"/>
      <c r="Q1162" s="13"/>
      <c r="R1162" s="14"/>
    </row>
    <row r="1163" spans="1:18" ht="15.75" customHeight="1">
      <c r="A1163" s="1"/>
      <c r="B1163" s="7" t="s">
        <v>14</v>
      </c>
      <c r="C1163" s="7">
        <v>1185732</v>
      </c>
      <c r="D1163" s="8">
        <v>44217</v>
      </c>
      <c r="E1163" s="7" t="s">
        <v>15</v>
      </c>
      <c r="F1163" s="7" t="s">
        <v>59</v>
      </c>
      <c r="G1163" s="7" t="s">
        <v>60</v>
      </c>
      <c r="H1163" s="7" t="s">
        <v>22</v>
      </c>
      <c r="I1163" s="9">
        <v>0.4</v>
      </c>
      <c r="J1163" s="10">
        <v>2500</v>
      </c>
      <c r="K1163" s="11">
        <f t="shared" si="8"/>
        <v>1000</v>
      </c>
      <c r="L1163" s="11">
        <f t="shared" si="9"/>
        <v>400</v>
      </c>
      <c r="M1163" s="12">
        <v>0.4</v>
      </c>
      <c r="O1163" s="17"/>
      <c r="P1163" s="18"/>
      <c r="Q1163" s="13"/>
      <c r="R1163" s="14"/>
    </row>
    <row r="1164" spans="1:18" ht="15.75" customHeight="1">
      <c r="A1164" s="1"/>
      <c r="B1164" s="7" t="s">
        <v>14</v>
      </c>
      <c r="C1164" s="7">
        <v>1185732</v>
      </c>
      <c r="D1164" s="8">
        <v>44246</v>
      </c>
      <c r="E1164" s="7" t="s">
        <v>15</v>
      </c>
      <c r="F1164" s="7" t="s">
        <v>59</v>
      </c>
      <c r="G1164" s="7" t="s">
        <v>60</v>
      </c>
      <c r="H1164" s="7" t="s">
        <v>17</v>
      </c>
      <c r="I1164" s="9">
        <v>0.4</v>
      </c>
      <c r="J1164" s="10">
        <v>5000</v>
      </c>
      <c r="K1164" s="11">
        <f t="shared" si="8"/>
        <v>2000</v>
      </c>
      <c r="L1164" s="11">
        <f t="shared" si="9"/>
        <v>700</v>
      </c>
      <c r="M1164" s="12">
        <v>0.35</v>
      </c>
      <c r="O1164" s="17"/>
      <c r="P1164" s="18"/>
      <c r="Q1164" s="13"/>
      <c r="R1164" s="14"/>
    </row>
    <row r="1165" spans="1:18" ht="15.75" customHeight="1">
      <c r="A1165" s="1"/>
      <c r="B1165" s="7" t="s">
        <v>14</v>
      </c>
      <c r="C1165" s="7">
        <v>1185732</v>
      </c>
      <c r="D1165" s="8">
        <v>44246</v>
      </c>
      <c r="E1165" s="7" t="s">
        <v>15</v>
      </c>
      <c r="F1165" s="7" t="s">
        <v>59</v>
      </c>
      <c r="G1165" s="7" t="s">
        <v>60</v>
      </c>
      <c r="H1165" s="7" t="s">
        <v>18</v>
      </c>
      <c r="I1165" s="9">
        <v>0.4</v>
      </c>
      <c r="J1165" s="10">
        <v>1500</v>
      </c>
      <c r="K1165" s="11">
        <f t="shared" si="8"/>
        <v>600</v>
      </c>
      <c r="L1165" s="11">
        <f t="shared" si="9"/>
        <v>210</v>
      </c>
      <c r="M1165" s="12">
        <v>0.35</v>
      </c>
      <c r="O1165" s="17"/>
      <c r="P1165" s="18"/>
      <c r="Q1165" s="13"/>
      <c r="R1165" s="14"/>
    </row>
    <row r="1166" spans="1:18" ht="15.75" customHeight="1">
      <c r="A1166" s="1"/>
      <c r="B1166" s="7" t="s">
        <v>14</v>
      </c>
      <c r="C1166" s="7">
        <v>1185732</v>
      </c>
      <c r="D1166" s="8">
        <v>44246</v>
      </c>
      <c r="E1166" s="7" t="s">
        <v>15</v>
      </c>
      <c r="F1166" s="7" t="s">
        <v>59</v>
      </c>
      <c r="G1166" s="7" t="s">
        <v>60</v>
      </c>
      <c r="H1166" s="7" t="s">
        <v>19</v>
      </c>
      <c r="I1166" s="9">
        <v>0.30000000000000004</v>
      </c>
      <c r="J1166" s="10">
        <v>2000</v>
      </c>
      <c r="K1166" s="11">
        <f t="shared" si="8"/>
        <v>600.00000000000011</v>
      </c>
      <c r="L1166" s="11">
        <f t="shared" si="9"/>
        <v>240.00000000000003</v>
      </c>
      <c r="M1166" s="12">
        <v>0.39999999999999997</v>
      </c>
      <c r="O1166" s="17"/>
      <c r="P1166" s="18"/>
      <c r="Q1166" s="13"/>
      <c r="R1166" s="14"/>
    </row>
    <row r="1167" spans="1:18" ht="15.75" customHeight="1">
      <c r="A1167" s="1"/>
      <c r="B1167" s="7" t="s">
        <v>14</v>
      </c>
      <c r="C1167" s="7">
        <v>1185732</v>
      </c>
      <c r="D1167" s="8">
        <v>44246</v>
      </c>
      <c r="E1167" s="7" t="s">
        <v>15</v>
      </c>
      <c r="F1167" s="7" t="s">
        <v>59</v>
      </c>
      <c r="G1167" s="7" t="s">
        <v>60</v>
      </c>
      <c r="H1167" s="7" t="s">
        <v>20</v>
      </c>
      <c r="I1167" s="9">
        <v>0.35</v>
      </c>
      <c r="J1167" s="10">
        <v>750</v>
      </c>
      <c r="K1167" s="11">
        <f t="shared" si="8"/>
        <v>262.5</v>
      </c>
      <c r="L1167" s="11">
        <f t="shared" si="9"/>
        <v>78.75</v>
      </c>
      <c r="M1167" s="12">
        <v>0.3</v>
      </c>
      <c r="O1167" s="17"/>
      <c r="P1167" s="18"/>
      <c r="Q1167" s="13"/>
      <c r="R1167" s="14"/>
    </row>
    <row r="1168" spans="1:18" ht="15.75" customHeight="1">
      <c r="A1168" s="1"/>
      <c r="B1168" s="7" t="s">
        <v>14</v>
      </c>
      <c r="C1168" s="7">
        <v>1185732</v>
      </c>
      <c r="D1168" s="8">
        <v>44246</v>
      </c>
      <c r="E1168" s="7" t="s">
        <v>15</v>
      </c>
      <c r="F1168" s="7" t="s">
        <v>59</v>
      </c>
      <c r="G1168" s="7" t="s">
        <v>60</v>
      </c>
      <c r="H1168" s="7" t="s">
        <v>21</v>
      </c>
      <c r="I1168" s="9">
        <v>0.5</v>
      </c>
      <c r="J1168" s="10">
        <v>1500</v>
      </c>
      <c r="K1168" s="11">
        <f t="shared" si="8"/>
        <v>750</v>
      </c>
      <c r="L1168" s="11">
        <f t="shared" si="9"/>
        <v>187.5</v>
      </c>
      <c r="M1168" s="12">
        <v>0.25</v>
      </c>
      <c r="O1168" s="17"/>
      <c r="P1168" s="18"/>
      <c r="Q1168" s="13"/>
      <c r="R1168" s="14"/>
    </row>
    <row r="1169" spans="1:18" ht="15.75" customHeight="1">
      <c r="A1169" s="1"/>
      <c r="B1169" s="7" t="s">
        <v>14</v>
      </c>
      <c r="C1169" s="7">
        <v>1185732</v>
      </c>
      <c r="D1169" s="8">
        <v>44246</v>
      </c>
      <c r="E1169" s="7" t="s">
        <v>15</v>
      </c>
      <c r="F1169" s="7" t="s">
        <v>59</v>
      </c>
      <c r="G1169" s="7" t="s">
        <v>60</v>
      </c>
      <c r="H1169" s="7" t="s">
        <v>22</v>
      </c>
      <c r="I1169" s="9">
        <v>0.4</v>
      </c>
      <c r="J1169" s="10">
        <v>2500</v>
      </c>
      <c r="K1169" s="11">
        <f t="shared" si="8"/>
        <v>1000</v>
      </c>
      <c r="L1169" s="11">
        <f t="shared" si="9"/>
        <v>400</v>
      </c>
      <c r="M1169" s="12">
        <v>0.4</v>
      </c>
      <c r="O1169" s="17"/>
      <c r="P1169" s="18"/>
      <c r="Q1169" s="13"/>
      <c r="R1169" s="14"/>
    </row>
    <row r="1170" spans="1:18" ht="15.75" customHeight="1">
      <c r="A1170" s="1"/>
      <c r="B1170" s="7" t="s">
        <v>14</v>
      </c>
      <c r="C1170" s="7">
        <v>1185732</v>
      </c>
      <c r="D1170" s="8">
        <v>44272</v>
      </c>
      <c r="E1170" s="7" t="s">
        <v>15</v>
      </c>
      <c r="F1170" s="7" t="s">
        <v>59</v>
      </c>
      <c r="G1170" s="7" t="s">
        <v>60</v>
      </c>
      <c r="H1170" s="7" t="s">
        <v>17</v>
      </c>
      <c r="I1170" s="9">
        <v>0.4</v>
      </c>
      <c r="J1170" s="10">
        <v>4700</v>
      </c>
      <c r="K1170" s="11">
        <f t="shared" si="8"/>
        <v>1880</v>
      </c>
      <c r="L1170" s="11">
        <f t="shared" si="9"/>
        <v>658</v>
      </c>
      <c r="M1170" s="12">
        <v>0.35</v>
      </c>
      <c r="O1170" s="17"/>
      <c r="P1170" s="18"/>
      <c r="Q1170" s="13"/>
      <c r="R1170" s="14"/>
    </row>
    <row r="1171" spans="1:18" ht="15.75" customHeight="1">
      <c r="A1171" s="1"/>
      <c r="B1171" s="7" t="s">
        <v>14</v>
      </c>
      <c r="C1171" s="7">
        <v>1185732</v>
      </c>
      <c r="D1171" s="8">
        <v>44272</v>
      </c>
      <c r="E1171" s="7" t="s">
        <v>15</v>
      </c>
      <c r="F1171" s="7" t="s">
        <v>59</v>
      </c>
      <c r="G1171" s="7" t="s">
        <v>60</v>
      </c>
      <c r="H1171" s="7" t="s">
        <v>18</v>
      </c>
      <c r="I1171" s="9">
        <v>0.4</v>
      </c>
      <c r="J1171" s="10">
        <v>1750</v>
      </c>
      <c r="K1171" s="11">
        <f t="shared" si="8"/>
        <v>700</v>
      </c>
      <c r="L1171" s="11">
        <f t="shared" si="9"/>
        <v>244.99999999999997</v>
      </c>
      <c r="M1171" s="12">
        <v>0.35</v>
      </c>
      <c r="O1171" s="17"/>
      <c r="P1171" s="18"/>
      <c r="Q1171" s="13"/>
      <c r="R1171" s="14"/>
    </row>
    <row r="1172" spans="1:18" ht="15.75" customHeight="1">
      <c r="A1172" s="1"/>
      <c r="B1172" s="7" t="s">
        <v>14</v>
      </c>
      <c r="C1172" s="7">
        <v>1185732</v>
      </c>
      <c r="D1172" s="8">
        <v>44272</v>
      </c>
      <c r="E1172" s="7" t="s">
        <v>15</v>
      </c>
      <c r="F1172" s="7" t="s">
        <v>59</v>
      </c>
      <c r="G1172" s="7" t="s">
        <v>60</v>
      </c>
      <c r="H1172" s="7" t="s">
        <v>19</v>
      </c>
      <c r="I1172" s="9">
        <v>0.30000000000000004</v>
      </c>
      <c r="J1172" s="10">
        <v>2000</v>
      </c>
      <c r="K1172" s="11">
        <f t="shared" si="8"/>
        <v>600.00000000000011</v>
      </c>
      <c r="L1172" s="11">
        <f t="shared" si="9"/>
        <v>240.00000000000003</v>
      </c>
      <c r="M1172" s="12">
        <v>0.39999999999999997</v>
      </c>
      <c r="O1172" s="17"/>
      <c r="P1172" s="18"/>
      <c r="Q1172" s="13"/>
      <c r="R1172" s="14"/>
    </row>
    <row r="1173" spans="1:18" ht="15.75" customHeight="1">
      <c r="A1173" s="1"/>
      <c r="B1173" s="7" t="s">
        <v>14</v>
      </c>
      <c r="C1173" s="7">
        <v>1185732</v>
      </c>
      <c r="D1173" s="8">
        <v>44272</v>
      </c>
      <c r="E1173" s="7" t="s">
        <v>15</v>
      </c>
      <c r="F1173" s="7" t="s">
        <v>59</v>
      </c>
      <c r="G1173" s="7" t="s">
        <v>60</v>
      </c>
      <c r="H1173" s="7" t="s">
        <v>20</v>
      </c>
      <c r="I1173" s="9">
        <v>0.35</v>
      </c>
      <c r="J1173" s="10">
        <v>500</v>
      </c>
      <c r="K1173" s="11">
        <f t="shared" si="8"/>
        <v>175</v>
      </c>
      <c r="L1173" s="11">
        <f t="shared" si="9"/>
        <v>52.5</v>
      </c>
      <c r="M1173" s="12">
        <v>0.3</v>
      </c>
      <c r="O1173" s="17"/>
      <c r="P1173" s="18"/>
      <c r="Q1173" s="13"/>
      <c r="R1173" s="14"/>
    </row>
    <row r="1174" spans="1:18" ht="15.75" customHeight="1">
      <c r="A1174" s="1"/>
      <c r="B1174" s="7" t="s">
        <v>14</v>
      </c>
      <c r="C1174" s="7">
        <v>1185732</v>
      </c>
      <c r="D1174" s="8">
        <v>44272</v>
      </c>
      <c r="E1174" s="7" t="s">
        <v>15</v>
      </c>
      <c r="F1174" s="7" t="s">
        <v>59</v>
      </c>
      <c r="G1174" s="7" t="s">
        <v>60</v>
      </c>
      <c r="H1174" s="7" t="s">
        <v>21</v>
      </c>
      <c r="I1174" s="9">
        <v>0.5</v>
      </c>
      <c r="J1174" s="10">
        <v>1000</v>
      </c>
      <c r="K1174" s="11">
        <f t="shared" si="8"/>
        <v>500</v>
      </c>
      <c r="L1174" s="11">
        <f t="shared" si="9"/>
        <v>125</v>
      </c>
      <c r="M1174" s="12">
        <v>0.25</v>
      </c>
      <c r="O1174" s="17"/>
      <c r="P1174" s="18"/>
      <c r="Q1174" s="13"/>
      <c r="R1174" s="14"/>
    </row>
    <row r="1175" spans="1:18" ht="15.75" customHeight="1">
      <c r="A1175" s="1"/>
      <c r="B1175" s="7" t="s">
        <v>14</v>
      </c>
      <c r="C1175" s="7">
        <v>1185732</v>
      </c>
      <c r="D1175" s="8">
        <v>44272</v>
      </c>
      <c r="E1175" s="7" t="s">
        <v>15</v>
      </c>
      <c r="F1175" s="7" t="s">
        <v>59</v>
      </c>
      <c r="G1175" s="7" t="s">
        <v>60</v>
      </c>
      <c r="H1175" s="7" t="s">
        <v>22</v>
      </c>
      <c r="I1175" s="9">
        <v>0.4</v>
      </c>
      <c r="J1175" s="10">
        <v>2000</v>
      </c>
      <c r="K1175" s="11">
        <f t="shared" si="8"/>
        <v>800</v>
      </c>
      <c r="L1175" s="11">
        <f t="shared" si="9"/>
        <v>320</v>
      </c>
      <c r="M1175" s="12">
        <v>0.4</v>
      </c>
      <c r="O1175" s="17"/>
      <c r="P1175" s="18"/>
      <c r="Q1175" s="13"/>
      <c r="R1175" s="14"/>
    </row>
    <row r="1176" spans="1:18" ht="15.75" customHeight="1">
      <c r="A1176" s="1"/>
      <c r="B1176" s="7" t="s">
        <v>14</v>
      </c>
      <c r="C1176" s="7">
        <v>1185732</v>
      </c>
      <c r="D1176" s="8">
        <v>44304</v>
      </c>
      <c r="E1176" s="7" t="s">
        <v>15</v>
      </c>
      <c r="F1176" s="7" t="s">
        <v>59</v>
      </c>
      <c r="G1176" s="7" t="s">
        <v>60</v>
      </c>
      <c r="H1176" s="7" t="s">
        <v>17</v>
      </c>
      <c r="I1176" s="9">
        <v>0.4</v>
      </c>
      <c r="J1176" s="10">
        <v>4500</v>
      </c>
      <c r="K1176" s="11">
        <f t="shared" si="8"/>
        <v>1800</v>
      </c>
      <c r="L1176" s="11">
        <f t="shared" si="9"/>
        <v>630</v>
      </c>
      <c r="M1176" s="12">
        <v>0.35</v>
      </c>
      <c r="O1176" s="17"/>
      <c r="P1176" s="18"/>
      <c r="Q1176" s="13"/>
      <c r="R1176" s="14"/>
    </row>
    <row r="1177" spans="1:18" ht="15.75" customHeight="1">
      <c r="A1177" s="1"/>
      <c r="B1177" s="7" t="s">
        <v>14</v>
      </c>
      <c r="C1177" s="7">
        <v>1185732</v>
      </c>
      <c r="D1177" s="8">
        <v>44304</v>
      </c>
      <c r="E1177" s="7" t="s">
        <v>15</v>
      </c>
      <c r="F1177" s="7" t="s">
        <v>59</v>
      </c>
      <c r="G1177" s="7" t="s">
        <v>60</v>
      </c>
      <c r="H1177" s="7" t="s">
        <v>18</v>
      </c>
      <c r="I1177" s="9">
        <v>0.4</v>
      </c>
      <c r="J1177" s="10">
        <v>1500</v>
      </c>
      <c r="K1177" s="11">
        <f t="shared" si="8"/>
        <v>600</v>
      </c>
      <c r="L1177" s="11">
        <f t="shared" si="9"/>
        <v>210</v>
      </c>
      <c r="M1177" s="12">
        <v>0.35</v>
      </c>
      <c r="O1177" s="17"/>
      <c r="P1177" s="18"/>
      <c r="Q1177" s="13"/>
      <c r="R1177" s="14"/>
    </row>
    <row r="1178" spans="1:18" ht="15.75" customHeight="1">
      <c r="A1178" s="1"/>
      <c r="B1178" s="7" t="s">
        <v>14</v>
      </c>
      <c r="C1178" s="7">
        <v>1185732</v>
      </c>
      <c r="D1178" s="8">
        <v>44304</v>
      </c>
      <c r="E1178" s="7" t="s">
        <v>15</v>
      </c>
      <c r="F1178" s="7" t="s">
        <v>59</v>
      </c>
      <c r="G1178" s="7" t="s">
        <v>60</v>
      </c>
      <c r="H1178" s="7" t="s">
        <v>19</v>
      </c>
      <c r="I1178" s="9">
        <v>0.30000000000000004</v>
      </c>
      <c r="J1178" s="10">
        <v>1500</v>
      </c>
      <c r="K1178" s="11">
        <f t="shared" si="8"/>
        <v>450.00000000000006</v>
      </c>
      <c r="L1178" s="11">
        <f t="shared" si="9"/>
        <v>180</v>
      </c>
      <c r="M1178" s="12">
        <v>0.39999999999999997</v>
      </c>
      <c r="O1178" s="17"/>
      <c r="P1178" s="18"/>
      <c r="Q1178" s="13"/>
      <c r="R1178" s="14"/>
    </row>
    <row r="1179" spans="1:18" ht="15.75" customHeight="1">
      <c r="A1179" s="1"/>
      <c r="B1179" s="7" t="s">
        <v>14</v>
      </c>
      <c r="C1179" s="7">
        <v>1185732</v>
      </c>
      <c r="D1179" s="8">
        <v>44304</v>
      </c>
      <c r="E1179" s="7" t="s">
        <v>15</v>
      </c>
      <c r="F1179" s="7" t="s">
        <v>59</v>
      </c>
      <c r="G1179" s="7" t="s">
        <v>60</v>
      </c>
      <c r="H1179" s="7" t="s">
        <v>20</v>
      </c>
      <c r="I1179" s="9">
        <v>0.35</v>
      </c>
      <c r="J1179" s="10">
        <v>750</v>
      </c>
      <c r="K1179" s="11">
        <f t="shared" si="8"/>
        <v>262.5</v>
      </c>
      <c r="L1179" s="11">
        <f t="shared" si="9"/>
        <v>78.75</v>
      </c>
      <c r="M1179" s="12">
        <v>0.3</v>
      </c>
      <c r="O1179" s="17"/>
      <c r="P1179" s="18"/>
      <c r="Q1179" s="13"/>
      <c r="R1179" s="14"/>
    </row>
    <row r="1180" spans="1:18" ht="15.75" customHeight="1">
      <c r="A1180" s="1"/>
      <c r="B1180" s="7" t="s">
        <v>14</v>
      </c>
      <c r="C1180" s="7">
        <v>1185732</v>
      </c>
      <c r="D1180" s="8">
        <v>44304</v>
      </c>
      <c r="E1180" s="7" t="s">
        <v>15</v>
      </c>
      <c r="F1180" s="7" t="s">
        <v>59</v>
      </c>
      <c r="G1180" s="7" t="s">
        <v>60</v>
      </c>
      <c r="H1180" s="7" t="s">
        <v>21</v>
      </c>
      <c r="I1180" s="9">
        <v>0.5</v>
      </c>
      <c r="J1180" s="10">
        <v>750</v>
      </c>
      <c r="K1180" s="11">
        <f t="shared" si="8"/>
        <v>375</v>
      </c>
      <c r="L1180" s="11">
        <f t="shared" si="9"/>
        <v>93.75</v>
      </c>
      <c r="M1180" s="12">
        <v>0.25</v>
      </c>
      <c r="O1180" s="17"/>
      <c r="P1180" s="18"/>
      <c r="Q1180" s="13"/>
      <c r="R1180" s="14"/>
    </row>
    <row r="1181" spans="1:18" ht="15.75" customHeight="1">
      <c r="A1181" s="1"/>
      <c r="B1181" s="7" t="s">
        <v>14</v>
      </c>
      <c r="C1181" s="7">
        <v>1185732</v>
      </c>
      <c r="D1181" s="8">
        <v>44304</v>
      </c>
      <c r="E1181" s="7" t="s">
        <v>15</v>
      </c>
      <c r="F1181" s="7" t="s">
        <v>59</v>
      </c>
      <c r="G1181" s="7" t="s">
        <v>60</v>
      </c>
      <c r="H1181" s="7" t="s">
        <v>22</v>
      </c>
      <c r="I1181" s="9">
        <v>0.4</v>
      </c>
      <c r="J1181" s="10">
        <v>2250</v>
      </c>
      <c r="K1181" s="11">
        <f t="shared" si="8"/>
        <v>900</v>
      </c>
      <c r="L1181" s="11">
        <f t="shared" si="9"/>
        <v>360</v>
      </c>
      <c r="M1181" s="12">
        <v>0.4</v>
      </c>
      <c r="O1181" s="17"/>
      <c r="P1181" s="18"/>
      <c r="Q1181" s="13"/>
      <c r="R1181" s="14"/>
    </row>
    <row r="1182" spans="1:18" ht="15.75" customHeight="1">
      <c r="A1182" s="1"/>
      <c r="B1182" s="7" t="s">
        <v>14</v>
      </c>
      <c r="C1182" s="7">
        <v>1185732</v>
      </c>
      <c r="D1182" s="8">
        <v>44333</v>
      </c>
      <c r="E1182" s="7" t="s">
        <v>15</v>
      </c>
      <c r="F1182" s="7" t="s">
        <v>59</v>
      </c>
      <c r="G1182" s="7" t="s">
        <v>60</v>
      </c>
      <c r="H1182" s="7" t="s">
        <v>17</v>
      </c>
      <c r="I1182" s="9">
        <v>0.54999999999999993</v>
      </c>
      <c r="J1182" s="10">
        <v>4950</v>
      </c>
      <c r="K1182" s="11">
        <f t="shared" si="8"/>
        <v>2722.4999999999995</v>
      </c>
      <c r="L1182" s="11">
        <f t="shared" si="9"/>
        <v>952.87499999999977</v>
      </c>
      <c r="M1182" s="12">
        <v>0.35</v>
      </c>
      <c r="O1182" s="17"/>
      <c r="P1182" s="18"/>
      <c r="Q1182" s="13"/>
      <c r="R1182" s="14"/>
    </row>
    <row r="1183" spans="1:18" ht="15.75" customHeight="1">
      <c r="A1183" s="1"/>
      <c r="B1183" s="7" t="s">
        <v>14</v>
      </c>
      <c r="C1183" s="7">
        <v>1185732</v>
      </c>
      <c r="D1183" s="8">
        <v>44333</v>
      </c>
      <c r="E1183" s="7" t="s">
        <v>15</v>
      </c>
      <c r="F1183" s="7" t="s">
        <v>59</v>
      </c>
      <c r="G1183" s="7" t="s">
        <v>60</v>
      </c>
      <c r="H1183" s="7" t="s">
        <v>18</v>
      </c>
      <c r="I1183" s="9">
        <v>0.5</v>
      </c>
      <c r="J1183" s="10">
        <v>2000</v>
      </c>
      <c r="K1183" s="11">
        <f t="shared" si="8"/>
        <v>1000</v>
      </c>
      <c r="L1183" s="11">
        <f t="shared" si="9"/>
        <v>350</v>
      </c>
      <c r="M1183" s="12">
        <v>0.35</v>
      </c>
      <c r="O1183" s="17"/>
      <c r="P1183" s="18"/>
      <c r="Q1183" s="13"/>
      <c r="R1183" s="14"/>
    </row>
    <row r="1184" spans="1:18" ht="15.75" customHeight="1">
      <c r="A1184" s="1"/>
      <c r="B1184" s="7" t="s">
        <v>14</v>
      </c>
      <c r="C1184" s="7">
        <v>1185732</v>
      </c>
      <c r="D1184" s="8">
        <v>44333</v>
      </c>
      <c r="E1184" s="7" t="s">
        <v>15</v>
      </c>
      <c r="F1184" s="7" t="s">
        <v>59</v>
      </c>
      <c r="G1184" s="7" t="s">
        <v>60</v>
      </c>
      <c r="H1184" s="7" t="s">
        <v>19</v>
      </c>
      <c r="I1184" s="9">
        <v>0.45</v>
      </c>
      <c r="J1184" s="10">
        <v>1750</v>
      </c>
      <c r="K1184" s="11">
        <f t="shared" si="8"/>
        <v>787.5</v>
      </c>
      <c r="L1184" s="11">
        <f t="shared" si="9"/>
        <v>315</v>
      </c>
      <c r="M1184" s="12">
        <v>0.39999999999999997</v>
      </c>
      <c r="O1184" s="17"/>
      <c r="P1184" s="18"/>
      <c r="Q1184" s="13"/>
      <c r="R1184" s="14"/>
    </row>
    <row r="1185" spans="1:18" ht="15.75" customHeight="1">
      <c r="A1185" s="1"/>
      <c r="B1185" s="7" t="s">
        <v>14</v>
      </c>
      <c r="C1185" s="7">
        <v>1185732</v>
      </c>
      <c r="D1185" s="8">
        <v>44333</v>
      </c>
      <c r="E1185" s="7" t="s">
        <v>15</v>
      </c>
      <c r="F1185" s="7" t="s">
        <v>59</v>
      </c>
      <c r="G1185" s="7" t="s">
        <v>60</v>
      </c>
      <c r="H1185" s="7" t="s">
        <v>20</v>
      </c>
      <c r="I1185" s="9">
        <v>0.45</v>
      </c>
      <c r="J1185" s="10">
        <v>1250</v>
      </c>
      <c r="K1185" s="11">
        <f t="shared" si="8"/>
        <v>562.5</v>
      </c>
      <c r="L1185" s="11">
        <f t="shared" si="9"/>
        <v>168.75</v>
      </c>
      <c r="M1185" s="12">
        <v>0.3</v>
      </c>
      <c r="O1185" s="17"/>
      <c r="P1185" s="18"/>
      <c r="Q1185" s="13"/>
      <c r="R1185" s="14"/>
    </row>
    <row r="1186" spans="1:18" ht="15.75" customHeight="1">
      <c r="A1186" s="1"/>
      <c r="B1186" s="7" t="s">
        <v>14</v>
      </c>
      <c r="C1186" s="7">
        <v>1185732</v>
      </c>
      <c r="D1186" s="8">
        <v>44333</v>
      </c>
      <c r="E1186" s="7" t="s">
        <v>15</v>
      </c>
      <c r="F1186" s="7" t="s">
        <v>59</v>
      </c>
      <c r="G1186" s="7" t="s">
        <v>60</v>
      </c>
      <c r="H1186" s="7" t="s">
        <v>21</v>
      </c>
      <c r="I1186" s="9">
        <v>0.54999999999999993</v>
      </c>
      <c r="J1186" s="10">
        <v>1500</v>
      </c>
      <c r="K1186" s="11">
        <f t="shared" si="8"/>
        <v>824.99999999999989</v>
      </c>
      <c r="L1186" s="11">
        <f t="shared" si="9"/>
        <v>206.24999999999997</v>
      </c>
      <c r="M1186" s="12">
        <v>0.25</v>
      </c>
      <c r="O1186" s="17"/>
      <c r="P1186" s="18"/>
      <c r="Q1186" s="13"/>
      <c r="R1186" s="14"/>
    </row>
    <row r="1187" spans="1:18" ht="15.75" customHeight="1">
      <c r="A1187" s="1"/>
      <c r="B1187" s="7" t="s">
        <v>14</v>
      </c>
      <c r="C1187" s="7">
        <v>1185732</v>
      </c>
      <c r="D1187" s="8">
        <v>44333</v>
      </c>
      <c r="E1187" s="7" t="s">
        <v>15</v>
      </c>
      <c r="F1187" s="7" t="s">
        <v>59</v>
      </c>
      <c r="G1187" s="7" t="s">
        <v>60</v>
      </c>
      <c r="H1187" s="7" t="s">
        <v>22</v>
      </c>
      <c r="I1187" s="9">
        <v>0.6</v>
      </c>
      <c r="J1187" s="10">
        <v>2750</v>
      </c>
      <c r="K1187" s="11">
        <f t="shared" si="8"/>
        <v>1650</v>
      </c>
      <c r="L1187" s="11">
        <f t="shared" si="9"/>
        <v>660</v>
      </c>
      <c r="M1187" s="12">
        <v>0.4</v>
      </c>
      <c r="O1187" s="17"/>
      <c r="P1187" s="18"/>
      <c r="Q1187" s="13"/>
      <c r="R1187" s="14"/>
    </row>
    <row r="1188" spans="1:18" ht="15.75" customHeight="1">
      <c r="A1188" s="1"/>
      <c r="B1188" s="7" t="s">
        <v>14</v>
      </c>
      <c r="C1188" s="7">
        <v>1185732</v>
      </c>
      <c r="D1188" s="8">
        <v>44366</v>
      </c>
      <c r="E1188" s="7" t="s">
        <v>15</v>
      </c>
      <c r="F1188" s="7" t="s">
        <v>59</v>
      </c>
      <c r="G1188" s="7" t="s">
        <v>60</v>
      </c>
      <c r="H1188" s="7" t="s">
        <v>17</v>
      </c>
      <c r="I1188" s="9">
        <v>0.54999999999999993</v>
      </c>
      <c r="J1188" s="10">
        <v>5250</v>
      </c>
      <c r="K1188" s="11">
        <f t="shared" si="8"/>
        <v>2887.4999999999995</v>
      </c>
      <c r="L1188" s="11">
        <f t="shared" si="9"/>
        <v>1010.6249999999998</v>
      </c>
      <c r="M1188" s="12">
        <v>0.35</v>
      </c>
      <c r="O1188" s="17"/>
      <c r="P1188" s="18"/>
      <c r="Q1188" s="13"/>
      <c r="R1188" s="14"/>
    </row>
    <row r="1189" spans="1:18" ht="15.75" customHeight="1">
      <c r="A1189" s="1"/>
      <c r="B1189" s="7" t="s">
        <v>14</v>
      </c>
      <c r="C1189" s="7">
        <v>1185732</v>
      </c>
      <c r="D1189" s="8">
        <v>44366</v>
      </c>
      <c r="E1189" s="7" t="s">
        <v>15</v>
      </c>
      <c r="F1189" s="7" t="s">
        <v>59</v>
      </c>
      <c r="G1189" s="7" t="s">
        <v>60</v>
      </c>
      <c r="H1189" s="7" t="s">
        <v>18</v>
      </c>
      <c r="I1189" s="9">
        <v>0.5</v>
      </c>
      <c r="J1189" s="10">
        <v>2750</v>
      </c>
      <c r="K1189" s="11">
        <f t="shared" si="8"/>
        <v>1375</v>
      </c>
      <c r="L1189" s="11">
        <f t="shared" si="9"/>
        <v>481.24999999999994</v>
      </c>
      <c r="M1189" s="12">
        <v>0.35</v>
      </c>
      <c r="O1189" s="17"/>
      <c r="P1189" s="18"/>
      <c r="Q1189" s="13"/>
      <c r="R1189" s="14"/>
    </row>
    <row r="1190" spans="1:18" ht="15.75" customHeight="1">
      <c r="A1190" s="1"/>
      <c r="B1190" s="7" t="s">
        <v>14</v>
      </c>
      <c r="C1190" s="7">
        <v>1185732</v>
      </c>
      <c r="D1190" s="8">
        <v>44366</v>
      </c>
      <c r="E1190" s="7" t="s">
        <v>15</v>
      </c>
      <c r="F1190" s="7" t="s">
        <v>59</v>
      </c>
      <c r="G1190" s="7" t="s">
        <v>60</v>
      </c>
      <c r="H1190" s="7" t="s">
        <v>19</v>
      </c>
      <c r="I1190" s="9">
        <v>0.45</v>
      </c>
      <c r="J1190" s="10">
        <v>2000</v>
      </c>
      <c r="K1190" s="11">
        <f t="shared" si="8"/>
        <v>900</v>
      </c>
      <c r="L1190" s="11">
        <f t="shared" si="9"/>
        <v>359.99999999999994</v>
      </c>
      <c r="M1190" s="12">
        <v>0.39999999999999997</v>
      </c>
      <c r="O1190" s="17"/>
      <c r="P1190" s="18"/>
      <c r="Q1190" s="13"/>
      <c r="R1190" s="14"/>
    </row>
    <row r="1191" spans="1:18" ht="15.75" customHeight="1">
      <c r="A1191" s="1"/>
      <c r="B1191" s="7" t="s">
        <v>14</v>
      </c>
      <c r="C1191" s="7">
        <v>1185732</v>
      </c>
      <c r="D1191" s="8">
        <v>44366</v>
      </c>
      <c r="E1191" s="7" t="s">
        <v>15</v>
      </c>
      <c r="F1191" s="7" t="s">
        <v>59</v>
      </c>
      <c r="G1191" s="7" t="s">
        <v>60</v>
      </c>
      <c r="H1191" s="7" t="s">
        <v>20</v>
      </c>
      <c r="I1191" s="9">
        <v>0.45</v>
      </c>
      <c r="J1191" s="10">
        <v>1750</v>
      </c>
      <c r="K1191" s="11">
        <f t="shared" si="8"/>
        <v>787.5</v>
      </c>
      <c r="L1191" s="11">
        <f t="shared" si="9"/>
        <v>236.25</v>
      </c>
      <c r="M1191" s="12">
        <v>0.3</v>
      </c>
      <c r="O1191" s="17"/>
      <c r="P1191" s="18"/>
      <c r="Q1191" s="13"/>
      <c r="R1191" s="14"/>
    </row>
    <row r="1192" spans="1:18" ht="15.75" customHeight="1">
      <c r="A1192" s="1"/>
      <c r="B1192" s="7" t="s">
        <v>14</v>
      </c>
      <c r="C1192" s="7">
        <v>1185732</v>
      </c>
      <c r="D1192" s="8">
        <v>44366</v>
      </c>
      <c r="E1192" s="7" t="s">
        <v>15</v>
      </c>
      <c r="F1192" s="7" t="s">
        <v>59</v>
      </c>
      <c r="G1192" s="7" t="s">
        <v>60</v>
      </c>
      <c r="H1192" s="7" t="s">
        <v>21</v>
      </c>
      <c r="I1192" s="9">
        <v>0.54999999999999993</v>
      </c>
      <c r="J1192" s="10">
        <v>1750</v>
      </c>
      <c r="K1192" s="11">
        <f t="shared" si="8"/>
        <v>962.49999999999989</v>
      </c>
      <c r="L1192" s="11">
        <f t="shared" si="9"/>
        <v>240.62499999999997</v>
      </c>
      <c r="M1192" s="12">
        <v>0.25</v>
      </c>
      <c r="O1192" s="17"/>
      <c r="P1192" s="18"/>
      <c r="Q1192" s="13"/>
      <c r="R1192" s="14"/>
    </row>
    <row r="1193" spans="1:18" ht="15.75" customHeight="1">
      <c r="A1193" s="1"/>
      <c r="B1193" s="7" t="s">
        <v>14</v>
      </c>
      <c r="C1193" s="7">
        <v>1185732</v>
      </c>
      <c r="D1193" s="8">
        <v>44366</v>
      </c>
      <c r="E1193" s="7" t="s">
        <v>15</v>
      </c>
      <c r="F1193" s="7" t="s">
        <v>59</v>
      </c>
      <c r="G1193" s="7" t="s">
        <v>60</v>
      </c>
      <c r="H1193" s="7" t="s">
        <v>22</v>
      </c>
      <c r="I1193" s="9">
        <v>0.6</v>
      </c>
      <c r="J1193" s="10">
        <v>3250</v>
      </c>
      <c r="K1193" s="11">
        <f t="shared" si="8"/>
        <v>1950</v>
      </c>
      <c r="L1193" s="11">
        <f t="shared" si="9"/>
        <v>780</v>
      </c>
      <c r="M1193" s="12">
        <v>0.4</v>
      </c>
      <c r="O1193" s="17"/>
      <c r="P1193" s="18"/>
      <c r="Q1193" s="13"/>
      <c r="R1193" s="14"/>
    </row>
    <row r="1194" spans="1:18" ht="15.75" customHeight="1">
      <c r="A1194" s="1"/>
      <c r="B1194" s="7" t="s">
        <v>14</v>
      </c>
      <c r="C1194" s="7">
        <v>1185732</v>
      </c>
      <c r="D1194" s="8">
        <v>44394</v>
      </c>
      <c r="E1194" s="7" t="s">
        <v>15</v>
      </c>
      <c r="F1194" s="7" t="s">
        <v>59</v>
      </c>
      <c r="G1194" s="7" t="s">
        <v>60</v>
      </c>
      <c r="H1194" s="7" t="s">
        <v>17</v>
      </c>
      <c r="I1194" s="9">
        <v>0.54999999999999993</v>
      </c>
      <c r="J1194" s="10">
        <v>5500</v>
      </c>
      <c r="K1194" s="11">
        <f t="shared" si="8"/>
        <v>3024.9999999999995</v>
      </c>
      <c r="L1194" s="11">
        <f t="shared" si="9"/>
        <v>1058.7499999999998</v>
      </c>
      <c r="M1194" s="12">
        <v>0.35</v>
      </c>
      <c r="O1194" s="17"/>
      <c r="P1194" s="18"/>
      <c r="Q1194" s="13"/>
      <c r="R1194" s="14"/>
    </row>
    <row r="1195" spans="1:18" ht="15.75" customHeight="1">
      <c r="A1195" s="1"/>
      <c r="B1195" s="7" t="s">
        <v>14</v>
      </c>
      <c r="C1195" s="7">
        <v>1185732</v>
      </c>
      <c r="D1195" s="8">
        <v>44394</v>
      </c>
      <c r="E1195" s="7" t="s">
        <v>15</v>
      </c>
      <c r="F1195" s="7" t="s">
        <v>59</v>
      </c>
      <c r="G1195" s="7" t="s">
        <v>60</v>
      </c>
      <c r="H1195" s="7" t="s">
        <v>18</v>
      </c>
      <c r="I1195" s="9">
        <v>0.5</v>
      </c>
      <c r="J1195" s="10">
        <v>3000</v>
      </c>
      <c r="K1195" s="11">
        <f t="shared" si="8"/>
        <v>1500</v>
      </c>
      <c r="L1195" s="11">
        <f t="shared" si="9"/>
        <v>525</v>
      </c>
      <c r="M1195" s="12">
        <v>0.35</v>
      </c>
      <c r="O1195" s="17"/>
      <c r="P1195" s="18"/>
      <c r="Q1195" s="13"/>
      <c r="R1195" s="14"/>
    </row>
    <row r="1196" spans="1:18" ht="15.75" customHeight="1">
      <c r="A1196" s="1"/>
      <c r="B1196" s="7" t="s">
        <v>14</v>
      </c>
      <c r="C1196" s="7">
        <v>1185732</v>
      </c>
      <c r="D1196" s="8">
        <v>44394</v>
      </c>
      <c r="E1196" s="7" t="s">
        <v>15</v>
      </c>
      <c r="F1196" s="7" t="s">
        <v>59</v>
      </c>
      <c r="G1196" s="7" t="s">
        <v>60</v>
      </c>
      <c r="H1196" s="7" t="s">
        <v>19</v>
      </c>
      <c r="I1196" s="9">
        <v>0.45</v>
      </c>
      <c r="J1196" s="10">
        <v>2250</v>
      </c>
      <c r="K1196" s="11">
        <f t="shared" si="8"/>
        <v>1012.5</v>
      </c>
      <c r="L1196" s="11">
        <f t="shared" si="9"/>
        <v>404.99999999999994</v>
      </c>
      <c r="M1196" s="12">
        <v>0.39999999999999997</v>
      </c>
      <c r="O1196" s="17"/>
      <c r="P1196" s="18"/>
      <c r="Q1196" s="13"/>
      <c r="R1196" s="14"/>
    </row>
    <row r="1197" spans="1:18" ht="15.75" customHeight="1">
      <c r="A1197" s="1"/>
      <c r="B1197" s="7" t="s">
        <v>14</v>
      </c>
      <c r="C1197" s="7">
        <v>1185732</v>
      </c>
      <c r="D1197" s="8">
        <v>44394</v>
      </c>
      <c r="E1197" s="7" t="s">
        <v>15</v>
      </c>
      <c r="F1197" s="7" t="s">
        <v>59</v>
      </c>
      <c r="G1197" s="7" t="s">
        <v>60</v>
      </c>
      <c r="H1197" s="7" t="s">
        <v>20</v>
      </c>
      <c r="I1197" s="9">
        <v>0.45</v>
      </c>
      <c r="J1197" s="10">
        <v>1750</v>
      </c>
      <c r="K1197" s="11">
        <f t="shared" si="8"/>
        <v>787.5</v>
      </c>
      <c r="L1197" s="11">
        <f t="shared" si="9"/>
        <v>236.25</v>
      </c>
      <c r="M1197" s="12">
        <v>0.3</v>
      </c>
      <c r="O1197" s="17"/>
      <c r="P1197" s="18"/>
      <c r="Q1197" s="13"/>
      <c r="R1197" s="14"/>
    </row>
    <row r="1198" spans="1:18" ht="15.75" customHeight="1">
      <c r="A1198" s="1"/>
      <c r="B1198" s="7" t="s">
        <v>14</v>
      </c>
      <c r="C1198" s="7">
        <v>1185732</v>
      </c>
      <c r="D1198" s="8">
        <v>44394</v>
      </c>
      <c r="E1198" s="7" t="s">
        <v>15</v>
      </c>
      <c r="F1198" s="7" t="s">
        <v>59</v>
      </c>
      <c r="G1198" s="7" t="s">
        <v>60</v>
      </c>
      <c r="H1198" s="7" t="s">
        <v>21</v>
      </c>
      <c r="I1198" s="9">
        <v>0.54999999999999993</v>
      </c>
      <c r="J1198" s="10">
        <v>2000</v>
      </c>
      <c r="K1198" s="11">
        <f t="shared" si="8"/>
        <v>1099.9999999999998</v>
      </c>
      <c r="L1198" s="11">
        <f t="shared" si="9"/>
        <v>274.99999999999994</v>
      </c>
      <c r="M1198" s="12">
        <v>0.25</v>
      </c>
      <c r="O1198" s="17"/>
      <c r="P1198" s="18"/>
      <c r="Q1198" s="13"/>
      <c r="R1198" s="14"/>
    </row>
    <row r="1199" spans="1:18" ht="15.75" customHeight="1">
      <c r="A1199" s="1"/>
      <c r="B1199" s="7" t="s">
        <v>14</v>
      </c>
      <c r="C1199" s="7">
        <v>1185732</v>
      </c>
      <c r="D1199" s="8">
        <v>44394</v>
      </c>
      <c r="E1199" s="7" t="s">
        <v>15</v>
      </c>
      <c r="F1199" s="7" t="s">
        <v>59</v>
      </c>
      <c r="G1199" s="7" t="s">
        <v>60</v>
      </c>
      <c r="H1199" s="7" t="s">
        <v>22</v>
      </c>
      <c r="I1199" s="9">
        <v>0.6</v>
      </c>
      <c r="J1199" s="10">
        <v>3750</v>
      </c>
      <c r="K1199" s="11">
        <f t="shared" si="8"/>
        <v>2250</v>
      </c>
      <c r="L1199" s="11">
        <f t="shared" si="9"/>
        <v>900</v>
      </c>
      <c r="M1199" s="12">
        <v>0.4</v>
      </c>
      <c r="O1199" s="17"/>
      <c r="P1199" s="18"/>
      <c r="Q1199" s="13"/>
      <c r="R1199" s="14"/>
    </row>
    <row r="1200" spans="1:18" ht="15.75" customHeight="1">
      <c r="A1200" s="1"/>
      <c r="B1200" s="7" t="s">
        <v>14</v>
      </c>
      <c r="C1200" s="7">
        <v>1185732</v>
      </c>
      <c r="D1200" s="8">
        <v>44426</v>
      </c>
      <c r="E1200" s="7" t="s">
        <v>15</v>
      </c>
      <c r="F1200" s="7" t="s">
        <v>59</v>
      </c>
      <c r="G1200" s="7" t="s">
        <v>60</v>
      </c>
      <c r="H1200" s="7" t="s">
        <v>17</v>
      </c>
      <c r="I1200" s="9">
        <v>0.54999999999999993</v>
      </c>
      <c r="J1200" s="10">
        <v>5250</v>
      </c>
      <c r="K1200" s="11">
        <f t="shared" si="8"/>
        <v>2887.4999999999995</v>
      </c>
      <c r="L1200" s="11">
        <f t="shared" si="9"/>
        <v>1010.6249999999998</v>
      </c>
      <c r="M1200" s="12">
        <v>0.35</v>
      </c>
      <c r="O1200" s="17"/>
      <c r="P1200" s="18"/>
      <c r="Q1200" s="13"/>
      <c r="R1200" s="14"/>
    </row>
    <row r="1201" spans="1:18" ht="15.75" customHeight="1">
      <c r="A1201" s="1"/>
      <c r="B1201" s="7" t="s">
        <v>14</v>
      </c>
      <c r="C1201" s="7">
        <v>1185732</v>
      </c>
      <c r="D1201" s="8">
        <v>44426</v>
      </c>
      <c r="E1201" s="7" t="s">
        <v>15</v>
      </c>
      <c r="F1201" s="7" t="s">
        <v>59</v>
      </c>
      <c r="G1201" s="7" t="s">
        <v>60</v>
      </c>
      <c r="H1201" s="7" t="s">
        <v>18</v>
      </c>
      <c r="I1201" s="9">
        <v>0.5</v>
      </c>
      <c r="J1201" s="10">
        <v>3000</v>
      </c>
      <c r="K1201" s="11">
        <f t="shared" si="8"/>
        <v>1500</v>
      </c>
      <c r="L1201" s="11">
        <f t="shared" si="9"/>
        <v>525</v>
      </c>
      <c r="M1201" s="12">
        <v>0.35</v>
      </c>
      <c r="O1201" s="17"/>
      <c r="P1201" s="18"/>
      <c r="Q1201" s="13"/>
      <c r="R1201" s="14"/>
    </row>
    <row r="1202" spans="1:18" ht="15.75" customHeight="1">
      <c r="A1202" s="1"/>
      <c r="B1202" s="7" t="s">
        <v>14</v>
      </c>
      <c r="C1202" s="7">
        <v>1185732</v>
      </c>
      <c r="D1202" s="8">
        <v>44426</v>
      </c>
      <c r="E1202" s="7" t="s">
        <v>15</v>
      </c>
      <c r="F1202" s="7" t="s">
        <v>59</v>
      </c>
      <c r="G1202" s="7" t="s">
        <v>60</v>
      </c>
      <c r="H1202" s="7" t="s">
        <v>19</v>
      </c>
      <c r="I1202" s="9">
        <v>0.45</v>
      </c>
      <c r="J1202" s="10">
        <v>2250</v>
      </c>
      <c r="K1202" s="11">
        <f t="shared" si="8"/>
        <v>1012.5</v>
      </c>
      <c r="L1202" s="11">
        <f t="shared" si="9"/>
        <v>404.99999999999994</v>
      </c>
      <c r="M1202" s="12">
        <v>0.39999999999999997</v>
      </c>
      <c r="O1202" s="17"/>
      <c r="P1202" s="18"/>
      <c r="Q1202" s="13"/>
      <c r="R1202" s="14"/>
    </row>
    <row r="1203" spans="1:18" ht="15.75" customHeight="1">
      <c r="A1203" s="1"/>
      <c r="B1203" s="7" t="s">
        <v>14</v>
      </c>
      <c r="C1203" s="7">
        <v>1185732</v>
      </c>
      <c r="D1203" s="8">
        <v>44426</v>
      </c>
      <c r="E1203" s="7" t="s">
        <v>15</v>
      </c>
      <c r="F1203" s="7" t="s">
        <v>59</v>
      </c>
      <c r="G1203" s="7" t="s">
        <v>60</v>
      </c>
      <c r="H1203" s="7" t="s">
        <v>20</v>
      </c>
      <c r="I1203" s="9">
        <v>0.45</v>
      </c>
      <c r="J1203" s="10">
        <v>1750</v>
      </c>
      <c r="K1203" s="11">
        <f t="shared" si="8"/>
        <v>787.5</v>
      </c>
      <c r="L1203" s="11">
        <f t="shared" si="9"/>
        <v>236.25</v>
      </c>
      <c r="M1203" s="12">
        <v>0.3</v>
      </c>
      <c r="O1203" s="17"/>
      <c r="P1203" s="18"/>
      <c r="Q1203" s="13"/>
      <c r="R1203" s="14"/>
    </row>
    <row r="1204" spans="1:18" ht="15.75" customHeight="1">
      <c r="A1204" s="1"/>
      <c r="B1204" s="7" t="s">
        <v>14</v>
      </c>
      <c r="C1204" s="7">
        <v>1185732</v>
      </c>
      <c r="D1204" s="8">
        <v>44426</v>
      </c>
      <c r="E1204" s="7" t="s">
        <v>15</v>
      </c>
      <c r="F1204" s="7" t="s">
        <v>59</v>
      </c>
      <c r="G1204" s="7" t="s">
        <v>60</v>
      </c>
      <c r="H1204" s="7" t="s">
        <v>21</v>
      </c>
      <c r="I1204" s="9">
        <v>0.54999999999999993</v>
      </c>
      <c r="J1204" s="10">
        <v>1500</v>
      </c>
      <c r="K1204" s="11">
        <f t="shared" si="8"/>
        <v>824.99999999999989</v>
      </c>
      <c r="L1204" s="11">
        <f t="shared" si="9"/>
        <v>206.24999999999997</v>
      </c>
      <c r="M1204" s="12">
        <v>0.25</v>
      </c>
      <c r="O1204" s="17"/>
      <c r="P1204" s="18"/>
      <c r="Q1204" s="13"/>
      <c r="R1204" s="14"/>
    </row>
    <row r="1205" spans="1:18" ht="15.75" customHeight="1">
      <c r="A1205" s="1"/>
      <c r="B1205" s="7" t="s">
        <v>14</v>
      </c>
      <c r="C1205" s="7">
        <v>1185732</v>
      </c>
      <c r="D1205" s="8">
        <v>44426</v>
      </c>
      <c r="E1205" s="7" t="s">
        <v>15</v>
      </c>
      <c r="F1205" s="7" t="s">
        <v>59</v>
      </c>
      <c r="G1205" s="7" t="s">
        <v>60</v>
      </c>
      <c r="H1205" s="7" t="s">
        <v>22</v>
      </c>
      <c r="I1205" s="9">
        <v>0.6</v>
      </c>
      <c r="J1205" s="10">
        <v>3250</v>
      </c>
      <c r="K1205" s="11">
        <f t="shared" si="8"/>
        <v>1950</v>
      </c>
      <c r="L1205" s="11">
        <f t="shared" si="9"/>
        <v>780</v>
      </c>
      <c r="M1205" s="12">
        <v>0.4</v>
      </c>
      <c r="O1205" s="17"/>
      <c r="P1205" s="18"/>
      <c r="Q1205" s="13"/>
      <c r="R1205" s="14"/>
    </row>
    <row r="1206" spans="1:18" ht="15.75" customHeight="1">
      <c r="A1206" s="1"/>
      <c r="B1206" s="7" t="s">
        <v>14</v>
      </c>
      <c r="C1206" s="7">
        <v>1185732</v>
      </c>
      <c r="D1206" s="8">
        <v>44456</v>
      </c>
      <c r="E1206" s="7" t="s">
        <v>15</v>
      </c>
      <c r="F1206" s="7" t="s">
        <v>59</v>
      </c>
      <c r="G1206" s="7" t="s">
        <v>60</v>
      </c>
      <c r="H1206" s="7" t="s">
        <v>17</v>
      </c>
      <c r="I1206" s="9">
        <v>0.54999999999999993</v>
      </c>
      <c r="J1206" s="10">
        <v>4500</v>
      </c>
      <c r="K1206" s="11">
        <f t="shared" si="8"/>
        <v>2474.9999999999995</v>
      </c>
      <c r="L1206" s="11">
        <f t="shared" si="9"/>
        <v>866.24999999999977</v>
      </c>
      <c r="M1206" s="12">
        <v>0.35</v>
      </c>
      <c r="O1206" s="17"/>
      <c r="P1206" s="18"/>
      <c r="Q1206" s="13"/>
      <c r="R1206" s="14"/>
    </row>
    <row r="1207" spans="1:18" ht="15.75" customHeight="1">
      <c r="A1207" s="1"/>
      <c r="B1207" s="7" t="s">
        <v>14</v>
      </c>
      <c r="C1207" s="7">
        <v>1185732</v>
      </c>
      <c r="D1207" s="8">
        <v>44456</v>
      </c>
      <c r="E1207" s="7" t="s">
        <v>15</v>
      </c>
      <c r="F1207" s="7" t="s">
        <v>59</v>
      </c>
      <c r="G1207" s="7" t="s">
        <v>60</v>
      </c>
      <c r="H1207" s="7" t="s">
        <v>18</v>
      </c>
      <c r="I1207" s="9">
        <v>0.5</v>
      </c>
      <c r="J1207" s="10">
        <v>2500</v>
      </c>
      <c r="K1207" s="11">
        <f t="shared" si="8"/>
        <v>1250</v>
      </c>
      <c r="L1207" s="11">
        <f t="shared" si="9"/>
        <v>437.5</v>
      </c>
      <c r="M1207" s="12">
        <v>0.35</v>
      </c>
      <c r="O1207" s="17"/>
      <c r="P1207" s="18"/>
      <c r="Q1207" s="13"/>
      <c r="R1207" s="14"/>
    </row>
    <row r="1208" spans="1:18" ht="15.75" customHeight="1">
      <c r="A1208" s="1"/>
      <c r="B1208" s="7" t="s">
        <v>14</v>
      </c>
      <c r="C1208" s="7">
        <v>1185732</v>
      </c>
      <c r="D1208" s="8">
        <v>44456</v>
      </c>
      <c r="E1208" s="7" t="s">
        <v>15</v>
      </c>
      <c r="F1208" s="7" t="s">
        <v>59</v>
      </c>
      <c r="G1208" s="7" t="s">
        <v>60</v>
      </c>
      <c r="H1208" s="7" t="s">
        <v>19</v>
      </c>
      <c r="I1208" s="9">
        <v>0.45</v>
      </c>
      <c r="J1208" s="10">
        <v>1500</v>
      </c>
      <c r="K1208" s="11">
        <f t="shared" si="8"/>
        <v>675</v>
      </c>
      <c r="L1208" s="11">
        <f t="shared" si="9"/>
        <v>270</v>
      </c>
      <c r="M1208" s="12">
        <v>0.39999999999999997</v>
      </c>
      <c r="O1208" s="17"/>
      <c r="P1208" s="18"/>
      <c r="Q1208" s="13"/>
      <c r="R1208" s="14"/>
    </row>
    <row r="1209" spans="1:18" ht="15.75" customHeight="1">
      <c r="A1209" s="1"/>
      <c r="B1209" s="7" t="s">
        <v>14</v>
      </c>
      <c r="C1209" s="7">
        <v>1185732</v>
      </c>
      <c r="D1209" s="8">
        <v>44456</v>
      </c>
      <c r="E1209" s="7" t="s">
        <v>15</v>
      </c>
      <c r="F1209" s="7" t="s">
        <v>59</v>
      </c>
      <c r="G1209" s="7" t="s">
        <v>60</v>
      </c>
      <c r="H1209" s="7" t="s">
        <v>20</v>
      </c>
      <c r="I1209" s="9">
        <v>0.45</v>
      </c>
      <c r="J1209" s="10">
        <v>1250</v>
      </c>
      <c r="K1209" s="11">
        <f t="shared" si="8"/>
        <v>562.5</v>
      </c>
      <c r="L1209" s="11">
        <f t="shared" si="9"/>
        <v>168.75</v>
      </c>
      <c r="M1209" s="12">
        <v>0.3</v>
      </c>
      <c r="O1209" s="17"/>
      <c r="P1209" s="18"/>
      <c r="Q1209" s="13"/>
      <c r="R1209" s="14"/>
    </row>
    <row r="1210" spans="1:18" ht="15.75" customHeight="1">
      <c r="A1210" s="1"/>
      <c r="B1210" s="7" t="s">
        <v>14</v>
      </c>
      <c r="C1210" s="7">
        <v>1185732</v>
      </c>
      <c r="D1210" s="8">
        <v>44456</v>
      </c>
      <c r="E1210" s="7" t="s">
        <v>15</v>
      </c>
      <c r="F1210" s="7" t="s">
        <v>59</v>
      </c>
      <c r="G1210" s="7" t="s">
        <v>60</v>
      </c>
      <c r="H1210" s="7" t="s">
        <v>21</v>
      </c>
      <c r="I1210" s="9">
        <v>0.54999999999999993</v>
      </c>
      <c r="J1210" s="10">
        <v>1250</v>
      </c>
      <c r="K1210" s="11">
        <f t="shared" si="8"/>
        <v>687.49999999999989</v>
      </c>
      <c r="L1210" s="11">
        <f t="shared" si="9"/>
        <v>171.87499999999997</v>
      </c>
      <c r="M1210" s="12">
        <v>0.25</v>
      </c>
      <c r="O1210" s="17"/>
      <c r="P1210" s="18"/>
      <c r="Q1210" s="13"/>
      <c r="R1210" s="14"/>
    </row>
    <row r="1211" spans="1:18" ht="15.75" customHeight="1">
      <c r="A1211" s="1"/>
      <c r="B1211" s="7" t="s">
        <v>14</v>
      </c>
      <c r="C1211" s="7">
        <v>1185732</v>
      </c>
      <c r="D1211" s="8">
        <v>44456</v>
      </c>
      <c r="E1211" s="7" t="s">
        <v>15</v>
      </c>
      <c r="F1211" s="7" t="s">
        <v>59</v>
      </c>
      <c r="G1211" s="7" t="s">
        <v>60</v>
      </c>
      <c r="H1211" s="7" t="s">
        <v>22</v>
      </c>
      <c r="I1211" s="9">
        <v>0.6</v>
      </c>
      <c r="J1211" s="10">
        <v>2250</v>
      </c>
      <c r="K1211" s="11">
        <f t="shared" si="8"/>
        <v>1350</v>
      </c>
      <c r="L1211" s="11">
        <f t="shared" si="9"/>
        <v>540</v>
      </c>
      <c r="M1211" s="12">
        <v>0.4</v>
      </c>
      <c r="O1211" s="17"/>
      <c r="P1211" s="18"/>
      <c r="Q1211" s="13"/>
      <c r="R1211" s="14"/>
    </row>
    <row r="1212" spans="1:18" ht="15.75" customHeight="1">
      <c r="A1212" s="1"/>
      <c r="B1212" s="7" t="s">
        <v>14</v>
      </c>
      <c r="C1212" s="7">
        <v>1185732</v>
      </c>
      <c r="D1212" s="8">
        <v>44488</v>
      </c>
      <c r="E1212" s="7" t="s">
        <v>15</v>
      </c>
      <c r="F1212" s="7" t="s">
        <v>59</v>
      </c>
      <c r="G1212" s="7" t="s">
        <v>60</v>
      </c>
      <c r="H1212" s="7" t="s">
        <v>17</v>
      </c>
      <c r="I1212" s="9">
        <v>0.6</v>
      </c>
      <c r="J1212" s="10">
        <v>4000</v>
      </c>
      <c r="K1212" s="11">
        <f t="shared" si="8"/>
        <v>2400</v>
      </c>
      <c r="L1212" s="11">
        <f t="shared" si="9"/>
        <v>840</v>
      </c>
      <c r="M1212" s="12">
        <v>0.35</v>
      </c>
      <c r="O1212" s="17"/>
      <c r="P1212" s="18"/>
      <c r="Q1212" s="13"/>
      <c r="R1212" s="14"/>
    </row>
    <row r="1213" spans="1:18" ht="15.75" customHeight="1">
      <c r="A1213" s="1"/>
      <c r="B1213" s="7" t="s">
        <v>14</v>
      </c>
      <c r="C1213" s="7">
        <v>1185732</v>
      </c>
      <c r="D1213" s="8">
        <v>44488</v>
      </c>
      <c r="E1213" s="7" t="s">
        <v>15</v>
      </c>
      <c r="F1213" s="7" t="s">
        <v>59</v>
      </c>
      <c r="G1213" s="7" t="s">
        <v>60</v>
      </c>
      <c r="H1213" s="7" t="s">
        <v>18</v>
      </c>
      <c r="I1213" s="9">
        <v>0.55000000000000004</v>
      </c>
      <c r="J1213" s="10">
        <v>2250</v>
      </c>
      <c r="K1213" s="11">
        <f t="shared" si="8"/>
        <v>1237.5</v>
      </c>
      <c r="L1213" s="11">
        <f t="shared" si="9"/>
        <v>433.125</v>
      </c>
      <c r="M1213" s="12">
        <v>0.35</v>
      </c>
      <c r="O1213" s="17"/>
      <c r="P1213" s="18"/>
      <c r="Q1213" s="13"/>
      <c r="R1213" s="14"/>
    </row>
    <row r="1214" spans="1:18" ht="15.75" customHeight="1">
      <c r="A1214" s="1"/>
      <c r="B1214" s="7" t="s">
        <v>14</v>
      </c>
      <c r="C1214" s="7">
        <v>1185732</v>
      </c>
      <c r="D1214" s="8">
        <v>44488</v>
      </c>
      <c r="E1214" s="7" t="s">
        <v>15</v>
      </c>
      <c r="F1214" s="7" t="s">
        <v>59</v>
      </c>
      <c r="G1214" s="7" t="s">
        <v>60</v>
      </c>
      <c r="H1214" s="7" t="s">
        <v>19</v>
      </c>
      <c r="I1214" s="9">
        <v>0.55000000000000004</v>
      </c>
      <c r="J1214" s="10">
        <v>1250</v>
      </c>
      <c r="K1214" s="11">
        <f t="shared" si="8"/>
        <v>687.5</v>
      </c>
      <c r="L1214" s="11">
        <f t="shared" si="9"/>
        <v>275</v>
      </c>
      <c r="M1214" s="12">
        <v>0.39999999999999997</v>
      </c>
      <c r="O1214" s="17"/>
      <c r="P1214" s="18"/>
      <c r="Q1214" s="13"/>
      <c r="R1214" s="14"/>
    </row>
    <row r="1215" spans="1:18" ht="15.75" customHeight="1">
      <c r="A1215" s="1"/>
      <c r="B1215" s="7" t="s">
        <v>14</v>
      </c>
      <c r="C1215" s="7">
        <v>1185732</v>
      </c>
      <c r="D1215" s="8">
        <v>44488</v>
      </c>
      <c r="E1215" s="7" t="s">
        <v>15</v>
      </c>
      <c r="F1215" s="7" t="s">
        <v>59</v>
      </c>
      <c r="G1215" s="7" t="s">
        <v>60</v>
      </c>
      <c r="H1215" s="7" t="s">
        <v>20</v>
      </c>
      <c r="I1215" s="9">
        <v>0.55000000000000004</v>
      </c>
      <c r="J1215" s="10">
        <v>1000</v>
      </c>
      <c r="K1215" s="11">
        <f t="shared" si="8"/>
        <v>550</v>
      </c>
      <c r="L1215" s="11">
        <f t="shared" si="9"/>
        <v>165</v>
      </c>
      <c r="M1215" s="12">
        <v>0.3</v>
      </c>
      <c r="O1215" s="17"/>
      <c r="P1215" s="18"/>
      <c r="Q1215" s="13"/>
      <c r="R1215" s="14"/>
    </row>
    <row r="1216" spans="1:18" ht="15.75" customHeight="1">
      <c r="A1216" s="1"/>
      <c r="B1216" s="7" t="s">
        <v>14</v>
      </c>
      <c r="C1216" s="7">
        <v>1185732</v>
      </c>
      <c r="D1216" s="8">
        <v>44488</v>
      </c>
      <c r="E1216" s="7" t="s">
        <v>15</v>
      </c>
      <c r="F1216" s="7" t="s">
        <v>59</v>
      </c>
      <c r="G1216" s="7" t="s">
        <v>60</v>
      </c>
      <c r="H1216" s="7" t="s">
        <v>21</v>
      </c>
      <c r="I1216" s="9">
        <v>0.65</v>
      </c>
      <c r="J1216" s="10">
        <v>1000</v>
      </c>
      <c r="K1216" s="11">
        <f t="shared" si="8"/>
        <v>650</v>
      </c>
      <c r="L1216" s="11">
        <f t="shared" si="9"/>
        <v>162.5</v>
      </c>
      <c r="M1216" s="12">
        <v>0.25</v>
      </c>
      <c r="O1216" s="17"/>
      <c r="P1216" s="18"/>
      <c r="Q1216" s="13"/>
      <c r="R1216" s="14"/>
    </row>
    <row r="1217" spans="1:18" ht="15.75" customHeight="1">
      <c r="A1217" s="1"/>
      <c r="B1217" s="7" t="s">
        <v>14</v>
      </c>
      <c r="C1217" s="7">
        <v>1185732</v>
      </c>
      <c r="D1217" s="8">
        <v>44488</v>
      </c>
      <c r="E1217" s="7" t="s">
        <v>15</v>
      </c>
      <c r="F1217" s="7" t="s">
        <v>59</v>
      </c>
      <c r="G1217" s="7" t="s">
        <v>60</v>
      </c>
      <c r="H1217" s="7" t="s">
        <v>22</v>
      </c>
      <c r="I1217" s="9">
        <v>0.7</v>
      </c>
      <c r="J1217" s="10">
        <v>2250</v>
      </c>
      <c r="K1217" s="11">
        <f t="shared" si="8"/>
        <v>1575</v>
      </c>
      <c r="L1217" s="11">
        <f t="shared" si="9"/>
        <v>630</v>
      </c>
      <c r="M1217" s="12">
        <v>0.4</v>
      </c>
      <c r="O1217" s="17"/>
      <c r="P1217" s="18"/>
      <c r="Q1217" s="13"/>
      <c r="R1217" s="14"/>
    </row>
    <row r="1218" spans="1:18" ht="15.75" customHeight="1">
      <c r="A1218" s="1"/>
      <c r="B1218" s="7" t="s">
        <v>14</v>
      </c>
      <c r="C1218" s="7">
        <v>1185732</v>
      </c>
      <c r="D1218" s="8">
        <v>44518</v>
      </c>
      <c r="E1218" s="7" t="s">
        <v>15</v>
      </c>
      <c r="F1218" s="7" t="s">
        <v>59</v>
      </c>
      <c r="G1218" s="7" t="s">
        <v>60</v>
      </c>
      <c r="H1218" s="7" t="s">
        <v>17</v>
      </c>
      <c r="I1218" s="9">
        <v>0.65</v>
      </c>
      <c r="J1218" s="10">
        <v>3750</v>
      </c>
      <c r="K1218" s="11">
        <f t="shared" si="8"/>
        <v>2437.5</v>
      </c>
      <c r="L1218" s="11">
        <f t="shared" si="9"/>
        <v>853.125</v>
      </c>
      <c r="M1218" s="12">
        <v>0.35</v>
      </c>
      <c r="O1218" s="17"/>
      <c r="P1218" s="18"/>
      <c r="Q1218" s="13"/>
      <c r="R1218" s="14"/>
    </row>
    <row r="1219" spans="1:18" ht="15.75" customHeight="1">
      <c r="A1219" s="1"/>
      <c r="B1219" s="7" t="s">
        <v>14</v>
      </c>
      <c r="C1219" s="7">
        <v>1185732</v>
      </c>
      <c r="D1219" s="8">
        <v>44518</v>
      </c>
      <c r="E1219" s="7" t="s">
        <v>15</v>
      </c>
      <c r="F1219" s="7" t="s">
        <v>59</v>
      </c>
      <c r="G1219" s="7" t="s">
        <v>60</v>
      </c>
      <c r="H1219" s="7" t="s">
        <v>18</v>
      </c>
      <c r="I1219" s="9">
        <v>0.55000000000000004</v>
      </c>
      <c r="J1219" s="10">
        <v>2000</v>
      </c>
      <c r="K1219" s="11">
        <f t="shared" si="8"/>
        <v>1100</v>
      </c>
      <c r="L1219" s="11">
        <f t="shared" si="9"/>
        <v>385</v>
      </c>
      <c r="M1219" s="12">
        <v>0.35</v>
      </c>
      <c r="O1219" s="17"/>
      <c r="P1219" s="18"/>
      <c r="Q1219" s="13"/>
      <c r="R1219" s="14"/>
    </row>
    <row r="1220" spans="1:18" ht="15.75" customHeight="1">
      <c r="A1220" s="1"/>
      <c r="B1220" s="7" t="s">
        <v>14</v>
      </c>
      <c r="C1220" s="7">
        <v>1185732</v>
      </c>
      <c r="D1220" s="8">
        <v>44518</v>
      </c>
      <c r="E1220" s="7" t="s">
        <v>15</v>
      </c>
      <c r="F1220" s="7" t="s">
        <v>59</v>
      </c>
      <c r="G1220" s="7" t="s">
        <v>60</v>
      </c>
      <c r="H1220" s="7" t="s">
        <v>19</v>
      </c>
      <c r="I1220" s="9">
        <v>0.55000000000000004</v>
      </c>
      <c r="J1220" s="10">
        <v>1950</v>
      </c>
      <c r="K1220" s="11">
        <f t="shared" si="8"/>
        <v>1072.5</v>
      </c>
      <c r="L1220" s="11">
        <f t="shared" si="9"/>
        <v>428.99999999999994</v>
      </c>
      <c r="M1220" s="12">
        <v>0.39999999999999997</v>
      </c>
      <c r="O1220" s="17"/>
      <c r="P1220" s="18"/>
      <c r="Q1220" s="13"/>
      <c r="R1220" s="14"/>
    </row>
    <row r="1221" spans="1:18" ht="15.75" customHeight="1">
      <c r="A1221" s="1"/>
      <c r="B1221" s="7" t="s">
        <v>14</v>
      </c>
      <c r="C1221" s="7">
        <v>1185732</v>
      </c>
      <c r="D1221" s="8">
        <v>44518</v>
      </c>
      <c r="E1221" s="7" t="s">
        <v>15</v>
      </c>
      <c r="F1221" s="7" t="s">
        <v>59</v>
      </c>
      <c r="G1221" s="7" t="s">
        <v>60</v>
      </c>
      <c r="H1221" s="7" t="s">
        <v>20</v>
      </c>
      <c r="I1221" s="9">
        <v>0.55000000000000004</v>
      </c>
      <c r="J1221" s="10">
        <v>1750</v>
      </c>
      <c r="K1221" s="11">
        <f t="shared" si="8"/>
        <v>962.50000000000011</v>
      </c>
      <c r="L1221" s="11">
        <f t="shared" si="9"/>
        <v>288.75</v>
      </c>
      <c r="M1221" s="12">
        <v>0.3</v>
      </c>
      <c r="O1221" s="17"/>
      <c r="P1221" s="18"/>
      <c r="Q1221" s="13"/>
      <c r="R1221" s="14"/>
    </row>
    <row r="1222" spans="1:18" ht="15.75" customHeight="1">
      <c r="A1222" s="1"/>
      <c r="B1222" s="7" t="s">
        <v>14</v>
      </c>
      <c r="C1222" s="7">
        <v>1185732</v>
      </c>
      <c r="D1222" s="8">
        <v>44518</v>
      </c>
      <c r="E1222" s="7" t="s">
        <v>15</v>
      </c>
      <c r="F1222" s="7" t="s">
        <v>59</v>
      </c>
      <c r="G1222" s="7" t="s">
        <v>60</v>
      </c>
      <c r="H1222" s="7" t="s">
        <v>21</v>
      </c>
      <c r="I1222" s="9">
        <v>0.65</v>
      </c>
      <c r="J1222" s="10">
        <v>1500</v>
      </c>
      <c r="K1222" s="11">
        <f t="shared" si="8"/>
        <v>975</v>
      </c>
      <c r="L1222" s="11">
        <f t="shared" si="9"/>
        <v>243.75</v>
      </c>
      <c r="M1222" s="12">
        <v>0.25</v>
      </c>
      <c r="O1222" s="17"/>
      <c r="P1222" s="18"/>
      <c r="Q1222" s="13"/>
      <c r="R1222" s="14"/>
    </row>
    <row r="1223" spans="1:18" ht="15.75" customHeight="1">
      <c r="A1223" s="1"/>
      <c r="B1223" s="7" t="s">
        <v>14</v>
      </c>
      <c r="C1223" s="7">
        <v>1185732</v>
      </c>
      <c r="D1223" s="8">
        <v>44518</v>
      </c>
      <c r="E1223" s="7" t="s">
        <v>15</v>
      </c>
      <c r="F1223" s="7" t="s">
        <v>59</v>
      </c>
      <c r="G1223" s="7" t="s">
        <v>60</v>
      </c>
      <c r="H1223" s="7" t="s">
        <v>22</v>
      </c>
      <c r="I1223" s="9">
        <v>0.7</v>
      </c>
      <c r="J1223" s="10">
        <v>2500</v>
      </c>
      <c r="K1223" s="11">
        <f t="shared" si="8"/>
        <v>1750</v>
      </c>
      <c r="L1223" s="11">
        <f t="shared" si="9"/>
        <v>700</v>
      </c>
      <c r="M1223" s="12">
        <v>0.4</v>
      </c>
      <c r="O1223" s="17"/>
      <c r="P1223" s="18"/>
      <c r="Q1223" s="13"/>
      <c r="R1223" s="14"/>
    </row>
    <row r="1224" spans="1:18" ht="15.75" customHeight="1">
      <c r="A1224" s="1"/>
      <c r="B1224" s="7" t="s">
        <v>14</v>
      </c>
      <c r="C1224" s="7">
        <v>1185732</v>
      </c>
      <c r="D1224" s="8">
        <v>44547</v>
      </c>
      <c r="E1224" s="7" t="s">
        <v>15</v>
      </c>
      <c r="F1224" s="7" t="s">
        <v>59</v>
      </c>
      <c r="G1224" s="7" t="s">
        <v>60</v>
      </c>
      <c r="H1224" s="7" t="s">
        <v>17</v>
      </c>
      <c r="I1224" s="9">
        <v>0.65</v>
      </c>
      <c r="J1224" s="10">
        <v>4750</v>
      </c>
      <c r="K1224" s="11">
        <f t="shared" si="8"/>
        <v>3087.5</v>
      </c>
      <c r="L1224" s="11">
        <f t="shared" si="9"/>
        <v>1080.625</v>
      </c>
      <c r="M1224" s="12">
        <v>0.35</v>
      </c>
      <c r="O1224" s="17"/>
      <c r="P1224" s="18"/>
      <c r="Q1224" s="13"/>
      <c r="R1224" s="14"/>
    </row>
    <row r="1225" spans="1:18" ht="15.75" customHeight="1">
      <c r="A1225" s="1"/>
      <c r="B1225" s="7" t="s">
        <v>14</v>
      </c>
      <c r="C1225" s="7">
        <v>1185732</v>
      </c>
      <c r="D1225" s="8">
        <v>44547</v>
      </c>
      <c r="E1225" s="7" t="s">
        <v>15</v>
      </c>
      <c r="F1225" s="7" t="s">
        <v>59</v>
      </c>
      <c r="G1225" s="7" t="s">
        <v>60</v>
      </c>
      <c r="H1225" s="7" t="s">
        <v>18</v>
      </c>
      <c r="I1225" s="9">
        <v>0.55000000000000004</v>
      </c>
      <c r="J1225" s="10">
        <v>2750</v>
      </c>
      <c r="K1225" s="11">
        <f t="shared" si="8"/>
        <v>1512.5000000000002</v>
      </c>
      <c r="L1225" s="11">
        <f t="shared" si="9"/>
        <v>529.375</v>
      </c>
      <c r="M1225" s="12">
        <v>0.35</v>
      </c>
      <c r="O1225" s="17"/>
      <c r="P1225" s="18"/>
      <c r="Q1225" s="13"/>
      <c r="R1225" s="14"/>
    </row>
    <row r="1226" spans="1:18" ht="15.75" customHeight="1">
      <c r="A1226" s="1"/>
      <c r="B1226" s="7" t="s">
        <v>14</v>
      </c>
      <c r="C1226" s="7">
        <v>1185732</v>
      </c>
      <c r="D1226" s="8">
        <v>44547</v>
      </c>
      <c r="E1226" s="7" t="s">
        <v>15</v>
      </c>
      <c r="F1226" s="7" t="s">
        <v>59</v>
      </c>
      <c r="G1226" s="7" t="s">
        <v>60</v>
      </c>
      <c r="H1226" s="7" t="s">
        <v>19</v>
      </c>
      <c r="I1226" s="9">
        <v>0.55000000000000004</v>
      </c>
      <c r="J1226" s="10">
        <v>2500</v>
      </c>
      <c r="K1226" s="11">
        <f t="shared" si="8"/>
        <v>1375</v>
      </c>
      <c r="L1226" s="11">
        <f t="shared" si="9"/>
        <v>550</v>
      </c>
      <c r="M1226" s="12">
        <v>0.39999999999999997</v>
      </c>
      <c r="O1226" s="17"/>
      <c r="P1226" s="18"/>
      <c r="Q1226" s="13"/>
      <c r="R1226" s="14"/>
    </row>
    <row r="1227" spans="1:18" ht="15.75" customHeight="1">
      <c r="A1227" s="1"/>
      <c r="B1227" s="7" t="s">
        <v>14</v>
      </c>
      <c r="C1227" s="7">
        <v>1185732</v>
      </c>
      <c r="D1227" s="8">
        <v>44547</v>
      </c>
      <c r="E1227" s="7" t="s">
        <v>15</v>
      </c>
      <c r="F1227" s="7" t="s">
        <v>59</v>
      </c>
      <c r="G1227" s="7" t="s">
        <v>60</v>
      </c>
      <c r="H1227" s="7" t="s">
        <v>20</v>
      </c>
      <c r="I1227" s="9">
        <v>0.55000000000000004</v>
      </c>
      <c r="J1227" s="10">
        <v>2000</v>
      </c>
      <c r="K1227" s="11">
        <f t="shared" si="8"/>
        <v>1100</v>
      </c>
      <c r="L1227" s="11">
        <f t="shared" si="9"/>
        <v>330</v>
      </c>
      <c r="M1227" s="12">
        <v>0.3</v>
      </c>
      <c r="O1227" s="17"/>
      <c r="P1227" s="18"/>
      <c r="Q1227" s="13"/>
      <c r="R1227" s="14"/>
    </row>
    <row r="1228" spans="1:18" ht="15.75" customHeight="1">
      <c r="A1228" s="1"/>
      <c r="B1228" s="7" t="s">
        <v>14</v>
      </c>
      <c r="C1228" s="7">
        <v>1185732</v>
      </c>
      <c r="D1228" s="8">
        <v>44547</v>
      </c>
      <c r="E1228" s="7" t="s">
        <v>15</v>
      </c>
      <c r="F1228" s="7" t="s">
        <v>59</v>
      </c>
      <c r="G1228" s="7" t="s">
        <v>60</v>
      </c>
      <c r="H1228" s="7" t="s">
        <v>21</v>
      </c>
      <c r="I1228" s="9">
        <v>0.65</v>
      </c>
      <c r="J1228" s="10">
        <v>2000</v>
      </c>
      <c r="K1228" s="11">
        <f t="shared" si="8"/>
        <v>1300</v>
      </c>
      <c r="L1228" s="11">
        <f t="shared" si="9"/>
        <v>325</v>
      </c>
      <c r="M1228" s="12">
        <v>0.25</v>
      </c>
      <c r="O1228" s="17"/>
      <c r="P1228" s="18"/>
      <c r="Q1228" s="13"/>
      <c r="R1228" s="14"/>
    </row>
    <row r="1229" spans="1:18" ht="15.75" customHeight="1">
      <c r="A1229" s="1"/>
      <c r="B1229" s="7" t="s">
        <v>14</v>
      </c>
      <c r="C1229" s="7">
        <v>1185732</v>
      </c>
      <c r="D1229" s="8">
        <v>44547</v>
      </c>
      <c r="E1229" s="7" t="s">
        <v>15</v>
      </c>
      <c r="F1229" s="7" t="s">
        <v>59</v>
      </c>
      <c r="G1229" s="7" t="s">
        <v>60</v>
      </c>
      <c r="H1229" s="7" t="s">
        <v>22</v>
      </c>
      <c r="I1229" s="9">
        <v>0.7</v>
      </c>
      <c r="J1229" s="10">
        <v>3000</v>
      </c>
      <c r="K1229" s="11">
        <f t="shared" si="8"/>
        <v>2100</v>
      </c>
      <c r="L1229" s="11">
        <f t="shared" si="9"/>
        <v>840</v>
      </c>
      <c r="M1229" s="12">
        <v>0.4</v>
      </c>
      <c r="O1229" s="17"/>
      <c r="P1229" s="18"/>
      <c r="Q1229" s="13"/>
      <c r="R1229" s="14"/>
    </row>
    <row r="1230" spans="1:18" ht="15.75" customHeight="1">
      <c r="A1230" s="1" t="s">
        <v>39</v>
      </c>
      <c r="B1230" s="7" t="s">
        <v>27</v>
      </c>
      <c r="C1230" s="7">
        <v>1128299</v>
      </c>
      <c r="D1230" s="8">
        <v>44206</v>
      </c>
      <c r="E1230" s="7" t="s">
        <v>28</v>
      </c>
      <c r="F1230" s="7" t="s">
        <v>61</v>
      </c>
      <c r="G1230" s="7" t="s">
        <v>62</v>
      </c>
      <c r="H1230" s="7" t="s">
        <v>17</v>
      </c>
      <c r="I1230" s="9">
        <v>0.35000000000000003</v>
      </c>
      <c r="J1230" s="10">
        <v>3750</v>
      </c>
      <c r="K1230" s="11">
        <f t="shared" si="8"/>
        <v>1312.5000000000002</v>
      </c>
      <c r="L1230" s="11">
        <f t="shared" si="9"/>
        <v>328.12500000000006</v>
      </c>
      <c r="M1230" s="12">
        <v>0.25</v>
      </c>
      <c r="O1230" s="17"/>
      <c r="P1230" s="18"/>
      <c r="Q1230" s="13"/>
      <c r="R1230" s="14"/>
    </row>
    <row r="1231" spans="1:18" ht="15.75" customHeight="1">
      <c r="A1231" s="1"/>
      <c r="B1231" s="7" t="s">
        <v>27</v>
      </c>
      <c r="C1231" s="7">
        <v>1128299</v>
      </c>
      <c r="D1231" s="8">
        <v>44206</v>
      </c>
      <c r="E1231" s="7" t="s">
        <v>28</v>
      </c>
      <c r="F1231" s="7" t="s">
        <v>61</v>
      </c>
      <c r="G1231" s="7" t="s">
        <v>62</v>
      </c>
      <c r="H1231" s="7" t="s">
        <v>18</v>
      </c>
      <c r="I1231" s="9">
        <v>0.45</v>
      </c>
      <c r="J1231" s="10">
        <v>3750</v>
      </c>
      <c r="K1231" s="11">
        <f t="shared" si="8"/>
        <v>1687.5</v>
      </c>
      <c r="L1231" s="11">
        <f t="shared" si="9"/>
        <v>337.5</v>
      </c>
      <c r="M1231" s="12">
        <v>0.2</v>
      </c>
      <c r="O1231" s="17"/>
      <c r="P1231" s="18"/>
      <c r="Q1231" s="13"/>
      <c r="R1231" s="14"/>
    </row>
    <row r="1232" spans="1:18" ht="15.75" customHeight="1">
      <c r="A1232" s="1"/>
      <c r="B1232" s="7" t="s">
        <v>27</v>
      </c>
      <c r="C1232" s="7">
        <v>1128299</v>
      </c>
      <c r="D1232" s="8">
        <v>44206</v>
      </c>
      <c r="E1232" s="7" t="s">
        <v>28</v>
      </c>
      <c r="F1232" s="7" t="s">
        <v>61</v>
      </c>
      <c r="G1232" s="7" t="s">
        <v>62</v>
      </c>
      <c r="H1232" s="7" t="s">
        <v>19</v>
      </c>
      <c r="I1232" s="9">
        <v>0.45</v>
      </c>
      <c r="J1232" s="10">
        <v>3750</v>
      </c>
      <c r="K1232" s="11">
        <f t="shared" si="8"/>
        <v>1687.5</v>
      </c>
      <c r="L1232" s="11">
        <f t="shared" si="9"/>
        <v>421.875</v>
      </c>
      <c r="M1232" s="12">
        <v>0.25</v>
      </c>
      <c r="O1232" s="17"/>
      <c r="P1232" s="18"/>
      <c r="Q1232" s="13"/>
      <c r="R1232" s="14"/>
    </row>
    <row r="1233" spans="1:18" ht="15.75" customHeight="1">
      <c r="A1233" s="1"/>
      <c r="B1233" s="7" t="s">
        <v>27</v>
      </c>
      <c r="C1233" s="7">
        <v>1128299</v>
      </c>
      <c r="D1233" s="8">
        <v>44206</v>
      </c>
      <c r="E1233" s="7" t="s">
        <v>28</v>
      </c>
      <c r="F1233" s="7" t="s">
        <v>61</v>
      </c>
      <c r="G1233" s="7" t="s">
        <v>62</v>
      </c>
      <c r="H1233" s="7" t="s">
        <v>20</v>
      </c>
      <c r="I1233" s="9">
        <v>0.45</v>
      </c>
      <c r="J1233" s="10">
        <v>2250</v>
      </c>
      <c r="K1233" s="11">
        <f t="shared" si="8"/>
        <v>1012.5</v>
      </c>
      <c r="L1233" s="11">
        <f t="shared" si="9"/>
        <v>253.125</v>
      </c>
      <c r="M1233" s="12">
        <v>0.25</v>
      </c>
      <c r="O1233" s="17"/>
      <c r="P1233" s="18"/>
      <c r="Q1233" s="13"/>
      <c r="R1233" s="14"/>
    </row>
    <row r="1234" spans="1:18" ht="15.75" customHeight="1">
      <c r="A1234" s="1"/>
      <c r="B1234" s="7" t="s">
        <v>27</v>
      </c>
      <c r="C1234" s="7">
        <v>1128299</v>
      </c>
      <c r="D1234" s="8">
        <v>44206</v>
      </c>
      <c r="E1234" s="7" t="s">
        <v>28</v>
      </c>
      <c r="F1234" s="7" t="s">
        <v>61</v>
      </c>
      <c r="G1234" s="7" t="s">
        <v>62</v>
      </c>
      <c r="H1234" s="7" t="s">
        <v>21</v>
      </c>
      <c r="I1234" s="9">
        <v>0.5</v>
      </c>
      <c r="J1234" s="10">
        <v>1750</v>
      </c>
      <c r="K1234" s="11">
        <f t="shared" si="8"/>
        <v>875</v>
      </c>
      <c r="L1234" s="11">
        <f t="shared" si="9"/>
        <v>131.25</v>
      </c>
      <c r="M1234" s="12">
        <v>0.15</v>
      </c>
      <c r="O1234" s="17"/>
      <c r="P1234" s="18"/>
      <c r="Q1234" s="13"/>
      <c r="R1234" s="14"/>
    </row>
    <row r="1235" spans="1:18" ht="15.75" customHeight="1">
      <c r="A1235" s="1"/>
      <c r="B1235" s="7" t="s">
        <v>27</v>
      </c>
      <c r="C1235" s="7">
        <v>1128299</v>
      </c>
      <c r="D1235" s="8">
        <v>44206</v>
      </c>
      <c r="E1235" s="7" t="s">
        <v>28</v>
      </c>
      <c r="F1235" s="7" t="s">
        <v>61</v>
      </c>
      <c r="G1235" s="7" t="s">
        <v>62</v>
      </c>
      <c r="H1235" s="7" t="s">
        <v>22</v>
      </c>
      <c r="I1235" s="9">
        <v>0.45</v>
      </c>
      <c r="J1235" s="10">
        <v>4250</v>
      </c>
      <c r="K1235" s="11">
        <f t="shared" si="8"/>
        <v>1912.5</v>
      </c>
      <c r="L1235" s="11">
        <f t="shared" si="9"/>
        <v>765</v>
      </c>
      <c r="M1235" s="12">
        <v>0.4</v>
      </c>
      <c r="O1235" s="17"/>
      <c r="P1235" s="18"/>
      <c r="Q1235" s="13"/>
      <c r="R1235" s="14"/>
    </row>
    <row r="1236" spans="1:18" ht="15.75" customHeight="1">
      <c r="A1236" s="1"/>
      <c r="B1236" s="7" t="s">
        <v>27</v>
      </c>
      <c r="C1236" s="7">
        <v>1128299</v>
      </c>
      <c r="D1236" s="8">
        <v>44237</v>
      </c>
      <c r="E1236" s="7" t="s">
        <v>28</v>
      </c>
      <c r="F1236" s="7" t="s">
        <v>61</v>
      </c>
      <c r="G1236" s="7" t="s">
        <v>62</v>
      </c>
      <c r="H1236" s="7" t="s">
        <v>17</v>
      </c>
      <c r="I1236" s="9">
        <v>0.35000000000000003</v>
      </c>
      <c r="J1236" s="10">
        <v>4750</v>
      </c>
      <c r="K1236" s="11">
        <f t="shared" si="8"/>
        <v>1662.5000000000002</v>
      </c>
      <c r="L1236" s="11">
        <f t="shared" si="9"/>
        <v>415.62500000000006</v>
      </c>
      <c r="M1236" s="12">
        <v>0.25</v>
      </c>
      <c r="O1236" s="17"/>
      <c r="P1236" s="18"/>
      <c r="Q1236" s="13"/>
      <c r="R1236" s="14"/>
    </row>
    <row r="1237" spans="1:18" ht="15.75" customHeight="1">
      <c r="A1237" s="1"/>
      <c r="B1237" s="7" t="s">
        <v>27</v>
      </c>
      <c r="C1237" s="7">
        <v>1128299</v>
      </c>
      <c r="D1237" s="8">
        <v>44237</v>
      </c>
      <c r="E1237" s="7" t="s">
        <v>28</v>
      </c>
      <c r="F1237" s="7" t="s">
        <v>61</v>
      </c>
      <c r="G1237" s="7" t="s">
        <v>62</v>
      </c>
      <c r="H1237" s="7" t="s">
        <v>18</v>
      </c>
      <c r="I1237" s="9">
        <v>0.45</v>
      </c>
      <c r="J1237" s="10">
        <v>3750</v>
      </c>
      <c r="K1237" s="11">
        <f t="shared" si="8"/>
        <v>1687.5</v>
      </c>
      <c r="L1237" s="11">
        <f t="shared" si="9"/>
        <v>337.5</v>
      </c>
      <c r="M1237" s="12">
        <v>0.2</v>
      </c>
      <c r="O1237" s="17"/>
      <c r="P1237" s="18"/>
      <c r="Q1237" s="13"/>
      <c r="R1237" s="14"/>
    </row>
    <row r="1238" spans="1:18" ht="15.75" customHeight="1">
      <c r="A1238" s="1"/>
      <c r="B1238" s="7" t="s">
        <v>27</v>
      </c>
      <c r="C1238" s="7">
        <v>1128299</v>
      </c>
      <c r="D1238" s="8">
        <v>44237</v>
      </c>
      <c r="E1238" s="7" t="s">
        <v>28</v>
      </c>
      <c r="F1238" s="7" t="s">
        <v>61</v>
      </c>
      <c r="G1238" s="7" t="s">
        <v>62</v>
      </c>
      <c r="H1238" s="7" t="s">
        <v>19</v>
      </c>
      <c r="I1238" s="9">
        <v>0.45</v>
      </c>
      <c r="J1238" s="10">
        <v>3750</v>
      </c>
      <c r="K1238" s="11">
        <f t="shared" si="8"/>
        <v>1687.5</v>
      </c>
      <c r="L1238" s="11">
        <f t="shared" si="9"/>
        <v>421.875</v>
      </c>
      <c r="M1238" s="12">
        <v>0.25</v>
      </c>
      <c r="O1238" s="17"/>
      <c r="P1238" s="18"/>
      <c r="Q1238" s="13"/>
      <c r="R1238" s="14"/>
    </row>
    <row r="1239" spans="1:18" ht="15.75" customHeight="1">
      <c r="A1239" s="1"/>
      <c r="B1239" s="7" t="s">
        <v>27</v>
      </c>
      <c r="C1239" s="7">
        <v>1128299</v>
      </c>
      <c r="D1239" s="8">
        <v>44237</v>
      </c>
      <c r="E1239" s="7" t="s">
        <v>28</v>
      </c>
      <c r="F1239" s="7" t="s">
        <v>61</v>
      </c>
      <c r="G1239" s="7" t="s">
        <v>62</v>
      </c>
      <c r="H1239" s="7" t="s">
        <v>20</v>
      </c>
      <c r="I1239" s="9">
        <v>0.45</v>
      </c>
      <c r="J1239" s="10">
        <v>2250</v>
      </c>
      <c r="K1239" s="11">
        <f t="shared" si="8"/>
        <v>1012.5</v>
      </c>
      <c r="L1239" s="11">
        <f t="shared" si="9"/>
        <v>253.125</v>
      </c>
      <c r="M1239" s="12">
        <v>0.25</v>
      </c>
      <c r="O1239" s="17"/>
      <c r="P1239" s="18"/>
      <c r="Q1239" s="13"/>
      <c r="R1239" s="14"/>
    </row>
    <row r="1240" spans="1:18" ht="15.75" customHeight="1">
      <c r="A1240" s="1"/>
      <c r="B1240" s="7" t="s">
        <v>27</v>
      </c>
      <c r="C1240" s="7">
        <v>1128299</v>
      </c>
      <c r="D1240" s="8">
        <v>44237</v>
      </c>
      <c r="E1240" s="7" t="s">
        <v>28</v>
      </c>
      <c r="F1240" s="7" t="s">
        <v>61</v>
      </c>
      <c r="G1240" s="7" t="s">
        <v>62</v>
      </c>
      <c r="H1240" s="7" t="s">
        <v>21</v>
      </c>
      <c r="I1240" s="9">
        <v>0.5</v>
      </c>
      <c r="J1240" s="10">
        <v>1500</v>
      </c>
      <c r="K1240" s="11">
        <f t="shared" si="8"/>
        <v>750</v>
      </c>
      <c r="L1240" s="11">
        <f t="shared" si="9"/>
        <v>112.5</v>
      </c>
      <c r="M1240" s="12">
        <v>0.15</v>
      </c>
      <c r="O1240" s="17"/>
      <c r="P1240" s="18"/>
      <c r="Q1240" s="13"/>
      <c r="R1240" s="14"/>
    </row>
    <row r="1241" spans="1:18" ht="15.75" customHeight="1">
      <c r="A1241" s="1"/>
      <c r="B1241" s="7" t="s">
        <v>27</v>
      </c>
      <c r="C1241" s="7">
        <v>1128299</v>
      </c>
      <c r="D1241" s="8">
        <v>44237</v>
      </c>
      <c r="E1241" s="7" t="s">
        <v>28</v>
      </c>
      <c r="F1241" s="7" t="s">
        <v>61</v>
      </c>
      <c r="G1241" s="7" t="s">
        <v>62</v>
      </c>
      <c r="H1241" s="7" t="s">
        <v>22</v>
      </c>
      <c r="I1241" s="9">
        <v>0.45</v>
      </c>
      <c r="J1241" s="10">
        <v>3500</v>
      </c>
      <c r="K1241" s="11">
        <f t="shared" si="8"/>
        <v>1575</v>
      </c>
      <c r="L1241" s="11">
        <f t="shared" si="9"/>
        <v>630</v>
      </c>
      <c r="M1241" s="12">
        <v>0.4</v>
      </c>
      <c r="O1241" s="17"/>
      <c r="P1241" s="18"/>
      <c r="Q1241" s="13"/>
      <c r="R1241" s="14"/>
    </row>
    <row r="1242" spans="1:18" ht="15.75" customHeight="1">
      <c r="A1242" s="1"/>
      <c r="B1242" s="7" t="s">
        <v>27</v>
      </c>
      <c r="C1242" s="7">
        <v>1128299</v>
      </c>
      <c r="D1242" s="8">
        <v>44264</v>
      </c>
      <c r="E1242" s="7" t="s">
        <v>28</v>
      </c>
      <c r="F1242" s="7" t="s">
        <v>61</v>
      </c>
      <c r="G1242" s="7" t="s">
        <v>62</v>
      </c>
      <c r="H1242" s="7" t="s">
        <v>17</v>
      </c>
      <c r="I1242" s="9">
        <v>0.45</v>
      </c>
      <c r="J1242" s="10">
        <v>5000</v>
      </c>
      <c r="K1242" s="11">
        <f t="shared" si="8"/>
        <v>2250</v>
      </c>
      <c r="L1242" s="11">
        <f t="shared" si="9"/>
        <v>562.5</v>
      </c>
      <c r="M1242" s="12">
        <v>0.25</v>
      </c>
      <c r="O1242" s="17"/>
      <c r="P1242" s="18"/>
      <c r="Q1242" s="13"/>
      <c r="R1242" s="14"/>
    </row>
    <row r="1243" spans="1:18" ht="15.75" customHeight="1">
      <c r="A1243" s="1"/>
      <c r="B1243" s="7" t="s">
        <v>27</v>
      </c>
      <c r="C1243" s="7">
        <v>1128299</v>
      </c>
      <c r="D1243" s="8">
        <v>44264</v>
      </c>
      <c r="E1243" s="7" t="s">
        <v>28</v>
      </c>
      <c r="F1243" s="7" t="s">
        <v>61</v>
      </c>
      <c r="G1243" s="7" t="s">
        <v>62</v>
      </c>
      <c r="H1243" s="7" t="s">
        <v>18</v>
      </c>
      <c r="I1243" s="9">
        <v>0.54999999999999993</v>
      </c>
      <c r="J1243" s="10">
        <v>3500</v>
      </c>
      <c r="K1243" s="11">
        <f t="shared" si="8"/>
        <v>1924.9999999999998</v>
      </c>
      <c r="L1243" s="11">
        <f t="shared" si="9"/>
        <v>385</v>
      </c>
      <c r="M1243" s="12">
        <v>0.2</v>
      </c>
      <c r="O1243" s="17"/>
      <c r="P1243" s="18"/>
      <c r="Q1243" s="13"/>
      <c r="R1243" s="14"/>
    </row>
    <row r="1244" spans="1:18" ht="15.75" customHeight="1">
      <c r="A1244" s="1"/>
      <c r="B1244" s="7" t="s">
        <v>27</v>
      </c>
      <c r="C1244" s="7">
        <v>1128299</v>
      </c>
      <c r="D1244" s="8">
        <v>44264</v>
      </c>
      <c r="E1244" s="7" t="s">
        <v>28</v>
      </c>
      <c r="F1244" s="7" t="s">
        <v>61</v>
      </c>
      <c r="G1244" s="7" t="s">
        <v>62</v>
      </c>
      <c r="H1244" s="7" t="s">
        <v>19</v>
      </c>
      <c r="I1244" s="9">
        <v>0.59999999999999987</v>
      </c>
      <c r="J1244" s="10">
        <v>3750</v>
      </c>
      <c r="K1244" s="11">
        <f t="shared" si="8"/>
        <v>2249.9999999999995</v>
      </c>
      <c r="L1244" s="11">
        <f t="shared" si="9"/>
        <v>562.49999999999989</v>
      </c>
      <c r="M1244" s="12">
        <v>0.25</v>
      </c>
      <c r="O1244" s="17"/>
      <c r="P1244" s="18"/>
      <c r="Q1244" s="13"/>
      <c r="R1244" s="14"/>
    </row>
    <row r="1245" spans="1:18" ht="15.75" customHeight="1">
      <c r="A1245" s="1"/>
      <c r="B1245" s="7" t="s">
        <v>27</v>
      </c>
      <c r="C1245" s="7">
        <v>1128299</v>
      </c>
      <c r="D1245" s="8">
        <v>44264</v>
      </c>
      <c r="E1245" s="7" t="s">
        <v>28</v>
      </c>
      <c r="F1245" s="7" t="s">
        <v>61</v>
      </c>
      <c r="G1245" s="7" t="s">
        <v>62</v>
      </c>
      <c r="H1245" s="7" t="s">
        <v>20</v>
      </c>
      <c r="I1245" s="9">
        <v>0.54999999999999993</v>
      </c>
      <c r="J1245" s="10">
        <v>2750</v>
      </c>
      <c r="K1245" s="11">
        <f t="shared" si="8"/>
        <v>1512.4999999999998</v>
      </c>
      <c r="L1245" s="11">
        <f t="shared" si="9"/>
        <v>378.12499999999994</v>
      </c>
      <c r="M1245" s="12">
        <v>0.25</v>
      </c>
      <c r="O1245" s="17"/>
      <c r="P1245" s="18"/>
      <c r="Q1245" s="13"/>
      <c r="R1245" s="14"/>
    </row>
    <row r="1246" spans="1:18" ht="15.75" customHeight="1">
      <c r="A1246" s="1"/>
      <c r="B1246" s="7" t="s">
        <v>27</v>
      </c>
      <c r="C1246" s="7">
        <v>1128299</v>
      </c>
      <c r="D1246" s="8">
        <v>44264</v>
      </c>
      <c r="E1246" s="7" t="s">
        <v>28</v>
      </c>
      <c r="F1246" s="7" t="s">
        <v>61</v>
      </c>
      <c r="G1246" s="7" t="s">
        <v>62</v>
      </c>
      <c r="H1246" s="7" t="s">
        <v>21</v>
      </c>
      <c r="I1246" s="9">
        <v>0.6</v>
      </c>
      <c r="J1246" s="10">
        <v>1250</v>
      </c>
      <c r="K1246" s="11">
        <f t="shared" si="8"/>
        <v>750</v>
      </c>
      <c r="L1246" s="11">
        <f t="shared" si="9"/>
        <v>112.5</v>
      </c>
      <c r="M1246" s="12">
        <v>0.15</v>
      </c>
      <c r="O1246" s="17"/>
      <c r="P1246" s="18"/>
      <c r="Q1246" s="13"/>
      <c r="R1246" s="14"/>
    </row>
    <row r="1247" spans="1:18" ht="15.75" customHeight="1">
      <c r="A1247" s="1"/>
      <c r="B1247" s="7" t="s">
        <v>27</v>
      </c>
      <c r="C1247" s="7">
        <v>1128299</v>
      </c>
      <c r="D1247" s="8">
        <v>44264</v>
      </c>
      <c r="E1247" s="7" t="s">
        <v>28</v>
      </c>
      <c r="F1247" s="7" t="s">
        <v>61</v>
      </c>
      <c r="G1247" s="7" t="s">
        <v>62</v>
      </c>
      <c r="H1247" s="7" t="s">
        <v>22</v>
      </c>
      <c r="I1247" s="9">
        <v>0.54999999999999993</v>
      </c>
      <c r="J1247" s="10">
        <v>3250</v>
      </c>
      <c r="K1247" s="11">
        <f t="shared" si="8"/>
        <v>1787.4999999999998</v>
      </c>
      <c r="L1247" s="11">
        <f t="shared" si="9"/>
        <v>715</v>
      </c>
      <c r="M1247" s="12">
        <v>0.4</v>
      </c>
      <c r="O1247" s="17"/>
      <c r="P1247" s="18"/>
      <c r="Q1247" s="13"/>
      <c r="R1247" s="14"/>
    </row>
    <row r="1248" spans="1:18" ht="15.75" customHeight="1">
      <c r="A1248" s="1"/>
      <c r="B1248" s="7" t="s">
        <v>27</v>
      </c>
      <c r="C1248" s="7">
        <v>1128299</v>
      </c>
      <c r="D1248" s="8">
        <v>44296</v>
      </c>
      <c r="E1248" s="7" t="s">
        <v>28</v>
      </c>
      <c r="F1248" s="7" t="s">
        <v>61</v>
      </c>
      <c r="G1248" s="7" t="s">
        <v>62</v>
      </c>
      <c r="H1248" s="7" t="s">
        <v>17</v>
      </c>
      <c r="I1248" s="9">
        <v>0.6</v>
      </c>
      <c r="J1248" s="10">
        <v>5000</v>
      </c>
      <c r="K1248" s="11">
        <f t="shared" si="8"/>
        <v>3000</v>
      </c>
      <c r="L1248" s="11">
        <f t="shared" si="9"/>
        <v>750</v>
      </c>
      <c r="M1248" s="12">
        <v>0.25</v>
      </c>
      <c r="O1248" s="17"/>
      <c r="P1248" s="18"/>
      <c r="Q1248" s="13"/>
      <c r="R1248" s="14"/>
    </row>
    <row r="1249" spans="1:18" ht="15.75" customHeight="1">
      <c r="A1249" s="1"/>
      <c r="B1249" s="7" t="s">
        <v>27</v>
      </c>
      <c r="C1249" s="7">
        <v>1128299</v>
      </c>
      <c r="D1249" s="8">
        <v>44296</v>
      </c>
      <c r="E1249" s="7" t="s">
        <v>28</v>
      </c>
      <c r="F1249" s="7" t="s">
        <v>61</v>
      </c>
      <c r="G1249" s="7" t="s">
        <v>62</v>
      </c>
      <c r="H1249" s="7" t="s">
        <v>18</v>
      </c>
      <c r="I1249" s="9">
        <v>0.65</v>
      </c>
      <c r="J1249" s="10">
        <v>3000</v>
      </c>
      <c r="K1249" s="11">
        <f t="shared" si="8"/>
        <v>1950</v>
      </c>
      <c r="L1249" s="11">
        <f t="shared" si="9"/>
        <v>390</v>
      </c>
      <c r="M1249" s="12">
        <v>0.2</v>
      </c>
      <c r="O1249" s="17"/>
      <c r="P1249" s="18"/>
      <c r="Q1249" s="13"/>
      <c r="R1249" s="14"/>
    </row>
    <row r="1250" spans="1:18" ht="15.75" customHeight="1">
      <c r="A1250" s="1"/>
      <c r="B1250" s="7" t="s">
        <v>27</v>
      </c>
      <c r="C1250" s="7">
        <v>1128299</v>
      </c>
      <c r="D1250" s="8">
        <v>44296</v>
      </c>
      <c r="E1250" s="7" t="s">
        <v>28</v>
      </c>
      <c r="F1250" s="7" t="s">
        <v>61</v>
      </c>
      <c r="G1250" s="7" t="s">
        <v>62</v>
      </c>
      <c r="H1250" s="7" t="s">
        <v>19</v>
      </c>
      <c r="I1250" s="9">
        <v>0.65</v>
      </c>
      <c r="J1250" s="10">
        <v>3500</v>
      </c>
      <c r="K1250" s="11">
        <f t="shared" si="8"/>
        <v>2275</v>
      </c>
      <c r="L1250" s="11">
        <f t="shared" si="9"/>
        <v>568.75</v>
      </c>
      <c r="M1250" s="12">
        <v>0.25</v>
      </c>
      <c r="O1250" s="17"/>
      <c r="P1250" s="18"/>
      <c r="Q1250" s="13"/>
      <c r="R1250" s="14"/>
    </row>
    <row r="1251" spans="1:18" ht="15.75" customHeight="1">
      <c r="A1251" s="1"/>
      <c r="B1251" s="7" t="s">
        <v>27</v>
      </c>
      <c r="C1251" s="7">
        <v>1128299</v>
      </c>
      <c r="D1251" s="8">
        <v>44296</v>
      </c>
      <c r="E1251" s="7" t="s">
        <v>28</v>
      </c>
      <c r="F1251" s="7" t="s">
        <v>61</v>
      </c>
      <c r="G1251" s="7" t="s">
        <v>62</v>
      </c>
      <c r="H1251" s="7" t="s">
        <v>20</v>
      </c>
      <c r="I1251" s="9">
        <v>0.5</v>
      </c>
      <c r="J1251" s="10">
        <v>2500</v>
      </c>
      <c r="K1251" s="11">
        <f t="shared" si="8"/>
        <v>1250</v>
      </c>
      <c r="L1251" s="11">
        <f t="shared" si="9"/>
        <v>312.5</v>
      </c>
      <c r="M1251" s="12">
        <v>0.25</v>
      </c>
      <c r="O1251" s="17"/>
      <c r="P1251" s="18"/>
      <c r="Q1251" s="13"/>
      <c r="R1251" s="14"/>
    </row>
    <row r="1252" spans="1:18" ht="15.75" customHeight="1">
      <c r="A1252" s="1"/>
      <c r="B1252" s="7" t="s">
        <v>27</v>
      </c>
      <c r="C1252" s="7">
        <v>1128299</v>
      </c>
      <c r="D1252" s="8">
        <v>44296</v>
      </c>
      <c r="E1252" s="7" t="s">
        <v>28</v>
      </c>
      <c r="F1252" s="7" t="s">
        <v>61</v>
      </c>
      <c r="G1252" s="7" t="s">
        <v>62</v>
      </c>
      <c r="H1252" s="7" t="s">
        <v>21</v>
      </c>
      <c r="I1252" s="9">
        <v>0.55000000000000004</v>
      </c>
      <c r="J1252" s="10">
        <v>1500</v>
      </c>
      <c r="K1252" s="11">
        <f t="shared" si="8"/>
        <v>825.00000000000011</v>
      </c>
      <c r="L1252" s="11">
        <f t="shared" si="9"/>
        <v>123.75000000000001</v>
      </c>
      <c r="M1252" s="12">
        <v>0.15</v>
      </c>
      <c r="O1252" s="17"/>
      <c r="P1252" s="18"/>
      <c r="Q1252" s="13"/>
      <c r="R1252" s="14"/>
    </row>
    <row r="1253" spans="1:18" ht="15.75" customHeight="1">
      <c r="A1253" s="1"/>
      <c r="B1253" s="7" t="s">
        <v>27</v>
      </c>
      <c r="C1253" s="7">
        <v>1128299</v>
      </c>
      <c r="D1253" s="8">
        <v>44296</v>
      </c>
      <c r="E1253" s="7" t="s">
        <v>28</v>
      </c>
      <c r="F1253" s="7" t="s">
        <v>61</v>
      </c>
      <c r="G1253" s="7" t="s">
        <v>62</v>
      </c>
      <c r="H1253" s="7" t="s">
        <v>22</v>
      </c>
      <c r="I1253" s="9">
        <v>0.70000000000000007</v>
      </c>
      <c r="J1253" s="10">
        <v>3250</v>
      </c>
      <c r="K1253" s="11">
        <f t="shared" si="8"/>
        <v>2275</v>
      </c>
      <c r="L1253" s="11">
        <f t="shared" si="9"/>
        <v>910</v>
      </c>
      <c r="M1253" s="12">
        <v>0.4</v>
      </c>
      <c r="O1253" s="17"/>
      <c r="P1253" s="18"/>
      <c r="Q1253" s="13"/>
      <c r="R1253" s="14"/>
    </row>
    <row r="1254" spans="1:18" ht="15.75" customHeight="1">
      <c r="A1254" s="1"/>
      <c r="B1254" s="7" t="s">
        <v>27</v>
      </c>
      <c r="C1254" s="7">
        <v>1128299</v>
      </c>
      <c r="D1254" s="8">
        <v>44327</v>
      </c>
      <c r="E1254" s="7" t="s">
        <v>28</v>
      </c>
      <c r="F1254" s="7" t="s">
        <v>61</v>
      </c>
      <c r="G1254" s="7" t="s">
        <v>62</v>
      </c>
      <c r="H1254" s="7" t="s">
        <v>17</v>
      </c>
      <c r="I1254" s="9">
        <v>0.54999999999999993</v>
      </c>
      <c r="J1254" s="10">
        <v>5250</v>
      </c>
      <c r="K1254" s="11">
        <f t="shared" si="8"/>
        <v>2887.4999999999995</v>
      </c>
      <c r="L1254" s="11">
        <f t="shared" si="9"/>
        <v>721.87499999999989</v>
      </c>
      <c r="M1254" s="12">
        <v>0.25</v>
      </c>
      <c r="O1254" s="17"/>
      <c r="P1254" s="18"/>
      <c r="Q1254" s="13"/>
      <c r="R1254" s="14"/>
    </row>
    <row r="1255" spans="1:18" ht="15.75" customHeight="1">
      <c r="A1255" s="1"/>
      <c r="B1255" s="7" t="s">
        <v>27</v>
      </c>
      <c r="C1255" s="7">
        <v>1128299</v>
      </c>
      <c r="D1255" s="8">
        <v>44327</v>
      </c>
      <c r="E1255" s="7" t="s">
        <v>28</v>
      </c>
      <c r="F1255" s="7" t="s">
        <v>61</v>
      </c>
      <c r="G1255" s="7" t="s">
        <v>62</v>
      </c>
      <c r="H1255" s="7" t="s">
        <v>18</v>
      </c>
      <c r="I1255" s="9">
        <v>0.6</v>
      </c>
      <c r="J1255" s="10">
        <v>3750</v>
      </c>
      <c r="K1255" s="11">
        <f t="shared" si="8"/>
        <v>2250</v>
      </c>
      <c r="L1255" s="11">
        <f t="shared" si="9"/>
        <v>450</v>
      </c>
      <c r="M1255" s="12">
        <v>0.2</v>
      </c>
      <c r="O1255" s="17"/>
      <c r="P1255" s="18"/>
      <c r="Q1255" s="13"/>
      <c r="R1255" s="14"/>
    </row>
    <row r="1256" spans="1:18" ht="15.75" customHeight="1">
      <c r="A1256" s="1"/>
      <c r="B1256" s="7" t="s">
        <v>27</v>
      </c>
      <c r="C1256" s="7">
        <v>1128299</v>
      </c>
      <c r="D1256" s="8">
        <v>44327</v>
      </c>
      <c r="E1256" s="7" t="s">
        <v>28</v>
      </c>
      <c r="F1256" s="7" t="s">
        <v>61</v>
      </c>
      <c r="G1256" s="7" t="s">
        <v>62</v>
      </c>
      <c r="H1256" s="7" t="s">
        <v>19</v>
      </c>
      <c r="I1256" s="9">
        <v>0.6</v>
      </c>
      <c r="J1256" s="10">
        <v>3750</v>
      </c>
      <c r="K1256" s="11">
        <f t="shared" si="8"/>
        <v>2250</v>
      </c>
      <c r="L1256" s="11">
        <f t="shared" si="9"/>
        <v>562.5</v>
      </c>
      <c r="M1256" s="12">
        <v>0.25</v>
      </c>
      <c r="O1256" s="17"/>
      <c r="P1256" s="18"/>
      <c r="Q1256" s="13"/>
      <c r="R1256" s="14"/>
    </row>
    <row r="1257" spans="1:18" ht="15.75" customHeight="1">
      <c r="A1257" s="1"/>
      <c r="B1257" s="7" t="s">
        <v>27</v>
      </c>
      <c r="C1257" s="7">
        <v>1128299</v>
      </c>
      <c r="D1257" s="8">
        <v>44327</v>
      </c>
      <c r="E1257" s="7" t="s">
        <v>28</v>
      </c>
      <c r="F1257" s="7" t="s">
        <v>61</v>
      </c>
      <c r="G1257" s="7" t="s">
        <v>62</v>
      </c>
      <c r="H1257" s="7" t="s">
        <v>20</v>
      </c>
      <c r="I1257" s="9">
        <v>0.54999999999999993</v>
      </c>
      <c r="J1257" s="10">
        <v>2750</v>
      </c>
      <c r="K1257" s="11">
        <f t="shared" si="8"/>
        <v>1512.4999999999998</v>
      </c>
      <c r="L1257" s="11">
        <f t="shared" si="9"/>
        <v>378.12499999999994</v>
      </c>
      <c r="M1257" s="12">
        <v>0.25</v>
      </c>
      <c r="O1257" s="17"/>
      <c r="P1257" s="18"/>
      <c r="Q1257" s="13"/>
      <c r="R1257" s="14"/>
    </row>
    <row r="1258" spans="1:18" ht="15.75" customHeight="1">
      <c r="A1258" s="1"/>
      <c r="B1258" s="7" t="s">
        <v>27</v>
      </c>
      <c r="C1258" s="7">
        <v>1128299</v>
      </c>
      <c r="D1258" s="8">
        <v>44327</v>
      </c>
      <c r="E1258" s="7" t="s">
        <v>28</v>
      </c>
      <c r="F1258" s="7" t="s">
        <v>61</v>
      </c>
      <c r="G1258" s="7" t="s">
        <v>62</v>
      </c>
      <c r="H1258" s="7" t="s">
        <v>21</v>
      </c>
      <c r="I1258" s="9">
        <v>0.6</v>
      </c>
      <c r="J1258" s="10">
        <v>1750</v>
      </c>
      <c r="K1258" s="11">
        <f t="shared" si="8"/>
        <v>1050</v>
      </c>
      <c r="L1258" s="11">
        <f t="shared" si="9"/>
        <v>157.5</v>
      </c>
      <c r="M1258" s="12">
        <v>0.15</v>
      </c>
      <c r="O1258" s="17"/>
      <c r="P1258" s="18"/>
      <c r="Q1258" s="13"/>
      <c r="R1258" s="14"/>
    </row>
    <row r="1259" spans="1:18" ht="15.75" customHeight="1">
      <c r="A1259" s="1"/>
      <c r="B1259" s="7" t="s">
        <v>27</v>
      </c>
      <c r="C1259" s="7">
        <v>1128299</v>
      </c>
      <c r="D1259" s="8">
        <v>44327</v>
      </c>
      <c r="E1259" s="7" t="s">
        <v>28</v>
      </c>
      <c r="F1259" s="7" t="s">
        <v>61</v>
      </c>
      <c r="G1259" s="7" t="s">
        <v>62</v>
      </c>
      <c r="H1259" s="7" t="s">
        <v>22</v>
      </c>
      <c r="I1259" s="9">
        <v>0.75</v>
      </c>
      <c r="J1259" s="10">
        <v>4750</v>
      </c>
      <c r="K1259" s="11">
        <f t="shared" si="8"/>
        <v>3562.5</v>
      </c>
      <c r="L1259" s="11">
        <f t="shared" si="9"/>
        <v>1425</v>
      </c>
      <c r="M1259" s="12">
        <v>0.4</v>
      </c>
      <c r="O1259" s="17"/>
      <c r="P1259" s="18"/>
      <c r="Q1259" s="13"/>
      <c r="R1259" s="14"/>
    </row>
    <row r="1260" spans="1:18" ht="15.75" customHeight="1">
      <c r="A1260" s="1"/>
      <c r="B1260" s="7" t="s">
        <v>27</v>
      </c>
      <c r="C1260" s="7">
        <v>1128299</v>
      </c>
      <c r="D1260" s="8">
        <v>44357</v>
      </c>
      <c r="E1260" s="7" t="s">
        <v>28</v>
      </c>
      <c r="F1260" s="7" t="s">
        <v>61</v>
      </c>
      <c r="G1260" s="7" t="s">
        <v>62</v>
      </c>
      <c r="H1260" s="7" t="s">
        <v>17</v>
      </c>
      <c r="I1260" s="9">
        <v>0.7</v>
      </c>
      <c r="J1260" s="10">
        <v>7250</v>
      </c>
      <c r="K1260" s="11">
        <f t="shared" si="8"/>
        <v>5075</v>
      </c>
      <c r="L1260" s="11">
        <f t="shared" si="9"/>
        <v>1268.75</v>
      </c>
      <c r="M1260" s="12">
        <v>0.25</v>
      </c>
      <c r="O1260" s="17"/>
      <c r="P1260" s="18"/>
      <c r="Q1260" s="13"/>
      <c r="R1260" s="14"/>
    </row>
    <row r="1261" spans="1:18" ht="15.75" customHeight="1">
      <c r="A1261" s="1"/>
      <c r="B1261" s="7" t="s">
        <v>27</v>
      </c>
      <c r="C1261" s="7">
        <v>1128299</v>
      </c>
      <c r="D1261" s="8">
        <v>44357</v>
      </c>
      <c r="E1261" s="7" t="s">
        <v>28</v>
      </c>
      <c r="F1261" s="7" t="s">
        <v>61</v>
      </c>
      <c r="G1261" s="7" t="s">
        <v>62</v>
      </c>
      <c r="H1261" s="7" t="s">
        <v>18</v>
      </c>
      <c r="I1261" s="9">
        <v>0.75</v>
      </c>
      <c r="J1261" s="10">
        <v>6000</v>
      </c>
      <c r="K1261" s="11">
        <f t="shared" si="8"/>
        <v>4500</v>
      </c>
      <c r="L1261" s="11">
        <f t="shared" si="9"/>
        <v>900</v>
      </c>
      <c r="M1261" s="12">
        <v>0.2</v>
      </c>
      <c r="O1261" s="17"/>
      <c r="P1261" s="18"/>
      <c r="Q1261" s="13"/>
      <c r="R1261" s="14"/>
    </row>
    <row r="1262" spans="1:18" ht="15.75" customHeight="1">
      <c r="A1262" s="1"/>
      <c r="B1262" s="7" t="s">
        <v>27</v>
      </c>
      <c r="C1262" s="7">
        <v>1128299</v>
      </c>
      <c r="D1262" s="8">
        <v>44357</v>
      </c>
      <c r="E1262" s="7" t="s">
        <v>28</v>
      </c>
      <c r="F1262" s="7" t="s">
        <v>61</v>
      </c>
      <c r="G1262" s="7" t="s">
        <v>62</v>
      </c>
      <c r="H1262" s="7" t="s">
        <v>19</v>
      </c>
      <c r="I1262" s="9">
        <v>0.75</v>
      </c>
      <c r="J1262" s="10">
        <v>6000</v>
      </c>
      <c r="K1262" s="11">
        <f t="shared" si="8"/>
        <v>4500</v>
      </c>
      <c r="L1262" s="11">
        <f t="shared" si="9"/>
        <v>1125</v>
      </c>
      <c r="M1262" s="12">
        <v>0.25</v>
      </c>
      <c r="O1262" s="17"/>
      <c r="P1262" s="18"/>
      <c r="Q1262" s="13"/>
      <c r="R1262" s="14"/>
    </row>
    <row r="1263" spans="1:18" ht="15.75" customHeight="1">
      <c r="A1263" s="1"/>
      <c r="B1263" s="7" t="s">
        <v>27</v>
      </c>
      <c r="C1263" s="7">
        <v>1128299</v>
      </c>
      <c r="D1263" s="8">
        <v>44357</v>
      </c>
      <c r="E1263" s="7" t="s">
        <v>28</v>
      </c>
      <c r="F1263" s="7" t="s">
        <v>61</v>
      </c>
      <c r="G1263" s="7" t="s">
        <v>62</v>
      </c>
      <c r="H1263" s="7" t="s">
        <v>20</v>
      </c>
      <c r="I1263" s="9">
        <v>0.75</v>
      </c>
      <c r="J1263" s="10">
        <v>4750</v>
      </c>
      <c r="K1263" s="11">
        <f t="shared" si="8"/>
        <v>3562.5</v>
      </c>
      <c r="L1263" s="11">
        <f t="shared" si="9"/>
        <v>890.625</v>
      </c>
      <c r="M1263" s="12">
        <v>0.25</v>
      </c>
      <c r="O1263" s="17"/>
      <c r="P1263" s="18"/>
      <c r="Q1263" s="13"/>
      <c r="R1263" s="14"/>
    </row>
    <row r="1264" spans="1:18" ht="15.75" customHeight="1">
      <c r="A1264" s="1"/>
      <c r="B1264" s="7" t="s">
        <v>27</v>
      </c>
      <c r="C1264" s="7">
        <v>1128299</v>
      </c>
      <c r="D1264" s="8">
        <v>44357</v>
      </c>
      <c r="E1264" s="7" t="s">
        <v>28</v>
      </c>
      <c r="F1264" s="7" t="s">
        <v>61</v>
      </c>
      <c r="G1264" s="7" t="s">
        <v>62</v>
      </c>
      <c r="H1264" s="7" t="s">
        <v>21</v>
      </c>
      <c r="I1264" s="9">
        <v>0.85000000000000009</v>
      </c>
      <c r="J1264" s="10">
        <v>3500</v>
      </c>
      <c r="K1264" s="11">
        <f t="shared" si="8"/>
        <v>2975.0000000000005</v>
      </c>
      <c r="L1264" s="11">
        <f t="shared" si="9"/>
        <v>446.25000000000006</v>
      </c>
      <c r="M1264" s="12">
        <v>0.15</v>
      </c>
      <c r="O1264" s="17"/>
      <c r="P1264" s="18"/>
      <c r="Q1264" s="13"/>
      <c r="R1264" s="14"/>
    </row>
    <row r="1265" spans="1:18" ht="15.75" customHeight="1">
      <c r="A1265" s="1"/>
      <c r="B1265" s="7" t="s">
        <v>27</v>
      </c>
      <c r="C1265" s="7">
        <v>1128299</v>
      </c>
      <c r="D1265" s="8">
        <v>44357</v>
      </c>
      <c r="E1265" s="7" t="s">
        <v>28</v>
      </c>
      <c r="F1265" s="7" t="s">
        <v>61</v>
      </c>
      <c r="G1265" s="7" t="s">
        <v>62</v>
      </c>
      <c r="H1265" s="7" t="s">
        <v>22</v>
      </c>
      <c r="I1265" s="9">
        <v>1</v>
      </c>
      <c r="J1265" s="10">
        <v>6500</v>
      </c>
      <c r="K1265" s="11">
        <f t="shared" si="8"/>
        <v>6500</v>
      </c>
      <c r="L1265" s="11">
        <f t="shared" si="9"/>
        <v>2600</v>
      </c>
      <c r="M1265" s="12">
        <v>0.4</v>
      </c>
      <c r="O1265" s="17"/>
      <c r="P1265" s="18"/>
      <c r="Q1265" s="13"/>
      <c r="R1265" s="14"/>
    </row>
    <row r="1266" spans="1:18" ht="15.75" customHeight="1">
      <c r="A1266" s="1"/>
      <c r="B1266" s="7" t="s">
        <v>27</v>
      </c>
      <c r="C1266" s="7">
        <v>1128299</v>
      </c>
      <c r="D1266" s="8">
        <v>44386</v>
      </c>
      <c r="E1266" s="7" t="s">
        <v>28</v>
      </c>
      <c r="F1266" s="7" t="s">
        <v>61</v>
      </c>
      <c r="G1266" s="7" t="s">
        <v>62</v>
      </c>
      <c r="H1266" s="7" t="s">
        <v>17</v>
      </c>
      <c r="I1266" s="9">
        <v>0.8</v>
      </c>
      <c r="J1266" s="10">
        <v>8000</v>
      </c>
      <c r="K1266" s="11">
        <f t="shared" si="8"/>
        <v>6400</v>
      </c>
      <c r="L1266" s="11">
        <f t="shared" si="9"/>
        <v>1600</v>
      </c>
      <c r="M1266" s="12">
        <v>0.25</v>
      </c>
      <c r="O1266" s="17"/>
      <c r="P1266" s="18"/>
      <c r="Q1266" s="13"/>
      <c r="R1266" s="14"/>
    </row>
    <row r="1267" spans="1:18" ht="15.75" customHeight="1">
      <c r="A1267" s="1"/>
      <c r="B1267" s="7" t="s">
        <v>27</v>
      </c>
      <c r="C1267" s="7">
        <v>1128299</v>
      </c>
      <c r="D1267" s="8">
        <v>44386</v>
      </c>
      <c r="E1267" s="7" t="s">
        <v>28</v>
      </c>
      <c r="F1267" s="7" t="s">
        <v>61</v>
      </c>
      <c r="G1267" s="7" t="s">
        <v>62</v>
      </c>
      <c r="H1267" s="7" t="s">
        <v>18</v>
      </c>
      <c r="I1267" s="9">
        <v>0.85000000000000009</v>
      </c>
      <c r="J1267" s="10">
        <v>6500</v>
      </c>
      <c r="K1267" s="11">
        <f t="shared" si="8"/>
        <v>5525.0000000000009</v>
      </c>
      <c r="L1267" s="11">
        <f t="shared" si="9"/>
        <v>1105.0000000000002</v>
      </c>
      <c r="M1267" s="12">
        <v>0.2</v>
      </c>
      <c r="O1267" s="17"/>
      <c r="P1267" s="18"/>
      <c r="Q1267" s="13"/>
      <c r="R1267" s="14"/>
    </row>
    <row r="1268" spans="1:18" ht="15.75" customHeight="1">
      <c r="A1268" s="1"/>
      <c r="B1268" s="7" t="s">
        <v>27</v>
      </c>
      <c r="C1268" s="7">
        <v>1128299</v>
      </c>
      <c r="D1268" s="8">
        <v>44386</v>
      </c>
      <c r="E1268" s="7" t="s">
        <v>28</v>
      </c>
      <c r="F1268" s="7" t="s">
        <v>61</v>
      </c>
      <c r="G1268" s="7" t="s">
        <v>62</v>
      </c>
      <c r="H1268" s="7" t="s">
        <v>19</v>
      </c>
      <c r="I1268" s="9">
        <v>0.85000000000000009</v>
      </c>
      <c r="J1268" s="10">
        <v>6000</v>
      </c>
      <c r="K1268" s="11">
        <f t="shared" si="8"/>
        <v>5100.0000000000009</v>
      </c>
      <c r="L1268" s="11">
        <f t="shared" si="9"/>
        <v>1275.0000000000002</v>
      </c>
      <c r="M1268" s="12">
        <v>0.25</v>
      </c>
      <c r="O1268" s="17"/>
      <c r="P1268" s="18"/>
      <c r="Q1268" s="13"/>
      <c r="R1268" s="14"/>
    </row>
    <row r="1269" spans="1:18" ht="15.75" customHeight="1">
      <c r="A1269" s="1"/>
      <c r="B1269" s="7" t="s">
        <v>27</v>
      </c>
      <c r="C1269" s="7">
        <v>1128299</v>
      </c>
      <c r="D1269" s="8">
        <v>44386</v>
      </c>
      <c r="E1269" s="7" t="s">
        <v>28</v>
      </c>
      <c r="F1269" s="7" t="s">
        <v>61</v>
      </c>
      <c r="G1269" s="7" t="s">
        <v>62</v>
      </c>
      <c r="H1269" s="7" t="s">
        <v>20</v>
      </c>
      <c r="I1269" s="9">
        <v>0.8</v>
      </c>
      <c r="J1269" s="10">
        <v>5000</v>
      </c>
      <c r="K1269" s="11">
        <f t="shared" si="8"/>
        <v>4000</v>
      </c>
      <c r="L1269" s="11">
        <f t="shared" si="9"/>
        <v>1000</v>
      </c>
      <c r="M1269" s="12">
        <v>0.25</v>
      </c>
      <c r="O1269" s="17"/>
      <c r="P1269" s="18"/>
      <c r="Q1269" s="13"/>
      <c r="R1269" s="14"/>
    </row>
    <row r="1270" spans="1:18" ht="15.75" customHeight="1">
      <c r="A1270" s="1"/>
      <c r="B1270" s="7" t="s">
        <v>27</v>
      </c>
      <c r="C1270" s="7">
        <v>1128299</v>
      </c>
      <c r="D1270" s="8">
        <v>44386</v>
      </c>
      <c r="E1270" s="7" t="s">
        <v>28</v>
      </c>
      <c r="F1270" s="7" t="s">
        <v>61</v>
      </c>
      <c r="G1270" s="7" t="s">
        <v>62</v>
      </c>
      <c r="H1270" s="7" t="s">
        <v>21</v>
      </c>
      <c r="I1270" s="9">
        <v>0.85000000000000009</v>
      </c>
      <c r="J1270" s="10">
        <v>5500</v>
      </c>
      <c r="K1270" s="11">
        <f t="shared" si="8"/>
        <v>4675.0000000000009</v>
      </c>
      <c r="L1270" s="11">
        <f t="shared" si="9"/>
        <v>701.25000000000011</v>
      </c>
      <c r="M1270" s="12">
        <v>0.15</v>
      </c>
      <c r="O1270" s="17"/>
      <c r="P1270" s="18"/>
      <c r="Q1270" s="13"/>
      <c r="R1270" s="14"/>
    </row>
    <row r="1271" spans="1:18" ht="15.75" customHeight="1">
      <c r="A1271" s="1"/>
      <c r="B1271" s="7" t="s">
        <v>27</v>
      </c>
      <c r="C1271" s="7">
        <v>1128299</v>
      </c>
      <c r="D1271" s="8">
        <v>44386</v>
      </c>
      <c r="E1271" s="7" t="s">
        <v>28</v>
      </c>
      <c r="F1271" s="7" t="s">
        <v>61</v>
      </c>
      <c r="G1271" s="7" t="s">
        <v>62</v>
      </c>
      <c r="H1271" s="7" t="s">
        <v>22</v>
      </c>
      <c r="I1271" s="9">
        <v>1</v>
      </c>
      <c r="J1271" s="10">
        <v>5500</v>
      </c>
      <c r="K1271" s="11">
        <f t="shared" si="8"/>
        <v>5500</v>
      </c>
      <c r="L1271" s="11">
        <f t="shared" si="9"/>
        <v>2200</v>
      </c>
      <c r="M1271" s="12">
        <v>0.4</v>
      </c>
      <c r="O1271" s="17"/>
      <c r="P1271" s="18"/>
      <c r="Q1271" s="13"/>
      <c r="R1271" s="14"/>
    </row>
    <row r="1272" spans="1:18" ht="15.75" customHeight="1">
      <c r="A1272" s="1"/>
      <c r="B1272" s="7" t="s">
        <v>27</v>
      </c>
      <c r="C1272" s="7">
        <v>1128299</v>
      </c>
      <c r="D1272" s="8">
        <v>44418</v>
      </c>
      <c r="E1272" s="7" t="s">
        <v>28</v>
      </c>
      <c r="F1272" s="7" t="s">
        <v>61</v>
      </c>
      <c r="G1272" s="7" t="s">
        <v>62</v>
      </c>
      <c r="H1272" s="7" t="s">
        <v>17</v>
      </c>
      <c r="I1272" s="9">
        <v>0.85000000000000009</v>
      </c>
      <c r="J1272" s="10">
        <v>7500</v>
      </c>
      <c r="K1272" s="11">
        <f t="shared" si="8"/>
        <v>6375.0000000000009</v>
      </c>
      <c r="L1272" s="11">
        <f t="shared" si="9"/>
        <v>1593.7500000000002</v>
      </c>
      <c r="M1272" s="12">
        <v>0.25</v>
      </c>
      <c r="O1272" s="17"/>
      <c r="P1272" s="18"/>
      <c r="Q1272" s="13"/>
      <c r="R1272" s="14"/>
    </row>
    <row r="1273" spans="1:18" ht="15.75" customHeight="1">
      <c r="A1273" s="1"/>
      <c r="B1273" s="7" t="s">
        <v>27</v>
      </c>
      <c r="C1273" s="7">
        <v>1128299</v>
      </c>
      <c r="D1273" s="8">
        <v>44418</v>
      </c>
      <c r="E1273" s="7" t="s">
        <v>28</v>
      </c>
      <c r="F1273" s="7" t="s">
        <v>61</v>
      </c>
      <c r="G1273" s="7" t="s">
        <v>62</v>
      </c>
      <c r="H1273" s="7" t="s">
        <v>18</v>
      </c>
      <c r="I1273" s="9">
        <v>0.75000000000000011</v>
      </c>
      <c r="J1273" s="10">
        <v>7250</v>
      </c>
      <c r="K1273" s="11">
        <f t="shared" si="8"/>
        <v>5437.5000000000009</v>
      </c>
      <c r="L1273" s="11">
        <f t="shared" si="9"/>
        <v>1087.5000000000002</v>
      </c>
      <c r="M1273" s="12">
        <v>0.2</v>
      </c>
      <c r="O1273" s="17"/>
      <c r="P1273" s="18"/>
      <c r="Q1273" s="13"/>
      <c r="R1273" s="14"/>
    </row>
    <row r="1274" spans="1:18" ht="15.75" customHeight="1">
      <c r="A1274" s="1"/>
      <c r="B1274" s="7" t="s">
        <v>27</v>
      </c>
      <c r="C1274" s="7">
        <v>1128299</v>
      </c>
      <c r="D1274" s="8">
        <v>44418</v>
      </c>
      <c r="E1274" s="7" t="s">
        <v>28</v>
      </c>
      <c r="F1274" s="7" t="s">
        <v>61</v>
      </c>
      <c r="G1274" s="7" t="s">
        <v>62</v>
      </c>
      <c r="H1274" s="7" t="s">
        <v>19</v>
      </c>
      <c r="I1274" s="9">
        <v>0.70000000000000007</v>
      </c>
      <c r="J1274" s="10">
        <v>6000</v>
      </c>
      <c r="K1274" s="11">
        <f t="shared" si="8"/>
        <v>4200</v>
      </c>
      <c r="L1274" s="11">
        <f t="shared" si="9"/>
        <v>1050</v>
      </c>
      <c r="M1274" s="12">
        <v>0.25</v>
      </c>
      <c r="O1274" s="17"/>
      <c r="P1274" s="18"/>
      <c r="Q1274" s="13"/>
      <c r="R1274" s="14"/>
    </row>
    <row r="1275" spans="1:18" ht="15.75" customHeight="1">
      <c r="A1275" s="1"/>
      <c r="B1275" s="7" t="s">
        <v>27</v>
      </c>
      <c r="C1275" s="7">
        <v>1128299</v>
      </c>
      <c r="D1275" s="8">
        <v>44418</v>
      </c>
      <c r="E1275" s="7" t="s">
        <v>28</v>
      </c>
      <c r="F1275" s="7" t="s">
        <v>61</v>
      </c>
      <c r="G1275" s="7" t="s">
        <v>62</v>
      </c>
      <c r="H1275" s="7" t="s">
        <v>20</v>
      </c>
      <c r="I1275" s="9">
        <v>0.70000000000000007</v>
      </c>
      <c r="J1275" s="10">
        <v>5250</v>
      </c>
      <c r="K1275" s="11">
        <f t="shared" si="8"/>
        <v>3675.0000000000005</v>
      </c>
      <c r="L1275" s="11">
        <f t="shared" si="9"/>
        <v>918.75000000000011</v>
      </c>
      <c r="M1275" s="12">
        <v>0.25</v>
      </c>
      <c r="O1275" s="17"/>
      <c r="P1275" s="18"/>
      <c r="Q1275" s="13"/>
      <c r="R1275" s="14"/>
    </row>
    <row r="1276" spans="1:18" ht="15.75" customHeight="1">
      <c r="A1276" s="1"/>
      <c r="B1276" s="7" t="s">
        <v>27</v>
      </c>
      <c r="C1276" s="7">
        <v>1128299</v>
      </c>
      <c r="D1276" s="8">
        <v>44418</v>
      </c>
      <c r="E1276" s="7" t="s">
        <v>28</v>
      </c>
      <c r="F1276" s="7" t="s">
        <v>61</v>
      </c>
      <c r="G1276" s="7" t="s">
        <v>62</v>
      </c>
      <c r="H1276" s="7" t="s">
        <v>21</v>
      </c>
      <c r="I1276" s="9">
        <v>0.7</v>
      </c>
      <c r="J1276" s="10">
        <v>5250</v>
      </c>
      <c r="K1276" s="11">
        <f t="shared" si="8"/>
        <v>3674.9999999999995</v>
      </c>
      <c r="L1276" s="11">
        <f t="shared" si="9"/>
        <v>551.24999999999989</v>
      </c>
      <c r="M1276" s="12">
        <v>0.15</v>
      </c>
      <c r="O1276" s="17"/>
      <c r="P1276" s="18"/>
      <c r="Q1276" s="13"/>
      <c r="R1276" s="14"/>
    </row>
    <row r="1277" spans="1:18" ht="15.75" customHeight="1">
      <c r="A1277" s="1"/>
      <c r="B1277" s="7" t="s">
        <v>27</v>
      </c>
      <c r="C1277" s="7">
        <v>1128299</v>
      </c>
      <c r="D1277" s="8">
        <v>44418</v>
      </c>
      <c r="E1277" s="7" t="s">
        <v>28</v>
      </c>
      <c r="F1277" s="7" t="s">
        <v>61</v>
      </c>
      <c r="G1277" s="7" t="s">
        <v>62</v>
      </c>
      <c r="H1277" s="7" t="s">
        <v>22</v>
      </c>
      <c r="I1277" s="9">
        <v>0.75</v>
      </c>
      <c r="J1277" s="10">
        <v>3500</v>
      </c>
      <c r="K1277" s="11">
        <f t="shared" si="8"/>
        <v>2625</v>
      </c>
      <c r="L1277" s="11">
        <f t="shared" si="9"/>
        <v>1050</v>
      </c>
      <c r="M1277" s="12">
        <v>0.4</v>
      </c>
      <c r="O1277" s="17"/>
      <c r="P1277" s="18"/>
      <c r="Q1277" s="13"/>
      <c r="R1277" s="14"/>
    </row>
    <row r="1278" spans="1:18" ht="15.75" customHeight="1">
      <c r="A1278" s="1"/>
      <c r="B1278" s="7" t="s">
        <v>27</v>
      </c>
      <c r="C1278" s="7">
        <v>1128299</v>
      </c>
      <c r="D1278" s="8">
        <v>44450</v>
      </c>
      <c r="E1278" s="7" t="s">
        <v>28</v>
      </c>
      <c r="F1278" s="7" t="s">
        <v>61</v>
      </c>
      <c r="G1278" s="7" t="s">
        <v>62</v>
      </c>
      <c r="H1278" s="7" t="s">
        <v>17</v>
      </c>
      <c r="I1278" s="9">
        <v>0.65000000000000013</v>
      </c>
      <c r="J1278" s="10">
        <v>5500</v>
      </c>
      <c r="K1278" s="11">
        <f t="shared" si="8"/>
        <v>3575.0000000000009</v>
      </c>
      <c r="L1278" s="11">
        <f t="shared" si="9"/>
        <v>893.75000000000023</v>
      </c>
      <c r="M1278" s="12">
        <v>0.25</v>
      </c>
      <c r="O1278" s="17"/>
      <c r="P1278" s="18"/>
      <c r="Q1278" s="13"/>
      <c r="R1278" s="14"/>
    </row>
    <row r="1279" spans="1:18" ht="15.75" customHeight="1">
      <c r="A1279" s="1"/>
      <c r="B1279" s="7" t="s">
        <v>27</v>
      </c>
      <c r="C1279" s="7">
        <v>1128299</v>
      </c>
      <c r="D1279" s="8">
        <v>44450</v>
      </c>
      <c r="E1279" s="7" t="s">
        <v>28</v>
      </c>
      <c r="F1279" s="7" t="s">
        <v>61</v>
      </c>
      <c r="G1279" s="7" t="s">
        <v>62</v>
      </c>
      <c r="H1279" s="7" t="s">
        <v>18</v>
      </c>
      <c r="I1279" s="9">
        <v>0.70000000000000018</v>
      </c>
      <c r="J1279" s="10">
        <v>5500</v>
      </c>
      <c r="K1279" s="11">
        <f t="shared" si="8"/>
        <v>3850.0000000000009</v>
      </c>
      <c r="L1279" s="11">
        <f t="shared" si="9"/>
        <v>770.00000000000023</v>
      </c>
      <c r="M1279" s="12">
        <v>0.2</v>
      </c>
      <c r="O1279" s="17"/>
      <c r="P1279" s="18"/>
      <c r="Q1279" s="13"/>
      <c r="R1279" s="14"/>
    </row>
    <row r="1280" spans="1:18" ht="15.75" customHeight="1">
      <c r="A1280" s="1"/>
      <c r="B1280" s="7" t="s">
        <v>27</v>
      </c>
      <c r="C1280" s="7">
        <v>1128299</v>
      </c>
      <c r="D1280" s="8">
        <v>44450</v>
      </c>
      <c r="E1280" s="7" t="s">
        <v>28</v>
      </c>
      <c r="F1280" s="7" t="s">
        <v>61</v>
      </c>
      <c r="G1280" s="7" t="s">
        <v>62</v>
      </c>
      <c r="H1280" s="7" t="s">
        <v>19</v>
      </c>
      <c r="I1280" s="9">
        <v>0.65000000000000013</v>
      </c>
      <c r="J1280" s="10">
        <v>3750</v>
      </c>
      <c r="K1280" s="11">
        <f t="shared" si="8"/>
        <v>2437.5000000000005</v>
      </c>
      <c r="L1280" s="11">
        <f t="shared" si="9"/>
        <v>609.37500000000011</v>
      </c>
      <c r="M1280" s="12">
        <v>0.25</v>
      </c>
      <c r="O1280" s="17"/>
      <c r="P1280" s="18"/>
      <c r="Q1280" s="13"/>
      <c r="R1280" s="14"/>
    </row>
    <row r="1281" spans="1:18" ht="15.75" customHeight="1">
      <c r="A1281" s="1"/>
      <c r="B1281" s="7" t="s">
        <v>27</v>
      </c>
      <c r="C1281" s="7">
        <v>1128299</v>
      </c>
      <c r="D1281" s="8">
        <v>44450</v>
      </c>
      <c r="E1281" s="7" t="s">
        <v>28</v>
      </c>
      <c r="F1281" s="7" t="s">
        <v>61</v>
      </c>
      <c r="G1281" s="7" t="s">
        <v>62</v>
      </c>
      <c r="H1281" s="7" t="s">
        <v>20</v>
      </c>
      <c r="I1281" s="9">
        <v>0.65000000000000013</v>
      </c>
      <c r="J1281" s="10">
        <v>3250</v>
      </c>
      <c r="K1281" s="11">
        <f t="shared" ref="K1281:K5168" si="10">I1281*J1281</f>
        <v>2112.5000000000005</v>
      </c>
      <c r="L1281" s="11">
        <f t="shared" ref="L1281:L5168" si="11">K1281*M1281</f>
        <v>528.12500000000011</v>
      </c>
      <c r="M1281" s="12">
        <v>0.25</v>
      </c>
      <c r="O1281" s="17"/>
      <c r="P1281" s="18"/>
      <c r="Q1281" s="13"/>
      <c r="R1281" s="14"/>
    </row>
    <row r="1282" spans="1:18" ht="15.75" customHeight="1">
      <c r="A1282" s="1"/>
      <c r="B1282" s="7" t="s">
        <v>27</v>
      </c>
      <c r="C1282" s="7">
        <v>1128299</v>
      </c>
      <c r="D1282" s="8">
        <v>44450</v>
      </c>
      <c r="E1282" s="7" t="s">
        <v>28</v>
      </c>
      <c r="F1282" s="7" t="s">
        <v>61</v>
      </c>
      <c r="G1282" s="7" t="s">
        <v>62</v>
      </c>
      <c r="H1282" s="7" t="s">
        <v>21</v>
      </c>
      <c r="I1282" s="9">
        <v>0.75000000000000011</v>
      </c>
      <c r="J1282" s="10">
        <v>3500</v>
      </c>
      <c r="K1282" s="11">
        <f t="shared" si="10"/>
        <v>2625.0000000000005</v>
      </c>
      <c r="L1282" s="11">
        <f t="shared" si="11"/>
        <v>393.75000000000006</v>
      </c>
      <c r="M1282" s="12">
        <v>0.15</v>
      </c>
      <c r="O1282" s="17"/>
      <c r="P1282" s="18"/>
      <c r="Q1282" s="13"/>
      <c r="R1282" s="14"/>
    </row>
    <row r="1283" spans="1:18" ht="15.75" customHeight="1">
      <c r="A1283" s="1"/>
      <c r="B1283" s="7" t="s">
        <v>27</v>
      </c>
      <c r="C1283" s="7">
        <v>1128299</v>
      </c>
      <c r="D1283" s="8">
        <v>44450</v>
      </c>
      <c r="E1283" s="7" t="s">
        <v>28</v>
      </c>
      <c r="F1283" s="7" t="s">
        <v>61</v>
      </c>
      <c r="G1283" s="7" t="s">
        <v>62</v>
      </c>
      <c r="H1283" s="7" t="s">
        <v>22</v>
      </c>
      <c r="I1283" s="9">
        <v>0.6</v>
      </c>
      <c r="J1283" s="10">
        <v>3750</v>
      </c>
      <c r="K1283" s="11">
        <f t="shared" si="10"/>
        <v>2250</v>
      </c>
      <c r="L1283" s="11">
        <f t="shared" si="11"/>
        <v>900</v>
      </c>
      <c r="M1283" s="12">
        <v>0.4</v>
      </c>
      <c r="O1283" s="17"/>
      <c r="P1283" s="18"/>
      <c r="Q1283" s="13"/>
      <c r="R1283" s="14"/>
    </row>
    <row r="1284" spans="1:18" ht="15.75" customHeight="1">
      <c r="A1284" s="1"/>
      <c r="B1284" s="7" t="s">
        <v>27</v>
      </c>
      <c r="C1284" s="7">
        <v>1128299</v>
      </c>
      <c r="D1284" s="8">
        <v>44479</v>
      </c>
      <c r="E1284" s="7" t="s">
        <v>28</v>
      </c>
      <c r="F1284" s="7" t="s">
        <v>61</v>
      </c>
      <c r="G1284" s="7" t="s">
        <v>62</v>
      </c>
      <c r="H1284" s="7" t="s">
        <v>17</v>
      </c>
      <c r="I1284" s="9">
        <v>0.55000000000000004</v>
      </c>
      <c r="J1284" s="10">
        <v>4750</v>
      </c>
      <c r="K1284" s="11">
        <f t="shared" si="10"/>
        <v>2612.5</v>
      </c>
      <c r="L1284" s="11">
        <f t="shared" si="11"/>
        <v>653.125</v>
      </c>
      <c r="M1284" s="12">
        <v>0.25</v>
      </c>
      <c r="O1284" s="17"/>
      <c r="P1284" s="18"/>
      <c r="Q1284" s="13"/>
      <c r="R1284" s="14"/>
    </row>
    <row r="1285" spans="1:18" ht="15.75" customHeight="1">
      <c r="A1285" s="1"/>
      <c r="B1285" s="7" t="s">
        <v>27</v>
      </c>
      <c r="C1285" s="7">
        <v>1128299</v>
      </c>
      <c r="D1285" s="8">
        <v>44479</v>
      </c>
      <c r="E1285" s="7" t="s">
        <v>28</v>
      </c>
      <c r="F1285" s="7" t="s">
        <v>61</v>
      </c>
      <c r="G1285" s="7" t="s">
        <v>62</v>
      </c>
      <c r="H1285" s="7" t="s">
        <v>18</v>
      </c>
      <c r="I1285" s="9">
        <v>0.65000000000000013</v>
      </c>
      <c r="J1285" s="10">
        <v>4750</v>
      </c>
      <c r="K1285" s="11">
        <f t="shared" si="10"/>
        <v>3087.5000000000005</v>
      </c>
      <c r="L1285" s="11">
        <f t="shared" si="11"/>
        <v>617.50000000000011</v>
      </c>
      <c r="M1285" s="12">
        <v>0.2</v>
      </c>
      <c r="O1285" s="17"/>
      <c r="P1285" s="18"/>
      <c r="Q1285" s="13"/>
      <c r="R1285" s="14"/>
    </row>
    <row r="1286" spans="1:18" ht="15.75" customHeight="1">
      <c r="A1286" s="1"/>
      <c r="B1286" s="7" t="s">
        <v>27</v>
      </c>
      <c r="C1286" s="7">
        <v>1128299</v>
      </c>
      <c r="D1286" s="8">
        <v>44479</v>
      </c>
      <c r="E1286" s="7" t="s">
        <v>28</v>
      </c>
      <c r="F1286" s="7" t="s">
        <v>61</v>
      </c>
      <c r="G1286" s="7" t="s">
        <v>62</v>
      </c>
      <c r="H1286" s="7" t="s">
        <v>19</v>
      </c>
      <c r="I1286" s="9">
        <v>0.60000000000000009</v>
      </c>
      <c r="J1286" s="10">
        <v>3000</v>
      </c>
      <c r="K1286" s="11">
        <f t="shared" si="10"/>
        <v>1800.0000000000002</v>
      </c>
      <c r="L1286" s="11">
        <f t="shared" si="11"/>
        <v>450.00000000000006</v>
      </c>
      <c r="M1286" s="12">
        <v>0.25</v>
      </c>
      <c r="O1286" s="17"/>
      <c r="P1286" s="18"/>
      <c r="Q1286" s="13"/>
      <c r="R1286" s="14"/>
    </row>
    <row r="1287" spans="1:18" ht="15.75" customHeight="1">
      <c r="A1287" s="1"/>
      <c r="B1287" s="7" t="s">
        <v>27</v>
      </c>
      <c r="C1287" s="7">
        <v>1128299</v>
      </c>
      <c r="D1287" s="8">
        <v>44479</v>
      </c>
      <c r="E1287" s="7" t="s">
        <v>28</v>
      </c>
      <c r="F1287" s="7" t="s">
        <v>61</v>
      </c>
      <c r="G1287" s="7" t="s">
        <v>62</v>
      </c>
      <c r="H1287" s="7" t="s">
        <v>20</v>
      </c>
      <c r="I1287" s="9">
        <v>0.55000000000000004</v>
      </c>
      <c r="J1287" s="10">
        <v>2750</v>
      </c>
      <c r="K1287" s="11">
        <f t="shared" si="10"/>
        <v>1512.5000000000002</v>
      </c>
      <c r="L1287" s="11">
        <f t="shared" si="11"/>
        <v>378.12500000000006</v>
      </c>
      <c r="M1287" s="12">
        <v>0.25</v>
      </c>
      <c r="O1287" s="17"/>
      <c r="P1287" s="18"/>
      <c r="Q1287" s="13"/>
      <c r="R1287" s="14"/>
    </row>
    <row r="1288" spans="1:18" ht="15.75" customHeight="1">
      <c r="A1288" s="1"/>
      <c r="B1288" s="7" t="s">
        <v>27</v>
      </c>
      <c r="C1288" s="7">
        <v>1128299</v>
      </c>
      <c r="D1288" s="8">
        <v>44479</v>
      </c>
      <c r="E1288" s="7" t="s">
        <v>28</v>
      </c>
      <c r="F1288" s="7" t="s">
        <v>61</v>
      </c>
      <c r="G1288" s="7" t="s">
        <v>62</v>
      </c>
      <c r="H1288" s="7" t="s">
        <v>21</v>
      </c>
      <c r="I1288" s="9">
        <v>0.65</v>
      </c>
      <c r="J1288" s="10">
        <v>2500</v>
      </c>
      <c r="K1288" s="11">
        <f t="shared" si="10"/>
        <v>1625</v>
      </c>
      <c r="L1288" s="11">
        <f t="shared" si="11"/>
        <v>243.75</v>
      </c>
      <c r="M1288" s="12">
        <v>0.15</v>
      </c>
      <c r="O1288" s="17"/>
      <c r="P1288" s="18"/>
      <c r="Q1288" s="13"/>
      <c r="R1288" s="14"/>
    </row>
    <row r="1289" spans="1:18" ht="15.75" customHeight="1">
      <c r="A1289" s="1"/>
      <c r="B1289" s="7" t="s">
        <v>27</v>
      </c>
      <c r="C1289" s="7">
        <v>1128299</v>
      </c>
      <c r="D1289" s="8">
        <v>44479</v>
      </c>
      <c r="E1289" s="7" t="s">
        <v>28</v>
      </c>
      <c r="F1289" s="7" t="s">
        <v>61</v>
      </c>
      <c r="G1289" s="7" t="s">
        <v>62</v>
      </c>
      <c r="H1289" s="7" t="s">
        <v>22</v>
      </c>
      <c r="I1289" s="9">
        <v>0.70000000000000007</v>
      </c>
      <c r="J1289" s="10">
        <v>3000</v>
      </c>
      <c r="K1289" s="11">
        <f t="shared" si="10"/>
        <v>2100</v>
      </c>
      <c r="L1289" s="11">
        <f t="shared" si="11"/>
        <v>840</v>
      </c>
      <c r="M1289" s="12">
        <v>0.4</v>
      </c>
      <c r="O1289" s="17"/>
      <c r="P1289" s="18"/>
      <c r="Q1289" s="13"/>
      <c r="R1289" s="14"/>
    </row>
    <row r="1290" spans="1:18" ht="15.75" customHeight="1">
      <c r="A1290" s="1"/>
      <c r="B1290" s="7" t="s">
        <v>27</v>
      </c>
      <c r="C1290" s="7">
        <v>1128299</v>
      </c>
      <c r="D1290" s="8">
        <v>44510</v>
      </c>
      <c r="E1290" s="7" t="s">
        <v>28</v>
      </c>
      <c r="F1290" s="7" t="s">
        <v>61</v>
      </c>
      <c r="G1290" s="7" t="s">
        <v>62</v>
      </c>
      <c r="H1290" s="7" t="s">
        <v>17</v>
      </c>
      <c r="I1290" s="9">
        <v>0.55000000000000004</v>
      </c>
      <c r="J1290" s="10">
        <v>5250</v>
      </c>
      <c r="K1290" s="11">
        <f t="shared" si="10"/>
        <v>2887.5000000000005</v>
      </c>
      <c r="L1290" s="11">
        <f t="shared" si="11"/>
        <v>721.87500000000011</v>
      </c>
      <c r="M1290" s="12">
        <v>0.25</v>
      </c>
      <c r="O1290" s="17"/>
      <c r="P1290" s="18"/>
      <c r="Q1290" s="13"/>
      <c r="R1290" s="14"/>
    </row>
    <row r="1291" spans="1:18" ht="15.75" customHeight="1">
      <c r="A1291" s="1"/>
      <c r="B1291" s="7" t="s">
        <v>27</v>
      </c>
      <c r="C1291" s="7">
        <v>1128299</v>
      </c>
      <c r="D1291" s="8">
        <v>44510</v>
      </c>
      <c r="E1291" s="7" t="s">
        <v>28</v>
      </c>
      <c r="F1291" s="7" t="s">
        <v>61</v>
      </c>
      <c r="G1291" s="7" t="s">
        <v>62</v>
      </c>
      <c r="H1291" s="7" t="s">
        <v>18</v>
      </c>
      <c r="I1291" s="9">
        <v>0.60000000000000009</v>
      </c>
      <c r="J1291" s="10">
        <v>6000</v>
      </c>
      <c r="K1291" s="11">
        <f t="shared" si="10"/>
        <v>3600.0000000000005</v>
      </c>
      <c r="L1291" s="11">
        <f t="shared" si="11"/>
        <v>720.00000000000011</v>
      </c>
      <c r="M1291" s="12">
        <v>0.2</v>
      </c>
      <c r="O1291" s="17"/>
      <c r="P1291" s="18"/>
      <c r="Q1291" s="13"/>
      <c r="R1291" s="14"/>
    </row>
    <row r="1292" spans="1:18" ht="15.75" customHeight="1">
      <c r="A1292" s="1"/>
      <c r="B1292" s="7" t="s">
        <v>27</v>
      </c>
      <c r="C1292" s="7">
        <v>1128299</v>
      </c>
      <c r="D1292" s="8">
        <v>44510</v>
      </c>
      <c r="E1292" s="7" t="s">
        <v>28</v>
      </c>
      <c r="F1292" s="7" t="s">
        <v>61</v>
      </c>
      <c r="G1292" s="7" t="s">
        <v>62</v>
      </c>
      <c r="H1292" s="7" t="s">
        <v>19</v>
      </c>
      <c r="I1292" s="9">
        <v>0.55000000000000004</v>
      </c>
      <c r="J1292" s="10">
        <v>4250</v>
      </c>
      <c r="K1292" s="11">
        <f t="shared" si="10"/>
        <v>2337.5</v>
      </c>
      <c r="L1292" s="11">
        <f t="shared" si="11"/>
        <v>584.375</v>
      </c>
      <c r="M1292" s="12">
        <v>0.25</v>
      </c>
      <c r="O1292" s="17"/>
      <c r="P1292" s="18"/>
      <c r="Q1292" s="13"/>
      <c r="R1292" s="14"/>
    </row>
    <row r="1293" spans="1:18" ht="15.75" customHeight="1">
      <c r="A1293" s="1"/>
      <c r="B1293" s="7" t="s">
        <v>27</v>
      </c>
      <c r="C1293" s="7">
        <v>1128299</v>
      </c>
      <c r="D1293" s="8">
        <v>44510</v>
      </c>
      <c r="E1293" s="7" t="s">
        <v>28</v>
      </c>
      <c r="F1293" s="7" t="s">
        <v>61</v>
      </c>
      <c r="G1293" s="7" t="s">
        <v>62</v>
      </c>
      <c r="H1293" s="7" t="s">
        <v>20</v>
      </c>
      <c r="I1293" s="9">
        <v>0.65000000000000013</v>
      </c>
      <c r="J1293" s="10">
        <v>4000</v>
      </c>
      <c r="K1293" s="11">
        <f t="shared" si="10"/>
        <v>2600.0000000000005</v>
      </c>
      <c r="L1293" s="11">
        <f t="shared" si="11"/>
        <v>650.00000000000011</v>
      </c>
      <c r="M1293" s="12">
        <v>0.25</v>
      </c>
      <c r="O1293" s="17"/>
      <c r="P1293" s="18"/>
      <c r="Q1293" s="13"/>
      <c r="R1293" s="14"/>
    </row>
    <row r="1294" spans="1:18" ht="15.75" customHeight="1">
      <c r="A1294" s="1"/>
      <c r="B1294" s="7" t="s">
        <v>27</v>
      </c>
      <c r="C1294" s="7">
        <v>1128299</v>
      </c>
      <c r="D1294" s="8">
        <v>44510</v>
      </c>
      <c r="E1294" s="7" t="s">
        <v>28</v>
      </c>
      <c r="F1294" s="7" t="s">
        <v>61</v>
      </c>
      <c r="G1294" s="7" t="s">
        <v>62</v>
      </c>
      <c r="H1294" s="7" t="s">
        <v>21</v>
      </c>
      <c r="I1294" s="9">
        <v>0.85000000000000009</v>
      </c>
      <c r="J1294" s="10">
        <v>3750</v>
      </c>
      <c r="K1294" s="11">
        <f t="shared" si="10"/>
        <v>3187.5000000000005</v>
      </c>
      <c r="L1294" s="11">
        <f t="shared" si="11"/>
        <v>478.12500000000006</v>
      </c>
      <c r="M1294" s="12">
        <v>0.15</v>
      </c>
      <c r="O1294" s="17"/>
      <c r="P1294" s="18"/>
      <c r="Q1294" s="13"/>
      <c r="R1294" s="14"/>
    </row>
    <row r="1295" spans="1:18" ht="15.75" customHeight="1">
      <c r="A1295" s="1"/>
      <c r="B1295" s="7" t="s">
        <v>27</v>
      </c>
      <c r="C1295" s="7">
        <v>1128299</v>
      </c>
      <c r="D1295" s="8">
        <v>44510</v>
      </c>
      <c r="E1295" s="7" t="s">
        <v>28</v>
      </c>
      <c r="F1295" s="7" t="s">
        <v>61</v>
      </c>
      <c r="G1295" s="7" t="s">
        <v>62</v>
      </c>
      <c r="H1295" s="7" t="s">
        <v>22</v>
      </c>
      <c r="I1295" s="9">
        <v>0.90000000000000013</v>
      </c>
      <c r="J1295" s="10">
        <v>5000</v>
      </c>
      <c r="K1295" s="11">
        <f t="shared" si="10"/>
        <v>4500.0000000000009</v>
      </c>
      <c r="L1295" s="11">
        <f t="shared" si="11"/>
        <v>1800.0000000000005</v>
      </c>
      <c r="M1295" s="12">
        <v>0.4</v>
      </c>
      <c r="O1295" s="17"/>
      <c r="P1295" s="18"/>
      <c r="Q1295" s="13"/>
      <c r="R1295" s="14"/>
    </row>
    <row r="1296" spans="1:18" ht="15.75" customHeight="1">
      <c r="A1296" s="1"/>
      <c r="B1296" s="7" t="s">
        <v>27</v>
      </c>
      <c r="C1296" s="7">
        <v>1128299</v>
      </c>
      <c r="D1296" s="8">
        <v>44539</v>
      </c>
      <c r="E1296" s="7" t="s">
        <v>28</v>
      </c>
      <c r="F1296" s="7" t="s">
        <v>61</v>
      </c>
      <c r="G1296" s="7" t="s">
        <v>62</v>
      </c>
      <c r="H1296" s="7" t="s">
        <v>17</v>
      </c>
      <c r="I1296" s="9">
        <v>0.75000000000000011</v>
      </c>
      <c r="J1296" s="10">
        <v>7000</v>
      </c>
      <c r="K1296" s="11">
        <f t="shared" si="10"/>
        <v>5250.0000000000009</v>
      </c>
      <c r="L1296" s="11">
        <f t="shared" si="11"/>
        <v>1312.5000000000002</v>
      </c>
      <c r="M1296" s="12">
        <v>0.25</v>
      </c>
      <c r="O1296" s="17"/>
      <c r="P1296" s="18"/>
      <c r="Q1296" s="13"/>
      <c r="R1296" s="14"/>
    </row>
    <row r="1297" spans="1:18" ht="15.75" customHeight="1">
      <c r="A1297" s="1"/>
      <c r="B1297" s="7" t="s">
        <v>27</v>
      </c>
      <c r="C1297" s="7">
        <v>1128299</v>
      </c>
      <c r="D1297" s="8">
        <v>44539</v>
      </c>
      <c r="E1297" s="7" t="s">
        <v>28</v>
      </c>
      <c r="F1297" s="7" t="s">
        <v>61</v>
      </c>
      <c r="G1297" s="7" t="s">
        <v>62</v>
      </c>
      <c r="H1297" s="7" t="s">
        <v>18</v>
      </c>
      <c r="I1297" s="9">
        <v>0.8500000000000002</v>
      </c>
      <c r="J1297" s="10">
        <v>7000</v>
      </c>
      <c r="K1297" s="11">
        <f t="shared" si="10"/>
        <v>5950.0000000000018</v>
      </c>
      <c r="L1297" s="11">
        <f t="shared" si="11"/>
        <v>1190.0000000000005</v>
      </c>
      <c r="M1297" s="12">
        <v>0.2</v>
      </c>
      <c r="O1297" s="17"/>
      <c r="P1297" s="18"/>
      <c r="Q1297" s="13"/>
      <c r="R1297" s="14"/>
    </row>
    <row r="1298" spans="1:18" ht="15.75" customHeight="1">
      <c r="A1298" s="1"/>
      <c r="B1298" s="7" t="s">
        <v>27</v>
      </c>
      <c r="C1298" s="7">
        <v>1128299</v>
      </c>
      <c r="D1298" s="8">
        <v>44539</v>
      </c>
      <c r="E1298" s="7" t="s">
        <v>28</v>
      </c>
      <c r="F1298" s="7" t="s">
        <v>61</v>
      </c>
      <c r="G1298" s="7" t="s">
        <v>62</v>
      </c>
      <c r="H1298" s="7" t="s">
        <v>19</v>
      </c>
      <c r="I1298" s="9">
        <v>0.80000000000000016</v>
      </c>
      <c r="J1298" s="10">
        <v>5000</v>
      </c>
      <c r="K1298" s="11">
        <f t="shared" si="10"/>
        <v>4000.0000000000009</v>
      </c>
      <c r="L1298" s="11">
        <f t="shared" si="11"/>
        <v>1000.0000000000002</v>
      </c>
      <c r="M1298" s="12">
        <v>0.25</v>
      </c>
      <c r="O1298" s="17"/>
      <c r="P1298" s="18"/>
      <c r="Q1298" s="13"/>
      <c r="R1298" s="14"/>
    </row>
    <row r="1299" spans="1:18" ht="15.75" customHeight="1">
      <c r="A1299" s="1"/>
      <c r="B1299" s="7" t="s">
        <v>27</v>
      </c>
      <c r="C1299" s="7">
        <v>1128299</v>
      </c>
      <c r="D1299" s="8">
        <v>44539</v>
      </c>
      <c r="E1299" s="7" t="s">
        <v>28</v>
      </c>
      <c r="F1299" s="7" t="s">
        <v>61</v>
      </c>
      <c r="G1299" s="7" t="s">
        <v>62</v>
      </c>
      <c r="H1299" s="7" t="s">
        <v>20</v>
      </c>
      <c r="I1299" s="9">
        <v>0.80000000000000016</v>
      </c>
      <c r="J1299" s="10">
        <v>5000</v>
      </c>
      <c r="K1299" s="11">
        <f t="shared" si="10"/>
        <v>4000.0000000000009</v>
      </c>
      <c r="L1299" s="11">
        <f t="shared" si="11"/>
        <v>1000.0000000000002</v>
      </c>
      <c r="M1299" s="12">
        <v>0.25</v>
      </c>
      <c r="O1299" s="17"/>
      <c r="P1299" s="18"/>
      <c r="Q1299" s="13"/>
      <c r="R1299" s="14"/>
    </row>
    <row r="1300" spans="1:18" ht="15.75" customHeight="1">
      <c r="A1300" s="1"/>
      <c r="B1300" s="7" t="s">
        <v>27</v>
      </c>
      <c r="C1300" s="7">
        <v>1128299</v>
      </c>
      <c r="D1300" s="8">
        <v>44539</v>
      </c>
      <c r="E1300" s="7" t="s">
        <v>28</v>
      </c>
      <c r="F1300" s="7" t="s">
        <v>61</v>
      </c>
      <c r="G1300" s="7" t="s">
        <v>62</v>
      </c>
      <c r="H1300" s="7" t="s">
        <v>21</v>
      </c>
      <c r="I1300" s="9">
        <v>0.90000000000000013</v>
      </c>
      <c r="J1300" s="10">
        <v>4250</v>
      </c>
      <c r="K1300" s="11">
        <f t="shared" si="10"/>
        <v>3825.0000000000005</v>
      </c>
      <c r="L1300" s="11">
        <f t="shared" si="11"/>
        <v>573.75</v>
      </c>
      <c r="M1300" s="12">
        <v>0.15</v>
      </c>
      <c r="O1300" s="17"/>
      <c r="P1300" s="18"/>
      <c r="Q1300" s="13"/>
      <c r="R1300" s="14"/>
    </row>
    <row r="1301" spans="1:18" ht="15.75" customHeight="1">
      <c r="A1301" s="1"/>
      <c r="B1301" s="7" t="s">
        <v>27</v>
      </c>
      <c r="C1301" s="7">
        <v>1128299</v>
      </c>
      <c r="D1301" s="8">
        <v>44539</v>
      </c>
      <c r="E1301" s="7" t="s">
        <v>28</v>
      </c>
      <c r="F1301" s="7" t="s">
        <v>61</v>
      </c>
      <c r="G1301" s="7" t="s">
        <v>62</v>
      </c>
      <c r="H1301" s="7" t="s">
        <v>22</v>
      </c>
      <c r="I1301" s="9">
        <v>0.95000000000000018</v>
      </c>
      <c r="J1301" s="10">
        <v>5250</v>
      </c>
      <c r="K1301" s="11">
        <f t="shared" si="10"/>
        <v>4987.5000000000009</v>
      </c>
      <c r="L1301" s="11">
        <f t="shared" si="11"/>
        <v>1995.0000000000005</v>
      </c>
      <c r="M1301" s="12">
        <v>0.4</v>
      </c>
      <c r="O1301" s="17"/>
      <c r="P1301" s="18"/>
      <c r="Q1301" s="13"/>
      <c r="R1301" s="14"/>
    </row>
    <row r="1302" spans="1:18" ht="15.75" customHeight="1">
      <c r="A1302" s="1" t="s">
        <v>39</v>
      </c>
      <c r="B1302" s="7" t="s">
        <v>27</v>
      </c>
      <c r="C1302" s="7">
        <v>1128299</v>
      </c>
      <c r="D1302" s="8">
        <v>44213</v>
      </c>
      <c r="E1302" s="7" t="s">
        <v>28</v>
      </c>
      <c r="F1302" s="7" t="s">
        <v>63</v>
      </c>
      <c r="G1302" s="7" t="s">
        <v>64</v>
      </c>
      <c r="H1302" s="7" t="s">
        <v>17</v>
      </c>
      <c r="I1302" s="9">
        <v>0.4</v>
      </c>
      <c r="J1302" s="10">
        <v>4250</v>
      </c>
      <c r="K1302" s="11">
        <f t="shared" si="10"/>
        <v>1700</v>
      </c>
      <c r="L1302" s="11">
        <f t="shared" si="11"/>
        <v>510</v>
      </c>
      <c r="M1302" s="12">
        <v>0.3</v>
      </c>
      <c r="O1302" s="17"/>
      <c r="P1302" s="18">
        <f>Data!$I1302+0.05</f>
        <v>0.45</v>
      </c>
      <c r="Q1302" s="13">
        <f>Data!$J1302+500</f>
        <v>4750</v>
      </c>
      <c r="R1302" s="14">
        <f>Data!$M1302+5%</f>
        <v>0.35</v>
      </c>
    </row>
    <row r="1303" spans="1:18" ht="15.75" customHeight="1">
      <c r="A1303" s="1"/>
      <c r="B1303" s="7" t="s">
        <v>27</v>
      </c>
      <c r="C1303" s="7">
        <v>1128299</v>
      </c>
      <c r="D1303" s="8">
        <v>44213</v>
      </c>
      <c r="E1303" s="7" t="s">
        <v>28</v>
      </c>
      <c r="F1303" s="7" t="s">
        <v>63</v>
      </c>
      <c r="G1303" s="7" t="s">
        <v>64</v>
      </c>
      <c r="H1303" s="7" t="s">
        <v>18</v>
      </c>
      <c r="I1303" s="9">
        <v>0.5</v>
      </c>
      <c r="J1303" s="10">
        <v>4250</v>
      </c>
      <c r="K1303" s="11">
        <f t="shared" si="10"/>
        <v>2125</v>
      </c>
      <c r="L1303" s="11">
        <f t="shared" si="11"/>
        <v>531.25</v>
      </c>
      <c r="M1303" s="12">
        <v>0.25</v>
      </c>
      <c r="O1303" s="17"/>
      <c r="P1303" s="18">
        <f>Data!$I1303+0.05</f>
        <v>0.55000000000000004</v>
      </c>
      <c r="Q1303" s="13">
        <f>Data!$J1303+500</f>
        <v>4750</v>
      </c>
      <c r="R1303" s="14">
        <f>Data!$M1303+5%</f>
        <v>0.3</v>
      </c>
    </row>
    <row r="1304" spans="1:18" ht="15.75" customHeight="1">
      <c r="A1304" s="1"/>
      <c r="B1304" s="7" t="s">
        <v>27</v>
      </c>
      <c r="C1304" s="7">
        <v>1128299</v>
      </c>
      <c r="D1304" s="8">
        <v>44213</v>
      </c>
      <c r="E1304" s="7" t="s">
        <v>28</v>
      </c>
      <c r="F1304" s="7" t="s">
        <v>63</v>
      </c>
      <c r="G1304" s="7" t="s">
        <v>64</v>
      </c>
      <c r="H1304" s="7" t="s">
        <v>19</v>
      </c>
      <c r="I1304" s="9">
        <v>0.5</v>
      </c>
      <c r="J1304" s="10">
        <v>4250</v>
      </c>
      <c r="K1304" s="11">
        <f t="shared" si="10"/>
        <v>2125</v>
      </c>
      <c r="L1304" s="11">
        <f t="shared" si="11"/>
        <v>637.5</v>
      </c>
      <c r="M1304" s="12">
        <v>0.3</v>
      </c>
      <c r="O1304" s="17"/>
      <c r="P1304" s="18">
        <f>Data!$I1304+0.05</f>
        <v>0.55000000000000004</v>
      </c>
      <c r="Q1304" s="13">
        <f>Data!$J1304+500</f>
        <v>4750</v>
      </c>
      <c r="R1304" s="14">
        <f>Data!$M1304+5%</f>
        <v>0.35</v>
      </c>
    </row>
    <row r="1305" spans="1:18" ht="15.75" customHeight="1">
      <c r="A1305" s="1"/>
      <c r="B1305" s="7" t="s">
        <v>27</v>
      </c>
      <c r="C1305" s="7">
        <v>1128299</v>
      </c>
      <c r="D1305" s="8">
        <v>44213</v>
      </c>
      <c r="E1305" s="7" t="s">
        <v>28</v>
      </c>
      <c r="F1305" s="7" t="s">
        <v>63</v>
      </c>
      <c r="G1305" s="7" t="s">
        <v>64</v>
      </c>
      <c r="H1305" s="7" t="s">
        <v>20</v>
      </c>
      <c r="I1305" s="9">
        <v>0.5</v>
      </c>
      <c r="J1305" s="10">
        <v>2750</v>
      </c>
      <c r="K1305" s="11">
        <f t="shared" si="10"/>
        <v>1375</v>
      </c>
      <c r="L1305" s="11">
        <f t="shared" si="11"/>
        <v>412.5</v>
      </c>
      <c r="M1305" s="12">
        <v>0.3</v>
      </c>
      <c r="O1305" s="17"/>
      <c r="P1305" s="18">
        <f>Data!$I1305+0.05</f>
        <v>0.55000000000000004</v>
      </c>
      <c r="Q1305" s="13">
        <f>Data!$J1305+500</f>
        <v>3250</v>
      </c>
      <c r="R1305" s="14">
        <f>Data!$M1305+5%</f>
        <v>0.35</v>
      </c>
    </row>
    <row r="1306" spans="1:18" ht="15.75" customHeight="1">
      <c r="A1306" s="1"/>
      <c r="B1306" s="7" t="s">
        <v>27</v>
      </c>
      <c r="C1306" s="7">
        <v>1128299</v>
      </c>
      <c r="D1306" s="8">
        <v>44213</v>
      </c>
      <c r="E1306" s="7" t="s">
        <v>28</v>
      </c>
      <c r="F1306" s="7" t="s">
        <v>63</v>
      </c>
      <c r="G1306" s="7" t="s">
        <v>64</v>
      </c>
      <c r="H1306" s="7" t="s">
        <v>21</v>
      </c>
      <c r="I1306" s="9">
        <v>0.55000000000000004</v>
      </c>
      <c r="J1306" s="10">
        <v>2250</v>
      </c>
      <c r="K1306" s="11">
        <f t="shared" si="10"/>
        <v>1237.5</v>
      </c>
      <c r="L1306" s="11">
        <f t="shared" si="11"/>
        <v>247.5</v>
      </c>
      <c r="M1306" s="12">
        <v>0.2</v>
      </c>
      <c r="O1306" s="17"/>
      <c r="P1306" s="18">
        <f>Data!$I1306+0.05</f>
        <v>0.60000000000000009</v>
      </c>
      <c r="Q1306" s="13">
        <f>Data!$J1306+500</f>
        <v>2750</v>
      </c>
      <c r="R1306" s="14">
        <f>Data!$M1306+5%</f>
        <v>0.25</v>
      </c>
    </row>
    <row r="1307" spans="1:18" ht="15.75" customHeight="1">
      <c r="A1307" s="1"/>
      <c r="B1307" s="7" t="s">
        <v>27</v>
      </c>
      <c r="C1307" s="7">
        <v>1128299</v>
      </c>
      <c r="D1307" s="8">
        <v>44213</v>
      </c>
      <c r="E1307" s="7" t="s">
        <v>28</v>
      </c>
      <c r="F1307" s="7" t="s">
        <v>63</v>
      </c>
      <c r="G1307" s="7" t="s">
        <v>64</v>
      </c>
      <c r="H1307" s="7" t="s">
        <v>22</v>
      </c>
      <c r="I1307" s="9">
        <v>0.5</v>
      </c>
      <c r="J1307" s="10">
        <v>4750</v>
      </c>
      <c r="K1307" s="11">
        <f t="shared" si="10"/>
        <v>2375</v>
      </c>
      <c r="L1307" s="11">
        <f t="shared" si="11"/>
        <v>1068.75</v>
      </c>
      <c r="M1307" s="12">
        <v>0.45</v>
      </c>
      <c r="O1307" s="17"/>
      <c r="P1307" s="18">
        <f>Data!$I1307+0.05</f>
        <v>0.55000000000000004</v>
      </c>
      <c r="Q1307" s="13">
        <f>Data!$J1307+500</f>
        <v>5250</v>
      </c>
      <c r="R1307" s="14">
        <f>Data!$M1307+5%</f>
        <v>0.5</v>
      </c>
    </row>
    <row r="1308" spans="1:18" ht="15.75" customHeight="1">
      <c r="A1308" s="1"/>
      <c r="B1308" s="7" t="s">
        <v>27</v>
      </c>
      <c r="C1308" s="7">
        <v>1128299</v>
      </c>
      <c r="D1308" s="8">
        <v>44244</v>
      </c>
      <c r="E1308" s="7" t="s">
        <v>28</v>
      </c>
      <c r="F1308" s="7" t="s">
        <v>63</v>
      </c>
      <c r="G1308" s="7" t="s">
        <v>64</v>
      </c>
      <c r="H1308" s="7" t="s">
        <v>17</v>
      </c>
      <c r="I1308" s="9">
        <v>0.4</v>
      </c>
      <c r="J1308" s="10">
        <v>5250</v>
      </c>
      <c r="K1308" s="11">
        <f t="shared" si="10"/>
        <v>2100</v>
      </c>
      <c r="L1308" s="11">
        <f t="shared" si="11"/>
        <v>630</v>
      </c>
      <c r="M1308" s="12">
        <v>0.3</v>
      </c>
      <c r="O1308" s="17"/>
      <c r="P1308" s="18">
        <f>Data!$I1308+0.05</f>
        <v>0.45</v>
      </c>
      <c r="Q1308" s="13">
        <f>Data!$J1308+500</f>
        <v>5750</v>
      </c>
      <c r="R1308" s="14">
        <f>Data!$M1308+5%</f>
        <v>0.35</v>
      </c>
    </row>
    <row r="1309" spans="1:18" ht="15.75" customHeight="1">
      <c r="A1309" s="1"/>
      <c r="B1309" s="7" t="s">
        <v>27</v>
      </c>
      <c r="C1309" s="7">
        <v>1128299</v>
      </c>
      <c r="D1309" s="8">
        <v>44244</v>
      </c>
      <c r="E1309" s="7" t="s">
        <v>28</v>
      </c>
      <c r="F1309" s="7" t="s">
        <v>63</v>
      </c>
      <c r="G1309" s="7" t="s">
        <v>64</v>
      </c>
      <c r="H1309" s="7" t="s">
        <v>18</v>
      </c>
      <c r="I1309" s="9">
        <v>0.5</v>
      </c>
      <c r="J1309" s="10">
        <v>4250</v>
      </c>
      <c r="K1309" s="11">
        <f t="shared" si="10"/>
        <v>2125</v>
      </c>
      <c r="L1309" s="11">
        <f t="shared" si="11"/>
        <v>531.25</v>
      </c>
      <c r="M1309" s="12">
        <v>0.25</v>
      </c>
      <c r="O1309" s="17"/>
      <c r="P1309" s="18">
        <f>Data!$I1309+0.05</f>
        <v>0.55000000000000004</v>
      </c>
      <c r="Q1309" s="13">
        <f>Data!$J1309+500</f>
        <v>4750</v>
      </c>
      <c r="R1309" s="14">
        <f>Data!$M1309+5%</f>
        <v>0.3</v>
      </c>
    </row>
    <row r="1310" spans="1:18" ht="15.75" customHeight="1">
      <c r="A1310" s="1"/>
      <c r="B1310" s="7" t="s">
        <v>27</v>
      </c>
      <c r="C1310" s="7">
        <v>1128299</v>
      </c>
      <c r="D1310" s="8">
        <v>44244</v>
      </c>
      <c r="E1310" s="7" t="s">
        <v>28</v>
      </c>
      <c r="F1310" s="7" t="s">
        <v>63</v>
      </c>
      <c r="G1310" s="7" t="s">
        <v>64</v>
      </c>
      <c r="H1310" s="7" t="s">
        <v>19</v>
      </c>
      <c r="I1310" s="9">
        <v>0.5</v>
      </c>
      <c r="J1310" s="10">
        <v>4250</v>
      </c>
      <c r="K1310" s="11">
        <f t="shared" si="10"/>
        <v>2125</v>
      </c>
      <c r="L1310" s="11">
        <f t="shared" si="11"/>
        <v>637.5</v>
      </c>
      <c r="M1310" s="12">
        <v>0.3</v>
      </c>
      <c r="O1310" s="17"/>
      <c r="P1310" s="18">
        <f>Data!$I1310+0.05</f>
        <v>0.55000000000000004</v>
      </c>
      <c r="Q1310" s="13">
        <f>Data!$J1310+500</f>
        <v>4750</v>
      </c>
      <c r="R1310" s="14">
        <f>Data!$M1310+5%</f>
        <v>0.35</v>
      </c>
    </row>
    <row r="1311" spans="1:18" ht="15.75" customHeight="1">
      <c r="A1311" s="1"/>
      <c r="B1311" s="7" t="s">
        <v>27</v>
      </c>
      <c r="C1311" s="7">
        <v>1128299</v>
      </c>
      <c r="D1311" s="8">
        <v>44244</v>
      </c>
      <c r="E1311" s="7" t="s">
        <v>28</v>
      </c>
      <c r="F1311" s="7" t="s">
        <v>63</v>
      </c>
      <c r="G1311" s="7" t="s">
        <v>64</v>
      </c>
      <c r="H1311" s="7" t="s">
        <v>20</v>
      </c>
      <c r="I1311" s="9">
        <v>0.5</v>
      </c>
      <c r="J1311" s="10">
        <v>2750</v>
      </c>
      <c r="K1311" s="11">
        <f t="shared" si="10"/>
        <v>1375</v>
      </c>
      <c r="L1311" s="11">
        <f t="shared" si="11"/>
        <v>412.5</v>
      </c>
      <c r="M1311" s="12">
        <v>0.3</v>
      </c>
      <c r="O1311" s="17"/>
      <c r="P1311" s="18">
        <f>Data!$I1311+0.05</f>
        <v>0.55000000000000004</v>
      </c>
      <c r="Q1311" s="13">
        <f>Data!$J1311+500</f>
        <v>3250</v>
      </c>
      <c r="R1311" s="14">
        <f>Data!$M1311+5%</f>
        <v>0.35</v>
      </c>
    </row>
    <row r="1312" spans="1:18" ht="15.75" customHeight="1">
      <c r="A1312" s="1"/>
      <c r="B1312" s="7" t="s">
        <v>27</v>
      </c>
      <c r="C1312" s="7">
        <v>1128299</v>
      </c>
      <c r="D1312" s="8">
        <v>44244</v>
      </c>
      <c r="E1312" s="7" t="s">
        <v>28</v>
      </c>
      <c r="F1312" s="7" t="s">
        <v>63</v>
      </c>
      <c r="G1312" s="7" t="s">
        <v>64</v>
      </c>
      <c r="H1312" s="7" t="s">
        <v>21</v>
      </c>
      <c r="I1312" s="9">
        <v>0.55000000000000004</v>
      </c>
      <c r="J1312" s="10">
        <v>2000</v>
      </c>
      <c r="K1312" s="11">
        <f t="shared" si="10"/>
        <v>1100</v>
      </c>
      <c r="L1312" s="11">
        <f t="shared" si="11"/>
        <v>220</v>
      </c>
      <c r="M1312" s="12">
        <v>0.2</v>
      </c>
      <c r="O1312" s="17"/>
      <c r="P1312" s="18">
        <f>Data!$I1312+0.05</f>
        <v>0.60000000000000009</v>
      </c>
      <c r="Q1312" s="13">
        <f>Data!$J1312+500</f>
        <v>2500</v>
      </c>
      <c r="R1312" s="14">
        <f>Data!$M1312+5%</f>
        <v>0.25</v>
      </c>
    </row>
    <row r="1313" spans="1:18" ht="15.75" customHeight="1">
      <c r="A1313" s="1"/>
      <c r="B1313" s="7" t="s">
        <v>27</v>
      </c>
      <c r="C1313" s="7">
        <v>1128299</v>
      </c>
      <c r="D1313" s="8">
        <v>44244</v>
      </c>
      <c r="E1313" s="7" t="s">
        <v>28</v>
      </c>
      <c r="F1313" s="7" t="s">
        <v>63</v>
      </c>
      <c r="G1313" s="7" t="s">
        <v>64</v>
      </c>
      <c r="H1313" s="7" t="s">
        <v>22</v>
      </c>
      <c r="I1313" s="9">
        <v>0.5</v>
      </c>
      <c r="J1313" s="10">
        <v>4000</v>
      </c>
      <c r="K1313" s="11">
        <f t="shared" si="10"/>
        <v>2000</v>
      </c>
      <c r="L1313" s="11">
        <f t="shared" si="11"/>
        <v>900</v>
      </c>
      <c r="M1313" s="12">
        <v>0.45</v>
      </c>
      <c r="O1313" s="17"/>
      <c r="P1313" s="18">
        <f>Data!$I1313+0.05</f>
        <v>0.55000000000000004</v>
      </c>
      <c r="Q1313" s="13">
        <f>Data!$J1313+500</f>
        <v>4500</v>
      </c>
      <c r="R1313" s="14">
        <f>Data!$M1313+5%</f>
        <v>0.5</v>
      </c>
    </row>
    <row r="1314" spans="1:18" ht="15.75" customHeight="1">
      <c r="A1314" s="1"/>
      <c r="B1314" s="7" t="s">
        <v>27</v>
      </c>
      <c r="C1314" s="7">
        <v>1128299</v>
      </c>
      <c r="D1314" s="8">
        <v>44271</v>
      </c>
      <c r="E1314" s="7" t="s">
        <v>28</v>
      </c>
      <c r="F1314" s="7" t="s">
        <v>63</v>
      </c>
      <c r="G1314" s="7" t="s">
        <v>64</v>
      </c>
      <c r="H1314" s="7" t="s">
        <v>17</v>
      </c>
      <c r="I1314" s="9">
        <v>0.5</v>
      </c>
      <c r="J1314" s="10">
        <v>5500</v>
      </c>
      <c r="K1314" s="11">
        <f t="shared" si="10"/>
        <v>2750</v>
      </c>
      <c r="L1314" s="11">
        <f t="shared" si="11"/>
        <v>825</v>
      </c>
      <c r="M1314" s="12">
        <v>0.3</v>
      </c>
      <c r="O1314" s="17"/>
      <c r="P1314" s="18">
        <f>Data!$I1314+0.05</f>
        <v>0.55000000000000004</v>
      </c>
      <c r="Q1314" s="13">
        <f>Data!$J1314+500</f>
        <v>6000</v>
      </c>
      <c r="R1314" s="14">
        <f>Data!$M1314+5%</f>
        <v>0.35</v>
      </c>
    </row>
    <row r="1315" spans="1:18" ht="15.75" customHeight="1">
      <c r="A1315" s="1"/>
      <c r="B1315" s="7" t="s">
        <v>27</v>
      </c>
      <c r="C1315" s="7">
        <v>1128299</v>
      </c>
      <c r="D1315" s="8">
        <v>44271</v>
      </c>
      <c r="E1315" s="7" t="s">
        <v>28</v>
      </c>
      <c r="F1315" s="7" t="s">
        <v>63</v>
      </c>
      <c r="G1315" s="7" t="s">
        <v>64</v>
      </c>
      <c r="H1315" s="7" t="s">
        <v>18</v>
      </c>
      <c r="I1315" s="9">
        <v>0.6</v>
      </c>
      <c r="J1315" s="10">
        <v>4000</v>
      </c>
      <c r="K1315" s="11">
        <f t="shared" si="10"/>
        <v>2400</v>
      </c>
      <c r="L1315" s="11">
        <f t="shared" si="11"/>
        <v>600</v>
      </c>
      <c r="M1315" s="12">
        <v>0.25</v>
      </c>
      <c r="O1315" s="17"/>
      <c r="P1315" s="18">
        <f>Data!$I1315+0.05</f>
        <v>0.65</v>
      </c>
      <c r="Q1315" s="13">
        <f>Data!$J1315+500</f>
        <v>4500</v>
      </c>
      <c r="R1315" s="14">
        <f>Data!$M1315+5%</f>
        <v>0.3</v>
      </c>
    </row>
    <row r="1316" spans="1:18" ht="15.75" customHeight="1">
      <c r="A1316" s="1"/>
      <c r="B1316" s="7" t="s">
        <v>27</v>
      </c>
      <c r="C1316" s="7">
        <v>1128299</v>
      </c>
      <c r="D1316" s="8">
        <v>44271</v>
      </c>
      <c r="E1316" s="7" t="s">
        <v>28</v>
      </c>
      <c r="F1316" s="7" t="s">
        <v>63</v>
      </c>
      <c r="G1316" s="7" t="s">
        <v>64</v>
      </c>
      <c r="H1316" s="7" t="s">
        <v>19</v>
      </c>
      <c r="I1316" s="9">
        <v>0.64999999999999991</v>
      </c>
      <c r="J1316" s="10">
        <v>4250</v>
      </c>
      <c r="K1316" s="11">
        <f t="shared" si="10"/>
        <v>2762.4999999999995</v>
      </c>
      <c r="L1316" s="11">
        <f t="shared" si="11"/>
        <v>828.74999999999989</v>
      </c>
      <c r="M1316" s="12">
        <v>0.3</v>
      </c>
      <c r="O1316" s="17"/>
      <c r="P1316" s="18">
        <f>Data!$I1316+0.05</f>
        <v>0.7</v>
      </c>
      <c r="Q1316" s="13">
        <f>Data!$J1316+500</f>
        <v>4750</v>
      </c>
      <c r="R1316" s="14">
        <f>Data!$M1316+5%</f>
        <v>0.35</v>
      </c>
    </row>
    <row r="1317" spans="1:18" ht="15.75" customHeight="1">
      <c r="A1317" s="1"/>
      <c r="B1317" s="7" t="s">
        <v>27</v>
      </c>
      <c r="C1317" s="7">
        <v>1128299</v>
      </c>
      <c r="D1317" s="8">
        <v>44271</v>
      </c>
      <c r="E1317" s="7" t="s">
        <v>28</v>
      </c>
      <c r="F1317" s="7" t="s">
        <v>63</v>
      </c>
      <c r="G1317" s="7" t="s">
        <v>64</v>
      </c>
      <c r="H1317" s="7" t="s">
        <v>20</v>
      </c>
      <c r="I1317" s="9">
        <v>0.6</v>
      </c>
      <c r="J1317" s="10">
        <v>3250</v>
      </c>
      <c r="K1317" s="11">
        <f t="shared" si="10"/>
        <v>1950</v>
      </c>
      <c r="L1317" s="11">
        <f t="shared" si="11"/>
        <v>585</v>
      </c>
      <c r="M1317" s="12">
        <v>0.3</v>
      </c>
      <c r="O1317" s="17"/>
      <c r="P1317" s="18">
        <f>Data!$I1317+0.05</f>
        <v>0.65</v>
      </c>
      <c r="Q1317" s="13">
        <f>Data!$J1317+500</f>
        <v>3750</v>
      </c>
      <c r="R1317" s="14">
        <f>Data!$M1317+5%</f>
        <v>0.35</v>
      </c>
    </row>
    <row r="1318" spans="1:18" ht="15.75" customHeight="1">
      <c r="A1318" s="1"/>
      <c r="B1318" s="7" t="s">
        <v>27</v>
      </c>
      <c r="C1318" s="7">
        <v>1128299</v>
      </c>
      <c r="D1318" s="8">
        <v>44271</v>
      </c>
      <c r="E1318" s="7" t="s">
        <v>28</v>
      </c>
      <c r="F1318" s="7" t="s">
        <v>63</v>
      </c>
      <c r="G1318" s="7" t="s">
        <v>64</v>
      </c>
      <c r="H1318" s="7" t="s">
        <v>21</v>
      </c>
      <c r="I1318" s="9">
        <v>0.65</v>
      </c>
      <c r="J1318" s="10">
        <v>1750</v>
      </c>
      <c r="K1318" s="11">
        <f t="shared" si="10"/>
        <v>1137.5</v>
      </c>
      <c r="L1318" s="11">
        <f t="shared" si="11"/>
        <v>227.5</v>
      </c>
      <c r="M1318" s="12">
        <v>0.2</v>
      </c>
      <c r="O1318" s="17"/>
      <c r="P1318" s="18">
        <f>Data!$I1318+0.05</f>
        <v>0.70000000000000007</v>
      </c>
      <c r="Q1318" s="13">
        <f>Data!$J1318+500</f>
        <v>2250</v>
      </c>
      <c r="R1318" s="14">
        <f>Data!$M1318+5%</f>
        <v>0.25</v>
      </c>
    </row>
    <row r="1319" spans="1:18" ht="15.75" customHeight="1">
      <c r="A1319" s="1"/>
      <c r="B1319" s="7" t="s">
        <v>27</v>
      </c>
      <c r="C1319" s="7">
        <v>1128299</v>
      </c>
      <c r="D1319" s="8">
        <v>44271</v>
      </c>
      <c r="E1319" s="7" t="s">
        <v>28</v>
      </c>
      <c r="F1319" s="7" t="s">
        <v>63</v>
      </c>
      <c r="G1319" s="7" t="s">
        <v>64</v>
      </c>
      <c r="H1319" s="7" t="s">
        <v>22</v>
      </c>
      <c r="I1319" s="9">
        <v>0.6</v>
      </c>
      <c r="J1319" s="10">
        <v>3750</v>
      </c>
      <c r="K1319" s="11">
        <f t="shared" si="10"/>
        <v>2250</v>
      </c>
      <c r="L1319" s="11">
        <f t="shared" si="11"/>
        <v>1012.5</v>
      </c>
      <c r="M1319" s="12">
        <v>0.45</v>
      </c>
      <c r="O1319" s="17"/>
      <c r="P1319" s="18">
        <f>Data!$I1319+0.05</f>
        <v>0.65</v>
      </c>
      <c r="Q1319" s="13">
        <f>Data!$J1319+500</f>
        <v>4250</v>
      </c>
      <c r="R1319" s="14">
        <f>Data!$M1319+5%</f>
        <v>0.5</v>
      </c>
    </row>
    <row r="1320" spans="1:18" ht="15.75" customHeight="1">
      <c r="A1320" s="1"/>
      <c r="B1320" s="7" t="s">
        <v>27</v>
      </c>
      <c r="C1320" s="7">
        <v>1128299</v>
      </c>
      <c r="D1320" s="8">
        <v>44303</v>
      </c>
      <c r="E1320" s="7" t="s">
        <v>28</v>
      </c>
      <c r="F1320" s="7" t="s">
        <v>63</v>
      </c>
      <c r="G1320" s="7" t="s">
        <v>64</v>
      </c>
      <c r="H1320" s="7" t="s">
        <v>17</v>
      </c>
      <c r="I1320" s="9">
        <v>0.65</v>
      </c>
      <c r="J1320" s="10">
        <v>5500</v>
      </c>
      <c r="K1320" s="11">
        <f t="shared" si="10"/>
        <v>3575</v>
      </c>
      <c r="L1320" s="11">
        <f t="shared" si="11"/>
        <v>1072.5</v>
      </c>
      <c r="M1320" s="12">
        <v>0.3</v>
      </c>
      <c r="O1320" s="17"/>
      <c r="P1320" s="18">
        <f>Data!$I1320+0.05</f>
        <v>0.70000000000000007</v>
      </c>
      <c r="Q1320" s="13">
        <f>Data!$J1320+500</f>
        <v>6000</v>
      </c>
      <c r="R1320" s="14">
        <f>Data!$M1320+5%</f>
        <v>0.35</v>
      </c>
    </row>
    <row r="1321" spans="1:18" ht="15.75" customHeight="1">
      <c r="A1321" s="1"/>
      <c r="B1321" s="7" t="s">
        <v>27</v>
      </c>
      <c r="C1321" s="7">
        <v>1128299</v>
      </c>
      <c r="D1321" s="8">
        <v>44303</v>
      </c>
      <c r="E1321" s="7" t="s">
        <v>28</v>
      </c>
      <c r="F1321" s="7" t="s">
        <v>63</v>
      </c>
      <c r="G1321" s="7" t="s">
        <v>64</v>
      </c>
      <c r="H1321" s="7" t="s">
        <v>18</v>
      </c>
      <c r="I1321" s="9">
        <v>0.70000000000000007</v>
      </c>
      <c r="J1321" s="10">
        <v>3500</v>
      </c>
      <c r="K1321" s="11">
        <f t="shared" si="10"/>
        <v>2450.0000000000005</v>
      </c>
      <c r="L1321" s="11">
        <f t="shared" si="11"/>
        <v>612.50000000000011</v>
      </c>
      <c r="M1321" s="12">
        <v>0.25</v>
      </c>
      <c r="O1321" s="17"/>
      <c r="P1321" s="18">
        <f>Data!$I1321+0.05</f>
        <v>0.75000000000000011</v>
      </c>
      <c r="Q1321" s="13">
        <f>Data!$J1321+500</f>
        <v>4000</v>
      </c>
      <c r="R1321" s="14">
        <f>Data!$M1321+5%</f>
        <v>0.3</v>
      </c>
    </row>
    <row r="1322" spans="1:18" ht="15.75" customHeight="1">
      <c r="A1322" s="1"/>
      <c r="B1322" s="7" t="s">
        <v>27</v>
      </c>
      <c r="C1322" s="7">
        <v>1128299</v>
      </c>
      <c r="D1322" s="8">
        <v>44303</v>
      </c>
      <c r="E1322" s="7" t="s">
        <v>28</v>
      </c>
      <c r="F1322" s="7" t="s">
        <v>63</v>
      </c>
      <c r="G1322" s="7" t="s">
        <v>64</v>
      </c>
      <c r="H1322" s="7" t="s">
        <v>19</v>
      </c>
      <c r="I1322" s="9">
        <v>0.70000000000000007</v>
      </c>
      <c r="J1322" s="10">
        <v>4000</v>
      </c>
      <c r="K1322" s="11">
        <f t="shared" si="10"/>
        <v>2800.0000000000005</v>
      </c>
      <c r="L1322" s="11">
        <f t="shared" si="11"/>
        <v>840.00000000000011</v>
      </c>
      <c r="M1322" s="12">
        <v>0.3</v>
      </c>
      <c r="O1322" s="17"/>
      <c r="P1322" s="18">
        <f>Data!$I1322+0.05</f>
        <v>0.75000000000000011</v>
      </c>
      <c r="Q1322" s="13">
        <f>Data!$J1322+500</f>
        <v>4500</v>
      </c>
      <c r="R1322" s="14">
        <f>Data!$M1322+5%</f>
        <v>0.35</v>
      </c>
    </row>
    <row r="1323" spans="1:18" ht="15.75" customHeight="1">
      <c r="A1323" s="1"/>
      <c r="B1323" s="7" t="s">
        <v>27</v>
      </c>
      <c r="C1323" s="7">
        <v>1128299</v>
      </c>
      <c r="D1323" s="8">
        <v>44303</v>
      </c>
      <c r="E1323" s="7" t="s">
        <v>28</v>
      </c>
      <c r="F1323" s="7" t="s">
        <v>63</v>
      </c>
      <c r="G1323" s="7" t="s">
        <v>64</v>
      </c>
      <c r="H1323" s="7" t="s">
        <v>20</v>
      </c>
      <c r="I1323" s="9">
        <v>0.55000000000000004</v>
      </c>
      <c r="J1323" s="10">
        <v>3000</v>
      </c>
      <c r="K1323" s="11">
        <f t="shared" si="10"/>
        <v>1650.0000000000002</v>
      </c>
      <c r="L1323" s="11">
        <f t="shared" si="11"/>
        <v>495.00000000000006</v>
      </c>
      <c r="M1323" s="12">
        <v>0.3</v>
      </c>
      <c r="O1323" s="17"/>
      <c r="P1323" s="18">
        <f>Data!$I1323+0.05</f>
        <v>0.60000000000000009</v>
      </c>
      <c r="Q1323" s="13">
        <f>Data!$J1323+500</f>
        <v>3500</v>
      </c>
      <c r="R1323" s="14">
        <f>Data!$M1323+5%</f>
        <v>0.35</v>
      </c>
    </row>
    <row r="1324" spans="1:18" ht="15.75" customHeight="1">
      <c r="A1324" s="1"/>
      <c r="B1324" s="7" t="s">
        <v>27</v>
      </c>
      <c r="C1324" s="7">
        <v>1128299</v>
      </c>
      <c r="D1324" s="8">
        <v>44303</v>
      </c>
      <c r="E1324" s="7" t="s">
        <v>28</v>
      </c>
      <c r="F1324" s="7" t="s">
        <v>63</v>
      </c>
      <c r="G1324" s="7" t="s">
        <v>64</v>
      </c>
      <c r="H1324" s="7" t="s">
        <v>21</v>
      </c>
      <c r="I1324" s="9">
        <v>0.60000000000000009</v>
      </c>
      <c r="J1324" s="10">
        <v>2000</v>
      </c>
      <c r="K1324" s="11">
        <f t="shared" si="10"/>
        <v>1200.0000000000002</v>
      </c>
      <c r="L1324" s="11">
        <f t="shared" si="11"/>
        <v>240.00000000000006</v>
      </c>
      <c r="M1324" s="12">
        <v>0.2</v>
      </c>
      <c r="O1324" s="17"/>
      <c r="P1324" s="18">
        <f>Data!$I1324+0.05</f>
        <v>0.65000000000000013</v>
      </c>
      <c r="Q1324" s="13">
        <f>Data!$J1324+500</f>
        <v>2500</v>
      </c>
      <c r="R1324" s="14">
        <f>Data!$M1324+5%</f>
        <v>0.25</v>
      </c>
    </row>
    <row r="1325" spans="1:18" ht="15.75" customHeight="1">
      <c r="A1325" s="1"/>
      <c r="B1325" s="7" t="s">
        <v>27</v>
      </c>
      <c r="C1325" s="7">
        <v>1128299</v>
      </c>
      <c r="D1325" s="8">
        <v>44303</v>
      </c>
      <c r="E1325" s="7" t="s">
        <v>28</v>
      </c>
      <c r="F1325" s="7" t="s">
        <v>63</v>
      </c>
      <c r="G1325" s="7" t="s">
        <v>64</v>
      </c>
      <c r="H1325" s="7" t="s">
        <v>22</v>
      </c>
      <c r="I1325" s="9">
        <v>0.75000000000000011</v>
      </c>
      <c r="J1325" s="10">
        <v>3750</v>
      </c>
      <c r="K1325" s="11">
        <f t="shared" si="10"/>
        <v>2812.5000000000005</v>
      </c>
      <c r="L1325" s="11">
        <f t="shared" si="11"/>
        <v>1265.6250000000002</v>
      </c>
      <c r="M1325" s="12">
        <v>0.45</v>
      </c>
      <c r="O1325" s="17"/>
      <c r="P1325" s="18">
        <f>Data!$I1325+0.05</f>
        <v>0.80000000000000016</v>
      </c>
      <c r="Q1325" s="13">
        <f>Data!$J1325+500</f>
        <v>4250</v>
      </c>
      <c r="R1325" s="14">
        <f>Data!$M1325+5%</f>
        <v>0.5</v>
      </c>
    </row>
    <row r="1326" spans="1:18" ht="15.75" customHeight="1">
      <c r="A1326" s="1"/>
      <c r="B1326" s="7" t="s">
        <v>27</v>
      </c>
      <c r="C1326" s="7">
        <v>1128299</v>
      </c>
      <c r="D1326" s="8">
        <v>44334</v>
      </c>
      <c r="E1326" s="7" t="s">
        <v>28</v>
      </c>
      <c r="F1326" s="7" t="s">
        <v>63</v>
      </c>
      <c r="G1326" s="7" t="s">
        <v>64</v>
      </c>
      <c r="H1326" s="7" t="s">
        <v>17</v>
      </c>
      <c r="I1326" s="9">
        <v>0.6</v>
      </c>
      <c r="J1326" s="10">
        <v>5750</v>
      </c>
      <c r="K1326" s="11">
        <f t="shared" si="10"/>
        <v>3450</v>
      </c>
      <c r="L1326" s="11">
        <f t="shared" si="11"/>
        <v>1035</v>
      </c>
      <c r="M1326" s="12">
        <v>0.3</v>
      </c>
      <c r="O1326" s="17"/>
      <c r="P1326" s="18">
        <f>Data!$I1326+0.05</f>
        <v>0.65</v>
      </c>
      <c r="Q1326" s="13">
        <f>Data!$J1326+500</f>
        <v>6250</v>
      </c>
      <c r="R1326" s="14">
        <f>Data!$M1326+5%</f>
        <v>0.35</v>
      </c>
    </row>
    <row r="1327" spans="1:18" ht="15.75" customHeight="1">
      <c r="A1327" s="1"/>
      <c r="B1327" s="7" t="s">
        <v>27</v>
      </c>
      <c r="C1327" s="7">
        <v>1128299</v>
      </c>
      <c r="D1327" s="8">
        <v>44334</v>
      </c>
      <c r="E1327" s="7" t="s">
        <v>28</v>
      </c>
      <c r="F1327" s="7" t="s">
        <v>63</v>
      </c>
      <c r="G1327" s="7" t="s">
        <v>64</v>
      </c>
      <c r="H1327" s="7" t="s">
        <v>18</v>
      </c>
      <c r="I1327" s="9">
        <v>0.65</v>
      </c>
      <c r="J1327" s="10">
        <v>4250</v>
      </c>
      <c r="K1327" s="11">
        <f t="shared" si="10"/>
        <v>2762.5</v>
      </c>
      <c r="L1327" s="11">
        <f t="shared" si="11"/>
        <v>690.625</v>
      </c>
      <c r="M1327" s="12">
        <v>0.25</v>
      </c>
      <c r="O1327" s="17"/>
      <c r="P1327" s="18">
        <f>Data!$I1327+0.05</f>
        <v>0.70000000000000007</v>
      </c>
      <c r="Q1327" s="13">
        <f>Data!$J1327+500</f>
        <v>4750</v>
      </c>
      <c r="R1327" s="14">
        <f>Data!$M1327+5%</f>
        <v>0.3</v>
      </c>
    </row>
    <row r="1328" spans="1:18" ht="15.75" customHeight="1">
      <c r="A1328" s="1"/>
      <c r="B1328" s="7" t="s">
        <v>27</v>
      </c>
      <c r="C1328" s="7">
        <v>1128299</v>
      </c>
      <c r="D1328" s="8">
        <v>44334</v>
      </c>
      <c r="E1328" s="7" t="s">
        <v>28</v>
      </c>
      <c r="F1328" s="7" t="s">
        <v>63</v>
      </c>
      <c r="G1328" s="7" t="s">
        <v>64</v>
      </c>
      <c r="H1328" s="7" t="s">
        <v>19</v>
      </c>
      <c r="I1328" s="9">
        <v>0.65</v>
      </c>
      <c r="J1328" s="10">
        <v>4250</v>
      </c>
      <c r="K1328" s="11">
        <f t="shared" si="10"/>
        <v>2762.5</v>
      </c>
      <c r="L1328" s="11">
        <f t="shared" si="11"/>
        <v>828.75</v>
      </c>
      <c r="M1328" s="12">
        <v>0.3</v>
      </c>
      <c r="O1328" s="17"/>
      <c r="P1328" s="18">
        <f>Data!$I1328+0.05</f>
        <v>0.70000000000000007</v>
      </c>
      <c r="Q1328" s="13">
        <f>Data!$J1328+500</f>
        <v>4750</v>
      </c>
      <c r="R1328" s="14">
        <f>Data!$M1328+5%</f>
        <v>0.35</v>
      </c>
    </row>
    <row r="1329" spans="1:18" ht="15.75" customHeight="1">
      <c r="A1329" s="1"/>
      <c r="B1329" s="7" t="s">
        <v>27</v>
      </c>
      <c r="C1329" s="7">
        <v>1128299</v>
      </c>
      <c r="D1329" s="8">
        <v>44334</v>
      </c>
      <c r="E1329" s="7" t="s">
        <v>28</v>
      </c>
      <c r="F1329" s="7" t="s">
        <v>63</v>
      </c>
      <c r="G1329" s="7" t="s">
        <v>64</v>
      </c>
      <c r="H1329" s="7" t="s">
        <v>20</v>
      </c>
      <c r="I1329" s="9">
        <v>0.6</v>
      </c>
      <c r="J1329" s="10">
        <v>3250</v>
      </c>
      <c r="K1329" s="11">
        <f t="shared" si="10"/>
        <v>1950</v>
      </c>
      <c r="L1329" s="11">
        <f t="shared" si="11"/>
        <v>585</v>
      </c>
      <c r="M1329" s="12">
        <v>0.3</v>
      </c>
      <c r="O1329" s="17"/>
      <c r="P1329" s="18">
        <f>Data!$I1329+0.05</f>
        <v>0.65</v>
      </c>
      <c r="Q1329" s="13">
        <f>Data!$J1329+500</f>
        <v>3750</v>
      </c>
      <c r="R1329" s="14">
        <f>Data!$M1329+5%</f>
        <v>0.35</v>
      </c>
    </row>
    <row r="1330" spans="1:18" ht="15.75" customHeight="1">
      <c r="A1330" s="1"/>
      <c r="B1330" s="7" t="s">
        <v>27</v>
      </c>
      <c r="C1330" s="7">
        <v>1128299</v>
      </c>
      <c r="D1330" s="8">
        <v>44334</v>
      </c>
      <c r="E1330" s="7" t="s">
        <v>28</v>
      </c>
      <c r="F1330" s="7" t="s">
        <v>63</v>
      </c>
      <c r="G1330" s="7" t="s">
        <v>64</v>
      </c>
      <c r="H1330" s="7" t="s">
        <v>21</v>
      </c>
      <c r="I1330" s="9">
        <v>0.54999999999999993</v>
      </c>
      <c r="J1330" s="10">
        <v>2250</v>
      </c>
      <c r="K1330" s="11">
        <f t="shared" si="10"/>
        <v>1237.4999999999998</v>
      </c>
      <c r="L1330" s="11">
        <f t="shared" si="11"/>
        <v>247.49999999999997</v>
      </c>
      <c r="M1330" s="12">
        <v>0.2</v>
      </c>
      <c r="O1330" s="17"/>
      <c r="P1330" s="18">
        <f>Data!$I1330-0.05</f>
        <v>0.49999999999999994</v>
      </c>
      <c r="Q1330" s="13">
        <f>Data!$J1330+500</f>
        <v>2750</v>
      </c>
      <c r="R1330" s="14">
        <f>Data!$M1330+5%</f>
        <v>0.25</v>
      </c>
    </row>
    <row r="1331" spans="1:18" ht="15.75" customHeight="1">
      <c r="A1331" s="1"/>
      <c r="B1331" s="7" t="s">
        <v>27</v>
      </c>
      <c r="C1331" s="7">
        <v>1128299</v>
      </c>
      <c r="D1331" s="8">
        <v>44334</v>
      </c>
      <c r="E1331" s="7" t="s">
        <v>28</v>
      </c>
      <c r="F1331" s="7" t="s">
        <v>63</v>
      </c>
      <c r="G1331" s="7" t="s">
        <v>64</v>
      </c>
      <c r="H1331" s="7" t="s">
        <v>22</v>
      </c>
      <c r="I1331" s="9">
        <v>0.7</v>
      </c>
      <c r="J1331" s="10">
        <v>5750</v>
      </c>
      <c r="K1331" s="11">
        <f t="shared" si="10"/>
        <v>4024.9999999999995</v>
      </c>
      <c r="L1331" s="11">
        <f t="shared" si="11"/>
        <v>1811.2499999999998</v>
      </c>
      <c r="M1331" s="12">
        <v>0.45</v>
      </c>
      <c r="O1331" s="17"/>
      <c r="P1331" s="18">
        <f>Data!$I1331-0.05</f>
        <v>0.64999999999999991</v>
      </c>
      <c r="Q1331" s="13">
        <f>Data!$J1331+1000</f>
        <v>6750</v>
      </c>
      <c r="R1331" s="14">
        <f>Data!$M1331+5%</f>
        <v>0.5</v>
      </c>
    </row>
    <row r="1332" spans="1:18" ht="15.75" customHeight="1">
      <c r="A1332" s="1"/>
      <c r="B1332" s="7" t="s">
        <v>27</v>
      </c>
      <c r="C1332" s="7">
        <v>1128299</v>
      </c>
      <c r="D1332" s="8">
        <v>44364</v>
      </c>
      <c r="E1332" s="7" t="s">
        <v>28</v>
      </c>
      <c r="F1332" s="7" t="s">
        <v>63</v>
      </c>
      <c r="G1332" s="7" t="s">
        <v>64</v>
      </c>
      <c r="H1332" s="7" t="s">
        <v>17</v>
      </c>
      <c r="I1332" s="9">
        <v>0.64999999999999991</v>
      </c>
      <c r="J1332" s="10">
        <v>8250</v>
      </c>
      <c r="K1332" s="11">
        <f t="shared" si="10"/>
        <v>5362.4999999999991</v>
      </c>
      <c r="L1332" s="11">
        <f t="shared" si="11"/>
        <v>1608.7499999999998</v>
      </c>
      <c r="M1332" s="12">
        <v>0.3</v>
      </c>
      <c r="O1332" s="17"/>
      <c r="P1332" s="18">
        <f>Data!$I1332-0.05</f>
        <v>0.59999999999999987</v>
      </c>
      <c r="Q1332" s="13">
        <f>Data!$J1332+1000</f>
        <v>9250</v>
      </c>
      <c r="R1332" s="14">
        <f>Data!$M1332+5%</f>
        <v>0.35</v>
      </c>
    </row>
    <row r="1333" spans="1:18" ht="15.75" customHeight="1">
      <c r="A1333" s="1"/>
      <c r="B1333" s="7" t="s">
        <v>27</v>
      </c>
      <c r="C1333" s="7">
        <v>1128299</v>
      </c>
      <c r="D1333" s="8">
        <v>44364</v>
      </c>
      <c r="E1333" s="7" t="s">
        <v>28</v>
      </c>
      <c r="F1333" s="7" t="s">
        <v>63</v>
      </c>
      <c r="G1333" s="7" t="s">
        <v>64</v>
      </c>
      <c r="H1333" s="7" t="s">
        <v>18</v>
      </c>
      <c r="I1333" s="9">
        <v>0.7</v>
      </c>
      <c r="J1333" s="10">
        <v>7000</v>
      </c>
      <c r="K1333" s="11">
        <f t="shared" si="10"/>
        <v>4900</v>
      </c>
      <c r="L1333" s="11">
        <f t="shared" si="11"/>
        <v>1225</v>
      </c>
      <c r="M1333" s="12">
        <v>0.25</v>
      </c>
      <c r="O1333" s="17"/>
      <c r="P1333" s="18">
        <f>Data!$I1333-0.05</f>
        <v>0.64999999999999991</v>
      </c>
      <c r="Q1333" s="13">
        <f>Data!$J1333+1000</f>
        <v>8000</v>
      </c>
      <c r="R1333" s="14">
        <f>Data!$M1333+5%</f>
        <v>0.3</v>
      </c>
    </row>
    <row r="1334" spans="1:18" ht="15.75" customHeight="1">
      <c r="A1334" s="1"/>
      <c r="B1334" s="7" t="s">
        <v>27</v>
      </c>
      <c r="C1334" s="7">
        <v>1128299</v>
      </c>
      <c r="D1334" s="8">
        <v>44364</v>
      </c>
      <c r="E1334" s="7" t="s">
        <v>28</v>
      </c>
      <c r="F1334" s="7" t="s">
        <v>63</v>
      </c>
      <c r="G1334" s="7" t="s">
        <v>64</v>
      </c>
      <c r="H1334" s="7" t="s">
        <v>19</v>
      </c>
      <c r="I1334" s="9">
        <v>0.85</v>
      </c>
      <c r="J1334" s="10">
        <v>7000</v>
      </c>
      <c r="K1334" s="11">
        <f t="shared" si="10"/>
        <v>5950</v>
      </c>
      <c r="L1334" s="11">
        <f t="shared" si="11"/>
        <v>1785</v>
      </c>
      <c r="M1334" s="12">
        <v>0.3</v>
      </c>
      <c r="O1334" s="17"/>
      <c r="P1334" s="18">
        <f>Data!$I1334+0.1</f>
        <v>0.95</v>
      </c>
      <c r="Q1334" s="13">
        <f>Data!$J1334+1000</f>
        <v>8000</v>
      </c>
      <c r="R1334" s="14">
        <f>Data!$M1334+5%</f>
        <v>0.35</v>
      </c>
    </row>
    <row r="1335" spans="1:18" ht="15.75" customHeight="1">
      <c r="A1335" s="1"/>
      <c r="B1335" s="7" t="s">
        <v>27</v>
      </c>
      <c r="C1335" s="7">
        <v>1128299</v>
      </c>
      <c r="D1335" s="8">
        <v>44364</v>
      </c>
      <c r="E1335" s="7" t="s">
        <v>28</v>
      </c>
      <c r="F1335" s="7" t="s">
        <v>63</v>
      </c>
      <c r="G1335" s="7" t="s">
        <v>64</v>
      </c>
      <c r="H1335" s="7" t="s">
        <v>20</v>
      </c>
      <c r="I1335" s="9">
        <v>0.85</v>
      </c>
      <c r="J1335" s="10">
        <v>5750</v>
      </c>
      <c r="K1335" s="11">
        <f t="shared" si="10"/>
        <v>4887.5</v>
      </c>
      <c r="L1335" s="11">
        <f t="shared" si="11"/>
        <v>1466.25</v>
      </c>
      <c r="M1335" s="12">
        <v>0.3</v>
      </c>
      <c r="O1335" s="17"/>
      <c r="P1335" s="18">
        <f>Data!$I1335+0.1</f>
        <v>0.95</v>
      </c>
      <c r="Q1335" s="13">
        <f>Data!$J1335+1000</f>
        <v>6750</v>
      </c>
      <c r="R1335" s="14">
        <f>Data!$M1335+5%</f>
        <v>0.35</v>
      </c>
    </row>
    <row r="1336" spans="1:18" ht="15.75" customHeight="1">
      <c r="A1336" s="1"/>
      <c r="B1336" s="7" t="s">
        <v>27</v>
      </c>
      <c r="C1336" s="7">
        <v>1128299</v>
      </c>
      <c r="D1336" s="8">
        <v>44364</v>
      </c>
      <c r="E1336" s="7" t="s">
        <v>28</v>
      </c>
      <c r="F1336" s="7" t="s">
        <v>63</v>
      </c>
      <c r="G1336" s="7" t="s">
        <v>64</v>
      </c>
      <c r="H1336" s="7" t="s">
        <v>21</v>
      </c>
      <c r="I1336" s="9">
        <v>0.95000000000000007</v>
      </c>
      <c r="J1336" s="10">
        <v>4500</v>
      </c>
      <c r="K1336" s="11">
        <f t="shared" si="10"/>
        <v>4275</v>
      </c>
      <c r="L1336" s="11">
        <f t="shared" si="11"/>
        <v>855</v>
      </c>
      <c r="M1336" s="12">
        <v>0.2</v>
      </c>
      <c r="O1336" s="17"/>
      <c r="P1336" s="18">
        <f>Data!$I1336+0.1</f>
        <v>1.05</v>
      </c>
      <c r="Q1336" s="13">
        <f>Data!$J1336+1000</f>
        <v>5500</v>
      </c>
      <c r="R1336" s="14">
        <f>Data!$M1336+5%</f>
        <v>0.25</v>
      </c>
    </row>
    <row r="1337" spans="1:18" ht="15.75" customHeight="1">
      <c r="A1337" s="1"/>
      <c r="B1337" s="7" t="s">
        <v>27</v>
      </c>
      <c r="C1337" s="7">
        <v>1128299</v>
      </c>
      <c r="D1337" s="8">
        <v>44364</v>
      </c>
      <c r="E1337" s="7" t="s">
        <v>28</v>
      </c>
      <c r="F1337" s="7" t="s">
        <v>63</v>
      </c>
      <c r="G1337" s="7" t="s">
        <v>64</v>
      </c>
      <c r="H1337" s="7" t="s">
        <v>22</v>
      </c>
      <c r="I1337" s="9">
        <v>1.1000000000000001</v>
      </c>
      <c r="J1337" s="10">
        <v>7500</v>
      </c>
      <c r="K1337" s="11">
        <f t="shared" si="10"/>
        <v>8250</v>
      </c>
      <c r="L1337" s="11">
        <f t="shared" si="11"/>
        <v>3712.5</v>
      </c>
      <c r="M1337" s="12">
        <v>0.45</v>
      </c>
      <c r="O1337" s="17"/>
      <c r="P1337" s="18">
        <f>Data!$I1337+0.1</f>
        <v>1.2000000000000002</v>
      </c>
      <c r="Q1337" s="13">
        <f>Data!$J1337+1000</f>
        <v>8500</v>
      </c>
      <c r="R1337" s="14">
        <f>Data!$M1337+5%</f>
        <v>0.5</v>
      </c>
    </row>
    <row r="1338" spans="1:18" ht="15.75" customHeight="1">
      <c r="A1338" s="1"/>
      <c r="B1338" s="7" t="s">
        <v>27</v>
      </c>
      <c r="C1338" s="7">
        <v>1128299</v>
      </c>
      <c r="D1338" s="8">
        <v>44393</v>
      </c>
      <c r="E1338" s="7" t="s">
        <v>28</v>
      </c>
      <c r="F1338" s="7" t="s">
        <v>63</v>
      </c>
      <c r="G1338" s="7" t="s">
        <v>64</v>
      </c>
      <c r="H1338" s="7" t="s">
        <v>17</v>
      </c>
      <c r="I1338" s="9">
        <v>0.9</v>
      </c>
      <c r="J1338" s="10">
        <v>9000</v>
      </c>
      <c r="K1338" s="11">
        <f t="shared" si="10"/>
        <v>8100</v>
      </c>
      <c r="L1338" s="11">
        <f t="shared" si="11"/>
        <v>2430</v>
      </c>
      <c r="M1338" s="12">
        <v>0.3</v>
      </c>
      <c r="O1338" s="17"/>
      <c r="P1338" s="18">
        <f>Data!$I1338+0.1</f>
        <v>1</v>
      </c>
      <c r="Q1338" s="13">
        <f>Data!$J1338+1000</f>
        <v>10000</v>
      </c>
      <c r="R1338" s="14">
        <f>Data!$M1338+5%</f>
        <v>0.35</v>
      </c>
    </row>
    <row r="1339" spans="1:18" ht="15.75" customHeight="1">
      <c r="A1339" s="1"/>
      <c r="B1339" s="7" t="s">
        <v>27</v>
      </c>
      <c r="C1339" s="7">
        <v>1128299</v>
      </c>
      <c r="D1339" s="8">
        <v>44393</v>
      </c>
      <c r="E1339" s="7" t="s">
        <v>28</v>
      </c>
      <c r="F1339" s="7" t="s">
        <v>63</v>
      </c>
      <c r="G1339" s="7" t="s">
        <v>64</v>
      </c>
      <c r="H1339" s="7" t="s">
        <v>18</v>
      </c>
      <c r="I1339" s="9">
        <v>0.95000000000000007</v>
      </c>
      <c r="J1339" s="10">
        <v>7500</v>
      </c>
      <c r="K1339" s="11">
        <f t="shared" si="10"/>
        <v>7125.0000000000009</v>
      </c>
      <c r="L1339" s="11">
        <f t="shared" si="11"/>
        <v>1781.2500000000002</v>
      </c>
      <c r="M1339" s="12">
        <v>0.25</v>
      </c>
      <c r="O1339" s="17"/>
      <c r="P1339" s="18">
        <f>Data!$I1339+0.1</f>
        <v>1.05</v>
      </c>
      <c r="Q1339" s="13">
        <f>Data!$J1339+1000</f>
        <v>8500</v>
      </c>
      <c r="R1339" s="14">
        <f>Data!$M1339+5%</f>
        <v>0.3</v>
      </c>
    </row>
    <row r="1340" spans="1:18" ht="15.75" customHeight="1">
      <c r="A1340" s="1"/>
      <c r="B1340" s="7" t="s">
        <v>27</v>
      </c>
      <c r="C1340" s="7">
        <v>1128299</v>
      </c>
      <c r="D1340" s="8">
        <v>44393</v>
      </c>
      <c r="E1340" s="7" t="s">
        <v>28</v>
      </c>
      <c r="F1340" s="7" t="s">
        <v>63</v>
      </c>
      <c r="G1340" s="7" t="s">
        <v>64</v>
      </c>
      <c r="H1340" s="7" t="s">
        <v>19</v>
      </c>
      <c r="I1340" s="9">
        <v>0.95000000000000007</v>
      </c>
      <c r="J1340" s="10">
        <v>7000</v>
      </c>
      <c r="K1340" s="11">
        <f t="shared" si="10"/>
        <v>6650.0000000000009</v>
      </c>
      <c r="L1340" s="11">
        <f t="shared" si="11"/>
        <v>1995.0000000000002</v>
      </c>
      <c r="M1340" s="12">
        <v>0.3</v>
      </c>
      <c r="O1340" s="17"/>
      <c r="P1340" s="18">
        <f>Data!$I1340+0.1</f>
        <v>1.05</v>
      </c>
      <c r="Q1340" s="13">
        <f>Data!$J1340+1000</f>
        <v>8000</v>
      </c>
      <c r="R1340" s="14">
        <f>Data!$M1340+5%</f>
        <v>0.35</v>
      </c>
    </row>
    <row r="1341" spans="1:18" ht="15.75" customHeight="1">
      <c r="A1341" s="1"/>
      <c r="B1341" s="7" t="s">
        <v>27</v>
      </c>
      <c r="C1341" s="7">
        <v>1128299</v>
      </c>
      <c r="D1341" s="8">
        <v>44393</v>
      </c>
      <c r="E1341" s="7" t="s">
        <v>28</v>
      </c>
      <c r="F1341" s="7" t="s">
        <v>63</v>
      </c>
      <c r="G1341" s="7" t="s">
        <v>64</v>
      </c>
      <c r="H1341" s="7" t="s">
        <v>20</v>
      </c>
      <c r="I1341" s="9">
        <v>0.9</v>
      </c>
      <c r="J1341" s="10">
        <v>6000</v>
      </c>
      <c r="K1341" s="11">
        <f t="shared" si="10"/>
        <v>5400</v>
      </c>
      <c r="L1341" s="11">
        <f t="shared" si="11"/>
        <v>1620</v>
      </c>
      <c r="M1341" s="12">
        <v>0.3</v>
      </c>
      <c r="O1341" s="17"/>
      <c r="P1341" s="18">
        <f>Data!$I1341+0.1</f>
        <v>1</v>
      </c>
      <c r="Q1341" s="13">
        <f>Data!$J1341+1000</f>
        <v>7000</v>
      </c>
      <c r="R1341" s="14">
        <f>Data!$M1341+5%</f>
        <v>0.35</v>
      </c>
    </row>
    <row r="1342" spans="1:18" ht="15.75" customHeight="1">
      <c r="A1342" s="1"/>
      <c r="B1342" s="7" t="s">
        <v>27</v>
      </c>
      <c r="C1342" s="7">
        <v>1128299</v>
      </c>
      <c r="D1342" s="8">
        <v>44393</v>
      </c>
      <c r="E1342" s="7" t="s">
        <v>28</v>
      </c>
      <c r="F1342" s="7" t="s">
        <v>63</v>
      </c>
      <c r="G1342" s="7" t="s">
        <v>64</v>
      </c>
      <c r="H1342" s="7" t="s">
        <v>21</v>
      </c>
      <c r="I1342" s="9">
        <v>0.95000000000000007</v>
      </c>
      <c r="J1342" s="10">
        <v>6500</v>
      </c>
      <c r="K1342" s="11">
        <f t="shared" si="10"/>
        <v>6175</v>
      </c>
      <c r="L1342" s="11">
        <f t="shared" si="11"/>
        <v>1235</v>
      </c>
      <c r="M1342" s="12">
        <v>0.2</v>
      </c>
      <c r="O1342" s="17"/>
      <c r="P1342" s="18">
        <f>Data!$I1342+0.1</f>
        <v>1.05</v>
      </c>
      <c r="Q1342" s="13">
        <f>Data!$J1342+1000</f>
        <v>7500</v>
      </c>
      <c r="R1342" s="14">
        <f>Data!$M1342+5%</f>
        <v>0.25</v>
      </c>
    </row>
    <row r="1343" spans="1:18" ht="15.75" customHeight="1">
      <c r="A1343" s="1"/>
      <c r="B1343" s="7" t="s">
        <v>27</v>
      </c>
      <c r="C1343" s="7">
        <v>1128299</v>
      </c>
      <c r="D1343" s="8">
        <v>44393</v>
      </c>
      <c r="E1343" s="7" t="s">
        <v>28</v>
      </c>
      <c r="F1343" s="7" t="s">
        <v>63</v>
      </c>
      <c r="G1343" s="7" t="s">
        <v>64</v>
      </c>
      <c r="H1343" s="7" t="s">
        <v>22</v>
      </c>
      <c r="I1343" s="9">
        <v>1.1000000000000001</v>
      </c>
      <c r="J1343" s="10">
        <v>6500</v>
      </c>
      <c r="K1343" s="11">
        <f t="shared" si="10"/>
        <v>7150.0000000000009</v>
      </c>
      <c r="L1343" s="11">
        <f t="shared" si="11"/>
        <v>3217.5000000000005</v>
      </c>
      <c r="M1343" s="12">
        <v>0.45</v>
      </c>
      <c r="O1343" s="17"/>
      <c r="P1343" s="18">
        <f>Data!$I1343+0.1</f>
        <v>1.2000000000000002</v>
      </c>
      <c r="Q1343" s="13">
        <f>Data!$J1343+1000</f>
        <v>7500</v>
      </c>
      <c r="R1343" s="14">
        <f>Data!$M1343+5%</f>
        <v>0.5</v>
      </c>
    </row>
    <row r="1344" spans="1:18" ht="15.75" customHeight="1">
      <c r="A1344" s="1"/>
      <c r="B1344" s="7" t="s">
        <v>27</v>
      </c>
      <c r="C1344" s="7">
        <v>1128299</v>
      </c>
      <c r="D1344" s="8">
        <v>44425</v>
      </c>
      <c r="E1344" s="7" t="s">
        <v>28</v>
      </c>
      <c r="F1344" s="7" t="s">
        <v>63</v>
      </c>
      <c r="G1344" s="7" t="s">
        <v>64</v>
      </c>
      <c r="H1344" s="7" t="s">
        <v>17</v>
      </c>
      <c r="I1344" s="9">
        <v>0.95000000000000007</v>
      </c>
      <c r="J1344" s="10">
        <v>8500</v>
      </c>
      <c r="K1344" s="11">
        <f t="shared" si="10"/>
        <v>8075.0000000000009</v>
      </c>
      <c r="L1344" s="11">
        <f t="shared" si="11"/>
        <v>2422.5</v>
      </c>
      <c r="M1344" s="12">
        <v>0.3</v>
      </c>
      <c r="O1344" s="17"/>
      <c r="P1344" s="18">
        <f>Data!$I1344+0.1</f>
        <v>1.05</v>
      </c>
      <c r="Q1344" s="13">
        <f>Data!$J1344+1000</f>
        <v>9500</v>
      </c>
      <c r="R1344" s="14">
        <f>Data!$M1344+5%</f>
        <v>0.35</v>
      </c>
    </row>
    <row r="1345" spans="1:18" ht="15.75" customHeight="1">
      <c r="A1345" s="1"/>
      <c r="B1345" s="7" t="s">
        <v>27</v>
      </c>
      <c r="C1345" s="7">
        <v>1128299</v>
      </c>
      <c r="D1345" s="8">
        <v>44425</v>
      </c>
      <c r="E1345" s="7" t="s">
        <v>28</v>
      </c>
      <c r="F1345" s="7" t="s">
        <v>63</v>
      </c>
      <c r="G1345" s="7" t="s">
        <v>64</v>
      </c>
      <c r="H1345" s="7" t="s">
        <v>18</v>
      </c>
      <c r="I1345" s="9">
        <v>0.85000000000000009</v>
      </c>
      <c r="J1345" s="10">
        <v>8250</v>
      </c>
      <c r="K1345" s="11">
        <f t="shared" si="10"/>
        <v>7012.5000000000009</v>
      </c>
      <c r="L1345" s="11">
        <f t="shared" si="11"/>
        <v>1753.1250000000002</v>
      </c>
      <c r="M1345" s="12">
        <v>0.25</v>
      </c>
      <c r="O1345" s="17"/>
      <c r="P1345" s="18">
        <f>Data!$I1345+0.1</f>
        <v>0.95000000000000007</v>
      </c>
      <c r="Q1345" s="13">
        <f>Data!$J1345+1000</f>
        <v>9250</v>
      </c>
      <c r="R1345" s="14">
        <f>Data!$M1345+5%</f>
        <v>0.3</v>
      </c>
    </row>
    <row r="1346" spans="1:18" ht="15.75" customHeight="1">
      <c r="A1346" s="1"/>
      <c r="B1346" s="7" t="s">
        <v>27</v>
      </c>
      <c r="C1346" s="7">
        <v>1128299</v>
      </c>
      <c r="D1346" s="8">
        <v>44425</v>
      </c>
      <c r="E1346" s="7" t="s">
        <v>28</v>
      </c>
      <c r="F1346" s="7" t="s">
        <v>63</v>
      </c>
      <c r="G1346" s="7" t="s">
        <v>64</v>
      </c>
      <c r="H1346" s="7" t="s">
        <v>19</v>
      </c>
      <c r="I1346" s="9">
        <v>0.8</v>
      </c>
      <c r="J1346" s="10">
        <v>7000</v>
      </c>
      <c r="K1346" s="11">
        <f t="shared" si="10"/>
        <v>5600</v>
      </c>
      <c r="L1346" s="11">
        <f t="shared" si="11"/>
        <v>1680</v>
      </c>
      <c r="M1346" s="12">
        <v>0.3</v>
      </c>
      <c r="O1346" s="17"/>
      <c r="P1346" s="18">
        <f>Data!$I1346+0.1</f>
        <v>0.9</v>
      </c>
      <c r="Q1346" s="13">
        <f>Data!$J1346+1000</f>
        <v>8000</v>
      </c>
      <c r="R1346" s="14">
        <f>Data!$M1346+5%</f>
        <v>0.35</v>
      </c>
    </row>
    <row r="1347" spans="1:18" ht="15.75" customHeight="1">
      <c r="A1347" s="1"/>
      <c r="B1347" s="7" t="s">
        <v>27</v>
      </c>
      <c r="C1347" s="7">
        <v>1128299</v>
      </c>
      <c r="D1347" s="8">
        <v>44425</v>
      </c>
      <c r="E1347" s="7" t="s">
        <v>28</v>
      </c>
      <c r="F1347" s="7" t="s">
        <v>63</v>
      </c>
      <c r="G1347" s="7" t="s">
        <v>64</v>
      </c>
      <c r="H1347" s="7" t="s">
        <v>20</v>
      </c>
      <c r="I1347" s="9">
        <v>0.8</v>
      </c>
      <c r="J1347" s="10">
        <v>4750</v>
      </c>
      <c r="K1347" s="11">
        <f t="shared" si="10"/>
        <v>3800</v>
      </c>
      <c r="L1347" s="11">
        <f t="shared" si="11"/>
        <v>1140</v>
      </c>
      <c r="M1347" s="12">
        <v>0.3</v>
      </c>
      <c r="O1347" s="17"/>
      <c r="P1347" s="18">
        <f>Data!$I1347+0.1</f>
        <v>0.9</v>
      </c>
      <c r="Q1347" s="13">
        <f>Data!$J1347-500</f>
        <v>4250</v>
      </c>
      <c r="R1347" s="14">
        <f>Data!$M1347+5%</f>
        <v>0.35</v>
      </c>
    </row>
    <row r="1348" spans="1:18" ht="15.75" customHeight="1">
      <c r="A1348" s="1"/>
      <c r="B1348" s="7" t="s">
        <v>27</v>
      </c>
      <c r="C1348" s="7">
        <v>1128299</v>
      </c>
      <c r="D1348" s="8">
        <v>44425</v>
      </c>
      <c r="E1348" s="7" t="s">
        <v>28</v>
      </c>
      <c r="F1348" s="7" t="s">
        <v>63</v>
      </c>
      <c r="G1348" s="7" t="s">
        <v>64</v>
      </c>
      <c r="H1348" s="7" t="s">
        <v>21</v>
      </c>
      <c r="I1348" s="9">
        <v>0.79999999999999993</v>
      </c>
      <c r="J1348" s="10">
        <v>4750</v>
      </c>
      <c r="K1348" s="11">
        <f t="shared" si="10"/>
        <v>3799.9999999999995</v>
      </c>
      <c r="L1348" s="11">
        <f t="shared" si="11"/>
        <v>760</v>
      </c>
      <c r="M1348" s="12">
        <v>0.2</v>
      </c>
      <c r="O1348" s="17"/>
      <c r="P1348" s="18">
        <f>Data!$I1348+0.1</f>
        <v>0.89999999999999991</v>
      </c>
      <c r="Q1348" s="13">
        <f>Data!$J1348-500</f>
        <v>4250</v>
      </c>
      <c r="R1348" s="14">
        <f>Data!$M1348+5%</f>
        <v>0.25</v>
      </c>
    </row>
    <row r="1349" spans="1:18" ht="15.75" customHeight="1">
      <c r="A1349" s="1"/>
      <c r="B1349" s="7" t="s">
        <v>27</v>
      </c>
      <c r="C1349" s="7">
        <v>1128299</v>
      </c>
      <c r="D1349" s="8">
        <v>44425</v>
      </c>
      <c r="E1349" s="7" t="s">
        <v>28</v>
      </c>
      <c r="F1349" s="7" t="s">
        <v>63</v>
      </c>
      <c r="G1349" s="7" t="s">
        <v>64</v>
      </c>
      <c r="H1349" s="7" t="s">
        <v>22</v>
      </c>
      <c r="I1349" s="9">
        <v>0.85</v>
      </c>
      <c r="J1349" s="10">
        <v>3000</v>
      </c>
      <c r="K1349" s="11">
        <f t="shared" si="10"/>
        <v>2550</v>
      </c>
      <c r="L1349" s="11">
        <f t="shared" si="11"/>
        <v>1147.5</v>
      </c>
      <c r="M1349" s="12">
        <v>0.45</v>
      </c>
      <c r="O1349" s="17"/>
      <c r="P1349" s="18">
        <f>Data!$I1349+0.1</f>
        <v>0.95</v>
      </c>
      <c r="Q1349" s="13">
        <f>Data!$J1349-500</f>
        <v>2500</v>
      </c>
      <c r="R1349" s="14">
        <f>Data!$M1349+5%</f>
        <v>0.5</v>
      </c>
    </row>
    <row r="1350" spans="1:18" ht="15.75" customHeight="1">
      <c r="A1350" s="1"/>
      <c r="B1350" s="7" t="s">
        <v>27</v>
      </c>
      <c r="C1350" s="7">
        <v>1128299</v>
      </c>
      <c r="D1350" s="8">
        <v>44457</v>
      </c>
      <c r="E1350" s="7" t="s">
        <v>28</v>
      </c>
      <c r="F1350" s="7" t="s">
        <v>63</v>
      </c>
      <c r="G1350" s="7" t="s">
        <v>64</v>
      </c>
      <c r="H1350" s="7" t="s">
        <v>17</v>
      </c>
      <c r="I1350" s="9">
        <v>0.60000000000000009</v>
      </c>
      <c r="J1350" s="10">
        <v>5000</v>
      </c>
      <c r="K1350" s="11">
        <f t="shared" si="10"/>
        <v>3000.0000000000005</v>
      </c>
      <c r="L1350" s="11">
        <f t="shared" si="11"/>
        <v>900.00000000000011</v>
      </c>
      <c r="M1350" s="12">
        <v>0.3</v>
      </c>
      <c r="O1350" s="17"/>
      <c r="P1350" s="18">
        <f>Data!$I1350-0.05</f>
        <v>0.55000000000000004</v>
      </c>
      <c r="Q1350" s="13">
        <f>Data!$J1350-500</f>
        <v>4500</v>
      </c>
      <c r="R1350" s="14">
        <f>Data!$M1350+5%</f>
        <v>0.35</v>
      </c>
    </row>
    <row r="1351" spans="1:18" ht="15.75" customHeight="1">
      <c r="A1351" s="1"/>
      <c r="B1351" s="7" t="s">
        <v>27</v>
      </c>
      <c r="C1351" s="7">
        <v>1128299</v>
      </c>
      <c r="D1351" s="8">
        <v>44457</v>
      </c>
      <c r="E1351" s="7" t="s">
        <v>28</v>
      </c>
      <c r="F1351" s="7" t="s">
        <v>63</v>
      </c>
      <c r="G1351" s="7" t="s">
        <v>64</v>
      </c>
      <c r="H1351" s="7" t="s">
        <v>18</v>
      </c>
      <c r="I1351" s="9">
        <v>0.65000000000000013</v>
      </c>
      <c r="J1351" s="10">
        <v>5000</v>
      </c>
      <c r="K1351" s="11">
        <f t="shared" si="10"/>
        <v>3250.0000000000005</v>
      </c>
      <c r="L1351" s="11">
        <f t="shared" si="11"/>
        <v>812.50000000000011</v>
      </c>
      <c r="M1351" s="12">
        <v>0.25</v>
      </c>
      <c r="O1351" s="17"/>
      <c r="P1351" s="18">
        <f>Data!$I1351-0.05</f>
        <v>0.60000000000000009</v>
      </c>
      <c r="Q1351" s="13">
        <f>Data!$J1351-500</f>
        <v>4500</v>
      </c>
      <c r="R1351" s="14">
        <f>Data!$M1351+5%</f>
        <v>0.3</v>
      </c>
    </row>
    <row r="1352" spans="1:18" ht="15.75" customHeight="1">
      <c r="A1352" s="1"/>
      <c r="B1352" s="7" t="s">
        <v>27</v>
      </c>
      <c r="C1352" s="7">
        <v>1128299</v>
      </c>
      <c r="D1352" s="8">
        <v>44457</v>
      </c>
      <c r="E1352" s="7" t="s">
        <v>28</v>
      </c>
      <c r="F1352" s="7" t="s">
        <v>63</v>
      </c>
      <c r="G1352" s="7" t="s">
        <v>64</v>
      </c>
      <c r="H1352" s="7" t="s">
        <v>19</v>
      </c>
      <c r="I1352" s="9">
        <v>0.60000000000000009</v>
      </c>
      <c r="J1352" s="10">
        <v>3000</v>
      </c>
      <c r="K1352" s="11">
        <f t="shared" si="10"/>
        <v>1800.0000000000002</v>
      </c>
      <c r="L1352" s="11">
        <f t="shared" si="11"/>
        <v>540</v>
      </c>
      <c r="M1352" s="12">
        <v>0.3</v>
      </c>
      <c r="O1352" s="17"/>
      <c r="P1352" s="18">
        <f>Data!$I1352-0.05</f>
        <v>0.55000000000000004</v>
      </c>
      <c r="Q1352" s="13">
        <f>Data!$J1352-750</f>
        <v>2250</v>
      </c>
      <c r="R1352" s="14">
        <f>Data!$M1352+5%</f>
        <v>0.35</v>
      </c>
    </row>
    <row r="1353" spans="1:18" ht="15.75" customHeight="1">
      <c r="A1353" s="1"/>
      <c r="B1353" s="7" t="s">
        <v>27</v>
      </c>
      <c r="C1353" s="7">
        <v>1128299</v>
      </c>
      <c r="D1353" s="8">
        <v>44457</v>
      </c>
      <c r="E1353" s="7" t="s">
        <v>28</v>
      </c>
      <c r="F1353" s="7" t="s">
        <v>63</v>
      </c>
      <c r="G1353" s="7" t="s">
        <v>64</v>
      </c>
      <c r="H1353" s="7" t="s">
        <v>20</v>
      </c>
      <c r="I1353" s="9">
        <v>0.60000000000000009</v>
      </c>
      <c r="J1353" s="10">
        <v>2500</v>
      </c>
      <c r="K1353" s="11">
        <f t="shared" si="10"/>
        <v>1500.0000000000002</v>
      </c>
      <c r="L1353" s="11">
        <f t="shared" si="11"/>
        <v>450.00000000000006</v>
      </c>
      <c r="M1353" s="12">
        <v>0.3</v>
      </c>
      <c r="O1353" s="17"/>
      <c r="P1353" s="18">
        <f>Data!$I1353-0.05</f>
        <v>0.55000000000000004</v>
      </c>
      <c r="Q1353" s="13">
        <f>Data!$J1353-750</f>
        <v>1750</v>
      </c>
      <c r="R1353" s="14">
        <f>Data!$M1353+5%</f>
        <v>0.35</v>
      </c>
    </row>
    <row r="1354" spans="1:18" ht="15.75" customHeight="1">
      <c r="A1354" s="1"/>
      <c r="B1354" s="7" t="s">
        <v>27</v>
      </c>
      <c r="C1354" s="7">
        <v>1128299</v>
      </c>
      <c r="D1354" s="8">
        <v>44457</v>
      </c>
      <c r="E1354" s="7" t="s">
        <v>28</v>
      </c>
      <c r="F1354" s="7" t="s">
        <v>63</v>
      </c>
      <c r="G1354" s="7" t="s">
        <v>64</v>
      </c>
      <c r="H1354" s="7" t="s">
        <v>21</v>
      </c>
      <c r="I1354" s="9">
        <v>0.70000000000000007</v>
      </c>
      <c r="J1354" s="10">
        <v>2750</v>
      </c>
      <c r="K1354" s="11">
        <f t="shared" si="10"/>
        <v>1925.0000000000002</v>
      </c>
      <c r="L1354" s="11">
        <f t="shared" si="11"/>
        <v>385.00000000000006</v>
      </c>
      <c r="M1354" s="12">
        <v>0.2</v>
      </c>
      <c r="O1354" s="17"/>
      <c r="P1354" s="18">
        <f>Data!$I1354-0.05</f>
        <v>0.65</v>
      </c>
      <c r="Q1354" s="13">
        <f>Data!$J1354-750</f>
        <v>2000</v>
      </c>
      <c r="R1354" s="14">
        <f>Data!$M1354+5%</f>
        <v>0.25</v>
      </c>
    </row>
    <row r="1355" spans="1:18" ht="15.75" customHeight="1">
      <c r="A1355" s="1"/>
      <c r="B1355" s="7" t="s">
        <v>27</v>
      </c>
      <c r="C1355" s="7">
        <v>1128299</v>
      </c>
      <c r="D1355" s="8">
        <v>44457</v>
      </c>
      <c r="E1355" s="7" t="s">
        <v>28</v>
      </c>
      <c r="F1355" s="7" t="s">
        <v>63</v>
      </c>
      <c r="G1355" s="7" t="s">
        <v>64</v>
      </c>
      <c r="H1355" s="7" t="s">
        <v>22</v>
      </c>
      <c r="I1355" s="9">
        <v>0.54999999999999993</v>
      </c>
      <c r="J1355" s="10">
        <v>3000</v>
      </c>
      <c r="K1355" s="11">
        <f t="shared" si="10"/>
        <v>1649.9999999999998</v>
      </c>
      <c r="L1355" s="11">
        <f t="shared" si="11"/>
        <v>742.49999999999989</v>
      </c>
      <c r="M1355" s="12">
        <v>0.45</v>
      </c>
      <c r="O1355" s="17"/>
      <c r="P1355" s="18">
        <f>Data!$I1355-0.05</f>
        <v>0.49999999999999994</v>
      </c>
      <c r="Q1355" s="13">
        <f>Data!$J1355-750</f>
        <v>2250</v>
      </c>
      <c r="R1355" s="14">
        <f>Data!$M1355+5%</f>
        <v>0.5</v>
      </c>
    </row>
    <row r="1356" spans="1:18" ht="15.75" customHeight="1">
      <c r="A1356" s="1"/>
      <c r="B1356" s="7" t="s">
        <v>27</v>
      </c>
      <c r="C1356" s="7">
        <v>1128299</v>
      </c>
      <c r="D1356" s="8">
        <v>44486</v>
      </c>
      <c r="E1356" s="7" t="s">
        <v>28</v>
      </c>
      <c r="F1356" s="7" t="s">
        <v>63</v>
      </c>
      <c r="G1356" s="7" t="s">
        <v>64</v>
      </c>
      <c r="H1356" s="7" t="s">
        <v>17</v>
      </c>
      <c r="I1356" s="9">
        <v>0.5</v>
      </c>
      <c r="J1356" s="10">
        <v>4000</v>
      </c>
      <c r="K1356" s="11">
        <f t="shared" si="10"/>
        <v>2000</v>
      </c>
      <c r="L1356" s="11">
        <f t="shared" si="11"/>
        <v>600</v>
      </c>
      <c r="M1356" s="12">
        <v>0.3</v>
      </c>
      <c r="O1356" s="17"/>
      <c r="P1356" s="18">
        <f>Data!$I1356-0.05</f>
        <v>0.45</v>
      </c>
      <c r="Q1356" s="13">
        <f>Data!$J1356-750</f>
        <v>3250</v>
      </c>
      <c r="R1356" s="14">
        <f>Data!$M1356+5%</f>
        <v>0.35</v>
      </c>
    </row>
    <row r="1357" spans="1:18" ht="15.75" customHeight="1">
      <c r="A1357" s="1"/>
      <c r="B1357" s="7" t="s">
        <v>27</v>
      </c>
      <c r="C1357" s="7">
        <v>1128299</v>
      </c>
      <c r="D1357" s="8">
        <v>44486</v>
      </c>
      <c r="E1357" s="7" t="s">
        <v>28</v>
      </c>
      <c r="F1357" s="7" t="s">
        <v>63</v>
      </c>
      <c r="G1357" s="7" t="s">
        <v>64</v>
      </c>
      <c r="H1357" s="7" t="s">
        <v>18</v>
      </c>
      <c r="I1357" s="9">
        <v>0.65000000000000013</v>
      </c>
      <c r="J1357" s="10">
        <v>5750</v>
      </c>
      <c r="K1357" s="11">
        <f t="shared" si="10"/>
        <v>3737.5000000000009</v>
      </c>
      <c r="L1357" s="11">
        <f t="shared" si="11"/>
        <v>934.37500000000023</v>
      </c>
      <c r="M1357" s="12">
        <v>0.25</v>
      </c>
      <c r="O1357" s="17"/>
      <c r="P1357" s="18">
        <f>Data!$I1357-0</f>
        <v>0.65000000000000013</v>
      </c>
      <c r="Q1357" s="13">
        <f>Data!$J1357+1000</f>
        <v>6750</v>
      </c>
      <c r="R1357" s="14">
        <f>Data!$M1357+5%</f>
        <v>0.3</v>
      </c>
    </row>
    <row r="1358" spans="1:18" ht="15.75" customHeight="1">
      <c r="A1358" s="1"/>
      <c r="B1358" s="7" t="s">
        <v>27</v>
      </c>
      <c r="C1358" s="7">
        <v>1128299</v>
      </c>
      <c r="D1358" s="8">
        <v>44486</v>
      </c>
      <c r="E1358" s="7" t="s">
        <v>28</v>
      </c>
      <c r="F1358" s="7" t="s">
        <v>63</v>
      </c>
      <c r="G1358" s="7" t="s">
        <v>64</v>
      </c>
      <c r="H1358" s="7" t="s">
        <v>19</v>
      </c>
      <c r="I1358" s="9">
        <v>0.60000000000000009</v>
      </c>
      <c r="J1358" s="10">
        <v>4000</v>
      </c>
      <c r="K1358" s="11">
        <f t="shared" si="10"/>
        <v>2400.0000000000005</v>
      </c>
      <c r="L1358" s="11">
        <f t="shared" si="11"/>
        <v>720.00000000000011</v>
      </c>
      <c r="M1358" s="12">
        <v>0.3</v>
      </c>
      <c r="O1358" s="17"/>
      <c r="P1358" s="18">
        <f>Data!$I1358-0</f>
        <v>0.60000000000000009</v>
      </c>
      <c r="Q1358" s="13">
        <f>Data!$J1358+1000</f>
        <v>5000</v>
      </c>
      <c r="R1358" s="14">
        <f>Data!$M1358+5%</f>
        <v>0.35</v>
      </c>
    </row>
    <row r="1359" spans="1:18" ht="15.75" customHeight="1">
      <c r="A1359" s="1"/>
      <c r="B1359" s="7" t="s">
        <v>27</v>
      </c>
      <c r="C1359" s="7">
        <v>1128299</v>
      </c>
      <c r="D1359" s="8">
        <v>44486</v>
      </c>
      <c r="E1359" s="7" t="s">
        <v>28</v>
      </c>
      <c r="F1359" s="7" t="s">
        <v>63</v>
      </c>
      <c r="G1359" s="7" t="s">
        <v>64</v>
      </c>
      <c r="H1359" s="7" t="s">
        <v>20</v>
      </c>
      <c r="I1359" s="9">
        <v>0.55000000000000004</v>
      </c>
      <c r="J1359" s="10">
        <v>3750</v>
      </c>
      <c r="K1359" s="11">
        <f t="shared" si="10"/>
        <v>2062.5</v>
      </c>
      <c r="L1359" s="11">
        <f t="shared" si="11"/>
        <v>618.75</v>
      </c>
      <c r="M1359" s="12">
        <v>0.3</v>
      </c>
      <c r="O1359" s="17"/>
      <c r="P1359" s="18">
        <f>Data!$I1359-0</f>
        <v>0.55000000000000004</v>
      </c>
      <c r="Q1359" s="13">
        <f>Data!$J1359+1000</f>
        <v>4750</v>
      </c>
      <c r="R1359" s="14">
        <f>Data!$M1359+5%</f>
        <v>0.35</v>
      </c>
    </row>
    <row r="1360" spans="1:18" ht="15.75" customHeight="1">
      <c r="A1360" s="1"/>
      <c r="B1360" s="7" t="s">
        <v>27</v>
      </c>
      <c r="C1360" s="7">
        <v>1128299</v>
      </c>
      <c r="D1360" s="8">
        <v>44486</v>
      </c>
      <c r="E1360" s="7" t="s">
        <v>28</v>
      </c>
      <c r="F1360" s="7" t="s">
        <v>63</v>
      </c>
      <c r="G1360" s="7" t="s">
        <v>64</v>
      </c>
      <c r="H1360" s="7" t="s">
        <v>21</v>
      </c>
      <c r="I1360" s="9">
        <v>0.65</v>
      </c>
      <c r="J1360" s="10">
        <v>3500</v>
      </c>
      <c r="K1360" s="11">
        <f t="shared" si="10"/>
        <v>2275</v>
      </c>
      <c r="L1360" s="11">
        <f t="shared" si="11"/>
        <v>455</v>
      </c>
      <c r="M1360" s="12">
        <v>0.2</v>
      </c>
      <c r="O1360" s="17"/>
      <c r="P1360" s="18">
        <f>Data!$I1360-0</f>
        <v>0.65</v>
      </c>
      <c r="Q1360" s="13">
        <f>Data!$J1360+1000</f>
        <v>4500</v>
      </c>
      <c r="R1360" s="14">
        <f>Data!$M1360+5%</f>
        <v>0.25</v>
      </c>
    </row>
    <row r="1361" spans="1:18" ht="15.75" customHeight="1">
      <c r="A1361" s="1"/>
      <c r="B1361" s="7" t="s">
        <v>27</v>
      </c>
      <c r="C1361" s="7">
        <v>1128299</v>
      </c>
      <c r="D1361" s="8">
        <v>44486</v>
      </c>
      <c r="E1361" s="7" t="s">
        <v>28</v>
      </c>
      <c r="F1361" s="7" t="s">
        <v>63</v>
      </c>
      <c r="G1361" s="7" t="s">
        <v>64</v>
      </c>
      <c r="H1361" s="7" t="s">
        <v>22</v>
      </c>
      <c r="I1361" s="9">
        <v>0.70000000000000007</v>
      </c>
      <c r="J1361" s="10">
        <v>4000</v>
      </c>
      <c r="K1361" s="11">
        <f t="shared" si="10"/>
        <v>2800.0000000000005</v>
      </c>
      <c r="L1361" s="11">
        <f t="shared" si="11"/>
        <v>1260.0000000000002</v>
      </c>
      <c r="M1361" s="12">
        <v>0.45</v>
      </c>
      <c r="O1361" s="17"/>
      <c r="P1361" s="18">
        <f>Data!$I1361-0</f>
        <v>0.70000000000000007</v>
      </c>
      <c r="Q1361" s="13">
        <f>Data!$J1361+1000</f>
        <v>5000</v>
      </c>
      <c r="R1361" s="14">
        <f>Data!$M1361+5%</f>
        <v>0.5</v>
      </c>
    </row>
    <row r="1362" spans="1:18" ht="15.75" customHeight="1">
      <c r="A1362" s="1"/>
      <c r="B1362" s="7" t="s">
        <v>27</v>
      </c>
      <c r="C1362" s="7">
        <v>1128299</v>
      </c>
      <c r="D1362" s="8">
        <v>44517</v>
      </c>
      <c r="E1362" s="7" t="s">
        <v>28</v>
      </c>
      <c r="F1362" s="7" t="s">
        <v>63</v>
      </c>
      <c r="G1362" s="7" t="s">
        <v>64</v>
      </c>
      <c r="H1362" s="7" t="s">
        <v>17</v>
      </c>
      <c r="I1362" s="9">
        <v>0.55000000000000004</v>
      </c>
      <c r="J1362" s="10">
        <v>6250</v>
      </c>
      <c r="K1362" s="11">
        <f t="shared" si="10"/>
        <v>3437.5000000000005</v>
      </c>
      <c r="L1362" s="11">
        <f t="shared" si="11"/>
        <v>1031.25</v>
      </c>
      <c r="M1362" s="12">
        <v>0.3</v>
      </c>
      <c r="O1362" s="17"/>
      <c r="P1362" s="18">
        <f>Data!$I1362-0</f>
        <v>0.55000000000000004</v>
      </c>
      <c r="Q1362" s="13">
        <f>Data!$J1362+1000</f>
        <v>7250</v>
      </c>
      <c r="R1362" s="14">
        <f>Data!$M1362+5%</f>
        <v>0.35</v>
      </c>
    </row>
    <row r="1363" spans="1:18" ht="15.75" customHeight="1">
      <c r="A1363" s="1"/>
      <c r="B1363" s="7" t="s">
        <v>27</v>
      </c>
      <c r="C1363" s="7">
        <v>1128299</v>
      </c>
      <c r="D1363" s="8">
        <v>44517</v>
      </c>
      <c r="E1363" s="7" t="s">
        <v>28</v>
      </c>
      <c r="F1363" s="7" t="s">
        <v>63</v>
      </c>
      <c r="G1363" s="7" t="s">
        <v>64</v>
      </c>
      <c r="H1363" s="7" t="s">
        <v>18</v>
      </c>
      <c r="I1363" s="9">
        <v>0.60000000000000009</v>
      </c>
      <c r="J1363" s="10">
        <v>7000</v>
      </c>
      <c r="K1363" s="11">
        <f t="shared" si="10"/>
        <v>4200.0000000000009</v>
      </c>
      <c r="L1363" s="11">
        <f t="shared" si="11"/>
        <v>1050.0000000000002</v>
      </c>
      <c r="M1363" s="12">
        <v>0.25</v>
      </c>
      <c r="O1363" s="17"/>
      <c r="P1363" s="18">
        <f>Data!$I1363-0</f>
        <v>0.60000000000000009</v>
      </c>
      <c r="Q1363" s="13">
        <f>Data!$J1363+1000</f>
        <v>8000</v>
      </c>
      <c r="R1363" s="14">
        <f>Data!$M1363+5%</f>
        <v>0.3</v>
      </c>
    </row>
    <row r="1364" spans="1:18" ht="15.75" customHeight="1">
      <c r="A1364" s="1"/>
      <c r="B1364" s="7" t="s">
        <v>27</v>
      </c>
      <c r="C1364" s="7">
        <v>1128299</v>
      </c>
      <c r="D1364" s="8">
        <v>44517</v>
      </c>
      <c r="E1364" s="7" t="s">
        <v>28</v>
      </c>
      <c r="F1364" s="7" t="s">
        <v>63</v>
      </c>
      <c r="G1364" s="7" t="s">
        <v>64</v>
      </c>
      <c r="H1364" s="7" t="s">
        <v>19</v>
      </c>
      <c r="I1364" s="9">
        <v>0.55000000000000004</v>
      </c>
      <c r="J1364" s="10">
        <v>5250</v>
      </c>
      <c r="K1364" s="11">
        <f t="shared" si="10"/>
        <v>2887.5000000000005</v>
      </c>
      <c r="L1364" s="11">
        <f t="shared" si="11"/>
        <v>866.25000000000011</v>
      </c>
      <c r="M1364" s="12">
        <v>0.3</v>
      </c>
      <c r="O1364" s="17"/>
      <c r="P1364" s="18">
        <f>Data!$I1364-0</f>
        <v>0.55000000000000004</v>
      </c>
      <c r="Q1364" s="13">
        <f>Data!$J1364+1000</f>
        <v>6250</v>
      </c>
      <c r="R1364" s="14">
        <f>Data!$M1364+5%</f>
        <v>0.35</v>
      </c>
    </row>
    <row r="1365" spans="1:18" ht="15.75" customHeight="1">
      <c r="A1365" s="1"/>
      <c r="B1365" s="7" t="s">
        <v>27</v>
      </c>
      <c r="C1365" s="7">
        <v>1128299</v>
      </c>
      <c r="D1365" s="8">
        <v>44517</v>
      </c>
      <c r="E1365" s="7" t="s">
        <v>28</v>
      </c>
      <c r="F1365" s="7" t="s">
        <v>63</v>
      </c>
      <c r="G1365" s="7" t="s">
        <v>64</v>
      </c>
      <c r="H1365" s="7" t="s">
        <v>20</v>
      </c>
      <c r="I1365" s="9">
        <v>0.65000000000000013</v>
      </c>
      <c r="J1365" s="10">
        <v>5000</v>
      </c>
      <c r="K1365" s="11">
        <f t="shared" si="10"/>
        <v>3250.0000000000005</v>
      </c>
      <c r="L1365" s="11">
        <f t="shared" si="11"/>
        <v>975.00000000000011</v>
      </c>
      <c r="M1365" s="12">
        <v>0.3</v>
      </c>
      <c r="O1365" s="17"/>
      <c r="P1365" s="18">
        <f>Data!$I1365-0</f>
        <v>0.65000000000000013</v>
      </c>
      <c r="Q1365" s="13">
        <f>Data!$J1365+1000</f>
        <v>6000</v>
      </c>
      <c r="R1365" s="14">
        <f>Data!$M1365+5%</f>
        <v>0.35</v>
      </c>
    </row>
    <row r="1366" spans="1:18" ht="15.75" customHeight="1">
      <c r="A1366" s="1"/>
      <c r="B1366" s="7" t="s">
        <v>27</v>
      </c>
      <c r="C1366" s="7">
        <v>1128299</v>
      </c>
      <c r="D1366" s="8">
        <v>44517</v>
      </c>
      <c r="E1366" s="7" t="s">
        <v>28</v>
      </c>
      <c r="F1366" s="7" t="s">
        <v>63</v>
      </c>
      <c r="G1366" s="7" t="s">
        <v>64</v>
      </c>
      <c r="H1366" s="7" t="s">
        <v>21</v>
      </c>
      <c r="I1366" s="9">
        <v>0.85000000000000009</v>
      </c>
      <c r="J1366" s="10">
        <v>4750</v>
      </c>
      <c r="K1366" s="11">
        <f t="shared" si="10"/>
        <v>4037.5000000000005</v>
      </c>
      <c r="L1366" s="11">
        <f t="shared" si="11"/>
        <v>807.50000000000011</v>
      </c>
      <c r="M1366" s="12">
        <v>0.2</v>
      </c>
      <c r="O1366" s="17"/>
      <c r="P1366" s="18">
        <f>Data!$I1366-0</f>
        <v>0.85000000000000009</v>
      </c>
      <c r="Q1366" s="13">
        <f>Data!$J1366+1000</f>
        <v>5750</v>
      </c>
      <c r="R1366" s="14">
        <f>Data!$M1366+5%</f>
        <v>0.25</v>
      </c>
    </row>
    <row r="1367" spans="1:18" ht="15.75" customHeight="1">
      <c r="A1367" s="1"/>
      <c r="B1367" s="7" t="s">
        <v>27</v>
      </c>
      <c r="C1367" s="7">
        <v>1128299</v>
      </c>
      <c r="D1367" s="8">
        <v>44517</v>
      </c>
      <c r="E1367" s="7" t="s">
        <v>28</v>
      </c>
      <c r="F1367" s="7" t="s">
        <v>63</v>
      </c>
      <c r="G1367" s="7" t="s">
        <v>64</v>
      </c>
      <c r="H1367" s="7" t="s">
        <v>22</v>
      </c>
      <c r="I1367" s="9">
        <v>0.90000000000000013</v>
      </c>
      <c r="J1367" s="10">
        <v>6000</v>
      </c>
      <c r="K1367" s="11">
        <f t="shared" si="10"/>
        <v>5400.0000000000009</v>
      </c>
      <c r="L1367" s="11">
        <f t="shared" si="11"/>
        <v>2430.0000000000005</v>
      </c>
      <c r="M1367" s="12">
        <v>0.45</v>
      </c>
      <c r="O1367" s="17"/>
      <c r="P1367" s="18">
        <f>Data!$I1367-0</f>
        <v>0.90000000000000013</v>
      </c>
      <c r="Q1367" s="13">
        <f>Data!$J1367+1000</f>
        <v>7000</v>
      </c>
      <c r="R1367" s="14">
        <f>Data!$M1367+5%</f>
        <v>0.5</v>
      </c>
    </row>
    <row r="1368" spans="1:18" ht="15.75" customHeight="1">
      <c r="A1368" s="1"/>
      <c r="B1368" s="7" t="s">
        <v>27</v>
      </c>
      <c r="C1368" s="7">
        <v>1128299</v>
      </c>
      <c r="D1368" s="8">
        <v>44546</v>
      </c>
      <c r="E1368" s="7" t="s">
        <v>28</v>
      </c>
      <c r="F1368" s="7" t="s">
        <v>63</v>
      </c>
      <c r="G1368" s="7" t="s">
        <v>64</v>
      </c>
      <c r="H1368" s="7" t="s">
        <v>17</v>
      </c>
      <c r="I1368" s="9">
        <v>0.75000000000000011</v>
      </c>
      <c r="J1368" s="10">
        <v>8000</v>
      </c>
      <c r="K1368" s="11">
        <f t="shared" si="10"/>
        <v>6000.0000000000009</v>
      </c>
      <c r="L1368" s="11">
        <f t="shared" si="11"/>
        <v>1800.0000000000002</v>
      </c>
      <c r="M1368" s="12">
        <v>0.3</v>
      </c>
      <c r="O1368" s="17"/>
      <c r="P1368" s="18">
        <f>Data!$I1368-0</f>
        <v>0.75000000000000011</v>
      </c>
      <c r="Q1368" s="13">
        <f>Data!$J1368+1000</f>
        <v>9000</v>
      </c>
      <c r="R1368" s="14">
        <f>Data!$M1368+5%</f>
        <v>0.35</v>
      </c>
    </row>
    <row r="1369" spans="1:18" ht="15.75" customHeight="1">
      <c r="A1369" s="1"/>
      <c r="B1369" s="7" t="s">
        <v>27</v>
      </c>
      <c r="C1369" s="7">
        <v>1128299</v>
      </c>
      <c r="D1369" s="8">
        <v>44546</v>
      </c>
      <c r="E1369" s="7" t="s">
        <v>28</v>
      </c>
      <c r="F1369" s="7" t="s">
        <v>63</v>
      </c>
      <c r="G1369" s="7" t="s">
        <v>64</v>
      </c>
      <c r="H1369" s="7" t="s">
        <v>18</v>
      </c>
      <c r="I1369" s="9">
        <v>0.8500000000000002</v>
      </c>
      <c r="J1369" s="10">
        <v>8000</v>
      </c>
      <c r="K1369" s="11">
        <f t="shared" si="10"/>
        <v>6800.0000000000018</v>
      </c>
      <c r="L1369" s="11">
        <f t="shared" si="11"/>
        <v>1700.0000000000005</v>
      </c>
      <c r="M1369" s="12">
        <v>0.25</v>
      </c>
      <c r="O1369" s="17"/>
      <c r="P1369" s="18">
        <f>Data!$I1369-0</f>
        <v>0.8500000000000002</v>
      </c>
      <c r="Q1369" s="13">
        <f>Data!$J1369+1000</f>
        <v>9000</v>
      </c>
      <c r="R1369" s="14">
        <f>Data!$M1369+5%</f>
        <v>0.3</v>
      </c>
    </row>
    <row r="1370" spans="1:18" ht="15.75" customHeight="1">
      <c r="A1370" s="1"/>
      <c r="B1370" s="7" t="s">
        <v>27</v>
      </c>
      <c r="C1370" s="7">
        <v>1128299</v>
      </c>
      <c r="D1370" s="8">
        <v>44546</v>
      </c>
      <c r="E1370" s="7" t="s">
        <v>28</v>
      </c>
      <c r="F1370" s="7" t="s">
        <v>63</v>
      </c>
      <c r="G1370" s="7" t="s">
        <v>64</v>
      </c>
      <c r="H1370" s="7" t="s">
        <v>19</v>
      </c>
      <c r="I1370" s="9">
        <v>0.80000000000000016</v>
      </c>
      <c r="J1370" s="10">
        <v>6000</v>
      </c>
      <c r="K1370" s="11">
        <f t="shared" si="10"/>
        <v>4800.0000000000009</v>
      </c>
      <c r="L1370" s="11">
        <f t="shared" si="11"/>
        <v>1440.0000000000002</v>
      </c>
      <c r="M1370" s="12">
        <v>0.3</v>
      </c>
      <c r="O1370" s="17"/>
      <c r="P1370" s="18">
        <f>Data!$I1370-0</f>
        <v>0.80000000000000016</v>
      </c>
      <c r="Q1370" s="13">
        <f>Data!$J1370+1000</f>
        <v>7000</v>
      </c>
      <c r="R1370" s="14">
        <f>Data!$M1370+5%</f>
        <v>0.35</v>
      </c>
    </row>
    <row r="1371" spans="1:18" ht="15.75" customHeight="1">
      <c r="A1371" s="1"/>
      <c r="B1371" s="7" t="s">
        <v>27</v>
      </c>
      <c r="C1371" s="7">
        <v>1128299</v>
      </c>
      <c r="D1371" s="8">
        <v>44546</v>
      </c>
      <c r="E1371" s="7" t="s">
        <v>28</v>
      </c>
      <c r="F1371" s="7" t="s">
        <v>63</v>
      </c>
      <c r="G1371" s="7" t="s">
        <v>64</v>
      </c>
      <c r="H1371" s="7" t="s">
        <v>20</v>
      </c>
      <c r="I1371" s="9">
        <v>0.80000000000000016</v>
      </c>
      <c r="J1371" s="10">
        <v>6000</v>
      </c>
      <c r="K1371" s="11">
        <f t="shared" si="10"/>
        <v>4800.0000000000009</v>
      </c>
      <c r="L1371" s="11">
        <f t="shared" si="11"/>
        <v>1440.0000000000002</v>
      </c>
      <c r="M1371" s="12">
        <v>0.3</v>
      </c>
      <c r="O1371" s="17"/>
      <c r="P1371" s="18">
        <f>Data!$I1371-0</f>
        <v>0.80000000000000016</v>
      </c>
      <c r="Q1371" s="13">
        <f>Data!$J1371+1000</f>
        <v>7000</v>
      </c>
      <c r="R1371" s="14">
        <f>Data!$M1371+5%</f>
        <v>0.35</v>
      </c>
    </row>
    <row r="1372" spans="1:18" ht="15.75" customHeight="1">
      <c r="A1372" s="1"/>
      <c r="B1372" s="7" t="s">
        <v>27</v>
      </c>
      <c r="C1372" s="7">
        <v>1128299</v>
      </c>
      <c r="D1372" s="8">
        <v>44546</v>
      </c>
      <c r="E1372" s="7" t="s">
        <v>28</v>
      </c>
      <c r="F1372" s="7" t="s">
        <v>63</v>
      </c>
      <c r="G1372" s="7" t="s">
        <v>64</v>
      </c>
      <c r="H1372" s="7" t="s">
        <v>21</v>
      </c>
      <c r="I1372" s="9">
        <v>0.90000000000000013</v>
      </c>
      <c r="J1372" s="10">
        <v>5250</v>
      </c>
      <c r="K1372" s="11">
        <f t="shared" si="10"/>
        <v>4725.0000000000009</v>
      </c>
      <c r="L1372" s="11">
        <f t="shared" si="11"/>
        <v>945.00000000000023</v>
      </c>
      <c r="M1372" s="12">
        <v>0.2</v>
      </c>
      <c r="O1372" s="17"/>
      <c r="P1372" s="18">
        <f>Data!$I1372-0</f>
        <v>0.90000000000000013</v>
      </c>
      <c r="Q1372" s="13">
        <f>Data!$J1372+1000</f>
        <v>6250</v>
      </c>
      <c r="R1372" s="14">
        <f>Data!$M1372+5%</f>
        <v>0.25</v>
      </c>
    </row>
    <row r="1373" spans="1:18" ht="15.75" customHeight="1">
      <c r="A1373" s="1"/>
      <c r="B1373" s="7" t="s">
        <v>27</v>
      </c>
      <c r="C1373" s="7">
        <v>1128299</v>
      </c>
      <c r="D1373" s="8">
        <v>44546</v>
      </c>
      <c r="E1373" s="7" t="s">
        <v>28</v>
      </c>
      <c r="F1373" s="7" t="s">
        <v>63</v>
      </c>
      <c r="G1373" s="7" t="s">
        <v>64</v>
      </c>
      <c r="H1373" s="7" t="s">
        <v>22</v>
      </c>
      <c r="I1373" s="9">
        <v>0.95000000000000018</v>
      </c>
      <c r="J1373" s="10">
        <v>6250</v>
      </c>
      <c r="K1373" s="11">
        <f t="shared" si="10"/>
        <v>5937.5000000000009</v>
      </c>
      <c r="L1373" s="11">
        <f t="shared" si="11"/>
        <v>2671.8750000000005</v>
      </c>
      <c r="M1373" s="12">
        <v>0.45</v>
      </c>
      <c r="O1373" s="17"/>
      <c r="P1373" s="18">
        <f>Data!$I1373-0</f>
        <v>0.95000000000000018</v>
      </c>
      <c r="Q1373" s="13">
        <f>Data!$J1373+1000</f>
        <v>7250</v>
      </c>
      <c r="R1373" s="14">
        <f>Data!$M1373+5%</f>
        <v>0.5</v>
      </c>
    </row>
    <row r="1374" spans="1:18" ht="15.75" customHeight="1">
      <c r="A1374" s="1" t="s">
        <v>39</v>
      </c>
      <c r="B1374" s="7" t="s">
        <v>14</v>
      </c>
      <c r="C1374" s="7">
        <v>1185732</v>
      </c>
      <c r="D1374" s="8">
        <v>44208</v>
      </c>
      <c r="E1374" s="7" t="s">
        <v>46</v>
      </c>
      <c r="F1374" s="7" t="s">
        <v>47</v>
      </c>
      <c r="G1374" s="7" t="s">
        <v>65</v>
      </c>
      <c r="H1374" s="7" t="s">
        <v>17</v>
      </c>
      <c r="I1374" s="9">
        <v>0.45</v>
      </c>
      <c r="J1374" s="10">
        <v>8500</v>
      </c>
      <c r="K1374" s="11">
        <f t="shared" si="10"/>
        <v>3825</v>
      </c>
      <c r="L1374" s="11">
        <f t="shared" si="11"/>
        <v>1721.25</v>
      </c>
      <c r="M1374" s="12">
        <v>0.45</v>
      </c>
      <c r="P1374" s="13"/>
    </row>
    <row r="1375" spans="1:18" ht="15.75" customHeight="1">
      <c r="A1375" s="1"/>
      <c r="B1375" s="7" t="s">
        <v>14</v>
      </c>
      <c r="C1375" s="7">
        <v>1185732</v>
      </c>
      <c r="D1375" s="8">
        <v>44208</v>
      </c>
      <c r="E1375" s="7" t="s">
        <v>46</v>
      </c>
      <c r="F1375" s="7" t="s">
        <v>47</v>
      </c>
      <c r="G1375" s="7" t="s">
        <v>65</v>
      </c>
      <c r="H1375" s="7" t="s">
        <v>18</v>
      </c>
      <c r="I1375" s="9">
        <v>0.45</v>
      </c>
      <c r="J1375" s="10">
        <v>6500</v>
      </c>
      <c r="K1375" s="11">
        <f t="shared" si="10"/>
        <v>2925</v>
      </c>
      <c r="L1375" s="11">
        <f t="shared" si="11"/>
        <v>1023.7499999999999</v>
      </c>
      <c r="M1375" s="12">
        <v>0.35</v>
      </c>
      <c r="P1375" s="13"/>
    </row>
    <row r="1376" spans="1:18" ht="15.75" customHeight="1">
      <c r="A1376" s="1"/>
      <c r="B1376" s="7" t="s">
        <v>14</v>
      </c>
      <c r="C1376" s="7">
        <v>1185732</v>
      </c>
      <c r="D1376" s="8">
        <v>44208</v>
      </c>
      <c r="E1376" s="7" t="s">
        <v>46</v>
      </c>
      <c r="F1376" s="7" t="s">
        <v>47</v>
      </c>
      <c r="G1376" s="7" t="s">
        <v>65</v>
      </c>
      <c r="H1376" s="7" t="s">
        <v>19</v>
      </c>
      <c r="I1376" s="9">
        <v>0.35000000000000003</v>
      </c>
      <c r="J1376" s="10">
        <v>6500</v>
      </c>
      <c r="K1376" s="11">
        <f t="shared" si="10"/>
        <v>2275</v>
      </c>
      <c r="L1376" s="11">
        <f t="shared" si="11"/>
        <v>568.75</v>
      </c>
      <c r="M1376" s="12">
        <v>0.25</v>
      </c>
      <c r="P1376" s="13"/>
    </row>
    <row r="1377" spans="1:16" ht="15.75" customHeight="1">
      <c r="A1377" s="1"/>
      <c r="B1377" s="7" t="s">
        <v>14</v>
      </c>
      <c r="C1377" s="7">
        <v>1185732</v>
      </c>
      <c r="D1377" s="8">
        <v>44208</v>
      </c>
      <c r="E1377" s="7" t="s">
        <v>46</v>
      </c>
      <c r="F1377" s="7" t="s">
        <v>47</v>
      </c>
      <c r="G1377" s="7" t="s">
        <v>65</v>
      </c>
      <c r="H1377" s="7" t="s">
        <v>20</v>
      </c>
      <c r="I1377" s="9">
        <v>0.39999999999999997</v>
      </c>
      <c r="J1377" s="10">
        <v>5000</v>
      </c>
      <c r="K1377" s="11">
        <f t="shared" si="10"/>
        <v>1999.9999999999998</v>
      </c>
      <c r="L1377" s="11">
        <f t="shared" si="11"/>
        <v>599.99999999999989</v>
      </c>
      <c r="M1377" s="12">
        <v>0.3</v>
      </c>
      <c r="P1377" s="13"/>
    </row>
    <row r="1378" spans="1:16" ht="15.75" customHeight="1">
      <c r="A1378" s="1"/>
      <c r="B1378" s="7" t="s">
        <v>14</v>
      </c>
      <c r="C1378" s="7">
        <v>1185732</v>
      </c>
      <c r="D1378" s="8">
        <v>44208</v>
      </c>
      <c r="E1378" s="7" t="s">
        <v>46</v>
      </c>
      <c r="F1378" s="7" t="s">
        <v>47</v>
      </c>
      <c r="G1378" s="7" t="s">
        <v>65</v>
      </c>
      <c r="H1378" s="7" t="s">
        <v>21</v>
      </c>
      <c r="I1378" s="9">
        <v>0.55000000000000004</v>
      </c>
      <c r="J1378" s="10">
        <v>5500</v>
      </c>
      <c r="K1378" s="11">
        <f t="shared" si="10"/>
        <v>3025.0000000000005</v>
      </c>
      <c r="L1378" s="11">
        <f t="shared" si="11"/>
        <v>1058.75</v>
      </c>
      <c r="M1378" s="12">
        <v>0.35</v>
      </c>
      <c r="P1378" s="13"/>
    </row>
    <row r="1379" spans="1:16" ht="15.75" customHeight="1">
      <c r="A1379" s="1"/>
      <c r="B1379" s="7" t="s">
        <v>14</v>
      </c>
      <c r="C1379" s="7">
        <v>1185732</v>
      </c>
      <c r="D1379" s="8">
        <v>44208</v>
      </c>
      <c r="E1379" s="7" t="s">
        <v>46</v>
      </c>
      <c r="F1379" s="7" t="s">
        <v>47</v>
      </c>
      <c r="G1379" s="7" t="s">
        <v>65</v>
      </c>
      <c r="H1379" s="7" t="s">
        <v>22</v>
      </c>
      <c r="I1379" s="9">
        <v>0.45</v>
      </c>
      <c r="J1379" s="10">
        <v>6500</v>
      </c>
      <c r="K1379" s="11">
        <f t="shared" si="10"/>
        <v>2925</v>
      </c>
      <c r="L1379" s="11">
        <f t="shared" si="11"/>
        <v>1462.5</v>
      </c>
      <c r="M1379" s="12">
        <v>0.5</v>
      </c>
      <c r="P1379" s="13"/>
    </row>
    <row r="1380" spans="1:16" ht="15.75" customHeight="1">
      <c r="A1380" s="1"/>
      <c r="B1380" s="7" t="s">
        <v>14</v>
      </c>
      <c r="C1380" s="7">
        <v>1185732</v>
      </c>
      <c r="D1380" s="8">
        <v>44237</v>
      </c>
      <c r="E1380" s="7" t="s">
        <v>46</v>
      </c>
      <c r="F1380" s="7" t="s">
        <v>47</v>
      </c>
      <c r="G1380" s="7" t="s">
        <v>65</v>
      </c>
      <c r="H1380" s="7" t="s">
        <v>17</v>
      </c>
      <c r="I1380" s="9">
        <v>0.45</v>
      </c>
      <c r="J1380" s="10">
        <v>9000</v>
      </c>
      <c r="K1380" s="11">
        <f t="shared" si="10"/>
        <v>4050</v>
      </c>
      <c r="L1380" s="11">
        <f t="shared" si="11"/>
        <v>1822.5</v>
      </c>
      <c r="M1380" s="12">
        <v>0.45</v>
      </c>
      <c r="P1380" s="13"/>
    </row>
    <row r="1381" spans="1:16" ht="15.75" customHeight="1">
      <c r="A1381" s="1"/>
      <c r="B1381" s="7" t="s">
        <v>14</v>
      </c>
      <c r="C1381" s="7">
        <v>1185732</v>
      </c>
      <c r="D1381" s="8">
        <v>44237</v>
      </c>
      <c r="E1381" s="7" t="s">
        <v>46</v>
      </c>
      <c r="F1381" s="7" t="s">
        <v>47</v>
      </c>
      <c r="G1381" s="7" t="s">
        <v>65</v>
      </c>
      <c r="H1381" s="7" t="s">
        <v>18</v>
      </c>
      <c r="I1381" s="9">
        <v>0.45</v>
      </c>
      <c r="J1381" s="10">
        <v>5500</v>
      </c>
      <c r="K1381" s="11">
        <f t="shared" si="10"/>
        <v>2475</v>
      </c>
      <c r="L1381" s="11">
        <f t="shared" si="11"/>
        <v>866.25</v>
      </c>
      <c r="M1381" s="12">
        <v>0.35</v>
      </c>
      <c r="P1381" s="13"/>
    </row>
    <row r="1382" spans="1:16" ht="15.75" customHeight="1">
      <c r="A1382" s="1"/>
      <c r="B1382" s="7" t="s">
        <v>14</v>
      </c>
      <c r="C1382" s="7">
        <v>1185732</v>
      </c>
      <c r="D1382" s="8">
        <v>44237</v>
      </c>
      <c r="E1382" s="7" t="s">
        <v>46</v>
      </c>
      <c r="F1382" s="7" t="s">
        <v>47</v>
      </c>
      <c r="G1382" s="7" t="s">
        <v>65</v>
      </c>
      <c r="H1382" s="7" t="s">
        <v>19</v>
      </c>
      <c r="I1382" s="9">
        <v>0.35000000000000003</v>
      </c>
      <c r="J1382" s="10">
        <v>6000</v>
      </c>
      <c r="K1382" s="11">
        <f t="shared" si="10"/>
        <v>2100</v>
      </c>
      <c r="L1382" s="11">
        <f t="shared" si="11"/>
        <v>525</v>
      </c>
      <c r="M1382" s="12">
        <v>0.25</v>
      </c>
      <c r="P1382" s="13"/>
    </row>
    <row r="1383" spans="1:16" ht="15.75" customHeight="1">
      <c r="A1383" s="1"/>
      <c r="B1383" s="7" t="s">
        <v>14</v>
      </c>
      <c r="C1383" s="7">
        <v>1185732</v>
      </c>
      <c r="D1383" s="8">
        <v>44237</v>
      </c>
      <c r="E1383" s="7" t="s">
        <v>46</v>
      </c>
      <c r="F1383" s="7" t="s">
        <v>47</v>
      </c>
      <c r="G1383" s="7" t="s">
        <v>65</v>
      </c>
      <c r="H1383" s="7" t="s">
        <v>20</v>
      </c>
      <c r="I1383" s="9">
        <v>0.39999999999999997</v>
      </c>
      <c r="J1383" s="10">
        <v>4750</v>
      </c>
      <c r="K1383" s="11">
        <f t="shared" si="10"/>
        <v>1899.9999999999998</v>
      </c>
      <c r="L1383" s="11">
        <f t="shared" si="11"/>
        <v>569.99999999999989</v>
      </c>
      <c r="M1383" s="12">
        <v>0.3</v>
      </c>
      <c r="P1383" s="13"/>
    </row>
    <row r="1384" spans="1:16" ht="15.75" customHeight="1">
      <c r="A1384" s="1"/>
      <c r="B1384" s="7" t="s">
        <v>14</v>
      </c>
      <c r="C1384" s="7">
        <v>1185732</v>
      </c>
      <c r="D1384" s="8">
        <v>44237</v>
      </c>
      <c r="E1384" s="7" t="s">
        <v>46</v>
      </c>
      <c r="F1384" s="7" t="s">
        <v>47</v>
      </c>
      <c r="G1384" s="7" t="s">
        <v>65</v>
      </c>
      <c r="H1384" s="7" t="s">
        <v>21</v>
      </c>
      <c r="I1384" s="9">
        <v>0.55000000000000004</v>
      </c>
      <c r="J1384" s="10">
        <v>5500</v>
      </c>
      <c r="K1384" s="11">
        <f t="shared" si="10"/>
        <v>3025.0000000000005</v>
      </c>
      <c r="L1384" s="11">
        <f t="shared" si="11"/>
        <v>1058.75</v>
      </c>
      <c r="M1384" s="12">
        <v>0.35</v>
      </c>
      <c r="P1384" s="13"/>
    </row>
    <row r="1385" spans="1:16" ht="15.75" customHeight="1">
      <c r="A1385" s="1"/>
      <c r="B1385" s="7" t="s">
        <v>14</v>
      </c>
      <c r="C1385" s="7">
        <v>1185732</v>
      </c>
      <c r="D1385" s="8">
        <v>44237</v>
      </c>
      <c r="E1385" s="7" t="s">
        <v>46</v>
      </c>
      <c r="F1385" s="7" t="s">
        <v>47</v>
      </c>
      <c r="G1385" s="7" t="s">
        <v>65</v>
      </c>
      <c r="H1385" s="7" t="s">
        <v>22</v>
      </c>
      <c r="I1385" s="9">
        <v>0.45</v>
      </c>
      <c r="J1385" s="10">
        <v>6500</v>
      </c>
      <c r="K1385" s="11">
        <f t="shared" si="10"/>
        <v>2925</v>
      </c>
      <c r="L1385" s="11">
        <f t="shared" si="11"/>
        <v>1462.5</v>
      </c>
      <c r="M1385" s="12">
        <v>0.5</v>
      </c>
      <c r="P1385" s="13"/>
    </row>
    <row r="1386" spans="1:16" ht="15.75" customHeight="1">
      <c r="A1386" s="1"/>
      <c r="B1386" s="7" t="s">
        <v>14</v>
      </c>
      <c r="C1386" s="7">
        <v>1185732</v>
      </c>
      <c r="D1386" s="8">
        <v>44263</v>
      </c>
      <c r="E1386" s="7" t="s">
        <v>46</v>
      </c>
      <c r="F1386" s="7" t="s">
        <v>47</v>
      </c>
      <c r="G1386" s="7" t="s">
        <v>65</v>
      </c>
      <c r="H1386" s="7" t="s">
        <v>17</v>
      </c>
      <c r="I1386" s="9">
        <v>0.45</v>
      </c>
      <c r="J1386" s="10">
        <v>8700</v>
      </c>
      <c r="K1386" s="11">
        <f t="shared" si="10"/>
        <v>3915</v>
      </c>
      <c r="L1386" s="11">
        <f t="shared" si="11"/>
        <v>1761.75</v>
      </c>
      <c r="M1386" s="12">
        <v>0.45</v>
      </c>
      <c r="P1386" s="13"/>
    </row>
    <row r="1387" spans="1:16" ht="15.75" customHeight="1">
      <c r="A1387" s="1"/>
      <c r="B1387" s="7" t="s">
        <v>14</v>
      </c>
      <c r="C1387" s="7">
        <v>1185732</v>
      </c>
      <c r="D1387" s="8">
        <v>44263</v>
      </c>
      <c r="E1387" s="7" t="s">
        <v>46</v>
      </c>
      <c r="F1387" s="7" t="s">
        <v>47</v>
      </c>
      <c r="G1387" s="7" t="s">
        <v>65</v>
      </c>
      <c r="H1387" s="7" t="s">
        <v>18</v>
      </c>
      <c r="I1387" s="9">
        <v>0.45</v>
      </c>
      <c r="J1387" s="10">
        <v>5500</v>
      </c>
      <c r="K1387" s="11">
        <f t="shared" si="10"/>
        <v>2475</v>
      </c>
      <c r="L1387" s="11">
        <f t="shared" si="11"/>
        <v>866.25</v>
      </c>
      <c r="M1387" s="12">
        <v>0.35</v>
      </c>
      <c r="P1387" s="13"/>
    </row>
    <row r="1388" spans="1:16" ht="15.75" customHeight="1">
      <c r="A1388" s="1"/>
      <c r="B1388" s="7" t="s">
        <v>14</v>
      </c>
      <c r="C1388" s="7">
        <v>1185732</v>
      </c>
      <c r="D1388" s="8">
        <v>44263</v>
      </c>
      <c r="E1388" s="7" t="s">
        <v>46</v>
      </c>
      <c r="F1388" s="7" t="s">
        <v>47</v>
      </c>
      <c r="G1388" s="7" t="s">
        <v>65</v>
      </c>
      <c r="H1388" s="7" t="s">
        <v>19</v>
      </c>
      <c r="I1388" s="9">
        <v>0.35000000000000003</v>
      </c>
      <c r="J1388" s="10">
        <v>5750</v>
      </c>
      <c r="K1388" s="11">
        <f t="shared" si="10"/>
        <v>2012.5000000000002</v>
      </c>
      <c r="L1388" s="11">
        <f t="shared" si="11"/>
        <v>503.12500000000006</v>
      </c>
      <c r="M1388" s="12">
        <v>0.25</v>
      </c>
      <c r="P1388" s="13"/>
    </row>
    <row r="1389" spans="1:16" ht="15.75" customHeight="1">
      <c r="A1389" s="1"/>
      <c r="B1389" s="7" t="s">
        <v>14</v>
      </c>
      <c r="C1389" s="7">
        <v>1185732</v>
      </c>
      <c r="D1389" s="8">
        <v>44263</v>
      </c>
      <c r="E1389" s="7" t="s">
        <v>46</v>
      </c>
      <c r="F1389" s="7" t="s">
        <v>47</v>
      </c>
      <c r="G1389" s="7" t="s">
        <v>65</v>
      </c>
      <c r="H1389" s="7" t="s">
        <v>20</v>
      </c>
      <c r="I1389" s="9">
        <v>0.39999999999999997</v>
      </c>
      <c r="J1389" s="10">
        <v>4250</v>
      </c>
      <c r="K1389" s="11">
        <f t="shared" si="10"/>
        <v>1699.9999999999998</v>
      </c>
      <c r="L1389" s="11">
        <f t="shared" si="11"/>
        <v>509.99999999999989</v>
      </c>
      <c r="M1389" s="12">
        <v>0.3</v>
      </c>
      <c r="P1389" s="13"/>
    </row>
    <row r="1390" spans="1:16" ht="15.75" customHeight="1">
      <c r="A1390" s="1"/>
      <c r="B1390" s="7" t="s">
        <v>14</v>
      </c>
      <c r="C1390" s="7">
        <v>1185732</v>
      </c>
      <c r="D1390" s="8">
        <v>44263</v>
      </c>
      <c r="E1390" s="7" t="s">
        <v>46</v>
      </c>
      <c r="F1390" s="7" t="s">
        <v>47</v>
      </c>
      <c r="G1390" s="7" t="s">
        <v>65</v>
      </c>
      <c r="H1390" s="7" t="s">
        <v>21</v>
      </c>
      <c r="I1390" s="9">
        <v>0.55000000000000004</v>
      </c>
      <c r="J1390" s="10">
        <v>4750</v>
      </c>
      <c r="K1390" s="11">
        <f t="shared" si="10"/>
        <v>2612.5</v>
      </c>
      <c r="L1390" s="11">
        <f t="shared" si="11"/>
        <v>914.37499999999989</v>
      </c>
      <c r="M1390" s="12">
        <v>0.35</v>
      </c>
      <c r="P1390" s="13"/>
    </row>
    <row r="1391" spans="1:16" ht="15.75" customHeight="1">
      <c r="A1391" s="1"/>
      <c r="B1391" s="7" t="s">
        <v>14</v>
      </c>
      <c r="C1391" s="7">
        <v>1185732</v>
      </c>
      <c r="D1391" s="8">
        <v>44263</v>
      </c>
      <c r="E1391" s="7" t="s">
        <v>46</v>
      </c>
      <c r="F1391" s="7" t="s">
        <v>47</v>
      </c>
      <c r="G1391" s="7" t="s">
        <v>65</v>
      </c>
      <c r="H1391" s="7" t="s">
        <v>22</v>
      </c>
      <c r="I1391" s="9">
        <v>0.45</v>
      </c>
      <c r="J1391" s="10">
        <v>5750</v>
      </c>
      <c r="K1391" s="11">
        <f t="shared" si="10"/>
        <v>2587.5</v>
      </c>
      <c r="L1391" s="11">
        <f t="shared" si="11"/>
        <v>1293.75</v>
      </c>
      <c r="M1391" s="12">
        <v>0.5</v>
      </c>
      <c r="P1391" s="13"/>
    </row>
    <row r="1392" spans="1:16" ht="15.75" customHeight="1">
      <c r="A1392" s="1"/>
      <c r="B1392" s="7" t="s">
        <v>14</v>
      </c>
      <c r="C1392" s="7">
        <v>1185732</v>
      </c>
      <c r="D1392" s="8">
        <v>44295</v>
      </c>
      <c r="E1392" s="7" t="s">
        <v>46</v>
      </c>
      <c r="F1392" s="7" t="s">
        <v>47</v>
      </c>
      <c r="G1392" s="7" t="s">
        <v>65</v>
      </c>
      <c r="H1392" s="7" t="s">
        <v>17</v>
      </c>
      <c r="I1392" s="9">
        <v>0.45</v>
      </c>
      <c r="J1392" s="10">
        <v>8250</v>
      </c>
      <c r="K1392" s="11">
        <f t="shared" si="10"/>
        <v>3712.5</v>
      </c>
      <c r="L1392" s="11">
        <f t="shared" si="11"/>
        <v>1670.625</v>
      </c>
      <c r="M1392" s="12">
        <v>0.45</v>
      </c>
      <c r="P1392" s="13"/>
    </row>
    <row r="1393" spans="1:16" ht="15.75" customHeight="1">
      <c r="A1393" s="1"/>
      <c r="B1393" s="7" t="s">
        <v>14</v>
      </c>
      <c r="C1393" s="7">
        <v>1185732</v>
      </c>
      <c r="D1393" s="8">
        <v>44295</v>
      </c>
      <c r="E1393" s="7" t="s">
        <v>46</v>
      </c>
      <c r="F1393" s="7" t="s">
        <v>47</v>
      </c>
      <c r="G1393" s="7" t="s">
        <v>65</v>
      </c>
      <c r="H1393" s="7" t="s">
        <v>18</v>
      </c>
      <c r="I1393" s="9">
        <v>0.45</v>
      </c>
      <c r="J1393" s="10">
        <v>5250</v>
      </c>
      <c r="K1393" s="11">
        <f t="shared" si="10"/>
        <v>2362.5</v>
      </c>
      <c r="L1393" s="11">
        <f t="shared" si="11"/>
        <v>826.875</v>
      </c>
      <c r="M1393" s="12">
        <v>0.35</v>
      </c>
      <c r="P1393" s="13"/>
    </row>
    <row r="1394" spans="1:16" ht="15.75" customHeight="1">
      <c r="A1394" s="1"/>
      <c r="B1394" s="7" t="s">
        <v>14</v>
      </c>
      <c r="C1394" s="7">
        <v>1185732</v>
      </c>
      <c r="D1394" s="8">
        <v>44295</v>
      </c>
      <c r="E1394" s="7" t="s">
        <v>46</v>
      </c>
      <c r="F1394" s="7" t="s">
        <v>47</v>
      </c>
      <c r="G1394" s="7" t="s">
        <v>65</v>
      </c>
      <c r="H1394" s="7" t="s">
        <v>19</v>
      </c>
      <c r="I1394" s="9">
        <v>0.35000000000000003</v>
      </c>
      <c r="J1394" s="10">
        <v>5250</v>
      </c>
      <c r="K1394" s="11">
        <f t="shared" si="10"/>
        <v>1837.5000000000002</v>
      </c>
      <c r="L1394" s="11">
        <f t="shared" si="11"/>
        <v>459.37500000000006</v>
      </c>
      <c r="M1394" s="12">
        <v>0.25</v>
      </c>
      <c r="P1394" s="13"/>
    </row>
    <row r="1395" spans="1:16" ht="15.75" customHeight="1">
      <c r="A1395" s="1"/>
      <c r="B1395" s="7" t="s">
        <v>14</v>
      </c>
      <c r="C1395" s="7">
        <v>1185732</v>
      </c>
      <c r="D1395" s="8">
        <v>44295</v>
      </c>
      <c r="E1395" s="7" t="s">
        <v>46</v>
      </c>
      <c r="F1395" s="7" t="s">
        <v>47</v>
      </c>
      <c r="G1395" s="7" t="s">
        <v>65</v>
      </c>
      <c r="H1395" s="7" t="s">
        <v>20</v>
      </c>
      <c r="I1395" s="9">
        <v>0.39999999999999997</v>
      </c>
      <c r="J1395" s="10">
        <v>4500</v>
      </c>
      <c r="K1395" s="11">
        <f t="shared" si="10"/>
        <v>1799.9999999999998</v>
      </c>
      <c r="L1395" s="11">
        <f t="shared" si="11"/>
        <v>539.99999999999989</v>
      </c>
      <c r="M1395" s="12">
        <v>0.3</v>
      </c>
      <c r="P1395" s="13"/>
    </row>
    <row r="1396" spans="1:16" ht="15.75" customHeight="1">
      <c r="A1396" s="1"/>
      <c r="B1396" s="7" t="s">
        <v>14</v>
      </c>
      <c r="C1396" s="7">
        <v>1185732</v>
      </c>
      <c r="D1396" s="8">
        <v>44295</v>
      </c>
      <c r="E1396" s="7" t="s">
        <v>46</v>
      </c>
      <c r="F1396" s="7" t="s">
        <v>47</v>
      </c>
      <c r="G1396" s="7" t="s">
        <v>65</v>
      </c>
      <c r="H1396" s="7" t="s">
        <v>21</v>
      </c>
      <c r="I1396" s="9">
        <v>0.55000000000000004</v>
      </c>
      <c r="J1396" s="10">
        <v>4750</v>
      </c>
      <c r="K1396" s="11">
        <f t="shared" si="10"/>
        <v>2612.5</v>
      </c>
      <c r="L1396" s="11">
        <f t="shared" si="11"/>
        <v>914.37499999999989</v>
      </c>
      <c r="M1396" s="12">
        <v>0.35</v>
      </c>
      <c r="P1396" s="13"/>
    </row>
    <row r="1397" spans="1:16" ht="15.75" customHeight="1">
      <c r="A1397" s="1"/>
      <c r="B1397" s="7" t="s">
        <v>14</v>
      </c>
      <c r="C1397" s="7">
        <v>1185732</v>
      </c>
      <c r="D1397" s="8">
        <v>44295</v>
      </c>
      <c r="E1397" s="7" t="s">
        <v>46</v>
      </c>
      <c r="F1397" s="7" t="s">
        <v>47</v>
      </c>
      <c r="G1397" s="7" t="s">
        <v>65</v>
      </c>
      <c r="H1397" s="7" t="s">
        <v>22</v>
      </c>
      <c r="I1397" s="9">
        <v>0.45</v>
      </c>
      <c r="J1397" s="10">
        <v>6000</v>
      </c>
      <c r="K1397" s="11">
        <f t="shared" si="10"/>
        <v>2700</v>
      </c>
      <c r="L1397" s="11">
        <f t="shared" si="11"/>
        <v>1350</v>
      </c>
      <c r="M1397" s="12">
        <v>0.5</v>
      </c>
      <c r="P1397" s="13"/>
    </row>
    <row r="1398" spans="1:16" ht="15.75" customHeight="1">
      <c r="A1398" s="1"/>
      <c r="B1398" s="7" t="s">
        <v>14</v>
      </c>
      <c r="C1398" s="7">
        <v>1185732</v>
      </c>
      <c r="D1398" s="8">
        <v>44324</v>
      </c>
      <c r="E1398" s="7" t="s">
        <v>46</v>
      </c>
      <c r="F1398" s="7" t="s">
        <v>47</v>
      </c>
      <c r="G1398" s="7" t="s">
        <v>65</v>
      </c>
      <c r="H1398" s="7" t="s">
        <v>17</v>
      </c>
      <c r="I1398" s="9">
        <v>0.55000000000000004</v>
      </c>
      <c r="J1398" s="10">
        <v>8700</v>
      </c>
      <c r="K1398" s="11">
        <f t="shared" si="10"/>
        <v>4785</v>
      </c>
      <c r="L1398" s="11">
        <f t="shared" si="11"/>
        <v>2153.25</v>
      </c>
      <c r="M1398" s="12">
        <v>0.45</v>
      </c>
      <c r="P1398" s="13"/>
    </row>
    <row r="1399" spans="1:16" ht="15.75" customHeight="1">
      <c r="A1399" s="1"/>
      <c r="B1399" s="7" t="s">
        <v>14</v>
      </c>
      <c r="C1399" s="7">
        <v>1185732</v>
      </c>
      <c r="D1399" s="8">
        <v>44324</v>
      </c>
      <c r="E1399" s="7" t="s">
        <v>46</v>
      </c>
      <c r="F1399" s="7" t="s">
        <v>47</v>
      </c>
      <c r="G1399" s="7" t="s">
        <v>65</v>
      </c>
      <c r="H1399" s="7" t="s">
        <v>18</v>
      </c>
      <c r="I1399" s="9">
        <v>0.55000000000000004</v>
      </c>
      <c r="J1399" s="10">
        <v>5750</v>
      </c>
      <c r="K1399" s="11">
        <f t="shared" si="10"/>
        <v>3162.5000000000005</v>
      </c>
      <c r="L1399" s="11">
        <f t="shared" si="11"/>
        <v>1106.875</v>
      </c>
      <c r="M1399" s="12">
        <v>0.35</v>
      </c>
      <c r="P1399" s="13"/>
    </row>
    <row r="1400" spans="1:16" ht="15.75" customHeight="1">
      <c r="A1400" s="1"/>
      <c r="B1400" s="7" t="s">
        <v>14</v>
      </c>
      <c r="C1400" s="7">
        <v>1185732</v>
      </c>
      <c r="D1400" s="8">
        <v>44324</v>
      </c>
      <c r="E1400" s="7" t="s">
        <v>46</v>
      </c>
      <c r="F1400" s="7" t="s">
        <v>47</v>
      </c>
      <c r="G1400" s="7" t="s">
        <v>65</v>
      </c>
      <c r="H1400" s="7" t="s">
        <v>19</v>
      </c>
      <c r="I1400" s="9">
        <v>0.5</v>
      </c>
      <c r="J1400" s="10">
        <v>5500</v>
      </c>
      <c r="K1400" s="11">
        <f t="shared" si="10"/>
        <v>2750</v>
      </c>
      <c r="L1400" s="11">
        <f t="shared" si="11"/>
        <v>687.5</v>
      </c>
      <c r="M1400" s="12">
        <v>0.25</v>
      </c>
      <c r="P1400" s="13"/>
    </row>
    <row r="1401" spans="1:16" ht="15.75" customHeight="1">
      <c r="A1401" s="1"/>
      <c r="B1401" s="7" t="s">
        <v>14</v>
      </c>
      <c r="C1401" s="7">
        <v>1185732</v>
      </c>
      <c r="D1401" s="8">
        <v>44324</v>
      </c>
      <c r="E1401" s="7" t="s">
        <v>46</v>
      </c>
      <c r="F1401" s="7" t="s">
        <v>47</v>
      </c>
      <c r="G1401" s="7" t="s">
        <v>65</v>
      </c>
      <c r="H1401" s="7" t="s">
        <v>20</v>
      </c>
      <c r="I1401" s="9">
        <v>0.5</v>
      </c>
      <c r="J1401" s="10">
        <v>5000</v>
      </c>
      <c r="K1401" s="11">
        <f t="shared" si="10"/>
        <v>2500</v>
      </c>
      <c r="L1401" s="11">
        <f t="shared" si="11"/>
        <v>750</v>
      </c>
      <c r="M1401" s="12">
        <v>0.3</v>
      </c>
      <c r="P1401" s="13"/>
    </row>
    <row r="1402" spans="1:16" ht="15.75" customHeight="1">
      <c r="A1402" s="1"/>
      <c r="B1402" s="7" t="s">
        <v>14</v>
      </c>
      <c r="C1402" s="7">
        <v>1185732</v>
      </c>
      <c r="D1402" s="8">
        <v>44324</v>
      </c>
      <c r="E1402" s="7" t="s">
        <v>46</v>
      </c>
      <c r="F1402" s="7" t="s">
        <v>47</v>
      </c>
      <c r="G1402" s="7" t="s">
        <v>65</v>
      </c>
      <c r="H1402" s="7" t="s">
        <v>21</v>
      </c>
      <c r="I1402" s="9">
        <v>0.6</v>
      </c>
      <c r="J1402" s="10">
        <v>5250</v>
      </c>
      <c r="K1402" s="11">
        <f t="shared" si="10"/>
        <v>3150</v>
      </c>
      <c r="L1402" s="11">
        <f t="shared" si="11"/>
        <v>1102.5</v>
      </c>
      <c r="M1402" s="12">
        <v>0.35</v>
      </c>
      <c r="P1402" s="13"/>
    </row>
    <row r="1403" spans="1:16" ht="15.75" customHeight="1">
      <c r="A1403" s="1"/>
      <c r="B1403" s="7" t="s">
        <v>14</v>
      </c>
      <c r="C1403" s="7">
        <v>1185732</v>
      </c>
      <c r="D1403" s="8">
        <v>44324</v>
      </c>
      <c r="E1403" s="7" t="s">
        <v>46</v>
      </c>
      <c r="F1403" s="7" t="s">
        <v>47</v>
      </c>
      <c r="G1403" s="7" t="s">
        <v>65</v>
      </c>
      <c r="H1403" s="7" t="s">
        <v>22</v>
      </c>
      <c r="I1403" s="9">
        <v>0.65</v>
      </c>
      <c r="J1403" s="10">
        <v>6250</v>
      </c>
      <c r="K1403" s="11">
        <f t="shared" si="10"/>
        <v>4062.5</v>
      </c>
      <c r="L1403" s="11">
        <f t="shared" si="11"/>
        <v>2031.25</v>
      </c>
      <c r="M1403" s="12">
        <v>0.5</v>
      </c>
      <c r="P1403" s="13"/>
    </row>
    <row r="1404" spans="1:16" ht="15.75" customHeight="1">
      <c r="A1404" s="1"/>
      <c r="B1404" s="7" t="s">
        <v>14</v>
      </c>
      <c r="C1404" s="7">
        <v>1185732</v>
      </c>
      <c r="D1404" s="8">
        <v>44357</v>
      </c>
      <c r="E1404" s="7" t="s">
        <v>46</v>
      </c>
      <c r="F1404" s="7" t="s">
        <v>47</v>
      </c>
      <c r="G1404" s="7" t="s">
        <v>65</v>
      </c>
      <c r="H1404" s="7" t="s">
        <v>17</v>
      </c>
      <c r="I1404" s="9">
        <v>0.6</v>
      </c>
      <c r="J1404" s="10">
        <v>8750</v>
      </c>
      <c r="K1404" s="11">
        <f t="shared" si="10"/>
        <v>5250</v>
      </c>
      <c r="L1404" s="11">
        <f t="shared" si="11"/>
        <v>2362.5</v>
      </c>
      <c r="M1404" s="12">
        <v>0.45</v>
      </c>
      <c r="P1404" s="13"/>
    </row>
    <row r="1405" spans="1:16" ht="15.75" customHeight="1">
      <c r="A1405" s="1"/>
      <c r="B1405" s="7" t="s">
        <v>14</v>
      </c>
      <c r="C1405" s="7">
        <v>1185732</v>
      </c>
      <c r="D1405" s="8">
        <v>44357</v>
      </c>
      <c r="E1405" s="7" t="s">
        <v>46</v>
      </c>
      <c r="F1405" s="7" t="s">
        <v>47</v>
      </c>
      <c r="G1405" s="7" t="s">
        <v>65</v>
      </c>
      <c r="H1405" s="7" t="s">
        <v>18</v>
      </c>
      <c r="I1405" s="9">
        <v>0.55000000000000004</v>
      </c>
      <c r="J1405" s="10">
        <v>6250</v>
      </c>
      <c r="K1405" s="11">
        <f t="shared" si="10"/>
        <v>3437.5000000000005</v>
      </c>
      <c r="L1405" s="11">
        <f t="shared" si="11"/>
        <v>1203.125</v>
      </c>
      <c r="M1405" s="12">
        <v>0.35</v>
      </c>
      <c r="P1405" s="13"/>
    </row>
    <row r="1406" spans="1:16" ht="15.75" customHeight="1">
      <c r="A1406" s="1"/>
      <c r="B1406" s="7" t="s">
        <v>14</v>
      </c>
      <c r="C1406" s="7">
        <v>1185732</v>
      </c>
      <c r="D1406" s="8">
        <v>44357</v>
      </c>
      <c r="E1406" s="7" t="s">
        <v>46</v>
      </c>
      <c r="F1406" s="7" t="s">
        <v>47</v>
      </c>
      <c r="G1406" s="7" t="s">
        <v>65</v>
      </c>
      <c r="H1406" s="7" t="s">
        <v>19</v>
      </c>
      <c r="I1406" s="9">
        <v>0.5</v>
      </c>
      <c r="J1406" s="10">
        <v>6000</v>
      </c>
      <c r="K1406" s="11">
        <f t="shared" si="10"/>
        <v>3000</v>
      </c>
      <c r="L1406" s="11">
        <f t="shared" si="11"/>
        <v>750</v>
      </c>
      <c r="M1406" s="12">
        <v>0.25</v>
      </c>
      <c r="P1406" s="13"/>
    </row>
    <row r="1407" spans="1:16" ht="15.75" customHeight="1">
      <c r="A1407" s="1"/>
      <c r="B1407" s="7" t="s">
        <v>14</v>
      </c>
      <c r="C1407" s="7">
        <v>1185732</v>
      </c>
      <c r="D1407" s="8">
        <v>44357</v>
      </c>
      <c r="E1407" s="7" t="s">
        <v>46</v>
      </c>
      <c r="F1407" s="7" t="s">
        <v>47</v>
      </c>
      <c r="G1407" s="7" t="s">
        <v>65</v>
      </c>
      <c r="H1407" s="7" t="s">
        <v>20</v>
      </c>
      <c r="I1407" s="9">
        <v>0.5</v>
      </c>
      <c r="J1407" s="10">
        <v>5750</v>
      </c>
      <c r="K1407" s="11">
        <f t="shared" si="10"/>
        <v>2875</v>
      </c>
      <c r="L1407" s="11">
        <f t="shared" si="11"/>
        <v>862.5</v>
      </c>
      <c r="M1407" s="12">
        <v>0.3</v>
      </c>
      <c r="P1407" s="13"/>
    </row>
    <row r="1408" spans="1:16" ht="15.75" customHeight="1">
      <c r="A1408" s="1"/>
      <c r="B1408" s="7" t="s">
        <v>14</v>
      </c>
      <c r="C1408" s="7">
        <v>1185732</v>
      </c>
      <c r="D1408" s="8">
        <v>44357</v>
      </c>
      <c r="E1408" s="7" t="s">
        <v>46</v>
      </c>
      <c r="F1408" s="7" t="s">
        <v>47</v>
      </c>
      <c r="G1408" s="7" t="s">
        <v>65</v>
      </c>
      <c r="H1408" s="7" t="s">
        <v>21</v>
      </c>
      <c r="I1408" s="9">
        <v>0.65</v>
      </c>
      <c r="J1408" s="10">
        <v>5750</v>
      </c>
      <c r="K1408" s="11">
        <f t="shared" si="10"/>
        <v>3737.5</v>
      </c>
      <c r="L1408" s="11">
        <f t="shared" si="11"/>
        <v>1308.125</v>
      </c>
      <c r="M1408" s="12">
        <v>0.35</v>
      </c>
      <c r="P1408" s="13"/>
    </row>
    <row r="1409" spans="1:16" ht="15.75" customHeight="1">
      <c r="A1409" s="1"/>
      <c r="B1409" s="7" t="s">
        <v>14</v>
      </c>
      <c r="C1409" s="7">
        <v>1185732</v>
      </c>
      <c r="D1409" s="8">
        <v>44357</v>
      </c>
      <c r="E1409" s="7" t="s">
        <v>46</v>
      </c>
      <c r="F1409" s="7" t="s">
        <v>47</v>
      </c>
      <c r="G1409" s="7" t="s">
        <v>65</v>
      </c>
      <c r="H1409" s="7" t="s">
        <v>22</v>
      </c>
      <c r="I1409" s="9">
        <v>0.70000000000000007</v>
      </c>
      <c r="J1409" s="10">
        <v>7250</v>
      </c>
      <c r="K1409" s="11">
        <f t="shared" si="10"/>
        <v>5075.0000000000009</v>
      </c>
      <c r="L1409" s="11">
        <f t="shared" si="11"/>
        <v>2537.5000000000005</v>
      </c>
      <c r="M1409" s="12">
        <v>0.5</v>
      </c>
      <c r="P1409" s="13"/>
    </row>
    <row r="1410" spans="1:16" ht="15.75" customHeight="1">
      <c r="A1410" s="1"/>
      <c r="B1410" s="7" t="s">
        <v>14</v>
      </c>
      <c r="C1410" s="7">
        <v>1185732</v>
      </c>
      <c r="D1410" s="8">
        <v>44385</v>
      </c>
      <c r="E1410" s="7" t="s">
        <v>46</v>
      </c>
      <c r="F1410" s="7" t="s">
        <v>47</v>
      </c>
      <c r="G1410" s="7" t="s">
        <v>65</v>
      </c>
      <c r="H1410" s="7" t="s">
        <v>17</v>
      </c>
      <c r="I1410" s="9">
        <v>0.65</v>
      </c>
      <c r="J1410" s="10">
        <v>9500</v>
      </c>
      <c r="K1410" s="11">
        <f t="shared" si="10"/>
        <v>6175</v>
      </c>
      <c r="L1410" s="11">
        <f t="shared" si="11"/>
        <v>2778.75</v>
      </c>
      <c r="M1410" s="12">
        <v>0.45</v>
      </c>
      <c r="P1410" s="13"/>
    </row>
    <row r="1411" spans="1:16" ht="15.75" customHeight="1">
      <c r="A1411" s="1"/>
      <c r="B1411" s="7" t="s">
        <v>14</v>
      </c>
      <c r="C1411" s="7">
        <v>1185732</v>
      </c>
      <c r="D1411" s="8">
        <v>44385</v>
      </c>
      <c r="E1411" s="7" t="s">
        <v>46</v>
      </c>
      <c r="F1411" s="7" t="s">
        <v>47</v>
      </c>
      <c r="G1411" s="7" t="s">
        <v>65</v>
      </c>
      <c r="H1411" s="7" t="s">
        <v>18</v>
      </c>
      <c r="I1411" s="9">
        <v>0.60000000000000009</v>
      </c>
      <c r="J1411" s="10">
        <v>7000</v>
      </c>
      <c r="K1411" s="11">
        <f t="shared" si="10"/>
        <v>4200.0000000000009</v>
      </c>
      <c r="L1411" s="11">
        <f t="shared" si="11"/>
        <v>1470.0000000000002</v>
      </c>
      <c r="M1411" s="12">
        <v>0.35</v>
      </c>
      <c r="P1411" s="13"/>
    </row>
    <row r="1412" spans="1:16" ht="15.75" customHeight="1">
      <c r="A1412" s="1"/>
      <c r="B1412" s="7" t="s">
        <v>14</v>
      </c>
      <c r="C1412" s="7">
        <v>1185732</v>
      </c>
      <c r="D1412" s="8">
        <v>44385</v>
      </c>
      <c r="E1412" s="7" t="s">
        <v>46</v>
      </c>
      <c r="F1412" s="7" t="s">
        <v>47</v>
      </c>
      <c r="G1412" s="7" t="s">
        <v>65</v>
      </c>
      <c r="H1412" s="7" t="s">
        <v>19</v>
      </c>
      <c r="I1412" s="9">
        <v>0.55000000000000004</v>
      </c>
      <c r="J1412" s="10">
        <v>6250</v>
      </c>
      <c r="K1412" s="11">
        <f t="shared" si="10"/>
        <v>3437.5000000000005</v>
      </c>
      <c r="L1412" s="11">
        <f t="shared" si="11"/>
        <v>859.37500000000011</v>
      </c>
      <c r="M1412" s="12">
        <v>0.25</v>
      </c>
      <c r="P1412" s="13"/>
    </row>
    <row r="1413" spans="1:16" ht="15.75" customHeight="1">
      <c r="A1413" s="1"/>
      <c r="B1413" s="7" t="s">
        <v>14</v>
      </c>
      <c r="C1413" s="7">
        <v>1185732</v>
      </c>
      <c r="D1413" s="8">
        <v>44385</v>
      </c>
      <c r="E1413" s="7" t="s">
        <v>46</v>
      </c>
      <c r="F1413" s="7" t="s">
        <v>47</v>
      </c>
      <c r="G1413" s="7" t="s">
        <v>65</v>
      </c>
      <c r="H1413" s="7" t="s">
        <v>20</v>
      </c>
      <c r="I1413" s="9">
        <v>0.55000000000000004</v>
      </c>
      <c r="J1413" s="10">
        <v>5750</v>
      </c>
      <c r="K1413" s="11">
        <f t="shared" si="10"/>
        <v>3162.5000000000005</v>
      </c>
      <c r="L1413" s="11">
        <f t="shared" si="11"/>
        <v>948.75000000000011</v>
      </c>
      <c r="M1413" s="12">
        <v>0.3</v>
      </c>
      <c r="P1413" s="13"/>
    </row>
    <row r="1414" spans="1:16" ht="15.75" customHeight="1">
      <c r="A1414" s="1"/>
      <c r="B1414" s="7" t="s">
        <v>14</v>
      </c>
      <c r="C1414" s="7">
        <v>1185732</v>
      </c>
      <c r="D1414" s="8">
        <v>44385</v>
      </c>
      <c r="E1414" s="7" t="s">
        <v>46</v>
      </c>
      <c r="F1414" s="7" t="s">
        <v>47</v>
      </c>
      <c r="G1414" s="7" t="s">
        <v>65</v>
      </c>
      <c r="H1414" s="7" t="s">
        <v>21</v>
      </c>
      <c r="I1414" s="9">
        <v>0.65</v>
      </c>
      <c r="J1414" s="10">
        <v>6000</v>
      </c>
      <c r="K1414" s="11">
        <f t="shared" si="10"/>
        <v>3900</v>
      </c>
      <c r="L1414" s="11">
        <f t="shared" si="11"/>
        <v>1365</v>
      </c>
      <c r="M1414" s="12">
        <v>0.35</v>
      </c>
      <c r="P1414" s="13"/>
    </row>
    <row r="1415" spans="1:16" ht="15.75" customHeight="1">
      <c r="A1415" s="1"/>
      <c r="B1415" s="7" t="s">
        <v>14</v>
      </c>
      <c r="C1415" s="7">
        <v>1185732</v>
      </c>
      <c r="D1415" s="8">
        <v>44385</v>
      </c>
      <c r="E1415" s="7" t="s">
        <v>46</v>
      </c>
      <c r="F1415" s="7" t="s">
        <v>47</v>
      </c>
      <c r="G1415" s="7" t="s">
        <v>65</v>
      </c>
      <c r="H1415" s="7" t="s">
        <v>22</v>
      </c>
      <c r="I1415" s="9">
        <v>0.70000000000000007</v>
      </c>
      <c r="J1415" s="10">
        <v>7750</v>
      </c>
      <c r="K1415" s="11">
        <f t="shared" si="10"/>
        <v>5425.0000000000009</v>
      </c>
      <c r="L1415" s="11">
        <f t="shared" si="11"/>
        <v>2712.5000000000005</v>
      </c>
      <c r="M1415" s="12">
        <v>0.5</v>
      </c>
      <c r="P1415" s="13"/>
    </row>
    <row r="1416" spans="1:16" ht="15.75" customHeight="1">
      <c r="A1416" s="1"/>
      <c r="B1416" s="7" t="s">
        <v>14</v>
      </c>
      <c r="C1416" s="7">
        <v>1185732</v>
      </c>
      <c r="D1416" s="8">
        <v>44417</v>
      </c>
      <c r="E1416" s="7" t="s">
        <v>46</v>
      </c>
      <c r="F1416" s="7" t="s">
        <v>47</v>
      </c>
      <c r="G1416" s="7" t="s">
        <v>65</v>
      </c>
      <c r="H1416" s="7" t="s">
        <v>17</v>
      </c>
      <c r="I1416" s="9">
        <v>0.65</v>
      </c>
      <c r="J1416" s="10">
        <v>9250</v>
      </c>
      <c r="K1416" s="11">
        <f t="shared" si="10"/>
        <v>6012.5</v>
      </c>
      <c r="L1416" s="11">
        <f t="shared" si="11"/>
        <v>2705.625</v>
      </c>
      <c r="M1416" s="12">
        <v>0.45</v>
      </c>
      <c r="P1416" s="13"/>
    </row>
    <row r="1417" spans="1:16" ht="15.75" customHeight="1">
      <c r="A1417" s="1"/>
      <c r="B1417" s="7" t="s">
        <v>14</v>
      </c>
      <c r="C1417" s="7">
        <v>1185732</v>
      </c>
      <c r="D1417" s="8">
        <v>44417</v>
      </c>
      <c r="E1417" s="7" t="s">
        <v>46</v>
      </c>
      <c r="F1417" s="7" t="s">
        <v>47</v>
      </c>
      <c r="G1417" s="7" t="s">
        <v>65</v>
      </c>
      <c r="H1417" s="7" t="s">
        <v>18</v>
      </c>
      <c r="I1417" s="9">
        <v>0.60000000000000009</v>
      </c>
      <c r="J1417" s="10">
        <v>7000</v>
      </c>
      <c r="K1417" s="11">
        <f t="shared" si="10"/>
        <v>4200.0000000000009</v>
      </c>
      <c r="L1417" s="11">
        <f t="shared" si="11"/>
        <v>1470.0000000000002</v>
      </c>
      <c r="M1417" s="12">
        <v>0.35</v>
      </c>
      <c r="P1417" s="13"/>
    </row>
    <row r="1418" spans="1:16" ht="15.75" customHeight="1">
      <c r="A1418" s="1"/>
      <c r="B1418" s="7" t="s">
        <v>14</v>
      </c>
      <c r="C1418" s="7">
        <v>1185732</v>
      </c>
      <c r="D1418" s="8">
        <v>44417</v>
      </c>
      <c r="E1418" s="7" t="s">
        <v>46</v>
      </c>
      <c r="F1418" s="7" t="s">
        <v>47</v>
      </c>
      <c r="G1418" s="7" t="s">
        <v>65</v>
      </c>
      <c r="H1418" s="7" t="s">
        <v>19</v>
      </c>
      <c r="I1418" s="9">
        <v>0.55000000000000004</v>
      </c>
      <c r="J1418" s="10">
        <v>6250</v>
      </c>
      <c r="K1418" s="11">
        <f t="shared" si="10"/>
        <v>3437.5000000000005</v>
      </c>
      <c r="L1418" s="11">
        <f t="shared" si="11"/>
        <v>859.37500000000011</v>
      </c>
      <c r="M1418" s="12">
        <v>0.25</v>
      </c>
      <c r="P1418" s="13"/>
    </row>
    <row r="1419" spans="1:16" ht="15.75" customHeight="1">
      <c r="A1419" s="1"/>
      <c r="B1419" s="7" t="s">
        <v>14</v>
      </c>
      <c r="C1419" s="7">
        <v>1185732</v>
      </c>
      <c r="D1419" s="8">
        <v>44417</v>
      </c>
      <c r="E1419" s="7" t="s">
        <v>46</v>
      </c>
      <c r="F1419" s="7" t="s">
        <v>47</v>
      </c>
      <c r="G1419" s="7" t="s">
        <v>65</v>
      </c>
      <c r="H1419" s="7" t="s">
        <v>20</v>
      </c>
      <c r="I1419" s="9">
        <v>0.45</v>
      </c>
      <c r="J1419" s="10">
        <v>5750</v>
      </c>
      <c r="K1419" s="11">
        <f t="shared" si="10"/>
        <v>2587.5</v>
      </c>
      <c r="L1419" s="11">
        <f t="shared" si="11"/>
        <v>776.25</v>
      </c>
      <c r="M1419" s="12">
        <v>0.3</v>
      </c>
      <c r="P1419" s="13"/>
    </row>
    <row r="1420" spans="1:16" ht="15.75" customHeight="1">
      <c r="A1420" s="1"/>
      <c r="B1420" s="7" t="s">
        <v>14</v>
      </c>
      <c r="C1420" s="7">
        <v>1185732</v>
      </c>
      <c r="D1420" s="8">
        <v>44417</v>
      </c>
      <c r="E1420" s="7" t="s">
        <v>46</v>
      </c>
      <c r="F1420" s="7" t="s">
        <v>47</v>
      </c>
      <c r="G1420" s="7" t="s">
        <v>65</v>
      </c>
      <c r="H1420" s="7" t="s">
        <v>21</v>
      </c>
      <c r="I1420" s="9">
        <v>0.55000000000000004</v>
      </c>
      <c r="J1420" s="10">
        <v>5500</v>
      </c>
      <c r="K1420" s="11">
        <f t="shared" si="10"/>
        <v>3025.0000000000005</v>
      </c>
      <c r="L1420" s="11">
        <f t="shared" si="11"/>
        <v>1058.75</v>
      </c>
      <c r="M1420" s="12">
        <v>0.35</v>
      </c>
      <c r="P1420" s="13"/>
    </row>
    <row r="1421" spans="1:16" ht="15.75" customHeight="1">
      <c r="A1421" s="1"/>
      <c r="B1421" s="7" t="s">
        <v>14</v>
      </c>
      <c r="C1421" s="7">
        <v>1185732</v>
      </c>
      <c r="D1421" s="8">
        <v>44417</v>
      </c>
      <c r="E1421" s="7" t="s">
        <v>46</v>
      </c>
      <c r="F1421" s="7" t="s">
        <v>47</v>
      </c>
      <c r="G1421" s="7" t="s">
        <v>65</v>
      </c>
      <c r="H1421" s="7" t="s">
        <v>22</v>
      </c>
      <c r="I1421" s="9">
        <v>0.60000000000000009</v>
      </c>
      <c r="J1421" s="10">
        <v>7250</v>
      </c>
      <c r="K1421" s="11">
        <f t="shared" si="10"/>
        <v>4350.0000000000009</v>
      </c>
      <c r="L1421" s="11">
        <f t="shared" si="11"/>
        <v>2175.0000000000005</v>
      </c>
      <c r="M1421" s="12">
        <v>0.5</v>
      </c>
      <c r="P1421" s="13"/>
    </row>
    <row r="1422" spans="1:16" ht="15.75" customHeight="1">
      <c r="A1422" s="1"/>
      <c r="B1422" s="7" t="s">
        <v>14</v>
      </c>
      <c r="C1422" s="7">
        <v>1185732</v>
      </c>
      <c r="D1422" s="8">
        <v>44447</v>
      </c>
      <c r="E1422" s="7" t="s">
        <v>46</v>
      </c>
      <c r="F1422" s="7" t="s">
        <v>47</v>
      </c>
      <c r="G1422" s="7" t="s">
        <v>65</v>
      </c>
      <c r="H1422" s="7" t="s">
        <v>17</v>
      </c>
      <c r="I1422" s="9">
        <v>0.55000000000000004</v>
      </c>
      <c r="J1422" s="10">
        <v>8500</v>
      </c>
      <c r="K1422" s="11">
        <f t="shared" si="10"/>
        <v>4675</v>
      </c>
      <c r="L1422" s="11">
        <f t="shared" si="11"/>
        <v>2103.75</v>
      </c>
      <c r="M1422" s="12">
        <v>0.45</v>
      </c>
      <c r="P1422" s="13"/>
    </row>
    <row r="1423" spans="1:16" ht="15.75" customHeight="1">
      <c r="A1423" s="1"/>
      <c r="B1423" s="7" t="s">
        <v>14</v>
      </c>
      <c r="C1423" s="7">
        <v>1185732</v>
      </c>
      <c r="D1423" s="8">
        <v>44447</v>
      </c>
      <c r="E1423" s="7" t="s">
        <v>46</v>
      </c>
      <c r="F1423" s="7" t="s">
        <v>47</v>
      </c>
      <c r="G1423" s="7" t="s">
        <v>65</v>
      </c>
      <c r="H1423" s="7" t="s">
        <v>18</v>
      </c>
      <c r="I1423" s="9">
        <v>0.50000000000000011</v>
      </c>
      <c r="J1423" s="10">
        <v>6500</v>
      </c>
      <c r="K1423" s="11">
        <f t="shared" si="10"/>
        <v>3250.0000000000009</v>
      </c>
      <c r="L1423" s="11">
        <f t="shared" si="11"/>
        <v>1137.5000000000002</v>
      </c>
      <c r="M1423" s="12">
        <v>0.35</v>
      </c>
      <c r="P1423" s="13"/>
    </row>
    <row r="1424" spans="1:16" ht="15.75" customHeight="1">
      <c r="A1424" s="1"/>
      <c r="B1424" s="7" t="s">
        <v>14</v>
      </c>
      <c r="C1424" s="7">
        <v>1185732</v>
      </c>
      <c r="D1424" s="8">
        <v>44447</v>
      </c>
      <c r="E1424" s="7" t="s">
        <v>46</v>
      </c>
      <c r="F1424" s="7" t="s">
        <v>47</v>
      </c>
      <c r="G1424" s="7" t="s">
        <v>65</v>
      </c>
      <c r="H1424" s="7" t="s">
        <v>19</v>
      </c>
      <c r="I1424" s="9">
        <v>0.45</v>
      </c>
      <c r="J1424" s="10">
        <v>5500</v>
      </c>
      <c r="K1424" s="11">
        <f t="shared" si="10"/>
        <v>2475</v>
      </c>
      <c r="L1424" s="11">
        <f t="shared" si="11"/>
        <v>618.75</v>
      </c>
      <c r="M1424" s="12">
        <v>0.25</v>
      </c>
      <c r="P1424" s="13"/>
    </row>
    <row r="1425" spans="1:16" ht="15.75" customHeight="1">
      <c r="A1425" s="1"/>
      <c r="B1425" s="7" t="s">
        <v>14</v>
      </c>
      <c r="C1425" s="7">
        <v>1185732</v>
      </c>
      <c r="D1425" s="8">
        <v>44447</v>
      </c>
      <c r="E1425" s="7" t="s">
        <v>46</v>
      </c>
      <c r="F1425" s="7" t="s">
        <v>47</v>
      </c>
      <c r="G1425" s="7" t="s">
        <v>65</v>
      </c>
      <c r="H1425" s="7" t="s">
        <v>20</v>
      </c>
      <c r="I1425" s="9">
        <v>0.45</v>
      </c>
      <c r="J1425" s="10">
        <v>5250</v>
      </c>
      <c r="K1425" s="11">
        <f t="shared" si="10"/>
        <v>2362.5</v>
      </c>
      <c r="L1425" s="11">
        <f t="shared" si="11"/>
        <v>708.75</v>
      </c>
      <c r="M1425" s="12">
        <v>0.3</v>
      </c>
      <c r="P1425" s="13"/>
    </row>
    <row r="1426" spans="1:16" ht="15.75" customHeight="1">
      <c r="A1426" s="1"/>
      <c r="B1426" s="7" t="s">
        <v>14</v>
      </c>
      <c r="C1426" s="7">
        <v>1185732</v>
      </c>
      <c r="D1426" s="8">
        <v>44447</v>
      </c>
      <c r="E1426" s="7" t="s">
        <v>46</v>
      </c>
      <c r="F1426" s="7" t="s">
        <v>47</v>
      </c>
      <c r="G1426" s="7" t="s">
        <v>65</v>
      </c>
      <c r="H1426" s="7" t="s">
        <v>21</v>
      </c>
      <c r="I1426" s="9">
        <v>0.55000000000000004</v>
      </c>
      <c r="J1426" s="10">
        <v>5250</v>
      </c>
      <c r="K1426" s="11">
        <f t="shared" si="10"/>
        <v>2887.5000000000005</v>
      </c>
      <c r="L1426" s="11">
        <f t="shared" si="11"/>
        <v>1010.6250000000001</v>
      </c>
      <c r="M1426" s="12">
        <v>0.35</v>
      </c>
      <c r="P1426" s="13"/>
    </row>
    <row r="1427" spans="1:16" ht="15.75" customHeight="1">
      <c r="A1427" s="1"/>
      <c r="B1427" s="7" t="s">
        <v>14</v>
      </c>
      <c r="C1427" s="7">
        <v>1185732</v>
      </c>
      <c r="D1427" s="8">
        <v>44447</v>
      </c>
      <c r="E1427" s="7" t="s">
        <v>46</v>
      </c>
      <c r="F1427" s="7" t="s">
        <v>47</v>
      </c>
      <c r="G1427" s="7" t="s">
        <v>65</v>
      </c>
      <c r="H1427" s="7" t="s">
        <v>22</v>
      </c>
      <c r="I1427" s="9">
        <v>0.60000000000000009</v>
      </c>
      <c r="J1427" s="10">
        <v>6250</v>
      </c>
      <c r="K1427" s="11">
        <f t="shared" si="10"/>
        <v>3750.0000000000005</v>
      </c>
      <c r="L1427" s="11">
        <f t="shared" si="11"/>
        <v>1875.0000000000002</v>
      </c>
      <c r="M1427" s="12">
        <v>0.5</v>
      </c>
      <c r="P1427" s="13"/>
    </row>
    <row r="1428" spans="1:16" ht="15.75" customHeight="1">
      <c r="A1428" s="1"/>
      <c r="B1428" s="7" t="s">
        <v>14</v>
      </c>
      <c r="C1428" s="7">
        <v>1185732</v>
      </c>
      <c r="D1428" s="8">
        <v>44479</v>
      </c>
      <c r="E1428" s="7" t="s">
        <v>46</v>
      </c>
      <c r="F1428" s="7" t="s">
        <v>47</v>
      </c>
      <c r="G1428" s="7" t="s">
        <v>65</v>
      </c>
      <c r="H1428" s="7" t="s">
        <v>17</v>
      </c>
      <c r="I1428" s="9">
        <v>0.60000000000000009</v>
      </c>
      <c r="J1428" s="10">
        <v>8000</v>
      </c>
      <c r="K1428" s="11">
        <f t="shared" si="10"/>
        <v>4800.0000000000009</v>
      </c>
      <c r="L1428" s="11">
        <f t="shared" si="11"/>
        <v>2160.0000000000005</v>
      </c>
      <c r="M1428" s="12">
        <v>0.45</v>
      </c>
      <c r="P1428" s="13"/>
    </row>
    <row r="1429" spans="1:16" ht="15.75" customHeight="1">
      <c r="A1429" s="1"/>
      <c r="B1429" s="7" t="s">
        <v>14</v>
      </c>
      <c r="C1429" s="7">
        <v>1185732</v>
      </c>
      <c r="D1429" s="8">
        <v>44479</v>
      </c>
      <c r="E1429" s="7" t="s">
        <v>46</v>
      </c>
      <c r="F1429" s="7" t="s">
        <v>47</v>
      </c>
      <c r="G1429" s="7" t="s">
        <v>65</v>
      </c>
      <c r="H1429" s="7" t="s">
        <v>18</v>
      </c>
      <c r="I1429" s="9">
        <v>0.50000000000000011</v>
      </c>
      <c r="J1429" s="10">
        <v>6250</v>
      </c>
      <c r="K1429" s="11">
        <f t="shared" si="10"/>
        <v>3125.0000000000009</v>
      </c>
      <c r="L1429" s="11">
        <f t="shared" si="11"/>
        <v>1093.7500000000002</v>
      </c>
      <c r="M1429" s="12">
        <v>0.35</v>
      </c>
      <c r="P1429" s="13"/>
    </row>
    <row r="1430" spans="1:16" ht="15.75" customHeight="1">
      <c r="A1430" s="1"/>
      <c r="B1430" s="7" t="s">
        <v>14</v>
      </c>
      <c r="C1430" s="7">
        <v>1185732</v>
      </c>
      <c r="D1430" s="8">
        <v>44479</v>
      </c>
      <c r="E1430" s="7" t="s">
        <v>46</v>
      </c>
      <c r="F1430" s="7" t="s">
        <v>47</v>
      </c>
      <c r="G1430" s="7" t="s">
        <v>65</v>
      </c>
      <c r="H1430" s="7" t="s">
        <v>19</v>
      </c>
      <c r="I1430" s="9">
        <v>0.50000000000000011</v>
      </c>
      <c r="J1430" s="10">
        <v>5250</v>
      </c>
      <c r="K1430" s="11">
        <f t="shared" si="10"/>
        <v>2625.0000000000005</v>
      </c>
      <c r="L1430" s="11">
        <f t="shared" si="11"/>
        <v>656.25000000000011</v>
      </c>
      <c r="M1430" s="12">
        <v>0.25</v>
      </c>
      <c r="P1430" s="13"/>
    </row>
    <row r="1431" spans="1:16" ht="15.75" customHeight="1">
      <c r="A1431" s="1"/>
      <c r="B1431" s="7" t="s">
        <v>14</v>
      </c>
      <c r="C1431" s="7">
        <v>1185732</v>
      </c>
      <c r="D1431" s="8">
        <v>44479</v>
      </c>
      <c r="E1431" s="7" t="s">
        <v>46</v>
      </c>
      <c r="F1431" s="7" t="s">
        <v>47</v>
      </c>
      <c r="G1431" s="7" t="s">
        <v>65</v>
      </c>
      <c r="H1431" s="7" t="s">
        <v>20</v>
      </c>
      <c r="I1431" s="9">
        <v>0.50000000000000011</v>
      </c>
      <c r="J1431" s="10">
        <v>5000</v>
      </c>
      <c r="K1431" s="11">
        <f t="shared" si="10"/>
        <v>2500.0000000000005</v>
      </c>
      <c r="L1431" s="11">
        <f t="shared" si="11"/>
        <v>750.00000000000011</v>
      </c>
      <c r="M1431" s="12">
        <v>0.3</v>
      </c>
      <c r="P1431" s="13"/>
    </row>
    <row r="1432" spans="1:16" ht="15.75" customHeight="1">
      <c r="A1432" s="1"/>
      <c r="B1432" s="7" t="s">
        <v>14</v>
      </c>
      <c r="C1432" s="7">
        <v>1185732</v>
      </c>
      <c r="D1432" s="8">
        <v>44479</v>
      </c>
      <c r="E1432" s="7" t="s">
        <v>46</v>
      </c>
      <c r="F1432" s="7" t="s">
        <v>47</v>
      </c>
      <c r="G1432" s="7" t="s">
        <v>65</v>
      </c>
      <c r="H1432" s="7" t="s">
        <v>21</v>
      </c>
      <c r="I1432" s="9">
        <v>0.60000000000000009</v>
      </c>
      <c r="J1432" s="10">
        <v>5000</v>
      </c>
      <c r="K1432" s="11">
        <f t="shared" si="10"/>
        <v>3000.0000000000005</v>
      </c>
      <c r="L1432" s="11">
        <f t="shared" si="11"/>
        <v>1050</v>
      </c>
      <c r="M1432" s="12">
        <v>0.35</v>
      </c>
      <c r="P1432" s="13"/>
    </row>
    <row r="1433" spans="1:16" ht="15.75" customHeight="1">
      <c r="A1433" s="1"/>
      <c r="B1433" s="7" t="s">
        <v>14</v>
      </c>
      <c r="C1433" s="7">
        <v>1185732</v>
      </c>
      <c r="D1433" s="8">
        <v>44479</v>
      </c>
      <c r="E1433" s="7" t="s">
        <v>46</v>
      </c>
      <c r="F1433" s="7" t="s">
        <v>47</v>
      </c>
      <c r="G1433" s="7" t="s">
        <v>65</v>
      </c>
      <c r="H1433" s="7" t="s">
        <v>22</v>
      </c>
      <c r="I1433" s="9">
        <v>0.65</v>
      </c>
      <c r="J1433" s="10">
        <v>6250</v>
      </c>
      <c r="K1433" s="11">
        <f t="shared" si="10"/>
        <v>4062.5</v>
      </c>
      <c r="L1433" s="11">
        <f t="shared" si="11"/>
        <v>2031.25</v>
      </c>
      <c r="M1433" s="12">
        <v>0.5</v>
      </c>
      <c r="P1433" s="13"/>
    </row>
    <row r="1434" spans="1:16" ht="15.75" customHeight="1">
      <c r="A1434" s="1"/>
      <c r="B1434" s="7" t="s">
        <v>14</v>
      </c>
      <c r="C1434" s="7">
        <v>1185732</v>
      </c>
      <c r="D1434" s="8">
        <v>44509</v>
      </c>
      <c r="E1434" s="7" t="s">
        <v>46</v>
      </c>
      <c r="F1434" s="7" t="s">
        <v>47</v>
      </c>
      <c r="G1434" s="7" t="s">
        <v>65</v>
      </c>
      <c r="H1434" s="7" t="s">
        <v>17</v>
      </c>
      <c r="I1434" s="9">
        <v>0.60000000000000009</v>
      </c>
      <c r="J1434" s="10">
        <v>7750</v>
      </c>
      <c r="K1434" s="11">
        <f t="shared" si="10"/>
        <v>4650.0000000000009</v>
      </c>
      <c r="L1434" s="11">
        <f t="shared" si="11"/>
        <v>2092.5000000000005</v>
      </c>
      <c r="M1434" s="12">
        <v>0.45</v>
      </c>
      <c r="P1434" s="13"/>
    </row>
    <row r="1435" spans="1:16" ht="15.75" customHeight="1">
      <c r="A1435" s="1"/>
      <c r="B1435" s="7" t="s">
        <v>14</v>
      </c>
      <c r="C1435" s="7">
        <v>1185732</v>
      </c>
      <c r="D1435" s="8">
        <v>44509</v>
      </c>
      <c r="E1435" s="7" t="s">
        <v>46</v>
      </c>
      <c r="F1435" s="7" t="s">
        <v>47</v>
      </c>
      <c r="G1435" s="7" t="s">
        <v>65</v>
      </c>
      <c r="H1435" s="7" t="s">
        <v>18</v>
      </c>
      <c r="I1435" s="9">
        <v>0.50000000000000011</v>
      </c>
      <c r="J1435" s="10">
        <v>6000</v>
      </c>
      <c r="K1435" s="11">
        <f t="shared" si="10"/>
        <v>3000.0000000000005</v>
      </c>
      <c r="L1435" s="11">
        <f t="shared" si="11"/>
        <v>1050</v>
      </c>
      <c r="M1435" s="12">
        <v>0.35</v>
      </c>
      <c r="P1435" s="13"/>
    </row>
    <row r="1436" spans="1:16" ht="15.75" customHeight="1">
      <c r="A1436" s="1"/>
      <c r="B1436" s="7" t="s">
        <v>14</v>
      </c>
      <c r="C1436" s="7">
        <v>1185732</v>
      </c>
      <c r="D1436" s="8">
        <v>44509</v>
      </c>
      <c r="E1436" s="7" t="s">
        <v>46</v>
      </c>
      <c r="F1436" s="7" t="s">
        <v>47</v>
      </c>
      <c r="G1436" s="7" t="s">
        <v>65</v>
      </c>
      <c r="H1436" s="7" t="s">
        <v>19</v>
      </c>
      <c r="I1436" s="9">
        <v>0.50000000000000011</v>
      </c>
      <c r="J1436" s="10">
        <v>5450</v>
      </c>
      <c r="K1436" s="11">
        <f t="shared" si="10"/>
        <v>2725.0000000000005</v>
      </c>
      <c r="L1436" s="11">
        <f t="shared" si="11"/>
        <v>681.25000000000011</v>
      </c>
      <c r="M1436" s="12">
        <v>0.25</v>
      </c>
      <c r="P1436" s="13"/>
    </row>
    <row r="1437" spans="1:16" ht="15.75" customHeight="1">
      <c r="A1437" s="1"/>
      <c r="B1437" s="7" t="s">
        <v>14</v>
      </c>
      <c r="C1437" s="7">
        <v>1185732</v>
      </c>
      <c r="D1437" s="8">
        <v>44509</v>
      </c>
      <c r="E1437" s="7" t="s">
        <v>46</v>
      </c>
      <c r="F1437" s="7" t="s">
        <v>47</v>
      </c>
      <c r="G1437" s="7" t="s">
        <v>65</v>
      </c>
      <c r="H1437" s="7" t="s">
        <v>20</v>
      </c>
      <c r="I1437" s="9">
        <v>0.50000000000000011</v>
      </c>
      <c r="J1437" s="10">
        <v>5750</v>
      </c>
      <c r="K1437" s="11">
        <f t="shared" si="10"/>
        <v>2875.0000000000005</v>
      </c>
      <c r="L1437" s="11">
        <f t="shared" si="11"/>
        <v>862.50000000000011</v>
      </c>
      <c r="M1437" s="12">
        <v>0.3</v>
      </c>
      <c r="P1437" s="13"/>
    </row>
    <row r="1438" spans="1:16" ht="15.75" customHeight="1">
      <c r="A1438" s="1"/>
      <c r="B1438" s="7" t="s">
        <v>14</v>
      </c>
      <c r="C1438" s="7">
        <v>1185732</v>
      </c>
      <c r="D1438" s="8">
        <v>44509</v>
      </c>
      <c r="E1438" s="7" t="s">
        <v>46</v>
      </c>
      <c r="F1438" s="7" t="s">
        <v>47</v>
      </c>
      <c r="G1438" s="7" t="s">
        <v>65</v>
      </c>
      <c r="H1438" s="7" t="s">
        <v>21</v>
      </c>
      <c r="I1438" s="9">
        <v>0.65</v>
      </c>
      <c r="J1438" s="10">
        <v>5500</v>
      </c>
      <c r="K1438" s="11">
        <f t="shared" si="10"/>
        <v>3575</v>
      </c>
      <c r="L1438" s="11">
        <f t="shared" si="11"/>
        <v>1251.25</v>
      </c>
      <c r="M1438" s="12">
        <v>0.35</v>
      </c>
      <c r="P1438" s="13"/>
    </row>
    <row r="1439" spans="1:16" ht="15.75" customHeight="1">
      <c r="A1439" s="1"/>
      <c r="B1439" s="7" t="s">
        <v>14</v>
      </c>
      <c r="C1439" s="7">
        <v>1185732</v>
      </c>
      <c r="D1439" s="8">
        <v>44509</v>
      </c>
      <c r="E1439" s="7" t="s">
        <v>46</v>
      </c>
      <c r="F1439" s="7" t="s">
        <v>47</v>
      </c>
      <c r="G1439" s="7" t="s">
        <v>65</v>
      </c>
      <c r="H1439" s="7" t="s">
        <v>22</v>
      </c>
      <c r="I1439" s="9">
        <v>0.7</v>
      </c>
      <c r="J1439" s="10">
        <v>6500</v>
      </c>
      <c r="K1439" s="11">
        <f t="shared" si="10"/>
        <v>4550</v>
      </c>
      <c r="L1439" s="11">
        <f t="shared" si="11"/>
        <v>2275</v>
      </c>
      <c r="M1439" s="12">
        <v>0.5</v>
      </c>
      <c r="P1439" s="13"/>
    </row>
    <row r="1440" spans="1:16" ht="15.75" customHeight="1">
      <c r="A1440" s="1"/>
      <c r="B1440" s="7" t="s">
        <v>14</v>
      </c>
      <c r="C1440" s="7">
        <v>1185732</v>
      </c>
      <c r="D1440" s="8">
        <v>44538</v>
      </c>
      <c r="E1440" s="7" t="s">
        <v>46</v>
      </c>
      <c r="F1440" s="7" t="s">
        <v>47</v>
      </c>
      <c r="G1440" s="7" t="s">
        <v>65</v>
      </c>
      <c r="H1440" s="7" t="s">
        <v>17</v>
      </c>
      <c r="I1440" s="9">
        <v>0.65</v>
      </c>
      <c r="J1440" s="10">
        <v>8750</v>
      </c>
      <c r="K1440" s="11">
        <f t="shared" si="10"/>
        <v>5687.5</v>
      </c>
      <c r="L1440" s="11">
        <f t="shared" si="11"/>
        <v>2559.375</v>
      </c>
      <c r="M1440" s="12">
        <v>0.45</v>
      </c>
      <c r="P1440" s="13"/>
    </row>
    <row r="1441" spans="1:18" ht="15.75" customHeight="1">
      <c r="A1441" s="1"/>
      <c r="B1441" s="7" t="s">
        <v>14</v>
      </c>
      <c r="C1441" s="7">
        <v>1185732</v>
      </c>
      <c r="D1441" s="8">
        <v>44538</v>
      </c>
      <c r="E1441" s="7" t="s">
        <v>46</v>
      </c>
      <c r="F1441" s="7" t="s">
        <v>47</v>
      </c>
      <c r="G1441" s="7" t="s">
        <v>65</v>
      </c>
      <c r="H1441" s="7" t="s">
        <v>18</v>
      </c>
      <c r="I1441" s="9">
        <v>0.55000000000000004</v>
      </c>
      <c r="J1441" s="10">
        <v>6750</v>
      </c>
      <c r="K1441" s="11">
        <f t="shared" si="10"/>
        <v>3712.5000000000005</v>
      </c>
      <c r="L1441" s="11">
        <f t="shared" si="11"/>
        <v>1299.375</v>
      </c>
      <c r="M1441" s="12">
        <v>0.35</v>
      </c>
      <c r="P1441" s="13"/>
    </row>
    <row r="1442" spans="1:18" ht="15.75" customHeight="1">
      <c r="A1442" s="1"/>
      <c r="B1442" s="7" t="s">
        <v>14</v>
      </c>
      <c r="C1442" s="7">
        <v>1185732</v>
      </c>
      <c r="D1442" s="8">
        <v>44538</v>
      </c>
      <c r="E1442" s="7" t="s">
        <v>46</v>
      </c>
      <c r="F1442" s="7" t="s">
        <v>47</v>
      </c>
      <c r="G1442" s="7" t="s">
        <v>65</v>
      </c>
      <c r="H1442" s="7" t="s">
        <v>19</v>
      </c>
      <c r="I1442" s="9">
        <v>0.55000000000000004</v>
      </c>
      <c r="J1442" s="10">
        <v>6250</v>
      </c>
      <c r="K1442" s="11">
        <f t="shared" si="10"/>
        <v>3437.5000000000005</v>
      </c>
      <c r="L1442" s="11">
        <f t="shared" si="11"/>
        <v>859.37500000000011</v>
      </c>
      <c r="M1442" s="12">
        <v>0.25</v>
      </c>
      <c r="P1442" s="13"/>
    </row>
    <row r="1443" spans="1:18" ht="15.75" customHeight="1">
      <c r="A1443" s="1"/>
      <c r="B1443" s="7" t="s">
        <v>14</v>
      </c>
      <c r="C1443" s="7">
        <v>1185732</v>
      </c>
      <c r="D1443" s="8">
        <v>44538</v>
      </c>
      <c r="E1443" s="7" t="s">
        <v>46</v>
      </c>
      <c r="F1443" s="7" t="s">
        <v>47</v>
      </c>
      <c r="G1443" s="7" t="s">
        <v>65</v>
      </c>
      <c r="H1443" s="7" t="s">
        <v>20</v>
      </c>
      <c r="I1443" s="9">
        <v>0.55000000000000004</v>
      </c>
      <c r="J1443" s="10">
        <v>5750</v>
      </c>
      <c r="K1443" s="11">
        <f t="shared" si="10"/>
        <v>3162.5000000000005</v>
      </c>
      <c r="L1443" s="11">
        <f t="shared" si="11"/>
        <v>948.75000000000011</v>
      </c>
      <c r="M1443" s="12">
        <v>0.3</v>
      </c>
      <c r="P1443" s="13"/>
    </row>
    <row r="1444" spans="1:18" ht="15.75" customHeight="1">
      <c r="A1444" s="1"/>
      <c r="B1444" s="7" t="s">
        <v>14</v>
      </c>
      <c r="C1444" s="7">
        <v>1185732</v>
      </c>
      <c r="D1444" s="8">
        <v>44538</v>
      </c>
      <c r="E1444" s="7" t="s">
        <v>46</v>
      </c>
      <c r="F1444" s="7" t="s">
        <v>47</v>
      </c>
      <c r="G1444" s="7" t="s">
        <v>65</v>
      </c>
      <c r="H1444" s="7" t="s">
        <v>21</v>
      </c>
      <c r="I1444" s="9">
        <v>0.65</v>
      </c>
      <c r="J1444" s="10">
        <v>5750</v>
      </c>
      <c r="K1444" s="11">
        <f t="shared" si="10"/>
        <v>3737.5</v>
      </c>
      <c r="L1444" s="11">
        <f t="shared" si="11"/>
        <v>1308.125</v>
      </c>
      <c r="M1444" s="12">
        <v>0.35</v>
      </c>
      <c r="P1444" s="13"/>
    </row>
    <row r="1445" spans="1:18" ht="15.75" customHeight="1">
      <c r="A1445" s="1"/>
      <c r="B1445" s="7" t="s">
        <v>14</v>
      </c>
      <c r="C1445" s="7">
        <v>1185732</v>
      </c>
      <c r="D1445" s="8">
        <v>44538</v>
      </c>
      <c r="E1445" s="7" t="s">
        <v>46</v>
      </c>
      <c r="F1445" s="7" t="s">
        <v>47</v>
      </c>
      <c r="G1445" s="7" t="s">
        <v>65</v>
      </c>
      <c r="H1445" s="7" t="s">
        <v>22</v>
      </c>
      <c r="I1445" s="9">
        <v>0.7</v>
      </c>
      <c r="J1445" s="10">
        <v>6750</v>
      </c>
      <c r="K1445" s="11">
        <f t="shared" si="10"/>
        <v>4725</v>
      </c>
      <c r="L1445" s="11">
        <f t="shared" si="11"/>
        <v>2362.5</v>
      </c>
      <c r="M1445" s="12">
        <v>0.5</v>
      </c>
      <c r="P1445" s="13"/>
    </row>
    <row r="1446" spans="1:18" ht="15.75" customHeight="1">
      <c r="A1446" s="1" t="s">
        <v>39</v>
      </c>
      <c r="B1446" s="7" t="s">
        <v>14</v>
      </c>
      <c r="C1446" s="7">
        <v>1185732</v>
      </c>
      <c r="D1446" s="8">
        <v>44210</v>
      </c>
      <c r="E1446" s="7" t="s">
        <v>15</v>
      </c>
      <c r="F1446" s="7" t="s">
        <v>16</v>
      </c>
      <c r="G1446" s="7" t="s">
        <v>66</v>
      </c>
      <c r="H1446" s="7" t="s">
        <v>17</v>
      </c>
      <c r="I1446" s="9">
        <v>0.4</v>
      </c>
      <c r="J1446" s="10">
        <v>8000</v>
      </c>
      <c r="K1446" s="11">
        <f t="shared" si="10"/>
        <v>3200</v>
      </c>
      <c r="L1446" s="11">
        <f t="shared" si="11"/>
        <v>1600</v>
      </c>
      <c r="M1446" s="12">
        <v>0.5</v>
      </c>
      <c r="O1446" s="17"/>
      <c r="P1446" s="18"/>
      <c r="Q1446" s="13"/>
      <c r="R1446" s="14"/>
    </row>
    <row r="1447" spans="1:18" ht="15.75" customHeight="1">
      <c r="A1447" s="1"/>
      <c r="B1447" s="7" t="s">
        <v>14</v>
      </c>
      <c r="C1447" s="7">
        <v>1185732</v>
      </c>
      <c r="D1447" s="8">
        <v>44210</v>
      </c>
      <c r="E1447" s="7" t="s">
        <v>15</v>
      </c>
      <c r="F1447" s="7" t="s">
        <v>16</v>
      </c>
      <c r="G1447" s="7" t="s">
        <v>66</v>
      </c>
      <c r="H1447" s="7" t="s">
        <v>18</v>
      </c>
      <c r="I1447" s="9">
        <v>0.4</v>
      </c>
      <c r="J1447" s="10">
        <v>6000</v>
      </c>
      <c r="K1447" s="11">
        <f t="shared" si="10"/>
        <v>2400</v>
      </c>
      <c r="L1447" s="11">
        <f t="shared" si="11"/>
        <v>720</v>
      </c>
      <c r="M1447" s="12">
        <v>0.3</v>
      </c>
      <c r="O1447" s="17"/>
      <c r="P1447" s="18"/>
      <c r="Q1447" s="13"/>
      <c r="R1447" s="14"/>
    </row>
    <row r="1448" spans="1:18" ht="15.75" customHeight="1">
      <c r="A1448" s="1"/>
      <c r="B1448" s="7" t="s">
        <v>14</v>
      </c>
      <c r="C1448" s="7">
        <v>1185732</v>
      </c>
      <c r="D1448" s="8">
        <v>44210</v>
      </c>
      <c r="E1448" s="7" t="s">
        <v>15</v>
      </c>
      <c r="F1448" s="7" t="s">
        <v>16</v>
      </c>
      <c r="G1448" s="7" t="s">
        <v>66</v>
      </c>
      <c r="H1448" s="7" t="s">
        <v>19</v>
      </c>
      <c r="I1448" s="9">
        <v>0.30000000000000004</v>
      </c>
      <c r="J1448" s="10">
        <v>6000</v>
      </c>
      <c r="K1448" s="11">
        <f t="shared" si="10"/>
        <v>1800.0000000000002</v>
      </c>
      <c r="L1448" s="11">
        <f t="shared" si="11"/>
        <v>630</v>
      </c>
      <c r="M1448" s="12">
        <v>0.35</v>
      </c>
      <c r="O1448" s="17"/>
      <c r="P1448" s="18"/>
      <c r="Q1448" s="13"/>
      <c r="R1448" s="14"/>
    </row>
    <row r="1449" spans="1:18" ht="15.75" customHeight="1">
      <c r="A1449" s="1"/>
      <c r="B1449" s="7" t="s">
        <v>14</v>
      </c>
      <c r="C1449" s="7">
        <v>1185732</v>
      </c>
      <c r="D1449" s="8">
        <v>44210</v>
      </c>
      <c r="E1449" s="7" t="s">
        <v>15</v>
      </c>
      <c r="F1449" s="7" t="s">
        <v>16</v>
      </c>
      <c r="G1449" s="7" t="s">
        <v>66</v>
      </c>
      <c r="H1449" s="7" t="s">
        <v>20</v>
      </c>
      <c r="I1449" s="9">
        <v>0.35</v>
      </c>
      <c r="J1449" s="10">
        <v>4500</v>
      </c>
      <c r="K1449" s="11">
        <f t="shared" si="10"/>
        <v>1575</v>
      </c>
      <c r="L1449" s="11">
        <f t="shared" si="11"/>
        <v>551.25</v>
      </c>
      <c r="M1449" s="12">
        <v>0.35</v>
      </c>
      <c r="O1449" s="17"/>
      <c r="P1449" s="18"/>
      <c r="Q1449" s="13"/>
      <c r="R1449" s="14"/>
    </row>
    <row r="1450" spans="1:18" ht="15.75" customHeight="1">
      <c r="A1450" s="1"/>
      <c r="B1450" s="7" t="s">
        <v>14</v>
      </c>
      <c r="C1450" s="7">
        <v>1185732</v>
      </c>
      <c r="D1450" s="8">
        <v>44210</v>
      </c>
      <c r="E1450" s="7" t="s">
        <v>15</v>
      </c>
      <c r="F1450" s="7" t="s">
        <v>16</v>
      </c>
      <c r="G1450" s="7" t="s">
        <v>66</v>
      </c>
      <c r="H1450" s="7" t="s">
        <v>21</v>
      </c>
      <c r="I1450" s="9">
        <v>0.5</v>
      </c>
      <c r="J1450" s="10">
        <v>5000</v>
      </c>
      <c r="K1450" s="11">
        <f t="shared" si="10"/>
        <v>2500</v>
      </c>
      <c r="L1450" s="11">
        <f t="shared" si="11"/>
        <v>750</v>
      </c>
      <c r="M1450" s="12">
        <v>0.3</v>
      </c>
      <c r="O1450" s="17"/>
      <c r="P1450" s="18"/>
      <c r="Q1450" s="13"/>
      <c r="R1450" s="14"/>
    </row>
    <row r="1451" spans="1:18" ht="15.75" customHeight="1">
      <c r="A1451" s="1"/>
      <c r="B1451" s="7" t="s">
        <v>14</v>
      </c>
      <c r="C1451" s="7">
        <v>1185732</v>
      </c>
      <c r="D1451" s="8">
        <v>44210</v>
      </c>
      <c r="E1451" s="7" t="s">
        <v>15</v>
      </c>
      <c r="F1451" s="7" t="s">
        <v>16</v>
      </c>
      <c r="G1451" s="7" t="s">
        <v>66</v>
      </c>
      <c r="H1451" s="7" t="s">
        <v>22</v>
      </c>
      <c r="I1451" s="9">
        <v>0.4</v>
      </c>
      <c r="J1451" s="10">
        <v>6000</v>
      </c>
      <c r="K1451" s="11">
        <f t="shared" si="10"/>
        <v>2400</v>
      </c>
      <c r="L1451" s="11">
        <f t="shared" si="11"/>
        <v>600</v>
      </c>
      <c r="M1451" s="12">
        <v>0.25</v>
      </c>
      <c r="O1451" s="17"/>
      <c r="P1451" s="18"/>
      <c r="Q1451" s="13"/>
      <c r="R1451" s="14"/>
    </row>
    <row r="1452" spans="1:18" ht="15.75" customHeight="1">
      <c r="A1452" s="1"/>
      <c r="B1452" s="7" t="s">
        <v>14</v>
      </c>
      <c r="C1452" s="7">
        <v>1185732</v>
      </c>
      <c r="D1452" s="8">
        <v>44239</v>
      </c>
      <c r="E1452" s="7" t="s">
        <v>15</v>
      </c>
      <c r="F1452" s="7" t="s">
        <v>16</v>
      </c>
      <c r="G1452" s="7" t="s">
        <v>66</v>
      </c>
      <c r="H1452" s="7" t="s">
        <v>17</v>
      </c>
      <c r="I1452" s="9">
        <v>0.4</v>
      </c>
      <c r="J1452" s="10">
        <v>8500</v>
      </c>
      <c r="K1452" s="11">
        <f t="shared" si="10"/>
        <v>3400</v>
      </c>
      <c r="L1452" s="11">
        <f t="shared" si="11"/>
        <v>1700</v>
      </c>
      <c r="M1452" s="12">
        <v>0.5</v>
      </c>
      <c r="O1452" s="17"/>
      <c r="P1452" s="18"/>
      <c r="Q1452" s="13"/>
      <c r="R1452" s="14"/>
    </row>
    <row r="1453" spans="1:18" ht="15.75" customHeight="1">
      <c r="A1453" s="1"/>
      <c r="B1453" s="7" t="s">
        <v>14</v>
      </c>
      <c r="C1453" s="7">
        <v>1185732</v>
      </c>
      <c r="D1453" s="8">
        <v>44239</v>
      </c>
      <c r="E1453" s="7" t="s">
        <v>15</v>
      </c>
      <c r="F1453" s="7" t="s">
        <v>16</v>
      </c>
      <c r="G1453" s="7" t="s">
        <v>66</v>
      </c>
      <c r="H1453" s="7" t="s">
        <v>18</v>
      </c>
      <c r="I1453" s="9">
        <v>0.4</v>
      </c>
      <c r="J1453" s="10">
        <v>5000</v>
      </c>
      <c r="K1453" s="11">
        <f t="shared" si="10"/>
        <v>2000</v>
      </c>
      <c r="L1453" s="11">
        <f t="shared" si="11"/>
        <v>600</v>
      </c>
      <c r="M1453" s="12">
        <v>0.3</v>
      </c>
      <c r="O1453" s="17"/>
      <c r="P1453" s="18"/>
      <c r="Q1453" s="13"/>
      <c r="R1453" s="14"/>
    </row>
    <row r="1454" spans="1:18" ht="15.75" customHeight="1">
      <c r="A1454" s="1"/>
      <c r="B1454" s="7" t="s">
        <v>14</v>
      </c>
      <c r="C1454" s="7">
        <v>1185732</v>
      </c>
      <c r="D1454" s="8">
        <v>44239</v>
      </c>
      <c r="E1454" s="7" t="s">
        <v>15</v>
      </c>
      <c r="F1454" s="7" t="s">
        <v>16</v>
      </c>
      <c r="G1454" s="7" t="s">
        <v>66</v>
      </c>
      <c r="H1454" s="7" t="s">
        <v>19</v>
      </c>
      <c r="I1454" s="9">
        <v>0.30000000000000004</v>
      </c>
      <c r="J1454" s="10">
        <v>5500</v>
      </c>
      <c r="K1454" s="11">
        <f t="shared" si="10"/>
        <v>1650.0000000000002</v>
      </c>
      <c r="L1454" s="11">
        <f t="shared" si="11"/>
        <v>577.5</v>
      </c>
      <c r="M1454" s="12">
        <v>0.35</v>
      </c>
      <c r="O1454" s="17"/>
      <c r="P1454" s="18"/>
      <c r="Q1454" s="13"/>
      <c r="R1454" s="14"/>
    </row>
    <row r="1455" spans="1:18" ht="15.75" customHeight="1">
      <c r="A1455" s="1"/>
      <c r="B1455" s="7" t="s">
        <v>14</v>
      </c>
      <c r="C1455" s="7">
        <v>1185732</v>
      </c>
      <c r="D1455" s="8">
        <v>44239</v>
      </c>
      <c r="E1455" s="7" t="s">
        <v>15</v>
      </c>
      <c r="F1455" s="7" t="s">
        <v>16</v>
      </c>
      <c r="G1455" s="7" t="s">
        <v>66</v>
      </c>
      <c r="H1455" s="7" t="s">
        <v>20</v>
      </c>
      <c r="I1455" s="9">
        <v>0.35</v>
      </c>
      <c r="J1455" s="10">
        <v>4250</v>
      </c>
      <c r="K1455" s="11">
        <f t="shared" si="10"/>
        <v>1487.5</v>
      </c>
      <c r="L1455" s="11">
        <f t="shared" si="11"/>
        <v>520.625</v>
      </c>
      <c r="M1455" s="12">
        <v>0.35</v>
      </c>
      <c r="O1455" s="17"/>
      <c r="P1455" s="18"/>
      <c r="Q1455" s="13"/>
      <c r="R1455" s="14"/>
    </row>
    <row r="1456" spans="1:18" ht="15.75" customHeight="1">
      <c r="A1456" s="1"/>
      <c r="B1456" s="7" t="s">
        <v>14</v>
      </c>
      <c r="C1456" s="7">
        <v>1185732</v>
      </c>
      <c r="D1456" s="8">
        <v>44239</v>
      </c>
      <c r="E1456" s="7" t="s">
        <v>15</v>
      </c>
      <c r="F1456" s="7" t="s">
        <v>16</v>
      </c>
      <c r="G1456" s="7" t="s">
        <v>66</v>
      </c>
      <c r="H1456" s="7" t="s">
        <v>21</v>
      </c>
      <c r="I1456" s="9">
        <v>0.5</v>
      </c>
      <c r="J1456" s="10">
        <v>5000</v>
      </c>
      <c r="K1456" s="11">
        <f t="shared" si="10"/>
        <v>2500</v>
      </c>
      <c r="L1456" s="11">
        <f t="shared" si="11"/>
        <v>750</v>
      </c>
      <c r="M1456" s="12">
        <v>0.3</v>
      </c>
      <c r="O1456" s="17"/>
      <c r="P1456" s="18"/>
      <c r="Q1456" s="13"/>
      <c r="R1456" s="14"/>
    </row>
    <row r="1457" spans="1:18" ht="15.75" customHeight="1">
      <c r="A1457" s="1"/>
      <c r="B1457" s="7" t="s">
        <v>14</v>
      </c>
      <c r="C1457" s="7">
        <v>1185732</v>
      </c>
      <c r="D1457" s="8">
        <v>44239</v>
      </c>
      <c r="E1457" s="7" t="s">
        <v>15</v>
      </c>
      <c r="F1457" s="7" t="s">
        <v>16</v>
      </c>
      <c r="G1457" s="7" t="s">
        <v>66</v>
      </c>
      <c r="H1457" s="7" t="s">
        <v>22</v>
      </c>
      <c r="I1457" s="9">
        <v>0.4</v>
      </c>
      <c r="J1457" s="10">
        <v>6000</v>
      </c>
      <c r="K1457" s="11">
        <f t="shared" si="10"/>
        <v>2400</v>
      </c>
      <c r="L1457" s="11">
        <f t="shared" si="11"/>
        <v>600</v>
      </c>
      <c r="M1457" s="12">
        <v>0.25</v>
      </c>
      <c r="O1457" s="17"/>
      <c r="P1457" s="18"/>
      <c r="Q1457" s="13"/>
      <c r="R1457" s="14"/>
    </row>
    <row r="1458" spans="1:18" ht="15.75" customHeight="1">
      <c r="A1458" s="1"/>
      <c r="B1458" s="7" t="s">
        <v>14</v>
      </c>
      <c r="C1458" s="7">
        <v>1185732</v>
      </c>
      <c r="D1458" s="8">
        <v>44265</v>
      </c>
      <c r="E1458" s="7" t="s">
        <v>15</v>
      </c>
      <c r="F1458" s="7" t="s">
        <v>16</v>
      </c>
      <c r="G1458" s="7" t="s">
        <v>66</v>
      </c>
      <c r="H1458" s="7" t="s">
        <v>17</v>
      </c>
      <c r="I1458" s="9">
        <v>0.4</v>
      </c>
      <c r="J1458" s="10">
        <v>8200</v>
      </c>
      <c r="K1458" s="11">
        <f t="shared" si="10"/>
        <v>3280</v>
      </c>
      <c r="L1458" s="11">
        <f t="shared" si="11"/>
        <v>1640</v>
      </c>
      <c r="M1458" s="12">
        <v>0.5</v>
      </c>
      <c r="O1458" s="17"/>
      <c r="P1458" s="18"/>
      <c r="Q1458" s="13"/>
      <c r="R1458" s="14"/>
    </row>
    <row r="1459" spans="1:18" ht="15.75" customHeight="1">
      <c r="A1459" s="1"/>
      <c r="B1459" s="7" t="s">
        <v>14</v>
      </c>
      <c r="C1459" s="7">
        <v>1185732</v>
      </c>
      <c r="D1459" s="8">
        <v>44265</v>
      </c>
      <c r="E1459" s="7" t="s">
        <v>15</v>
      </c>
      <c r="F1459" s="7" t="s">
        <v>16</v>
      </c>
      <c r="G1459" s="7" t="s">
        <v>66</v>
      </c>
      <c r="H1459" s="7" t="s">
        <v>18</v>
      </c>
      <c r="I1459" s="9">
        <v>0.4</v>
      </c>
      <c r="J1459" s="10">
        <v>5250</v>
      </c>
      <c r="K1459" s="11">
        <f t="shared" si="10"/>
        <v>2100</v>
      </c>
      <c r="L1459" s="11">
        <f t="shared" si="11"/>
        <v>630</v>
      </c>
      <c r="M1459" s="12">
        <v>0.3</v>
      </c>
      <c r="O1459" s="17"/>
      <c r="P1459" s="18"/>
      <c r="Q1459" s="13"/>
      <c r="R1459" s="14"/>
    </row>
    <row r="1460" spans="1:18" ht="15.75" customHeight="1">
      <c r="A1460" s="1"/>
      <c r="B1460" s="7" t="s">
        <v>14</v>
      </c>
      <c r="C1460" s="7">
        <v>1185732</v>
      </c>
      <c r="D1460" s="8">
        <v>44265</v>
      </c>
      <c r="E1460" s="7" t="s">
        <v>15</v>
      </c>
      <c r="F1460" s="7" t="s">
        <v>16</v>
      </c>
      <c r="G1460" s="7" t="s">
        <v>66</v>
      </c>
      <c r="H1460" s="7" t="s">
        <v>19</v>
      </c>
      <c r="I1460" s="9">
        <v>0.30000000000000004</v>
      </c>
      <c r="J1460" s="10">
        <v>5500</v>
      </c>
      <c r="K1460" s="11">
        <f t="shared" si="10"/>
        <v>1650.0000000000002</v>
      </c>
      <c r="L1460" s="11">
        <f t="shared" si="11"/>
        <v>577.5</v>
      </c>
      <c r="M1460" s="12">
        <v>0.35</v>
      </c>
      <c r="O1460" s="17"/>
      <c r="P1460" s="18"/>
      <c r="Q1460" s="13"/>
      <c r="R1460" s="14"/>
    </row>
    <row r="1461" spans="1:18" ht="15.75" customHeight="1">
      <c r="A1461" s="1"/>
      <c r="B1461" s="7" t="s">
        <v>14</v>
      </c>
      <c r="C1461" s="7">
        <v>1185732</v>
      </c>
      <c r="D1461" s="8">
        <v>44265</v>
      </c>
      <c r="E1461" s="7" t="s">
        <v>15</v>
      </c>
      <c r="F1461" s="7" t="s">
        <v>16</v>
      </c>
      <c r="G1461" s="7" t="s">
        <v>66</v>
      </c>
      <c r="H1461" s="7" t="s">
        <v>20</v>
      </c>
      <c r="I1461" s="9">
        <v>0.35</v>
      </c>
      <c r="J1461" s="10">
        <v>4000</v>
      </c>
      <c r="K1461" s="11">
        <f t="shared" si="10"/>
        <v>1400</v>
      </c>
      <c r="L1461" s="11">
        <f t="shared" si="11"/>
        <v>489.99999999999994</v>
      </c>
      <c r="M1461" s="12">
        <v>0.35</v>
      </c>
      <c r="O1461" s="17"/>
      <c r="P1461" s="18"/>
      <c r="Q1461" s="13"/>
      <c r="R1461" s="14"/>
    </row>
    <row r="1462" spans="1:18" ht="15.75" customHeight="1">
      <c r="A1462" s="1"/>
      <c r="B1462" s="7" t="s">
        <v>14</v>
      </c>
      <c r="C1462" s="7">
        <v>1185732</v>
      </c>
      <c r="D1462" s="8">
        <v>44265</v>
      </c>
      <c r="E1462" s="7" t="s">
        <v>15</v>
      </c>
      <c r="F1462" s="7" t="s">
        <v>16</v>
      </c>
      <c r="G1462" s="7" t="s">
        <v>66</v>
      </c>
      <c r="H1462" s="7" t="s">
        <v>21</v>
      </c>
      <c r="I1462" s="9">
        <v>0.5</v>
      </c>
      <c r="J1462" s="10">
        <v>4500</v>
      </c>
      <c r="K1462" s="11">
        <f t="shared" si="10"/>
        <v>2250</v>
      </c>
      <c r="L1462" s="11">
        <f t="shared" si="11"/>
        <v>675</v>
      </c>
      <c r="M1462" s="12">
        <v>0.3</v>
      </c>
      <c r="O1462" s="17"/>
      <c r="P1462" s="18"/>
      <c r="Q1462" s="13"/>
      <c r="R1462" s="14"/>
    </row>
    <row r="1463" spans="1:18" ht="15.75" customHeight="1">
      <c r="A1463" s="1"/>
      <c r="B1463" s="7" t="s">
        <v>14</v>
      </c>
      <c r="C1463" s="7">
        <v>1185732</v>
      </c>
      <c r="D1463" s="8">
        <v>44265</v>
      </c>
      <c r="E1463" s="7" t="s">
        <v>15</v>
      </c>
      <c r="F1463" s="7" t="s">
        <v>16</v>
      </c>
      <c r="G1463" s="7" t="s">
        <v>66</v>
      </c>
      <c r="H1463" s="7" t="s">
        <v>22</v>
      </c>
      <c r="I1463" s="9">
        <v>0.4</v>
      </c>
      <c r="J1463" s="10">
        <v>5500</v>
      </c>
      <c r="K1463" s="11">
        <f t="shared" si="10"/>
        <v>2200</v>
      </c>
      <c r="L1463" s="11">
        <f t="shared" si="11"/>
        <v>550</v>
      </c>
      <c r="M1463" s="12">
        <v>0.25</v>
      </c>
      <c r="O1463" s="17"/>
      <c r="P1463" s="18"/>
      <c r="Q1463" s="13"/>
      <c r="R1463" s="14"/>
    </row>
    <row r="1464" spans="1:18" ht="15.75" customHeight="1">
      <c r="A1464" s="1"/>
      <c r="B1464" s="7" t="s">
        <v>14</v>
      </c>
      <c r="C1464" s="7">
        <v>1185732</v>
      </c>
      <c r="D1464" s="8">
        <v>44297</v>
      </c>
      <c r="E1464" s="7" t="s">
        <v>15</v>
      </c>
      <c r="F1464" s="7" t="s">
        <v>16</v>
      </c>
      <c r="G1464" s="7" t="s">
        <v>66</v>
      </c>
      <c r="H1464" s="7" t="s">
        <v>17</v>
      </c>
      <c r="I1464" s="9">
        <v>0.4</v>
      </c>
      <c r="J1464" s="10">
        <v>8000</v>
      </c>
      <c r="K1464" s="11">
        <f t="shared" si="10"/>
        <v>3200</v>
      </c>
      <c r="L1464" s="11">
        <f t="shared" si="11"/>
        <v>1600</v>
      </c>
      <c r="M1464" s="12">
        <v>0.5</v>
      </c>
      <c r="O1464" s="17"/>
      <c r="P1464" s="18"/>
      <c r="Q1464" s="13"/>
      <c r="R1464" s="14"/>
    </row>
    <row r="1465" spans="1:18" ht="15.75" customHeight="1">
      <c r="A1465" s="1"/>
      <c r="B1465" s="7" t="s">
        <v>14</v>
      </c>
      <c r="C1465" s="7">
        <v>1185732</v>
      </c>
      <c r="D1465" s="8">
        <v>44297</v>
      </c>
      <c r="E1465" s="7" t="s">
        <v>15</v>
      </c>
      <c r="F1465" s="7" t="s">
        <v>16</v>
      </c>
      <c r="G1465" s="7" t="s">
        <v>66</v>
      </c>
      <c r="H1465" s="7" t="s">
        <v>18</v>
      </c>
      <c r="I1465" s="9">
        <v>0.4</v>
      </c>
      <c r="J1465" s="10">
        <v>5000</v>
      </c>
      <c r="K1465" s="11">
        <f t="shared" si="10"/>
        <v>2000</v>
      </c>
      <c r="L1465" s="11">
        <f t="shared" si="11"/>
        <v>600</v>
      </c>
      <c r="M1465" s="12">
        <v>0.3</v>
      </c>
      <c r="O1465" s="17"/>
      <c r="P1465" s="18"/>
      <c r="Q1465" s="13"/>
      <c r="R1465" s="14"/>
    </row>
    <row r="1466" spans="1:18" ht="15.75" customHeight="1">
      <c r="A1466" s="1"/>
      <c r="B1466" s="7" t="s">
        <v>14</v>
      </c>
      <c r="C1466" s="7">
        <v>1185732</v>
      </c>
      <c r="D1466" s="8">
        <v>44297</v>
      </c>
      <c r="E1466" s="7" t="s">
        <v>15</v>
      </c>
      <c r="F1466" s="7" t="s">
        <v>16</v>
      </c>
      <c r="G1466" s="7" t="s">
        <v>66</v>
      </c>
      <c r="H1466" s="7" t="s">
        <v>19</v>
      </c>
      <c r="I1466" s="9">
        <v>0.30000000000000004</v>
      </c>
      <c r="J1466" s="10">
        <v>5000</v>
      </c>
      <c r="K1466" s="11">
        <f t="shared" si="10"/>
        <v>1500.0000000000002</v>
      </c>
      <c r="L1466" s="11">
        <f t="shared" si="11"/>
        <v>525</v>
      </c>
      <c r="M1466" s="12">
        <v>0.35</v>
      </c>
      <c r="O1466" s="17"/>
      <c r="P1466" s="18"/>
      <c r="Q1466" s="13"/>
      <c r="R1466" s="14"/>
    </row>
    <row r="1467" spans="1:18" ht="15.75" customHeight="1">
      <c r="A1467" s="1"/>
      <c r="B1467" s="7" t="s">
        <v>14</v>
      </c>
      <c r="C1467" s="7">
        <v>1185732</v>
      </c>
      <c r="D1467" s="8">
        <v>44297</v>
      </c>
      <c r="E1467" s="7" t="s">
        <v>15</v>
      </c>
      <c r="F1467" s="7" t="s">
        <v>16</v>
      </c>
      <c r="G1467" s="7" t="s">
        <v>66</v>
      </c>
      <c r="H1467" s="7" t="s">
        <v>20</v>
      </c>
      <c r="I1467" s="9">
        <v>0.35</v>
      </c>
      <c r="J1467" s="10">
        <v>4250</v>
      </c>
      <c r="K1467" s="11">
        <f t="shared" si="10"/>
        <v>1487.5</v>
      </c>
      <c r="L1467" s="11">
        <f t="shared" si="11"/>
        <v>520.625</v>
      </c>
      <c r="M1467" s="12">
        <v>0.35</v>
      </c>
      <c r="O1467" s="17"/>
      <c r="P1467" s="18"/>
      <c r="Q1467" s="13"/>
      <c r="R1467" s="14"/>
    </row>
    <row r="1468" spans="1:18" ht="15.75" customHeight="1">
      <c r="A1468" s="1"/>
      <c r="B1468" s="7" t="s">
        <v>14</v>
      </c>
      <c r="C1468" s="7">
        <v>1185732</v>
      </c>
      <c r="D1468" s="8">
        <v>44297</v>
      </c>
      <c r="E1468" s="7" t="s">
        <v>15</v>
      </c>
      <c r="F1468" s="7" t="s">
        <v>16</v>
      </c>
      <c r="G1468" s="7" t="s">
        <v>66</v>
      </c>
      <c r="H1468" s="7" t="s">
        <v>21</v>
      </c>
      <c r="I1468" s="9">
        <v>0.5</v>
      </c>
      <c r="J1468" s="10">
        <v>4250</v>
      </c>
      <c r="K1468" s="11">
        <f t="shared" si="10"/>
        <v>2125</v>
      </c>
      <c r="L1468" s="11">
        <f t="shared" si="11"/>
        <v>637.5</v>
      </c>
      <c r="M1468" s="12">
        <v>0.3</v>
      </c>
      <c r="O1468" s="17"/>
      <c r="P1468" s="18"/>
      <c r="Q1468" s="13"/>
      <c r="R1468" s="14"/>
    </row>
    <row r="1469" spans="1:18" ht="15.75" customHeight="1">
      <c r="A1469" s="1"/>
      <c r="B1469" s="7" t="s">
        <v>14</v>
      </c>
      <c r="C1469" s="7">
        <v>1185732</v>
      </c>
      <c r="D1469" s="8">
        <v>44297</v>
      </c>
      <c r="E1469" s="7" t="s">
        <v>15</v>
      </c>
      <c r="F1469" s="7" t="s">
        <v>16</v>
      </c>
      <c r="G1469" s="7" t="s">
        <v>66</v>
      </c>
      <c r="H1469" s="7" t="s">
        <v>22</v>
      </c>
      <c r="I1469" s="9">
        <v>0.4</v>
      </c>
      <c r="J1469" s="10">
        <v>5500</v>
      </c>
      <c r="K1469" s="11">
        <f t="shared" si="10"/>
        <v>2200</v>
      </c>
      <c r="L1469" s="11">
        <f t="shared" si="11"/>
        <v>550</v>
      </c>
      <c r="M1469" s="12">
        <v>0.25</v>
      </c>
      <c r="O1469" s="17"/>
      <c r="P1469" s="18"/>
      <c r="Q1469" s="13"/>
      <c r="R1469" s="14"/>
    </row>
    <row r="1470" spans="1:18" ht="15.75" customHeight="1">
      <c r="A1470" s="1"/>
      <c r="B1470" s="7" t="s">
        <v>14</v>
      </c>
      <c r="C1470" s="7">
        <v>1185732</v>
      </c>
      <c r="D1470" s="8">
        <v>44326</v>
      </c>
      <c r="E1470" s="7" t="s">
        <v>15</v>
      </c>
      <c r="F1470" s="7" t="s">
        <v>16</v>
      </c>
      <c r="G1470" s="7" t="s">
        <v>66</v>
      </c>
      <c r="H1470" s="7" t="s">
        <v>17</v>
      </c>
      <c r="I1470" s="9">
        <v>0.5</v>
      </c>
      <c r="J1470" s="10">
        <v>8200</v>
      </c>
      <c r="K1470" s="11">
        <f t="shared" si="10"/>
        <v>4100</v>
      </c>
      <c r="L1470" s="11">
        <f t="shared" si="11"/>
        <v>2050</v>
      </c>
      <c r="M1470" s="12">
        <v>0.5</v>
      </c>
      <c r="O1470" s="17"/>
      <c r="P1470" s="18"/>
      <c r="Q1470" s="13"/>
      <c r="R1470" s="14"/>
    </row>
    <row r="1471" spans="1:18" ht="15.75" customHeight="1">
      <c r="A1471" s="1"/>
      <c r="B1471" s="7" t="s">
        <v>14</v>
      </c>
      <c r="C1471" s="7">
        <v>1185732</v>
      </c>
      <c r="D1471" s="8">
        <v>44326</v>
      </c>
      <c r="E1471" s="7" t="s">
        <v>15</v>
      </c>
      <c r="F1471" s="7" t="s">
        <v>16</v>
      </c>
      <c r="G1471" s="7" t="s">
        <v>66</v>
      </c>
      <c r="H1471" s="7" t="s">
        <v>18</v>
      </c>
      <c r="I1471" s="9">
        <v>0.45000000000000007</v>
      </c>
      <c r="J1471" s="10">
        <v>5250</v>
      </c>
      <c r="K1471" s="11">
        <f t="shared" si="10"/>
        <v>2362.5000000000005</v>
      </c>
      <c r="L1471" s="11">
        <f t="shared" si="11"/>
        <v>708.75000000000011</v>
      </c>
      <c r="M1471" s="12">
        <v>0.3</v>
      </c>
      <c r="O1471" s="17"/>
      <c r="P1471" s="18"/>
      <c r="Q1471" s="13"/>
      <c r="R1471" s="14"/>
    </row>
    <row r="1472" spans="1:18" ht="15.75" customHeight="1">
      <c r="A1472" s="1"/>
      <c r="B1472" s="7" t="s">
        <v>14</v>
      </c>
      <c r="C1472" s="7">
        <v>1185732</v>
      </c>
      <c r="D1472" s="8">
        <v>44326</v>
      </c>
      <c r="E1472" s="7" t="s">
        <v>15</v>
      </c>
      <c r="F1472" s="7" t="s">
        <v>16</v>
      </c>
      <c r="G1472" s="7" t="s">
        <v>66</v>
      </c>
      <c r="H1472" s="7" t="s">
        <v>19</v>
      </c>
      <c r="I1472" s="9">
        <v>0.4</v>
      </c>
      <c r="J1472" s="10">
        <v>5000</v>
      </c>
      <c r="K1472" s="11">
        <f t="shared" si="10"/>
        <v>2000</v>
      </c>
      <c r="L1472" s="11">
        <f t="shared" si="11"/>
        <v>700</v>
      </c>
      <c r="M1472" s="12">
        <v>0.35</v>
      </c>
      <c r="O1472" s="17"/>
      <c r="P1472" s="18"/>
      <c r="Q1472" s="13"/>
      <c r="R1472" s="14"/>
    </row>
    <row r="1473" spans="1:18" ht="15.75" customHeight="1">
      <c r="A1473" s="1"/>
      <c r="B1473" s="7" t="s">
        <v>14</v>
      </c>
      <c r="C1473" s="7">
        <v>1185732</v>
      </c>
      <c r="D1473" s="8">
        <v>44326</v>
      </c>
      <c r="E1473" s="7" t="s">
        <v>15</v>
      </c>
      <c r="F1473" s="7" t="s">
        <v>16</v>
      </c>
      <c r="G1473" s="7" t="s">
        <v>66</v>
      </c>
      <c r="H1473" s="7" t="s">
        <v>20</v>
      </c>
      <c r="I1473" s="9">
        <v>0.4</v>
      </c>
      <c r="J1473" s="10">
        <v>4500</v>
      </c>
      <c r="K1473" s="11">
        <f t="shared" si="10"/>
        <v>1800</v>
      </c>
      <c r="L1473" s="11">
        <f t="shared" si="11"/>
        <v>630</v>
      </c>
      <c r="M1473" s="12">
        <v>0.35</v>
      </c>
      <c r="O1473" s="17"/>
      <c r="P1473" s="18"/>
      <c r="Q1473" s="13"/>
      <c r="R1473" s="14"/>
    </row>
    <row r="1474" spans="1:18" ht="15.75" customHeight="1">
      <c r="A1474" s="1"/>
      <c r="B1474" s="7" t="s">
        <v>14</v>
      </c>
      <c r="C1474" s="7">
        <v>1185732</v>
      </c>
      <c r="D1474" s="8">
        <v>44326</v>
      </c>
      <c r="E1474" s="7" t="s">
        <v>15</v>
      </c>
      <c r="F1474" s="7" t="s">
        <v>16</v>
      </c>
      <c r="G1474" s="7" t="s">
        <v>66</v>
      </c>
      <c r="H1474" s="7" t="s">
        <v>21</v>
      </c>
      <c r="I1474" s="9">
        <v>0.5</v>
      </c>
      <c r="J1474" s="10">
        <v>4750</v>
      </c>
      <c r="K1474" s="11">
        <f t="shared" si="10"/>
        <v>2375</v>
      </c>
      <c r="L1474" s="11">
        <f t="shared" si="11"/>
        <v>712.5</v>
      </c>
      <c r="M1474" s="12">
        <v>0.3</v>
      </c>
      <c r="O1474" s="17"/>
      <c r="P1474" s="18"/>
      <c r="Q1474" s="13"/>
      <c r="R1474" s="14"/>
    </row>
    <row r="1475" spans="1:18" ht="15.75" customHeight="1">
      <c r="A1475" s="1"/>
      <c r="B1475" s="7" t="s">
        <v>14</v>
      </c>
      <c r="C1475" s="7">
        <v>1185732</v>
      </c>
      <c r="D1475" s="8">
        <v>44326</v>
      </c>
      <c r="E1475" s="7" t="s">
        <v>15</v>
      </c>
      <c r="F1475" s="7" t="s">
        <v>16</v>
      </c>
      <c r="G1475" s="7" t="s">
        <v>66</v>
      </c>
      <c r="H1475" s="7" t="s">
        <v>22</v>
      </c>
      <c r="I1475" s="9">
        <v>0.55000000000000004</v>
      </c>
      <c r="J1475" s="10">
        <v>6000</v>
      </c>
      <c r="K1475" s="11">
        <f t="shared" si="10"/>
        <v>3300.0000000000005</v>
      </c>
      <c r="L1475" s="11">
        <f t="shared" si="11"/>
        <v>825.00000000000011</v>
      </c>
      <c r="M1475" s="12">
        <v>0.25</v>
      </c>
      <c r="O1475" s="17"/>
      <c r="P1475" s="18"/>
      <c r="Q1475" s="13"/>
      <c r="R1475" s="14"/>
    </row>
    <row r="1476" spans="1:18" ht="15.75" customHeight="1">
      <c r="A1476" s="1"/>
      <c r="B1476" s="7" t="s">
        <v>14</v>
      </c>
      <c r="C1476" s="7">
        <v>1185732</v>
      </c>
      <c r="D1476" s="8">
        <v>44359</v>
      </c>
      <c r="E1476" s="7" t="s">
        <v>15</v>
      </c>
      <c r="F1476" s="7" t="s">
        <v>16</v>
      </c>
      <c r="G1476" s="7" t="s">
        <v>66</v>
      </c>
      <c r="H1476" s="7" t="s">
        <v>17</v>
      </c>
      <c r="I1476" s="9">
        <v>0.5</v>
      </c>
      <c r="J1476" s="10">
        <v>8500</v>
      </c>
      <c r="K1476" s="11">
        <f t="shared" si="10"/>
        <v>4250</v>
      </c>
      <c r="L1476" s="11">
        <f t="shared" si="11"/>
        <v>2125</v>
      </c>
      <c r="M1476" s="12">
        <v>0.5</v>
      </c>
      <c r="O1476" s="17"/>
      <c r="P1476" s="18"/>
      <c r="Q1476" s="13"/>
      <c r="R1476" s="14"/>
    </row>
    <row r="1477" spans="1:18" ht="15.75" customHeight="1">
      <c r="A1477" s="1"/>
      <c r="B1477" s="7" t="s">
        <v>14</v>
      </c>
      <c r="C1477" s="7">
        <v>1185732</v>
      </c>
      <c r="D1477" s="8">
        <v>44359</v>
      </c>
      <c r="E1477" s="7" t="s">
        <v>15</v>
      </c>
      <c r="F1477" s="7" t="s">
        <v>16</v>
      </c>
      <c r="G1477" s="7" t="s">
        <v>66</v>
      </c>
      <c r="H1477" s="7" t="s">
        <v>18</v>
      </c>
      <c r="I1477" s="9">
        <v>0.45000000000000007</v>
      </c>
      <c r="J1477" s="10">
        <v>6000</v>
      </c>
      <c r="K1477" s="11">
        <f t="shared" si="10"/>
        <v>2700.0000000000005</v>
      </c>
      <c r="L1477" s="11">
        <f t="shared" si="11"/>
        <v>810.00000000000011</v>
      </c>
      <c r="M1477" s="12">
        <v>0.3</v>
      </c>
      <c r="O1477" s="17"/>
      <c r="P1477" s="18"/>
      <c r="Q1477" s="13"/>
      <c r="R1477" s="14"/>
    </row>
    <row r="1478" spans="1:18" ht="15.75" customHeight="1">
      <c r="A1478" s="1"/>
      <c r="B1478" s="7" t="s">
        <v>14</v>
      </c>
      <c r="C1478" s="7">
        <v>1185732</v>
      </c>
      <c r="D1478" s="8">
        <v>44359</v>
      </c>
      <c r="E1478" s="7" t="s">
        <v>15</v>
      </c>
      <c r="F1478" s="7" t="s">
        <v>16</v>
      </c>
      <c r="G1478" s="7" t="s">
        <v>66</v>
      </c>
      <c r="H1478" s="7" t="s">
        <v>19</v>
      </c>
      <c r="I1478" s="9">
        <v>0.4</v>
      </c>
      <c r="J1478" s="10">
        <v>5250</v>
      </c>
      <c r="K1478" s="11">
        <f t="shared" si="10"/>
        <v>2100</v>
      </c>
      <c r="L1478" s="11">
        <f t="shared" si="11"/>
        <v>735</v>
      </c>
      <c r="M1478" s="12">
        <v>0.35</v>
      </c>
      <c r="O1478" s="17"/>
      <c r="P1478" s="18"/>
      <c r="Q1478" s="13"/>
      <c r="R1478" s="14"/>
    </row>
    <row r="1479" spans="1:18" ht="15.75" customHeight="1">
      <c r="A1479" s="1"/>
      <c r="B1479" s="7" t="s">
        <v>14</v>
      </c>
      <c r="C1479" s="7">
        <v>1185732</v>
      </c>
      <c r="D1479" s="8">
        <v>44359</v>
      </c>
      <c r="E1479" s="7" t="s">
        <v>15</v>
      </c>
      <c r="F1479" s="7" t="s">
        <v>16</v>
      </c>
      <c r="G1479" s="7" t="s">
        <v>66</v>
      </c>
      <c r="H1479" s="7" t="s">
        <v>20</v>
      </c>
      <c r="I1479" s="9">
        <v>0.4</v>
      </c>
      <c r="J1479" s="10">
        <v>5000</v>
      </c>
      <c r="K1479" s="11">
        <f t="shared" si="10"/>
        <v>2000</v>
      </c>
      <c r="L1479" s="11">
        <f t="shared" si="11"/>
        <v>700</v>
      </c>
      <c r="M1479" s="12">
        <v>0.35</v>
      </c>
      <c r="O1479" s="17"/>
      <c r="P1479" s="18"/>
      <c r="Q1479" s="13"/>
      <c r="R1479" s="14"/>
    </row>
    <row r="1480" spans="1:18" ht="15.75" customHeight="1">
      <c r="A1480" s="1"/>
      <c r="B1480" s="7" t="s">
        <v>14</v>
      </c>
      <c r="C1480" s="7">
        <v>1185732</v>
      </c>
      <c r="D1480" s="8">
        <v>44359</v>
      </c>
      <c r="E1480" s="7" t="s">
        <v>15</v>
      </c>
      <c r="F1480" s="7" t="s">
        <v>16</v>
      </c>
      <c r="G1480" s="7" t="s">
        <v>66</v>
      </c>
      <c r="H1480" s="7" t="s">
        <v>21</v>
      </c>
      <c r="I1480" s="9">
        <v>0.5</v>
      </c>
      <c r="J1480" s="10">
        <v>5000</v>
      </c>
      <c r="K1480" s="11">
        <f t="shared" si="10"/>
        <v>2500</v>
      </c>
      <c r="L1480" s="11">
        <f t="shared" si="11"/>
        <v>750</v>
      </c>
      <c r="M1480" s="12">
        <v>0.3</v>
      </c>
      <c r="O1480" s="17"/>
      <c r="P1480" s="18"/>
      <c r="Q1480" s="13"/>
      <c r="R1480" s="14"/>
    </row>
    <row r="1481" spans="1:18" ht="15.75" customHeight="1">
      <c r="A1481" s="1"/>
      <c r="B1481" s="7" t="s">
        <v>14</v>
      </c>
      <c r="C1481" s="7">
        <v>1185732</v>
      </c>
      <c r="D1481" s="8">
        <v>44359</v>
      </c>
      <c r="E1481" s="7" t="s">
        <v>15</v>
      </c>
      <c r="F1481" s="7" t="s">
        <v>16</v>
      </c>
      <c r="G1481" s="7" t="s">
        <v>66</v>
      </c>
      <c r="H1481" s="7" t="s">
        <v>22</v>
      </c>
      <c r="I1481" s="9">
        <v>0.55000000000000004</v>
      </c>
      <c r="J1481" s="10">
        <v>6500</v>
      </c>
      <c r="K1481" s="11">
        <f t="shared" si="10"/>
        <v>3575.0000000000005</v>
      </c>
      <c r="L1481" s="11">
        <f t="shared" si="11"/>
        <v>893.75000000000011</v>
      </c>
      <c r="M1481" s="12">
        <v>0.25</v>
      </c>
      <c r="O1481" s="17"/>
      <c r="P1481" s="18"/>
      <c r="Q1481" s="13"/>
      <c r="R1481" s="14"/>
    </row>
    <row r="1482" spans="1:18" ht="15.75" customHeight="1">
      <c r="A1482" s="1"/>
      <c r="B1482" s="7" t="s">
        <v>14</v>
      </c>
      <c r="C1482" s="7">
        <v>1185732</v>
      </c>
      <c r="D1482" s="8">
        <v>44387</v>
      </c>
      <c r="E1482" s="7" t="s">
        <v>15</v>
      </c>
      <c r="F1482" s="7" t="s">
        <v>16</v>
      </c>
      <c r="G1482" s="7" t="s">
        <v>66</v>
      </c>
      <c r="H1482" s="7" t="s">
        <v>17</v>
      </c>
      <c r="I1482" s="9">
        <v>0.5</v>
      </c>
      <c r="J1482" s="10">
        <v>8750</v>
      </c>
      <c r="K1482" s="11">
        <f t="shared" si="10"/>
        <v>4375</v>
      </c>
      <c r="L1482" s="11">
        <f t="shared" si="11"/>
        <v>2187.5</v>
      </c>
      <c r="M1482" s="12">
        <v>0.5</v>
      </c>
      <c r="O1482" s="17"/>
      <c r="P1482" s="18"/>
      <c r="Q1482" s="13"/>
      <c r="R1482" s="14"/>
    </row>
    <row r="1483" spans="1:18" ht="15.75" customHeight="1">
      <c r="A1483" s="1"/>
      <c r="B1483" s="7" t="s">
        <v>14</v>
      </c>
      <c r="C1483" s="7">
        <v>1185732</v>
      </c>
      <c r="D1483" s="8">
        <v>44387</v>
      </c>
      <c r="E1483" s="7" t="s">
        <v>15</v>
      </c>
      <c r="F1483" s="7" t="s">
        <v>16</v>
      </c>
      <c r="G1483" s="7" t="s">
        <v>66</v>
      </c>
      <c r="H1483" s="7" t="s">
        <v>18</v>
      </c>
      <c r="I1483" s="9">
        <v>0.45000000000000007</v>
      </c>
      <c r="J1483" s="10">
        <v>6250</v>
      </c>
      <c r="K1483" s="11">
        <f t="shared" si="10"/>
        <v>2812.5000000000005</v>
      </c>
      <c r="L1483" s="11">
        <f t="shared" si="11"/>
        <v>843.75000000000011</v>
      </c>
      <c r="M1483" s="12">
        <v>0.3</v>
      </c>
      <c r="O1483" s="17"/>
      <c r="P1483" s="18"/>
      <c r="Q1483" s="13"/>
      <c r="R1483" s="14"/>
    </row>
    <row r="1484" spans="1:18" ht="15.75" customHeight="1">
      <c r="A1484" s="1"/>
      <c r="B1484" s="7" t="s">
        <v>14</v>
      </c>
      <c r="C1484" s="7">
        <v>1185732</v>
      </c>
      <c r="D1484" s="8">
        <v>44387</v>
      </c>
      <c r="E1484" s="7" t="s">
        <v>15</v>
      </c>
      <c r="F1484" s="7" t="s">
        <v>16</v>
      </c>
      <c r="G1484" s="7" t="s">
        <v>66</v>
      </c>
      <c r="H1484" s="7" t="s">
        <v>19</v>
      </c>
      <c r="I1484" s="9">
        <v>0.4</v>
      </c>
      <c r="J1484" s="10">
        <v>5500</v>
      </c>
      <c r="K1484" s="11">
        <f t="shared" si="10"/>
        <v>2200</v>
      </c>
      <c r="L1484" s="11">
        <f t="shared" si="11"/>
        <v>770</v>
      </c>
      <c r="M1484" s="12">
        <v>0.35</v>
      </c>
      <c r="O1484" s="17"/>
      <c r="P1484" s="18"/>
      <c r="Q1484" s="13"/>
      <c r="R1484" s="14"/>
    </row>
    <row r="1485" spans="1:18" ht="15.75" customHeight="1">
      <c r="A1485" s="1"/>
      <c r="B1485" s="7" t="s">
        <v>14</v>
      </c>
      <c r="C1485" s="7">
        <v>1185732</v>
      </c>
      <c r="D1485" s="8">
        <v>44387</v>
      </c>
      <c r="E1485" s="7" t="s">
        <v>15</v>
      </c>
      <c r="F1485" s="7" t="s">
        <v>16</v>
      </c>
      <c r="G1485" s="7" t="s">
        <v>66</v>
      </c>
      <c r="H1485" s="7" t="s">
        <v>20</v>
      </c>
      <c r="I1485" s="9">
        <v>0.4</v>
      </c>
      <c r="J1485" s="10">
        <v>5000</v>
      </c>
      <c r="K1485" s="11">
        <f t="shared" si="10"/>
        <v>2000</v>
      </c>
      <c r="L1485" s="11">
        <f t="shared" si="11"/>
        <v>700</v>
      </c>
      <c r="M1485" s="12">
        <v>0.35</v>
      </c>
      <c r="O1485" s="17"/>
      <c r="P1485" s="18"/>
      <c r="Q1485" s="13"/>
      <c r="R1485" s="14"/>
    </row>
    <row r="1486" spans="1:18" ht="15.75" customHeight="1">
      <c r="A1486" s="1"/>
      <c r="B1486" s="7" t="s">
        <v>14</v>
      </c>
      <c r="C1486" s="7">
        <v>1185732</v>
      </c>
      <c r="D1486" s="8">
        <v>44387</v>
      </c>
      <c r="E1486" s="7" t="s">
        <v>15</v>
      </c>
      <c r="F1486" s="7" t="s">
        <v>16</v>
      </c>
      <c r="G1486" s="7" t="s">
        <v>66</v>
      </c>
      <c r="H1486" s="7" t="s">
        <v>21</v>
      </c>
      <c r="I1486" s="9">
        <v>0.5</v>
      </c>
      <c r="J1486" s="10">
        <v>5250</v>
      </c>
      <c r="K1486" s="11">
        <f t="shared" si="10"/>
        <v>2625</v>
      </c>
      <c r="L1486" s="11">
        <f t="shared" si="11"/>
        <v>787.5</v>
      </c>
      <c r="M1486" s="12">
        <v>0.3</v>
      </c>
      <c r="O1486" s="17"/>
      <c r="P1486" s="18"/>
      <c r="Q1486" s="13"/>
      <c r="R1486" s="14"/>
    </row>
    <row r="1487" spans="1:18" ht="15.75" customHeight="1">
      <c r="A1487" s="1"/>
      <c r="B1487" s="7" t="s">
        <v>14</v>
      </c>
      <c r="C1487" s="7">
        <v>1185732</v>
      </c>
      <c r="D1487" s="8">
        <v>44387</v>
      </c>
      <c r="E1487" s="7" t="s">
        <v>15</v>
      </c>
      <c r="F1487" s="7" t="s">
        <v>16</v>
      </c>
      <c r="G1487" s="7" t="s">
        <v>66</v>
      </c>
      <c r="H1487" s="7" t="s">
        <v>22</v>
      </c>
      <c r="I1487" s="9">
        <v>0.55000000000000004</v>
      </c>
      <c r="J1487" s="10">
        <v>7000</v>
      </c>
      <c r="K1487" s="11">
        <f t="shared" si="10"/>
        <v>3850.0000000000005</v>
      </c>
      <c r="L1487" s="11">
        <f t="shared" si="11"/>
        <v>962.50000000000011</v>
      </c>
      <c r="M1487" s="12">
        <v>0.25</v>
      </c>
      <c r="O1487" s="17"/>
      <c r="P1487" s="18"/>
      <c r="Q1487" s="13"/>
      <c r="R1487" s="14"/>
    </row>
    <row r="1488" spans="1:18" ht="15.75" customHeight="1">
      <c r="A1488" s="1"/>
      <c r="B1488" s="7" t="s">
        <v>14</v>
      </c>
      <c r="C1488" s="7">
        <v>1185732</v>
      </c>
      <c r="D1488" s="8">
        <v>44419</v>
      </c>
      <c r="E1488" s="7" t="s">
        <v>15</v>
      </c>
      <c r="F1488" s="7" t="s">
        <v>16</v>
      </c>
      <c r="G1488" s="7" t="s">
        <v>66</v>
      </c>
      <c r="H1488" s="7" t="s">
        <v>17</v>
      </c>
      <c r="I1488" s="9">
        <v>0.5</v>
      </c>
      <c r="J1488" s="10">
        <v>8500</v>
      </c>
      <c r="K1488" s="11">
        <f t="shared" si="10"/>
        <v>4250</v>
      </c>
      <c r="L1488" s="11">
        <f t="shared" si="11"/>
        <v>2125</v>
      </c>
      <c r="M1488" s="12">
        <v>0.5</v>
      </c>
      <c r="O1488" s="17"/>
      <c r="P1488" s="18"/>
      <c r="Q1488" s="13"/>
      <c r="R1488" s="14"/>
    </row>
    <row r="1489" spans="1:18" ht="15.75" customHeight="1">
      <c r="A1489" s="1"/>
      <c r="B1489" s="7" t="s">
        <v>14</v>
      </c>
      <c r="C1489" s="7">
        <v>1185732</v>
      </c>
      <c r="D1489" s="8">
        <v>44419</v>
      </c>
      <c r="E1489" s="7" t="s">
        <v>15</v>
      </c>
      <c r="F1489" s="7" t="s">
        <v>16</v>
      </c>
      <c r="G1489" s="7" t="s">
        <v>66</v>
      </c>
      <c r="H1489" s="7" t="s">
        <v>18</v>
      </c>
      <c r="I1489" s="9">
        <v>0.45000000000000007</v>
      </c>
      <c r="J1489" s="10">
        <v>6250</v>
      </c>
      <c r="K1489" s="11">
        <f t="shared" si="10"/>
        <v>2812.5000000000005</v>
      </c>
      <c r="L1489" s="11">
        <f t="shared" si="11"/>
        <v>843.75000000000011</v>
      </c>
      <c r="M1489" s="12">
        <v>0.3</v>
      </c>
      <c r="O1489" s="17"/>
      <c r="P1489" s="18"/>
      <c r="Q1489" s="13"/>
      <c r="R1489" s="14"/>
    </row>
    <row r="1490" spans="1:18" ht="15.75" customHeight="1">
      <c r="A1490" s="1"/>
      <c r="B1490" s="7" t="s">
        <v>14</v>
      </c>
      <c r="C1490" s="7">
        <v>1185732</v>
      </c>
      <c r="D1490" s="8">
        <v>44419</v>
      </c>
      <c r="E1490" s="7" t="s">
        <v>15</v>
      </c>
      <c r="F1490" s="7" t="s">
        <v>16</v>
      </c>
      <c r="G1490" s="7" t="s">
        <v>66</v>
      </c>
      <c r="H1490" s="7" t="s">
        <v>19</v>
      </c>
      <c r="I1490" s="9">
        <v>0.4</v>
      </c>
      <c r="J1490" s="10">
        <v>5500</v>
      </c>
      <c r="K1490" s="11">
        <f t="shared" si="10"/>
        <v>2200</v>
      </c>
      <c r="L1490" s="11">
        <f t="shared" si="11"/>
        <v>770</v>
      </c>
      <c r="M1490" s="12">
        <v>0.35</v>
      </c>
      <c r="O1490" s="17"/>
      <c r="P1490" s="18"/>
      <c r="Q1490" s="13"/>
      <c r="R1490" s="14"/>
    </row>
    <row r="1491" spans="1:18" ht="15.75" customHeight="1">
      <c r="A1491" s="1"/>
      <c r="B1491" s="7" t="s">
        <v>14</v>
      </c>
      <c r="C1491" s="7">
        <v>1185732</v>
      </c>
      <c r="D1491" s="8">
        <v>44419</v>
      </c>
      <c r="E1491" s="7" t="s">
        <v>15</v>
      </c>
      <c r="F1491" s="7" t="s">
        <v>16</v>
      </c>
      <c r="G1491" s="7" t="s">
        <v>66</v>
      </c>
      <c r="H1491" s="7" t="s">
        <v>20</v>
      </c>
      <c r="I1491" s="9">
        <v>0.4</v>
      </c>
      <c r="J1491" s="10">
        <v>5250</v>
      </c>
      <c r="K1491" s="11">
        <f t="shared" si="10"/>
        <v>2100</v>
      </c>
      <c r="L1491" s="11">
        <f t="shared" si="11"/>
        <v>735</v>
      </c>
      <c r="M1491" s="12">
        <v>0.35</v>
      </c>
      <c r="O1491" s="17"/>
      <c r="P1491" s="18"/>
      <c r="Q1491" s="13"/>
      <c r="R1491" s="14"/>
    </row>
    <row r="1492" spans="1:18" ht="15.75" customHeight="1">
      <c r="A1492" s="1"/>
      <c r="B1492" s="7" t="s">
        <v>14</v>
      </c>
      <c r="C1492" s="7">
        <v>1185732</v>
      </c>
      <c r="D1492" s="8">
        <v>44419</v>
      </c>
      <c r="E1492" s="7" t="s">
        <v>15</v>
      </c>
      <c r="F1492" s="7" t="s">
        <v>16</v>
      </c>
      <c r="G1492" s="7" t="s">
        <v>66</v>
      </c>
      <c r="H1492" s="7" t="s">
        <v>21</v>
      </c>
      <c r="I1492" s="9">
        <v>0.5</v>
      </c>
      <c r="J1492" s="10">
        <v>5000</v>
      </c>
      <c r="K1492" s="11">
        <f t="shared" si="10"/>
        <v>2500</v>
      </c>
      <c r="L1492" s="11">
        <f t="shared" si="11"/>
        <v>750</v>
      </c>
      <c r="M1492" s="12">
        <v>0.3</v>
      </c>
      <c r="O1492" s="17"/>
      <c r="P1492" s="18"/>
      <c r="Q1492" s="13"/>
      <c r="R1492" s="14"/>
    </row>
    <row r="1493" spans="1:18" ht="15.75" customHeight="1">
      <c r="A1493" s="1"/>
      <c r="B1493" s="7" t="s">
        <v>14</v>
      </c>
      <c r="C1493" s="7">
        <v>1185732</v>
      </c>
      <c r="D1493" s="8">
        <v>44419</v>
      </c>
      <c r="E1493" s="7" t="s">
        <v>15</v>
      </c>
      <c r="F1493" s="7" t="s">
        <v>16</v>
      </c>
      <c r="G1493" s="7" t="s">
        <v>66</v>
      </c>
      <c r="H1493" s="7" t="s">
        <v>22</v>
      </c>
      <c r="I1493" s="9">
        <v>0.55000000000000004</v>
      </c>
      <c r="J1493" s="10">
        <v>6750</v>
      </c>
      <c r="K1493" s="11">
        <f t="shared" si="10"/>
        <v>3712.5000000000005</v>
      </c>
      <c r="L1493" s="11">
        <f t="shared" si="11"/>
        <v>928.12500000000011</v>
      </c>
      <c r="M1493" s="12">
        <v>0.25</v>
      </c>
      <c r="O1493" s="17"/>
      <c r="P1493" s="18"/>
      <c r="Q1493" s="13"/>
      <c r="R1493" s="14"/>
    </row>
    <row r="1494" spans="1:18" ht="15.75" customHeight="1">
      <c r="A1494" s="1"/>
      <c r="B1494" s="7" t="s">
        <v>14</v>
      </c>
      <c r="C1494" s="7">
        <v>1185732</v>
      </c>
      <c r="D1494" s="8">
        <v>44449</v>
      </c>
      <c r="E1494" s="7" t="s">
        <v>15</v>
      </c>
      <c r="F1494" s="7" t="s">
        <v>16</v>
      </c>
      <c r="G1494" s="7" t="s">
        <v>66</v>
      </c>
      <c r="H1494" s="7" t="s">
        <v>17</v>
      </c>
      <c r="I1494" s="9">
        <v>0.5</v>
      </c>
      <c r="J1494" s="10">
        <v>8000</v>
      </c>
      <c r="K1494" s="11">
        <f t="shared" si="10"/>
        <v>4000</v>
      </c>
      <c r="L1494" s="11">
        <f t="shared" si="11"/>
        <v>2000</v>
      </c>
      <c r="M1494" s="12">
        <v>0.5</v>
      </c>
      <c r="O1494" s="17"/>
      <c r="P1494" s="18"/>
      <c r="Q1494" s="13"/>
      <c r="R1494" s="14"/>
    </row>
    <row r="1495" spans="1:18" ht="15.75" customHeight="1">
      <c r="A1495" s="1"/>
      <c r="B1495" s="7" t="s">
        <v>14</v>
      </c>
      <c r="C1495" s="7">
        <v>1185732</v>
      </c>
      <c r="D1495" s="8">
        <v>44449</v>
      </c>
      <c r="E1495" s="7" t="s">
        <v>15</v>
      </c>
      <c r="F1495" s="7" t="s">
        <v>16</v>
      </c>
      <c r="G1495" s="7" t="s">
        <v>66</v>
      </c>
      <c r="H1495" s="7" t="s">
        <v>18</v>
      </c>
      <c r="I1495" s="9">
        <v>0.45000000000000007</v>
      </c>
      <c r="J1495" s="10">
        <v>6000</v>
      </c>
      <c r="K1495" s="11">
        <f t="shared" si="10"/>
        <v>2700.0000000000005</v>
      </c>
      <c r="L1495" s="11">
        <f t="shared" si="11"/>
        <v>810.00000000000011</v>
      </c>
      <c r="M1495" s="12">
        <v>0.3</v>
      </c>
      <c r="O1495" s="17"/>
      <c r="P1495" s="18"/>
      <c r="Q1495" s="13"/>
      <c r="R1495" s="14"/>
    </row>
    <row r="1496" spans="1:18" ht="15.75" customHeight="1">
      <c r="A1496" s="1"/>
      <c r="B1496" s="7" t="s">
        <v>14</v>
      </c>
      <c r="C1496" s="7">
        <v>1185732</v>
      </c>
      <c r="D1496" s="8">
        <v>44449</v>
      </c>
      <c r="E1496" s="7" t="s">
        <v>15</v>
      </c>
      <c r="F1496" s="7" t="s">
        <v>16</v>
      </c>
      <c r="G1496" s="7" t="s">
        <v>66</v>
      </c>
      <c r="H1496" s="7" t="s">
        <v>19</v>
      </c>
      <c r="I1496" s="9">
        <v>0.4</v>
      </c>
      <c r="J1496" s="10">
        <v>5250</v>
      </c>
      <c r="K1496" s="11">
        <f t="shared" si="10"/>
        <v>2100</v>
      </c>
      <c r="L1496" s="11">
        <f t="shared" si="11"/>
        <v>735</v>
      </c>
      <c r="M1496" s="12">
        <v>0.35</v>
      </c>
      <c r="O1496" s="17"/>
      <c r="P1496" s="18"/>
      <c r="Q1496" s="13"/>
      <c r="R1496" s="14"/>
    </row>
    <row r="1497" spans="1:18" ht="15.75" customHeight="1">
      <c r="A1497" s="1"/>
      <c r="B1497" s="7" t="s">
        <v>14</v>
      </c>
      <c r="C1497" s="7">
        <v>1185732</v>
      </c>
      <c r="D1497" s="8">
        <v>44449</v>
      </c>
      <c r="E1497" s="7" t="s">
        <v>15</v>
      </c>
      <c r="F1497" s="7" t="s">
        <v>16</v>
      </c>
      <c r="G1497" s="7" t="s">
        <v>66</v>
      </c>
      <c r="H1497" s="7" t="s">
        <v>20</v>
      </c>
      <c r="I1497" s="9">
        <v>0.4</v>
      </c>
      <c r="J1497" s="10">
        <v>5000</v>
      </c>
      <c r="K1497" s="11">
        <f t="shared" si="10"/>
        <v>2000</v>
      </c>
      <c r="L1497" s="11">
        <f t="shared" si="11"/>
        <v>700</v>
      </c>
      <c r="M1497" s="12">
        <v>0.35</v>
      </c>
      <c r="O1497" s="17"/>
      <c r="P1497" s="18"/>
      <c r="Q1497" s="13"/>
      <c r="R1497" s="14"/>
    </row>
    <row r="1498" spans="1:18" ht="15.75" customHeight="1">
      <c r="A1498" s="1"/>
      <c r="B1498" s="7" t="s">
        <v>14</v>
      </c>
      <c r="C1498" s="7">
        <v>1185732</v>
      </c>
      <c r="D1498" s="8">
        <v>44449</v>
      </c>
      <c r="E1498" s="7" t="s">
        <v>15</v>
      </c>
      <c r="F1498" s="7" t="s">
        <v>16</v>
      </c>
      <c r="G1498" s="7" t="s">
        <v>66</v>
      </c>
      <c r="H1498" s="7" t="s">
        <v>21</v>
      </c>
      <c r="I1498" s="9">
        <v>0.5</v>
      </c>
      <c r="J1498" s="10">
        <v>5000</v>
      </c>
      <c r="K1498" s="11">
        <f t="shared" si="10"/>
        <v>2500</v>
      </c>
      <c r="L1498" s="11">
        <f t="shared" si="11"/>
        <v>750</v>
      </c>
      <c r="M1498" s="12">
        <v>0.3</v>
      </c>
      <c r="O1498" s="17"/>
      <c r="P1498" s="18"/>
      <c r="Q1498" s="13"/>
      <c r="R1498" s="14"/>
    </row>
    <row r="1499" spans="1:18" ht="15.75" customHeight="1">
      <c r="A1499" s="1"/>
      <c r="B1499" s="7" t="s">
        <v>14</v>
      </c>
      <c r="C1499" s="7">
        <v>1185732</v>
      </c>
      <c r="D1499" s="8">
        <v>44449</v>
      </c>
      <c r="E1499" s="7" t="s">
        <v>15</v>
      </c>
      <c r="F1499" s="7" t="s">
        <v>16</v>
      </c>
      <c r="G1499" s="7" t="s">
        <v>66</v>
      </c>
      <c r="H1499" s="7" t="s">
        <v>22</v>
      </c>
      <c r="I1499" s="9">
        <v>0.55000000000000004</v>
      </c>
      <c r="J1499" s="10">
        <v>6000</v>
      </c>
      <c r="K1499" s="11">
        <f t="shared" si="10"/>
        <v>3300.0000000000005</v>
      </c>
      <c r="L1499" s="11">
        <f t="shared" si="11"/>
        <v>825.00000000000011</v>
      </c>
      <c r="M1499" s="12">
        <v>0.25</v>
      </c>
      <c r="O1499" s="17"/>
      <c r="P1499" s="18"/>
      <c r="Q1499" s="13"/>
      <c r="R1499" s="14"/>
    </row>
    <row r="1500" spans="1:18" ht="15.75" customHeight="1">
      <c r="A1500" s="1"/>
      <c r="B1500" s="7" t="s">
        <v>14</v>
      </c>
      <c r="C1500" s="7">
        <v>1185732</v>
      </c>
      <c r="D1500" s="8">
        <v>44481</v>
      </c>
      <c r="E1500" s="7" t="s">
        <v>15</v>
      </c>
      <c r="F1500" s="7" t="s">
        <v>16</v>
      </c>
      <c r="G1500" s="7" t="s">
        <v>66</v>
      </c>
      <c r="H1500" s="7" t="s">
        <v>17</v>
      </c>
      <c r="I1500" s="9">
        <v>0.55000000000000004</v>
      </c>
      <c r="J1500" s="10">
        <v>7750</v>
      </c>
      <c r="K1500" s="11">
        <f t="shared" si="10"/>
        <v>4262.5</v>
      </c>
      <c r="L1500" s="11">
        <f t="shared" si="11"/>
        <v>2131.25</v>
      </c>
      <c r="M1500" s="12">
        <v>0.5</v>
      </c>
      <c r="O1500" s="17"/>
      <c r="P1500" s="18"/>
      <c r="Q1500" s="13"/>
      <c r="R1500" s="14"/>
    </row>
    <row r="1501" spans="1:18" ht="15.75" customHeight="1">
      <c r="A1501" s="1"/>
      <c r="B1501" s="7" t="s">
        <v>14</v>
      </c>
      <c r="C1501" s="7">
        <v>1185732</v>
      </c>
      <c r="D1501" s="8">
        <v>44481</v>
      </c>
      <c r="E1501" s="7" t="s">
        <v>15</v>
      </c>
      <c r="F1501" s="7" t="s">
        <v>16</v>
      </c>
      <c r="G1501" s="7" t="s">
        <v>66</v>
      </c>
      <c r="H1501" s="7" t="s">
        <v>18</v>
      </c>
      <c r="I1501" s="9">
        <v>0.45000000000000007</v>
      </c>
      <c r="J1501" s="10">
        <v>6000</v>
      </c>
      <c r="K1501" s="11">
        <f t="shared" si="10"/>
        <v>2700.0000000000005</v>
      </c>
      <c r="L1501" s="11">
        <f t="shared" si="11"/>
        <v>810.00000000000011</v>
      </c>
      <c r="M1501" s="12">
        <v>0.3</v>
      </c>
      <c r="O1501" s="17"/>
      <c r="P1501" s="18"/>
      <c r="Q1501" s="13"/>
      <c r="R1501" s="14"/>
    </row>
    <row r="1502" spans="1:18" ht="15.75" customHeight="1">
      <c r="A1502" s="1"/>
      <c r="B1502" s="7" t="s">
        <v>14</v>
      </c>
      <c r="C1502" s="7">
        <v>1185732</v>
      </c>
      <c r="D1502" s="8">
        <v>44481</v>
      </c>
      <c r="E1502" s="7" t="s">
        <v>15</v>
      </c>
      <c r="F1502" s="7" t="s">
        <v>16</v>
      </c>
      <c r="G1502" s="7" t="s">
        <v>66</v>
      </c>
      <c r="H1502" s="7" t="s">
        <v>19</v>
      </c>
      <c r="I1502" s="9">
        <v>0.45000000000000007</v>
      </c>
      <c r="J1502" s="10">
        <v>5000</v>
      </c>
      <c r="K1502" s="11">
        <f t="shared" si="10"/>
        <v>2250.0000000000005</v>
      </c>
      <c r="L1502" s="11">
        <f t="shared" si="11"/>
        <v>787.50000000000011</v>
      </c>
      <c r="M1502" s="12">
        <v>0.35</v>
      </c>
      <c r="O1502" s="17"/>
      <c r="P1502" s="18"/>
      <c r="Q1502" s="13"/>
      <c r="R1502" s="14"/>
    </row>
    <row r="1503" spans="1:18" ht="15.75" customHeight="1">
      <c r="A1503" s="1"/>
      <c r="B1503" s="7" t="s">
        <v>14</v>
      </c>
      <c r="C1503" s="7">
        <v>1185732</v>
      </c>
      <c r="D1503" s="8">
        <v>44481</v>
      </c>
      <c r="E1503" s="7" t="s">
        <v>15</v>
      </c>
      <c r="F1503" s="7" t="s">
        <v>16</v>
      </c>
      <c r="G1503" s="7" t="s">
        <v>66</v>
      </c>
      <c r="H1503" s="7" t="s">
        <v>20</v>
      </c>
      <c r="I1503" s="9">
        <v>0.45000000000000007</v>
      </c>
      <c r="J1503" s="10">
        <v>4750</v>
      </c>
      <c r="K1503" s="11">
        <f t="shared" si="10"/>
        <v>2137.5000000000005</v>
      </c>
      <c r="L1503" s="11">
        <f t="shared" si="11"/>
        <v>748.12500000000011</v>
      </c>
      <c r="M1503" s="12">
        <v>0.35</v>
      </c>
      <c r="O1503" s="17"/>
      <c r="P1503" s="18"/>
      <c r="Q1503" s="13"/>
      <c r="R1503" s="14"/>
    </row>
    <row r="1504" spans="1:18" ht="15.75" customHeight="1">
      <c r="A1504" s="1"/>
      <c r="B1504" s="7" t="s">
        <v>14</v>
      </c>
      <c r="C1504" s="7">
        <v>1185732</v>
      </c>
      <c r="D1504" s="8">
        <v>44481</v>
      </c>
      <c r="E1504" s="7" t="s">
        <v>15</v>
      </c>
      <c r="F1504" s="7" t="s">
        <v>16</v>
      </c>
      <c r="G1504" s="7" t="s">
        <v>66</v>
      </c>
      <c r="H1504" s="7" t="s">
        <v>21</v>
      </c>
      <c r="I1504" s="9">
        <v>0.55000000000000004</v>
      </c>
      <c r="J1504" s="10">
        <v>4750</v>
      </c>
      <c r="K1504" s="11">
        <f t="shared" si="10"/>
        <v>2612.5</v>
      </c>
      <c r="L1504" s="11">
        <f t="shared" si="11"/>
        <v>783.75</v>
      </c>
      <c r="M1504" s="12">
        <v>0.3</v>
      </c>
      <c r="O1504" s="17"/>
      <c r="P1504" s="18"/>
      <c r="Q1504" s="13"/>
      <c r="R1504" s="14"/>
    </row>
    <row r="1505" spans="1:18" ht="15.75" customHeight="1">
      <c r="A1505" s="1"/>
      <c r="B1505" s="7" t="s">
        <v>14</v>
      </c>
      <c r="C1505" s="7">
        <v>1185732</v>
      </c>
      <c r="D1505" s="8">
        <v>44481</v>
      </c>
      <c r="E1505" s="7" t="s">
        <v>15</v>
      </c>
      <c r="F1505" s="7" t="s">
        <v>16</v>
      </c>
      <c r="G1505" s="7" t="s">
        <v>66</v>
      </c>
      <c r="H1505" s="7" t="s">
        <v>22</v>
      </c>
      <c r="I1505" s="9">
        <v>0.6</v>
      </c>
      <c r="J1505" s="10">
        <v>6000</v>
      </c>
      <c r="K1505" s="11">
        <f t="shared" si="10"/>
        <v>3600</v>
      </c>
      <c r="L1505" s="11">
        <f t="shared" si="11"/>
        <v>900</v>
      </c>
      <c r="M1505" s="12">
        <v>0.25</v>
      </c>
      <c r="O1505" s="17"/>
      <c r="P1505" s="18"/>
      <c r="Q1505" s="13"/>
      <c r="R1505" s="14"/>
    </row>
    <row r="1506" spans="1:18" ht="15.75" customHeight="1">
      <c r="A1506" s="1"/>
      <c r="B1506" s="7" t="s">
        <v>14</v>
      </c>
      <c r="C1506" s="7">
        <v>1185732</v>
      </c>
      <c r="D1506" s="8">
        <v>44511</v>
      </c>
      <c r="E1506" s="7" t="s">
        <v>15</v>
      </c>
      <c r="F1506" s="7" t="s">
        <v>16</v>
      </c>
      <c r="G1506" s="7" t="s">
        <v>66</v>
      </c>
      <c r="H1506" s="7" t="s">
        <v>17</v>
      </c>
      <c r="I1506" s="9">
        <v>0.55000000000000004</v>
      </c>
      <c r="J1506" s="10">
        <v>7500</v>
      </c>
      <c r="K1506" s="11">
        <f t="shared" si="10"/>
        <v>4125</v>
      </c>
      <c r="L1506" s="11">
        <f t="shared" si="11"/>
        <v>2062.5</v>
      </c>
      <c r="M1506" s="12">
        <v>0.5</v>
      </c>
      <c r="O1506" s="17"/>
      <c r="P1506" s="18"/>
      <c r="Q1506" s="13"/>
      <c r="R1506" s="14"/>
    </row>
    <row r="1507" spans="1:18" ht="15.75" customHeight="1">
      <c r="A1507" s="1"/>
      <c r="B1507" s="7" t="s">
        <v>14</v>
      </c>
      <c r="C1507" s="7">
        <v>1185732</v>
      </c>
      <c r="D1507" s="8">
        <v>44511</v>
      </c>
      <c r="E1507" s="7" t="s">
        <v>15</v>
      </c>
      <c r="F1507" s="7" t="s">
        <v>16</v>
      </c>
      <c r="G1507" s="7" t="s">
        <v>66</v>
      </c>
      <c r="H1507" s="7" t="s">
        <v>18</v>
      </c>
      <c r="I1507" s="9">
        <v>0.45000000000000007</v>
      </c>
      <c r="J1507" s="10">
        <v>5750</v>
      </c>
      <c r="K1507" s="11">
        <f t="shared" si="10"/>
        <v>2587.5000000000005</v>
      </c>
      <c r="L1507" s="11">
        <f t="shared" si="11"/>
        <v>776.25000000000011</v>
      </c>
      <c r="M1507" s="12">
        <v>0.3</v>
      </c>
      <c r="O1507" s="17"/>
      <c r="P1507" s="18"/>
      <c r="Q1507" s="13"/>
      <c r="R1507" s="14"/>
    </row>
    <row r="1508" spans="1:18" ht="15.75" customHeight="1">
      <c r="A1508" s="1"/>
      <c r="B1508" s="7" t="s">
        <v>14</v>
      </c>
      <c r="C1508" s="7">
        <v>1185732</v>
      </c>
      <c r="D1508" s="8">
        <v>44511</v>
      </c>
      <c r="E1508" s="7" t="s">
        <v>15</v>
      </c>
      <c r="F1508" s="7" t="s">
        <v>16</v>
      </c>
      <c r="G1508" s="7" t="s">
        <v>66</v>
      </c>
      <c r="H1508" s="7" t="s">
        <v>19</v>
      </c>
      <c r="I1508" s="9">
        <v>0.45000000000000007</v>
      </c>
      <c r="J1508" s="10">
        <v>5200</v>
      </c>
      <c r="K1508" s="11">
        <f t="shared" si="10"/>
        <v>2340.0000000000005</v>
      </c>
      <c r="L1508" s="11">
        <f t="shared" si="11"/>
        <v>819.00000000000011</v>
      </c>
      <c r="M1508" s="12">
        <v>0.35</v>
      </c>
      <c r="O1508" s="17"/>
      <c r="P1508" s="18"/>
      <c r="Q1508" s="13"/>
      <c r="R1508" s="14"/>
    </row>
    <row r="1509" spans="1:18" ht="15.75" customHeight="1">
      <c r="A1509" s="1"/>
      <c r="B1509" s="7" t="s">
        <v>14</v>
      </c>
      <c r="C1509" s="7">
        <v>1185732</v>
      </c>
      <c r="D1509" s="8">
        <v>44511</v>
      </c>
      <c r="E1509" s="7" t="s">
        <v>15</v>
      </c>
      <c r="F1509" s="7" t="s">
        <v>16</v>
      </c>
      <c r="G1509" s="7" t="s">
        <v>66</v>
      </c>
      <c r="H1509" s="7" t="s">
        <v>20</v>
      </c>
      <c r="I1509" s="9">
        <v>0.45000000000000007</v>
      </c>
      <c r="J1509" s="10">
        <v>5000</v>
      </c>
      <c r="K1509" s="11">
        <f t="shared" si="10"/>
        <v>2250.0000000000005</v>
      </c>
      <c r="L1509" s="11">
        <f t="shared" si="11"/>
        <v>787.50000000000011</v>
      </c>
      <c r="M1509" s="12">
        <v>0.35</v>
      </c>
      <c r="O1509" s="17"/>
      <c r="P1509" s="18"/>
      <c r="Q1509" s="13"/>
      <c r="R1509" s="14"/>
    </row>
    <row r="1510" spans="1:18" ht="15.75" customHeight="1">
      <c r="A1510" s="1"/>
      <c r="B1510" s="7" t="s">
        <v>14</v>
      </c>
      <c r="C1510" s="7">
        <v>1185732</v>
      </c>
      <c r="D1510" s="8">
        <v>44511</v>
      </c>
      <c r="E1510" s="7" t="s">
        <v>15</v>
      </c>
      <c r="F1510" s="7" t="s">
        <v>16</v>
      </c>
      <c r="G1510" s="7" t="s">
        <v>66</v>
      </c>
      <c r="H1510" s="7" t="s">
        <v>21</v>
      </c>
      <c r="I1510" s="9">
        <v>0.55000000000000004</v>
      </c>
      <c r="J1510" s="10">
        <v>4750</v>
      </c>
      <c r="K1510" s="11">
        <f t="shared" si="10"/>
        <v>2612.5</v>
      </c>
      <c r="L1510" s="11">
        <f t="shared" si="11"/>
        <v>783.75</v>
      </c>
      <c r="M1510" s="12">
        <v>0.3</v>
      </c>
      <c r="O1510" s="17"/>
      <c r="P1510" s="18"/>
      <c r="Q1510" s="13"/>
      <c r="R1510" s="14"/>
    </row>
    <row r="1511" spans="1:18" ht="15.75" customHeight="1">
      <c r="A1511" s="1"/>
      <c r="B1511" s="7" t="s">
        <v>14</v>
      </c>
      <c r="C1511" s="7">
        <v>1185732</v>
      </c>
      <c r="D1511" s="8">
        <v>44511</v>
      </c>
      <c r="E1511" s="7" t="s">
        <v>15</v>
      </c>
      <c r="F1511" s="7" t="s">
        <v>16</v>
      </c>
      <c r="G1511" s="7" t="s">
        <v>66</v>
      </c>
      <c r="H1511" s="7" t="s">
        <v>22</v>
      </c>
      <c r="I1511" s="9">
        <v>0.6</v>
      </c>
      <c r="J1511" s="10">
        <v>5750</v>
      </c>
      <c r="K1511" s="11">
        <f t="shared" si="10"/>
        <v>3450</v>
      </c>
      <c r="L1511" s="11">
        <f t="shared" si="11"/>
        <v>862.5</v>
      </c>
      <c r="M1511" s="12">
        <v>0.25</v>
      </c>
      <c r="O1511" s="17"/>
      <c r="P1511" s="18"/>
      <c r="Q1511" s="13"/>
      <c r="R1511" s="14"/>
    </row>
    <row r="1512" spans="1:18" ht="15.75" customHeight="1">
      <c r="A1512" s="1"/>
      <c r="B1512" s="7" t="s">
        <v>14</v>
      </c>
      <c r="C1512" s="7">
        <v>1185732</v>
      </c>
      <c r="D1512" s="8">
        <v>44540</v>
      </c>
      <c r="E1512" s="7" t="s">
        <v>15</v>
      </c>
      <c r="F1512" s="7" t="s">
        <v>16</v>
      </c>
      <c r="G1512" s="7" t="s">
        <v>66</v>
      </c>
      <c r="H1512" s="7" t="s">
        <v>17</v>
      </c>
      <c r="I1512" s="9">
        <v>0.55000000000000004</v>
      </c>
      <c r="J1512" s="10">
        <v>8000</v>
      </c>
      <c r="K1512" s="11">
        <f t="shared" si="10"/>
        <v>4400</v>
      </c>
      <c r="L1512" s="11">
        <f t="shared" si="11"/>
        <v>2200</v>
      </c>
      <c r="M1512" s="12">
        <v>0.5</v>
      </c>
      <c r="O1512" s="17"/>
      <c r="P1512" s="18"/>
      <c r="Q1512" s="13"/>
      <c r="R1512" s="14"/>
    </row>
    <row r="1513" spans="1:18" ht="15.75" customHeight="1">
      <c r="A1513" s="1"/>
      <c r="B1513" s="7" t="s">
        <v>14</v>
      </c>
      <c r="C1513" s="7">
        <v>1185732</v>
      </c>
      <c r="D1513" s="8">
        <v>44540</v>
      </c>
      <c r="E1513" s="7" t="s">
        <v>15</v>
      </c>
      <c r="F1513" s="7" t="s">
        <v>16</v>
      </c>
      <c r="G1513" s="7" t="s">
        <v>66</v>
      </c>
      <c r="H1513" s="7" t="s">
        <v>18</v>
      </c>
      <c r="I1513" s="9">
        <v>0.45000000000000007</v>
      </c>
      <c r="J1513" s="10">
        <v>6000</v>
      </c>
      <c r="K1513" s="11">
        <f t="shared" si="10"/>
        <v>2700.0000000000005</v>
      </c>
      <c r="L1513" s="11">
        <f t="shared" si="11"/>
        <v>810.00000000000011</v>
      </c>
      <c r="M1513" s="12">
        <v>0.3</v>
      </c>
      <c r="O1513" s="17"/>
      <c r="P1513" s="18"/>
      <c r="Q1513" s="13"/>
      <c r="R1513" s="14"/>
    </row>
    <row r="1514" spans="1:18" ht="15.75" customHeight="1">
      <c r="A1514" s="1"/>
      <c r="B1514" s="7" t="s">
        <v>14</v>
      </c>
      <c r="C1514" s="7">
        <v>1185732</v>
      </c>
      <c r="D1514" s="8">
        <v>44540</v>
      </c>
      <c r="E1514" s="7" t="s">
        <v>15</v>
      </c>
      <c r="F1514" s="7" t="s">
        <v>16</v>
      </c>
      <c r="G1514" s="7" t="s">
        <v>66</v>
      </c>
      <c r="H1514" s="7" t="s">
        <v>19</v>
      </c>
      <c r="I1514" s="9">
        <v>0.45000000000000007</v>
      </c>
      <c r="J1514" s="10">
        <v>5500</v>
      </c>
      <c r="K1514" s="11">
        <f t="shared" si="10"/>
        <v>2475.0000000000005</v>
      </c>
      <c r="L1514" s="11">
        <f t="shared" si="11"/>
        <v>866.25000000000011</v>
      </c>
      <c r="M1514" s="12">
        <v>0.35</v>
      </c>
      <c r="O1514" s="17"/>
      <c r="P1514" s="18"/>
      <c r="Q1514" s="13"/>
      <c r="R1514" s="14"/>
    </row>
    <row r="1515" spans="1:18" ht="15.75" customHeight="1">
      <c r="A1515" s="1"/>
      <c r="B1515" s="7" t="s">
        <v>14</v>
      </c>
      <c r="C1515" s="7">
        <v>1185732</v>
      </c>
      <c r="D1515" s="8">
        <v>44540</v>
      </c>
      <c r="E1515" s="7" t="s">
        <v>15</v>
      </c>
      <c r="F1515" s="7" t="s">
        <v>16</v>
      </c>
      <c r="G1515" s="7" t="s">
        <v>66</v>
      </c>
      <c r="H1515" s="7" t="s">
        <v>20</v>
      </c>
      <c r="I1515" s="9">
        <v>0.45000000000000007</v>
      </c>
      <c r="J1515" s="10">
        <v>5000</v>
      </c>
      <c r="K1515" s="11">
        <f t="shared" si="10"/>
        <v>2250.0000000000005</v>
      </c>
      <c r="L1515" s="11">
        <f t="shared" si="11"/>
        <v>787.50000000000011</v>
      </c>
      <c r="M1515" s="12">
        <v>0.35</v>
      </c>
      <c r="O1515" s="17"/>
      <c r="P1515" s="18"/>
      <c r="Q1515" s="13"/>
      <c r="R1515" s="14"/>
    </row>
    <row r="1516" spans="1:18" ht="15.75" customHeight="1">
      <c r="A1516" s="1"/>
      <c r="B1516" s="7" t="s">
        <v>14</v>
      </c>
      <c r="C1516" s="7">
        <v>1185732</v>
      </c>
      <c r="D1516" s="8">
        <v>44540</v>
      </c>
      <c r="E1516" s="7" t="s">
        <v>15</v>
      </c>
      <c r="F1516" s="7" t="s">
        <v>16</v>
      </c>
      <c r="G1516" s="7" t="s">
        <v>66</v>
      </c>
      <c r="H1516" s="7" t="s">
        <v>21</v>
      </c>
      <c r="I1516" s="9">
        <v>0.55000000000000004</v>
      </c>
      <c r="J1516" s="10">
        <v>5000</v>
      </c>
      <c r="K1516" s="11">
        <f t="shared" si="10"/>
        <v>2750</v>
      </c>
      <c r="L1516" s="11">
        <f t="shared" si="11"/>
        <v>825</v>
      </c>
      <c r="M1516" s="12">
        <v>0.3</v>
      </c>
      <c r="O1516" s="17"/>
      <c r="P1516" s="18"/>
      <c r="Q1516" s="13"/>
      <c r="R1516" s="14"/>
    </row>
    <row r="1517" spans="1:18" ht="15.75" customHeight="1">
      <c r="A1517" s="1"/>
      <c r="B1517" s="7" t="s">
        <v>14</v>
      </c>
      <c r="C1517" s="7">
        <v>1185732</v>
      </c>
      <c r="D1517" s="8">
        <v>44540</v>
      </c>
      <c r="E1517" s="7" t="s">
        <v>15</v>
      </c>
      <c r="F1517" s="7" t="s">
        <v>16</v>
      </c>
      <c r="G1517" s="7" t="s">
        <v>66</v>
      </c>
      <c r="H1517" s="7" t="s">
        <v>22</v>
      </c>
      <c r="I1517" s="9">
        <v>0.6</v>
      </c>
      <c r="J1517" s="10">
        <v>6000</v>
      </c>
      <c r="K1517" s="11">
        <f t="shared" si="10"/>
        <v>3600</v>
      </c>
      <c r="L1517" s="11">
        <f t="shared" si="11"/>
        <v>900</v>
      </c>
      <c r="M1517" s="12">
        <v>0.25</v>
      </c>
      <c r="O1517" s="17"/>
      <c r="P1517" s="18"/>
      <c r="Q1517" s="13"/>
      <c r="R1517" s="14"/>
    </row>
    <row r="1518" spans="1:18" ht="15.75" customHeight="1">
      <c r="A1518" s="1" t="s">
        <v>39</v>
      </c>
      <c r="B1518" s="7" t="s">
        <v>27</v>
      </c>
      <c r="C1518" s="7">
        <v>1128299</v>
      </c>
      <c r="D1518" s="8">
        <v>44220</v>
      </c>
      <c r="E1518" s="7" t="s">
        <v>28</v>
      </c>
      <c r="F1518" s="7" t="s">
        <v>67</v>
      </c>
      <c r="G1518" s="7" t="s">
        <v>68</v>
      </c>
      <c r="H1518" s="7" t="s">
        <v>17</v>
      </c>
      <c r="I1518" s="9">
        <v>0.30000000000000004</v>
      </c>
      <c r="J1518" s="10">
        <v>3500</v>
      </c>
      <c r="K1518" s="11">
        <f t="shared" si="10"/>
        <v>1050.0000000000002</v>
      </c>
      <c r="L1518" s="11">
        <f t="shared" si="11"/>
        <v>367.50000000000006</v>
      </c>
      <c r="M1518" s="12">
        <v>0.35</v>
      </c>
      <c r="O1518" s="17"/>
      <c r="P1518" s="18"/>
      <c r="Q1518" s="13"/>
      <c r="R1518" s="14"/>
    </row>
    <row r="1519" spans="1:18" ht="15.75" customHeight="1">
      <c r="A1519" s="1"/>
      <c r="B1519" s="7" t="s">
        <v>27</v>
      </c>
      <c r="C1519" s="7">
        <v>1128299</v>
      </c>
      <c r="D1519" s="8">
        <v>44220</v>
      </c>
      <c r="E1519" s="7" t="s">
        <v>28</v>
      </c>
      <c r="F1519" s="7" t="s">
        <v>67</v>
      </c>
      <c r="G1519" s="7" t="s">
        <v>68</v>
      </c>
      <c r="H1519" s="7" t="s">
        <v>18</v>
      </c>
      <c r="I1519" s="9">
        <v>0.4</v>
      </c>
      <c r="J1519" s="10">
        <v>3500</v>
      </c>
      <c r="K1519" s="11">
        <f t="shared" si="10"/>
        <v>1400</v>
      </c>
      <c r="L1519" s="11">
        <f t="shared" si="11"/>
        <v>489.99999999999994</v>
      </c>
      <c r="M1519" s="12">
        <v>0.35</v>
      </c>
      <c r="O1519" s="17"/>
      <c r="P1519" s="18"/>
      <c r="Q1519" s="13"/>
      <c r="R1519" s="14"/>
    </row>
    <row r="1520" spans="1:18" ht="15.75" customHeight="1">
      <c r="A1520" s="1"/>
      <c r="B1520" s="7" t="s">
        <v>27</v>
      </c>
      <c r="C1520" s="7">
        <v>1128299</v>
      </c>
      <c r="D1520" s="8">
        <v>44220</v>
      </c>
      <c r="E1520" s="7" t="s">
        <v>28</v>
      </c>
      <c r="F1520" s="7" t="s">
        <v>67</v>
      </c>
      <c r="G1520" s="7" t="s">
        <v>68</v>
      </c>
      <c r="H1520" s="7" t="s">
        <v>19</v>
      </c>
      <c r="I1520" s="9">
        <v>0.4</v>
      </c>
      <c r="J1520" s="10">
        <v>3500</v>
      </c>
      <c r="K1520" s="11">
        <f t="shared" si="10"/>
        <v>1400</v>
      </c>
      <c r="L1520" s="11">
        <f t="shared" si="11"/>
        <v>489.99999999999994</v>
      </c>
      <c r="M1520" s="12">
        <v>0.35</v>
      </c>
      <c r="O1520" s="17"/>
      <c r="P1520" s="18"/>
      <c r="Q1520" s="13"/>
      <c r="R1520" s="14"/>
    </row>
    <row r="1521" spans="1:18" ht="15.75" customHeight="1">
      <c r="A1521" s="1"/>
      <c r="B1521" s="7" t="s">
        <v>27</v>
      </c>
      <c r="C1521" s="7">
        <v>1128299</v>
      </c>
      <c r="D1521" s="8">
        <v>44220</v>
      </c>
      <c r="E1521" s="7" t="s">
        <v>28</v>
      </c>
      <c r="F1521" s="7" t="s">
        <v>67</v>
      </c>
      <c r="G1521" s="7" t="s">
        <v>68</v>
      </c>
      <c r="H1521" s="7" t="s">
        <v>20</v>
      </c>
      <c r="I1521" s="9">
        <v>0.4</v>
      </c>
      <c r="J1521" s="10">
        <v>2000</v>
      </c>
      <c r="K1521" s="11">
        <f t="shared" si="10"/>
        <v>800</v>
      </c>
      <c r="L1521" s="11">
        <f t="shared" si="11"/>
        <v>280</v>
      </c>
      <c r="M1521" s="12">
        <v>0.35</v>
      </c>
      <c r="O1521" s="17"/>
      <c r="P1521" s="18"/>
      <c r="Q1521" s="13"/>
      <c r="R1521" s="14"/>
    </row>
    <row r="1522" spans="1:18" ht="15.75" customHeight="1">
      <c r="A1522" s="1"/>
      <c r="B1522" s="7" t="s">
        <v>27</v>
      </c>
      <c r="C1522" s="7">
        <v>1128299</v>
      </c>
      <c r="D1522" s="8">
        <v>44220</v>
      </c>
      <c r="E1522" s="7" t="s">
        <v>28</v>
      </c>
      <c r="F1522" s="7" t="s">
        <v>67</v>
      </c>
      <c r="G1522" s="7" t="s">
        <v>68</v>
      </c>
      <c r="H1522" s="7" t="s">
        <v>21</v>
      </c>
      <c r="I1522" s="9">
        <v>0.45000000000000007</v>
      </c>
      <c r="J1522" s="10">
        <v>1500</v>
      </c>
      <c r="K1522" s="11">
        <f t="shared" si="10"/>
        <v>675.00000000000011</v>
      </c>
      <c r="L1522" s="11">
        <f t="shared" si="11"/>
        <v>270.00000000000006</v>
      </c>
      <c r="M1522" s="12">
        <v>0.4</v>
      </c>
      <c r="O1522" s="17"/>
      <c r="P1522" s="18"/>
      <c r="Q1522" s="13"/>
      <c r="R1522" s="14"/>
    </row>
    <row r="1523" spans="1:18" ht="15.75" customHeight="1">
      <c r="A1523" s="1"/>
      <c r="B1523" s="7" t="s">
        <v>27</v>
      </c>
      <c r="C1523" s="7">
        <v>1128299</v>
      </c>
      <c r="D1523" s="8">
        <v>44220</v>
      </c>
      <c r="E1523" s="7" t="s">
        <v>28</v>
      </c>
      <c r="F1523" s="7" t="s">
        <v>67</v>
      </c>
      <c r="G1523" s="7" t="s">
        <v>68</v>
      </c>
      <c r="H1523" s="7" t="s">
        <v>22</v>
      </c>
      <c r="I1523" s="9">
        <v>0.4</v>
      </c>
      <c r="J1523" s="10">
        <v>4000</v>
      </c>
      <c r="K1523" s="11">
        <f t="shared" si="10"/>
        <v>1600</v>
      </c>
      <c r="L1523" s="11">
        <f t="shared" si="11"/>
        <v>480</v>
      </c>
      <c r="M1523" s="12">
        <v>0.3</v>
      </c>
      <c r="O1523" s="17"/>
      <c r="P1523" s="18"/>
      <c r="Q1523" s="13"/>
      <c r="R1523" s="14"/>
    </row>
    <row r="1524" spans="1:18" ht="15.75" customHeight="1">
      <c r="A1524" s="1"/>
      <c r="B1524" s="7" t="s">
        <v>27</v>
      </c>
      <c r="C1524" s="7">
        <v>1128299</v>
      </c>
      <c r="D1524" s="8">
        <v>44251</v>
      </c>
      <c r="E1524" s="7" t="s">
        <v>28</v>
      </c>
      <c r="F1524" s="7" t="s">
        <v>67</v>
      </c>
      <c r="G1524" s="7" t="s">
        <v>68</v>
      </c>
      <c r="H1524" s="7" t="s">
        <v>17</v>
      </c>
      <c r="I1524" s="9">
        <v>0.30000000000000004</v>
      </c>
      <c r="J1524" s="10">
        <v>4500</v>
      </c>
      <c r="K1524" s="11">
        <f t="shared" si="10"/>
        <v>1350.0000000000002</v>
      </c>
      <c r="L1524" s="11">
        <f t="shared" si="11"/>
        <v>472.50000000000006</v>
      </c>
      <c r="M1524" s="12">
        <v>0.35</v>
      </c>
      <c r="O1524" s="17"/>
      <c r="P1524" s="18"/>
      <c r="Q1524" s="13"/>
      <c r="R1524" s="14"/>
    </row>
    <row r="1525" spans="1:18" ht="15.75" customHeight="1">
      <c r="A1525" s="1"/>
      <c r="B1525" s="7" t="s">
        <v>27</v>
      </c>
      <c r="C1525" s="7">
        <v>1128299</v>
      </c>
      <c r="D1525" s="8">
        <v>44251</v>
      </c>
      <c r="E1525" s="7" t="s">
        <v>28</v>
      </c>
      <c r="F1525" s="7" t="s">
        <v>67</v>
      </c>
      <c r="G1525" s="7" t="s">
        <v>68</v>
      </c>
      <c r="H1525" s="7" t="s">
        <v>18</v>
      </c>
      <c r="I1525" s="9">
        <v>0.4</v>
      </c>
      <c r="J1525" s="10">
        <v>3500</v>
      </c>
      <c r="K1525" s="11">
        <f t="shared" si="10"/>
        <v>1400</v>
      </c>
      <c r="L1525" s="11">
        <f t="shared" si="11"/>
        <v>489.99999999999994</v>
      </c>
      <c r="M1525" s="12">
        <v>0.35</v>
      </c>
      <c r="O1525" s="17"/>
      <c r="P1525" s="18"/>
      <c r="Q1525" s="13"/>
      <c r="R1525" s="14"/>
    </row>
    <row r="1526" spans="1:18" ht="15.75" customHeight="1">
      <c r="A1526" s="1"/>
      <c r="B1526" s="7" t="s">
        <v>27</v>
      </c>
      <c r="C1526" s="7">
        <v>1128299</v>
      </c>
      <c r="D1526" s="8">
        <v>44251</v>
      </c>
      <c r="E1526" s="7" t="s">
        <v>28</v>
      </c>
      <c r="F1526" s="7" t="s">
        <v>67</v>
      </c>
      <c r="G1526" s="7" t="s">
        <v>68</v>
      </c>
      <c r="H1526" s="7" t="s">
        <v>19</v>
      </c>
      <c r="I1526" s="9">
        <v>0.4</v>
      </c>
      <c r="J1526" s="10">
        <v>3500</v>
      </c>
      <c r="K1526" s="11">
        <f t="shared" si="10"/>
        <v>1400</v>
      </c>
      <c r="L1526" s="11">
        <f t="shared" si="11"/>
        <v>489.99999999999994</v>
      </c>
      <c r="M1526" s="12">
        <v>0.35</v>
      </c>
      <c r="O1526" s="17"/>
      <c r="P1526" s="18"/>
      <c r="Q1526" s="13"/>
      <c r="R1526" s="14"/>
    </row>
    <row r="1527" spans="1:18" ht="15.75" customHeight="1">
      <c r="A1527" s="1"/>
      <c r="B1527" s="7" t="s">
        <v>27</v>
      </c>
      <c r="C1527" s="7">
        <v>1128299</v>
      </c>
      <c r="D1527" s="8">
        <v>44251</v>
      </c>
      <c r="E1527" s="7" t="s">
        <v>28</v>
      </c>
      <c r="F1527" s="7" t="s">
        <v>67</v>
      </c>
      <c r="G1527" s="7" t="s">
        <v>68</v>
      </c>
      <c r="H1527" s="7" t="s">
        <v>20</v>
      </c>
      <c r="I1527" s="9">
        <v>0.4</v>
      </c>
      <c r="J1527" s="10">
        <v>2000</v>
      </c>
      <c r="K1527" s="11">
        <f t="shared" si="10"/>
        <v>800</v>
      </c>
      <c r="L1527" s="11">
        <f t="shared" si="11"/>
        <v>280</v>
      </c>
      <c r="M1527" s="12">
        <v>0.35</v>
      </c>
      <c r="O1527" s="17"/>
      <c r="P1527" s="18"/>
      <c r="Q1527" s="13"/>
      <c r="R1527" s="14"/>
    </row>
    <row r="1528" spans="1:18" ht="15.75" customHeight="1">
      <c r="A1528" s="1"/>
      <c r="B1528" s="7" t="s">
        <v>27</v>
      </c>
      <c r="C1528" s="7">
        <v>1128299</v>
      </c>
      <c r="D1528" s="8">
        <v>44251</v>
      </c>
      <c r="E1528" s="7" t="s">
        <v>28</v>
      </c>
      <c r="F1528" s="7" t="s">
        <v>67</v>
      </c>
      <c r="G1528" s="7" t="s">
        <v>68</v>
      </c>
      <c r="H1528" s="7" t="s">
        <v>21</v>
      </c>
      <c r="I1528" s="9">
        <v>0.45000000000000007</v>
      </c>
      <c r="J1528" s="10">
        <v>1250</v>
      </c>
      <c r="K1528" s="11">
        <f t="shared" si="10"/>
        <v>562.50000000000011</v>
      </c>
      <c r="L1528" s="11">
        <f t="shared" si="11"/>
        <v>225.00000000000006</v>
      </c>
      <c r="M1528" s="12">
        <v>0.4</v>
      </c>
      <c r="O1528" s="17"/>
      <c r="P1528" s="18"/>
      <c r="Q1528" s="13"/>
      <c r="R1528" s="14"/>
    </row>
    <row r="1529" spans="1:18" ht="15.75" customHeight="1">
      <c r="A1529" s="1"/>
      <c r="B1529" s="7" t="s">
        <v>27</v>
      </c>
      <c r="C1529" s="7">
        <v>1128299</v>
      </c>
      <c r="D1529" s="8">
        <v>44251</v>
      </c>
      <c r="E1529" s="7" t="s">
        <v>28</v>
      </c>
      <c r="F1529" s="7" t="s">
        <v>67</v>
      </c>
      <c r="G1529" s="7" t="s">
        <v>68</v>
      </c>
      <c r="H1529" s="7" t="s">
        <v>22</v>
      </c>
      <c r="I1529" s="9">
        <v>0.4</v>
      </c>
      <c r="J1529" s="10">
        <v>3250</v>
      </c>
      <c r="K1529" s="11">
        <f t="shared" si="10"/>
        <v>1300</v>
      </c>
      <c r="L1529" s="11">
        <f t="shared" si="11"/>
        <v>390</v>
      </c>
      <c r="M1529" s="12">
        <v>0.3</v>
      </c>
      <c r="O1529" s="17"/>
      <c r="P1529" s="18"/>
      <c r="Q1529" s="13"/>
      <c r="R1529" s="14"/>
    </row>
    <row r="1530" spans="1:18" ht="15.75" customHeight="1">
      <c r="A1530" s="1"/>
      <c r="B1530" s="7" t="s">
        <v>27</v>
      </c>
      <c r="C1530" s="7">
        <v>1128299</v>
      </c>
      <c r="D1530" s="8">
        <v>44278</v>
      </c>
      <c r="E1530" s="7" t="s">
        <v>28</v>
      </c>
      <c r="F1530" s="7" t="s">
        <v>67</v>
      </c>
      <c r="G1530" s="7" t="s">
        <v>68</v>
      </c>
      <c r="H1530" s="7" t="s">
        <v>17</v>
      </c>
      <c r="I1530" s="9">
        <v>0.4</v>
      </c>
      <c r="J1530" s="10">
        <v>4750</v>
      </c>
      <c r="K1530" s="11">
        <f t="shared" si="10"/>
        <v>1900</v>
      </c>
      <c r="L1530" s="11">
        <f t="shared" si="11"/>
        <v>665</v>
      </c>
      <c r="M1530" s="12">
        <v>0.35</v>
      </c>
      <c r="O1530" s="17"/>
      <c r="P1530" s="18"/>
      <c r="Q1530" s="13"/>
      <c r="R1530" s="14"/>
    </row>
    <row r="1531" spans="1:18" ht="15.75" customHeight="1">
      <c r="A1531" s="1"/>
      <c r="B1531" s="7" t="s">
        <v>27</v>
      </c>
      <c r="C1531" s="7">
        <v>1128299</v>
      </c>
      <c r="D1531" s="8">
        <v>44278</v>
      </c>
      <c r="E1531" s="7" t="s">
        <v>28</v>
      </c>
      <c r="F1531" s="7" t="s">
        <v>67</v>
      </c>
      <c r="G1531" s="7" t="s">
        <v>68</v>
      </c>
      <c r="H1531" s="7" t="s">
        <v>18</v>
      </c>
      <c r="I1531" s="9">
        <v>0.5</v>
      </c>
      <c r="J1531" s="10">
        <v>3250</v>
      </c>
      <c r="K1531" s="11">
        <f t="shared" si="10"/>
        <v>1625</v>
      </c>
      <c r="L1531" s="11">
        <f t="shared" si="11"/>
        <v>568.75</v>
      </c>
      <c r="M1531" s="12">
        <v>0.35</v>
      </c>
      <c r="O1531" s="17"/>
      <c r="P1531" s="18"/>
      <c r="Q1531" s="13"/>
      <c r="R1531" s="14"/>
    </row>
    <row r="1532" spans="1:18" ht="15.75" customHeight="1">
      <c r="A1532" s="1"/>
      <c r="B1532" s="7" t="s">
        <v>27</v>
      </c>
      <c r="C1532" s="7">
        <v>1128299</v>
      </c>
      <c r="D1532" s="8">
        <v>44278</v>
      </c>
      <c r="E1532" s="7" t="s">
        <v>28</v>
      </c>
      <c r="F1532" s="7" t="s">
        <v>67</v>
      </c>
      <c r="G1532" s="7" t="s">
        <v>68</v>
      </c>
      <c r="H1532" s="7" t="s">
        <v>19</v>
      </c>
      <c r="I1532" s="9">
        <v>0.54999999999999993</v>
      </c>
      <c r="J1532" s="10">
        <v>3500</v>
      </c>
      <c r="K1532" s="11">
        <f t="shared" si="10"/>
        <v>1924.9999999999998</v>
      </c>
      <c r="L1532" s="11">
        <f t="shared" si="11"/>
        <v>673.74999999999989</v>
      </c>
      <c r="M1532" s="12">
        <v>0.35</v>
      </c>
      <c r="O1532" s="17"/>
      <c r="P1532" s="18"/>
      <c r="Q1532" s="13"/>
      <c r="R1532" s="14"/>
    </row>
    <row r="1533" spans="1:18" ht="15.75" customHeight="1">
      <c r="A1533" s="1"/>
      <c r="B1533" s="7" t="s">
        <v>27</v>
      </c>
      <c r="C1533" s="7">
        <v>1128299</v>
      </c>
      <c r="D1533" s="8">
        <v>44278</v>
      </c>
      <c r="E1533" s="7" t="s">
        <v>28</v>
      </c>
      <c r="F1533" s="7" t="s">
        <v>67</v>
      </c>
      <c r="G1533" s="7" t="s">
        <v>68</v>
      </c>
      <c r="H1533" s="7" t="s">
        <v>20</v>
      </c>
      <c r="I1533" s="9">
        <v>0.5</v>
      </c>
      <c r="J1533" s="10">
        <v>2500</v>
      </c>
      <c r="K1533" s="11">
        <f t="shared" si="10"/>
        <v>1250</v>
      </c>
      <c r="L1533" s="11">
        <f t="shared" si="11"/>
        <v>437.5</v>
      </c>
      <c r="M1533" s="12">
        <v>0.35</v>
      </c>
      <c r="O1533" s="17"/>
      <c r="P1533" s="18"/>
      <c r="Q1533" s="13"/>
      <c r="R1533" s="14"/>
    </row>
    <row r="1534" spans="1:18" ht="15.75" customHeight="1">
      <c r="A1534" s="1"/>
      <c r="B1534" s="7" t="s">
        <v>27</v>
      </c>
      <c r="C1534" s="7">
        <v>1128299</v>
      </c>
      <c r="D1534" s="8">
        <v>44278</v>
      </c>
      <c r="E1534" s="7" t="s">
        <v>28</v>
      </c>
      <c r="F1534" s="7" t="s">
        <v>67</v>
      </c>
      <c r="G1534" s="7" t="s">
        <v>68</v>
      </c>
      <c r="H1534" s="7" t="s">
        <v>21</v>
      </c>
      <c r="I1534" s="9">
        <v>0.55000000000000004</v>
      </c>
      <c r="J1534" s="10">
        <v>1000</v>
      </c>
      <c r="K1534" s="11">
        <f t="shared" si="10"/>
        <v>550</v>
      </c>
      <c r="L1534" s="11">
        <f t="shared" si="11"/>
        <v>220</v>
      </c>
      <c r="M1534" s="12">
        <v>0.4</v>
      </c>
      <c r="O1534" s="17"/>
      <c r="P1534" s="18"/>
      <c r="Q1534" s="13"/>
      <c r="R1534" s="14"/>
    </row>
    <row r="1535" spans="1:18" ht="15.75" customHeight="1">
      <c r="A1535" s="1"/>
      <c r="B1535" s="7" t="s">
        <v>27</v>
      </c>
      <c r="C1535" s="7">
        <v>1128299</v>
      </c>
      <c r="D1535" s="8">
        <v>44278</v>
      </c>
      <c r="E1535" s="7" t="s">
        <v>28</v>
      </c>
      <c r="F1535" s="7" t="s">
        <v>67</v>
      </c>
      <c r="G1535" s="7" t="s">
        <v>68</v>
      </c>
      <c r="H1535" s="7" t="s">
        <v>22</v>
      </c>
      <c r="I1535" s="9">
        <v>0.5</v>
      </c>
      <c r="J1535" s="10">
        <v>3000</v>
      </c>
      <c r="K1535" s="11">
        <f t="shared" si="10"/>
        <v>1500</v>
      </c>
      <c r="L1535" s="11">
        <f t="shared" si="11"/>
        <v>450</v>
      </c>
      <c r="M1535" s="12">
        <v>0.3</v>
      </c>
      <c r="O1535" s="17"/>
      <c r="P1535" s="18"/>
      <c r="Q1535" s="13"/>
      <c r="R1535" s="14"/>
    </row>
    <row r="1536" spans="1:18" ht="15.75" customHeight="1">
      <c r="A1536" s="1"/>
      <c r="B1536" s="7" t="s">
        <v>27</v>
      </c>
      <c r="C1536" s="7">
        <v>1128299</v>
      </c>
      <c r="D1536" s="8">
        <v>44310</v>
      </c>
      <c r="E1536" s="7" t="s">
        <v>28</v>
      </c>
      <c r="F1536" s="7" t="s">
        <v>67</v>
      </c>
      <c r="G1536" s="7" t="s">
        <v>68</v>
      </c>
      <c r="H1536" s="7" t="s">
        <v>17</v>
      </c>
      <c r="I1536" s="9">
        <v>0.55000000000000004</v>
      </c>
      <c r="J1536" s="10">
        <v>4750</v>
      </c>
      <c r="K1536" s="11">
        <f t="shared" ref="K1536:K5423" si="12">I1536*J1536</f>
        <v>2612.5</v>
      </c>
      <c r="L1536" s="11">
        <f t="shared" ref="L1536:L5423" si="13">K1536*M1536</f>
        <v>914.37499999999989</v>
      </c>
      <c r="M1536" s="12">
        <v>0.35</v>
      </c>
      <c r="O1536" s="17"/>
      <c r="P1536" s="18"/>
      <c r="Q1536" s="13"/>
      <c r="R1536" s="14"/>
    </row>
    <row r="1537" spans="1:18" ht="15.75" customHeight="1">
      <c r="A1537" s="1"/>
      <c r="B1537" s="7" t="s">
        <v>27</v>
      </c>
      <c r="C1537" s="7">
        <v>1128299</v>
      </c>
      <c r="D1537" s="8">
        <v>44310</v>
      </c>
      <c r="E1537" s="7" t="s">
        <v>28</v>
      </c>
      <c r="F1537" s="7" t="s">
        <v>67</v>
      </c>
      <c r="G1537" s="7" t="s">
        <v>68</v>
      </c>
      <c r="H1537" s="7" t="s">
        <v>18</v>
      </c>
      <c r="I1537" s="9">
        <v>0.60000000000000009</v>
      </c>
      <c r="J1537" s="10">
        <v>2750</v>
      </c>
      <c r="K1537" s="11">
        <f t="shared" si="12"/>
        <v>1650.0000000000002</v>
      </c>
      <c r="L1537" s="11">
        <f t="shared" si="13"/>
        <v>577.5</v>
      </c>
      <c r="M1537" s="12">
        <v>0.35</v>
      </c>
      <c r="O1537" s="17"/>
      <c r="P1537" s="18"/>
      <c r="Q1537" s="13"/>
      <c r="R1537" s="14"/>
    </row>
    <row r="1538" spans="1:18" ht="15.75" customHeight="1">
      <c r="A1538" s="1"/>
      <c r="B1538" s="7" t="s">
        <v>27</v>
      </c>
      <c r="C1538" s="7">
        <v>1128299</v>
      </c>
      <c r="D1538" s="8">
        <v>44310</v>
      </c>
      <c r="E1538" s="7" t="s">
        <v>28</v>
      </c>
      <c r="F1538" s="7" t="s">
        <v>67</v>
      </c>
      <c r="G1538" s="7" t="s">
        <v>68</v>
      </c>
      <c r="H1538" s="7" t="s">
        <v>19</v>
      </c>
      <c r="I1538" s="9">
        <v>0.60000000000000009</v>
      </c>
      <c r="J1538" s="10">
        <v>3250</v>
      </c>
      <c r="K1538" s="11">
        <f t="shared" si="12"/>
        <v>1950.0000000000002</v>
      </c>
      <c r="L1538" s="11">
        <f t="shared" si="13"/>
        <v>682.5</v>
      </c>
      <c r="M1538" s="12">
        <v>0.35</v>
      </c>
      <c r="O1538" s="17"/>
      <c r="P1538" s="18"/>
      <c r="Q1538" s="13"/>
      <c r="R1538" s="14"/>
    </row>
    <row r="1539" spans="1:18" ht="15.75" customHeight="1">
      <c r="A1539" s="1"/>
      <c r="B1539" s="7" t="s">
        <v>27</v>
      </c>
      <c r="C1539" s="7">
        <v>1128299</v>
      </c>
      <c r="D1539" s="8">
        <v>44310</v>
      </c>
      <c r="E1539" s="7" t="s">
        <v>28</v>
      </c>
      <c r="F1539" s="7" t="s">
        <v>67</v>
      </c>
      <c r="G1539" s="7" t="s">
        <v>68</v>
      </c>
      <c r="H1539" s="7" t="s">
        <v>20</v>
      </c>
      <c r="I1539" s="9">
        <v>0.45000000000000007</v>
      </c>
      <c r="J1539" s="10">
        <v>2250</v>
      </c>
      <c r="K1539" s="11">
        <f t="shared" si="12"/>
        <v>1012.5000000000001</v>
      </c>
      <c r="L1539" s="11">
        <f t="shared" si="13"/>
        <v>354.375</v>
      </c>
      <c r="M1539" s="12">
        <v>0.35</v>
      </c>
      <c r="O1539" s="17"/>
      <c r="P1539" s="18"/>
      <c r="Q1539" s="13"/>
      <c r="R1539" s="14"/>
    </row>
    <row r="1540" spans="1:18" ht="15.75" customHeight="1">
      <c r="A1540" s="1"/>
      <c r="B1540" s="7" t="s">
        <v>27</v>
      </c>
      <c r="C1540" s="7">
        <v>1128299</v>
      </c>
      <c r="D1540" s="8">
        <v>44310</v>
      </c>
      <c r="E1540" s="7" t="s">
        <v>28</v>
      </c>
      <c r="F1540" s="7" t="s">
        <v>67</v>
      </c>
      <c r="G1540" s="7" t="s">
        <v>68</v>
      </c>
      <c r="H1540" s="7" t="s">
        <v>21</v>
      </c>
      <c r="I1540" s="9">
        <v>0.50000000000000011</v>
      </c>
      <c r="J1540" s="10">
        <v>1250</v>
      </c>
      <c r="K1540" s="11">
        <f t="shared" si="12"/>
        <v>625.00000000000011</v>
      </c>
      <c r="L1540" s="11">
        <f t="shared" si="13"/>
        <v>250.00000000000006</v>
      </c>
      <c r="M1540" s="12">
        <v>0.4</v>
      </c>
      <c r="O1540" s="17"/>
      <c r="P1540" s="18"/>
      <c r="Q1540" s="13"/>
      <c r="R1540" s="14"/>
    </row>
    <row r="1541" spans="1:18" ht="15.75" customHeight="1">
      <c r="A1541" s="1"/>
      <c r="B1541" s="7" t="s">
        <v>27</v>
      </c>
      <c r="C1541" s="7">
        <v>1128299</v>
      </c>
      <c r="D1541" s="8">
        <v>44310</v>
      </c>
      <c r="E1541" s="7" t="s">
        <v>28</v>
      </c>
      <c r="F1541" s="7" t="s">
        <v>67</v>
      </c>
      <c r="G1541" s="7" t="s">
        <v>68</v>
      </c>
      <c r="H1541" s="7" t="s">
        <v>22</v>
      </c>
      <c r="I1541" s="9">
        <v>0.65000000000000013</v>
      </c>
      <c r="J1541" s="10">
        <v>3000</v>
      </c>
      <c r="K1541" s="11">
        <f t="shared" si="12"/>
        <v>1950.0000000000005</v>
      </c>
      <c r="L1541" s="11">
        <f t="shared" si="13"/>
        <v>585.00000000000011</v>
      </c>
      <c r="M1541" s="12">
        <v>0.3</v>
      </c>
      <c r="O1541" s="17"/>
      <c r="P1541" s="18"/>
      <c r="Q1541" s="13"/>
      <c r="R1541" s="14"/>
    </row>
    <row r="1542" spans="1:18" ht="15.75" customHeight="1">
      <c r="A1542" s="1"/>
      <c r="B1542" s="7" t="s">
        <v>27</v>
      </c>
      <c r="C1542" s="7">
        <v>1128299</v>
      </c>
      <c r="D1542" s="8">
        <v>44341</v>
      </c>
      <c r="E1542" s="7" t="s">
        <v>28</v>
      </c>
      <c r="F1542" s="7" t="s">
        <v>67</v>
      </c>
      <c r="G1542" s="7" t="s">
        <v>68</v>
      </c>
      <c r="H1542" s="7" t="s">
        <v>17</v>
      </c>
      <c r="I1542" s="9">
        <v>0.5</v>
      </c>
      <c r="J1542" s="10">
        <v>5000</v>
      </c>
      <c r="K1542" s="11">
        <f t="shared" si="12"/>
        <v>2500</v>
      </c>
      <c r="L1542" s="11">
        <f t="shared" si="13"/>
        <v>875</v>
      </c>
      <c r="M1542" s="12">
        <v>0.35</v>
      </c>
      <c r="O1542" s="17"/>
      <c r="P1542" s="18"/>
      <c r="Q1542" s="13"/>
      <c r="R1542" s="14"/>
    </row>
    <row r="1543" spans="1:18" ht="15.75" customHeight="1">
      <c r="A1543" s="1"/>
      <c r="B1543" s="7" t="s">
        <v>27</v>
      </c>
      <c r="C1543" s="7">
        <v>1128299</v>
      </c>
      <c r="D1543" s="8">
        <v>44341</v>
      </c>
      <c r="E1543" s="7" t="s">
        <v>28</v>
      </c>
      <c r="F1543" s="7" t="s">
        <v>67</v>
      </c>
      <c r="G1543" s="7" t="s">
        <v>68</v>
      </c>
      <c r="H1543" s="7" t="s">
        <v>18</v>
      </c>
      <c r="I1543" s="9">
        <v>0.55000000000000004</v>
      </c>
      <c r="J1543" s="10">
        <v>3500</v>
      </c>
      <c r="K1543" s="11">
        <f t="shared" si="12"/>
        <v>1925.0000000000002</v>
      </c>
      <c r="L1543" s="11">
        <f t="shared" si="13"/>
        <v>673.75</v>
      </c>
      <c r="M1543" s="12">
        <v>0.35</v>
      </c>
      <c r="O1543" s="17"/>
      <c r="P1543" s="18"/>
      <c r="Q1543" s="13"/>
      <c r="R1543" s="14"/>
    </row>
    <row r="1544" spans="1:18" ht="15.75" customHeight="1">
      <c r="A1544" s="1"/>
      <c r="B1544" s="7" t="s">
        <v>27</v>
      </c>
      <c r="C1544" s="7">
        <v>1128299</v>
      </c>
      <c r="D1544" s="8">
        <v>44341</v>
      </c>
      <c r="E1544" s="7" t="s">
        <v>28</v>
      </c>
      <c r="F1544" s="7" t="s">
        <v>67</v>
      </c>
      <c r="G1544" s="7" t="s">
        <v>68</v>
      </c>
      <c r="H1544" s="7" t="s">
        <v>19</v>
      </c>
      <c r="I1544" s="9">
        <v>0.55000000000000004</v>
      </c>
      <c r="J1544" s="10">
        <v>3500</v>
      </c>
      <c r="K1544" s="11">
        <f t="shared" si="12"/>
        <v>1925.0000000000002</v>
      </c>
      <c r="L1544" s="11">
        <f t="shared" si="13"/>
        <v>673.75</v>
      </c>
      <c r="M1544" s="12">
        <v>0.35</v>
      </c>
      <c r="O1544" s="17"/>
      <c r="P1544" s="18"/>
      <c r="Q1544" s="13"/>
      <c r="R1544" s="14"/>
    </row>
    <row r="1545" spans="1:18" ht="15.75" customHeight="1">
      <c r="A1545" s="1"/>
      <c r="B1545" s="7" t="s">
        <v>27</v>
      </c>
      <c r="C1545" s="7">
        <v>1128299</v>
      </c>
      <c r="D1545" s="8">
        <v>44341</v>
      </c>
      <c r="E1545" s="7" t="s">
        <v>28</v>
      </c>
      <c r="F1545" s="7" t="s">
        <v>67</v>
      </c>
      <c r="G1545" s="7" t="s">
        <v>68</v>
      </c>
      <c r="H1545" s="7" t="s">
        <v>20</v>
      </c>
      <c r="I1545" s="9">
        <v>0.5</v>
      </c>
      <c r="J1545" s="10">
        <v>2750</v>
      </c>
      <c r="K1545" s="11">
        <f t="shared" si="12"/>
        <v>1375</v>
      </c>
      <c r="L1545" s="11">
        <f t="shared" si="13"/>
        <v>481.24999999999994</v>
      </c>
      <c r="M1545" s="12">
        <v>0.35</v>
      </c>
      <c r="O1545" s="17"/>
      <c r="P1545" s="18"/>
      <c r="Q1545" s="13"/>
      <c r="R1545" s="14"/>
    </row>
    <row r="1546" spans="1:18" ht="15.75" customHeight="1">
      <c r="A1546" s="1"/>
      <c r="B1546" s="7" t="s">
        <v>27</v>
      </c>
      <c r="C1546" s="7">
        <v>1128299</v>
      </c>
      <c r="D1546" s="8">
        <v>44341</v>
      </c>
      <c r="E1546" s="7" t="s">
        <v>28</v>
      </c>
      <c r="F1546" s="7" t="s">
        <v>67</v>
      </c>
      <c r="G1546" s="7" t="s">
        <v>68</v>
      </c>
      <c r="H1546" s="7" t="s">
        <v>21</v>
      </c>
      <c r="I1546" s="9">
        <v>0.44999999999999996</v>
      </c>
      <c r="J1546" s="10">
        <v>1750</v>
      </c>
      <c r="K1546" s="11">
        <f t="shared" si="12"/>
        <v>787.49999999999989</v>
      </c>
      <c r="L1546" s="11">
        <f t="shared" si="13"/>
        <v>315</v>
      </c>
      <c r="M1546" s="12">
        <v>0.4</v>
      </c>
      <c r="O1546" s="17"/>
      <c r="P1546" s="18"/>
      <c r="Q1546" s="13"/>
      <c r="R1546" s="14"/>
    </row>
    <row r="1547" spans="1:18" ht="15.75" customHeight="1">
      <c r="A1547" s="1"/>
      <c r="B1547" s="7" t="s">
        <v>27</v>
      </c>
      <c r="C1547" s="7">
        <v>1128299</v>
      </c>
      <c r="D1547" s="8">
        <v>44341</v>
      </c>
      <c r="E1547" s="7" t="s">
        <v>28</v>
      </c>
      <c r="F1547" s="7" t="s">
        <v>67</v>
      </c>
      <c r="G1547" s="7" t="s">
        <v>68</v>
      </c>
      <c r="H1547" s="7" t="s">
        <v>22</v>
      </c>
      <c r="I1547" s="9">
        <v>0.6</v>
      </c>
      <c r="J1547" s="10">
        <v>5250</v>
      </c>
      <c r="K1547" s="11">
        <f t="shared" si="12"/>
        <v>3150</v>
      </c>
      <c r="L1547" s="11">
        <f t="shared" si="13"/>
        <v>945</v>
      </c>
      <c r="M1547" s="12">
        <v>0.3</v>
      </c>
      <c r="O1547" s="17"/>
      <c r="P1547" s="18"/>
      <c r="Q1547" s="13"/>
      <c r="R1547" s="14"/>
    </row>
    <row r="1548" spans="1:18" ht="15.75" customHeight="1">
      <c r="A1548" s="1"/>
      <c r="B1548" s="7" t="s">
        <v>27</v>
      </c>
      <c r="C1548" s="7">
        <v>1128299</v>
      </c>
      <c r="D1548" s="8">
        <v>44371</v>
      </c>
      <c r="E1548" s="7" t="s">
        <v>28</v>
      </c>
      <c r="F1548" s="7" t="s">
        <v>67</v>
      </c>
      <c r="G1548" s="7" t="s">
        <v>68</v>
      </c>
      <c r="H1548" s="7" t="s">
        <v>17</v>
      </c>
      <c r="I1548" s="9">
        <v>0.54999999999999993</v>
      </c>
      <c r="J1548" s="10">
        <v>7750</v>
      </c>
      <c r="K1548" s="11">
        <f t="shared" si="12"/>
        <v>4262.4999999999991</v>
      </c>
      <c r="L1548" s="11">
        <f t="shared" si="13"/>
        <v>1491.8749999999995</v>
      </c>
      <c r="M1548" s="12">
        <v>0.35</v>
      </c>
      <c r="O1548" s="17"/>
      <c r="P1548" s="18"/>
      <c r="Q1548" s="13"/>
      <c r="R1548" s="14"/>
    </row>
    <row r="1549" spans="1:18" ht="15.75" customHeight="1">
      <c r="A1549" s="1"/>
      <c r="B1549" s="7" t="s">
        <v>27</v>
      </c>
      <c r="C1549" s="7">
        <v>1128299</v>
      </c>
      <c r="D1549" s="8">
        <v>44371</v>
      </c>
      <c r="E1549" s="7" t="s">
        <v>28</v>
      </c>
      <c r="F1549" s="7" t="s">
        <v>67</v>
      </c>
      <c r="G1549" s="7" t="s">
        <v>68</v>
      </c>
      <c r="H1549" s="7" t="s">
        <v>18</v>
      </c>
      <c r="I1549" s="9">
        <v>0.64999999999999991</v>
      </c>
      <c r="J1549" s="10">
        <v>6500</v>
      </c>
      <c r="K1549" s="11">
        <f t="shared" si="12"/>
        <v>4224.9999999999991</v>
      </c>
      <c r="L1549" s="11">
        <f t="shared" si="13"/>
        <v>1478.7499999999995</v>
      </c>
      <c r="M1549" s="12">
        <v>0.35</v>
      </c>
      <c r="O1549" s="17"/>
      <c r="P1549" s="18"/>
      <c r="Q1549" s="13"/>
      <c r="R1549" s="14"/>
    </row>
    <row r="1550" spans="1:18" ht="15.75" customHeight="1">
      <c r="A1550" s="1"/>
      <c r="B1550" s="7" t="s">
        <v>27</v>
      </c>
      <c r="C1550" s="7">
        <v>1128299</v>
      </c>
      <c r="D1550" s="8">
        <v>44371</v>
      </c>
      <c r="E1550" s="7" t="s">
        <v>28</v>
      </c>
      <c r="F1550" s="7" t="s">
        <v>67</v>
      </c>
      <c r="G1550" s="7" t="s">
        <v>68</v>
      </c>
      <c r="H1550" s="7" t="s">
        <v>19</v>
      </c>
      <c r="I1550" s="9">
        <v>0.79999999999999993</v>
      </c>
      <c r="J1550" s="10">
        <v>6500</v>
      </c>
      <c r="K1550" s="11">
        <f t="shared" si="12"/>
        <v>5200</v>
      </c>
      <c r="L1550" s="11">
        <f t="shared" si="13"/>
        <v>1819.9999999999998</v>
      </c>
      <c r="M1550" s="12">
        <v>0.35</v>
      </c>
      <c r="O1550" s="17"/>
      <c r="P1550" s="18"/>
      <c r="Q1550" s="13"/>
      <c r="R1550" s="14"/>
    </row>
    <row r="1551" spans="1:18" ht="15.75" customHeight="1">
      <c r="A1551" s="1"/>
      <c r="B1551" s="7" t="s">
        <v>27</v>
      </c>
      <c r="C1551" s="7">
        <v>1128299</v>
      </c>
      <c r="D1551" s="8">
        <v>44371</v>
      </c>
      <c r="E1551" s="7" t="s">
        <v>28</v>
      </c>
      <c r="F1551" s="7" t="s">
        <v>67</v>
      </c>
      <c r="G1551" s="7" t="s">
        <v>68</v>
      </c>
      <c r="H1551" s="7" t="s">
        <v>20</v>
      </c>
      <c r="I1551" s="9">
        <v>0.79999999999999993</v>
      </c>
      <c r="J1551" s="10">
        <v>5250</v>
      </c>
      <c r="K1551" s="11">
        <f t="shared" si="12"/>
        <v>4200</v>
      </c>
      <c r="L1551" s="11">
        <f t="shared" si="13"/>
        <v>1470</v>
      </c>
      <c r="M1551" s="12">
        <v>0.35</v>
      </c>
      <c r="O1551" s="17"/>
      <c r="P1551" s="18"/>
      <c r="Q1551" s="13"/>
      <c r="R1551" s="14"/>
    </row>
    <row r="1552" spans="1:18" ht="15.75" customHeight="1">
      <c r="A1552" s="1"/>
      <c r="B1552" s="7" t="s">
        <v>27</v>
      </c>
      <c r="C1552" s="7">
        <v>1128299</v>
      </c>
      <c r="D1552" s="8">
        <v>44371</v>
      </c>
      <c r="E1552" s="7" t="s">
        <v>28</v>
      </c>
      <c r="F1552" s="7" t="s">
        <v>67</v>
      </c>
      <c r="G1552" s="7" t="s">
        <v>68</v>
      </c>
      <c r="H1552" s="7" t="s">
        <v>21</v>
      </c>
      <c r="I1552" s="9">
        <v>0.9</v>
      </c>
      <c r="J1552" s="10">
        <v>4000</v>
      </c>
      <c r="K1552" s="11">
        <f t="shared" si="12"/>
        <v>3600</v>
      </c>
      <c r="L1552" s="11">
        <f t="shared" si="13"/>
        <v>1440</v>
      </c>
      <c r="M1552" s="12">
        <v>0.4</v>
      </c>
      <c r="O1552" s="17"/>
      <c r="P1552" s="18"/>
      <c r="Q1552" s="13"/>
      <c r="R1552" s="14"/>
    </row>
    <row r="1553" spans="1:18" ht="15.75" customHeight="1">
      <c r="A1553" s="1"/>
      <c r="B1553" s="7" t="s">
        <v>27</v>
      </c>
      <c r="C1553" s="7">
        <v>1128299</v>
      </c>
      <c r="D1553" s="8">
        <v>44371</v>
      </c>
      <c r="E1553" s="7" t="s">
        <v>28</v>
      </c>
      <c r="F1553" s="7" t="s">
        <v>67</v>
      </c>
      <c r="G1553" s="7" t="s">
        <v>68</v>
      </c>
      <c r="H1553" s="7" t="s">
        <v>22</v>
      </c>
      <c r="I1553" s="9">
        <v>1.05</v>
      </c>
      <c r="J1553" s="10">
        <v>7000</v>
      </c>
      <c r="K1553" s="11">
        <f t="shared" si="12"/>
        <v>7350</v>
      </c>
      <c r="L1553" s="11">
        <f t="shared" si="13"/>
        <v>2205</v>
      </c>
      <c r="M1553" s="12">
        <v>0.3</v>
      </c>
      <c r="O1553" s="17"/>
      <c r="P1553" s="18"/>
      <c r="Q1553" s="13"/>
      <c r="R1553" s="14"/>
    </row>
    <row r="1554" spans="1:18" ht="15.75" customHeight="1">
      <c r="A1554" s="1"/>
      <c r="B1554" s="7" t="s">
        <v>27</v>
      </c>
      <c r="C1554" s="7">
        <v>1128299</v>
      </c>
      <c r="D1554" s="8">
        <v>44400</v>
      </c>
      <c r="E1554" s="7" t="s">
        <v>28</v>
      </c>
      <c r="F1554" s="7" t="s">
        <v>67</v>
      </c>
      <c r="G1554" s="7" t="s">
        <v>68</v>
      </c>
      <c r="H1554" s="7" t="s">
        <v>17</v>
      </c>
      <c r="I1554" s="9">
        <v>0.85</v>
      </c>
      <c r="J1554" s="10">
        <v>8500</v>
      </c>
      <c r="K1554" s="11">
        <f t="shared" si="12"/>
        <v>7225</v>
      </c>
      <c r="L1554" s="11">
        <f t="shared" si="13"/>
        <v>2528.75</v>
      </c>
      <c r="M1554" s="12">
        <v>0.35</v>
      </c>
      <c r="O1554" s="17"/>
      <c r="P1554" s="18"/>
      <c r="Q1554" s="13"/>
      <c r="R1554" s="14"/>
    </row>
    <row r="1555" spans="1:18" ht="15.75" customHeight="1">
      <c r="A1555" s="1"/>
      <c r="B1555" s="7" t="s">
        <v>27</v>
      </c>
      <c r="C1555" s="7">
        <v>1128299</v>
      </c>
      <c r="D1555" s="8">
        <v>44400</v>
      </c>
      <c r="E1555" s="7" t="s">
        <v>28</v>
      </c>
      <c r="F1555" s="7" t="s">
        <v>67</v>
      </c>
      <c r="G1555" s="7" t="s">
        <v>68</v>
      </c>
      <c r="H1555" s="7" t="s">
        <v>18</v>
      </c>
      <c r="I1555" s="9">
        <v>0.9</v>
      </c>
      <c r="J1555" s="10">
        <v>7000</v>
      </c>
      <c r="K1555" s="11">
        <f t="shared" si="12"/>
        <v>6300</v>
      </c>
      <c r="L1555" s="11">
        <f t="shared" si="13"/>
        <v>2205</v>
      </c>
      <c r="M1555" s="12">
        <v>0.35</v>
      </c>
      <c r="O1555" s="17"/>
      <c r="P1555" s="18"/>
      <c r="Q1555" s="13"/>
      <c r="R1555" s="14"/>
    </row>
    <row r="1556" spans="1:18" ht="15.75" customHeight="1">
      <c r="A1556" s="1"/>
      <c r="B1556" s="7" t="s">
        <v>27</v>
      </c>
      <c r="C1556" s="7">
        <v>1128299</v>
      </c>
      <c r="D1556" s="8">
        <v>44400</v>
      </c>
      <c r="E1556" s="7" t="s">
        <v>28</v>
      </c>
      <c r="F1556" s="7" t="s">
        <v>67</v>
      </c>
      <c r="G1556" s="7" t="s">
        <v>68</v>
      </c>
      <c r="H1556" s="7" t="s">
        <v>19</v>
      </c>
      <c r="I1556" s="9">
        <v>0.9</v>
      </c>
      <c r="J1556" s="10">
        <v>6500</v>
      </c>
      <c r="K1556" s="11">
        <f t="shared" si="12"/>
        <v>5850</v>
      </c>
      <c r="L1556" s="11">
        <f t="shared" si="13"/>
        <v>2047.4999999999998</v>
      </c>
      <c r="M1556" s="12">
        <v>0.35</v>
      </c>
      <c r="O1556" s="17"/>
      <c r="P1556" s="18"/>
      <c r="Q1556" s="13"/>
      <c r="R1556" s="14"/>
    </row>
    <row r="1557" spans="1:18" ht="15.75" customHeight="1">
      <c r="A1557" s="1"/>
      <c r="B1557" s="7" t="s">
        <v>27</v>
      </c>
      <c r="C1557" s="7">
        <v>1128299</v>
      </c>
      <c r="D1557" s="8">
        <v>44400</v>
      </c>
      <c r="E1557" s="7" t="s">
        <v>28</v>
      </c>
      <c r="F1557" s="7" t="s">
        <v>67</v>
      </c>
      <c r="G1557" s="7" t="s">
        <v>68</v>
      </c>
      <c r="H1557" s="7" t="s">
        <v>20</v>
      </c>
      <c r="I1557" s="9">
        <v>0.85</v>
      </c>
      <c r="J1557" s="10">
        <v>5500</v>
      </c>
      <c r="K1557" s="11">
        <f t="shared" si="12"/>
        <v>4675</v>
      </c>
      <c r="L1557" s="11">
        <f t="shared" si="13"/>
        <v>1636.25</v>
      </c>
      <c r="M1557" s="12">
        <v>0.35</v>
      </c>
      <c r="O1557" s="17"/>
      <c r="P1557" s="18"/>
      <c r="Q1557" s="13"/>
      <c r="R1557" s="14"/>
    </row>
    <row r="1558" spans="1:18" ht="15.75" customHeight="1">
      <c r="A1558" s="1"/>
      <c r="B1558" s="7" t="s">
        <v>27</v>
      </c>
      <c r="C1558" s="7">
        <v>1128299</v>
      </c>
      <c r="D1558" s="8">
        <v>44400</v>
      </c>
      <c r="E1558" s="7" t="s">
        <v>28</v>
      </c>
      <c r="F1558" s="7" t="s">
        <v>67</v>
      </c>
      <c r="G1558" s="7" t="s">
        <v>68</v>
      </c>
      <c r="H1558" s="7" t="s">
        <v>21</v>
      </c>
      <c r="I1558" s="9">
        <v>0.9</v>
      </c>
      <c r="J1558" s="10">
        <v>6000</v>
      </c>
      <c r="K1558" s="11">
        <f t="shared" si="12"/>
        <v>5400</v>
      </c>
      <c r="L1558" s="11">
        <f t="shared" si="13"/>
        <v>2160</v>
      </c>
      <c r="M1558" s="12">
        <v>0.4</v>
      </c>
      <c r="O1558" s="17"/>
      <c r="P1558" s="18"/>
      <c r="Q1558" s="13"/>
      <c r="R1558" s="14"/>
    </row>
    <row r="1559" spans="1:18" ht="15.75" customHeight="1">
      <c r="A1559" s="1"/>
      <c r="B1559" s="7" t="s">
        <v>27</v>
      </c>
      <c r="C1559" s="7">
        <v>1128299</v>
      </c>
      <c r="D1559" s="8">
        <v>44400</v>
      </c>
      <c r="E1559" s="7" t="s">
        <v>28</v>
      </c>
      <c r="F1559" s="7" t="s">
        <v>67</v>
      </c>
      <c r="G1559" s="7" t="s">
        <v>68</v>
      </c>
      <c r="H1559" s="7" t="s">
        <v>22</v>
      </c>
      <c r="I1559" s="9">
        <v>1.05</v>
      </c>
      <c r="J1559" s="10">
        <v>6000</v>
      </c>
      <c r="K1559" s="11">
        <f t="shared" si="12"/>
        <v>6300</v>
      </c>
      <c r="L1559" s="11">
        <f t="shared" si="13"/>
        <v>1890</v>
      </c>
      <c r="M1559" s="12">
        <v>0.3</v>
      </c>
      <c r="O1559" s="17"/>
      <c r="P1559" s="18"/>
      <c r="Q1559" s="13"/>
      <c r="R1559" s="14"/>
    </row>
    <row r="1560" spans="1:18" ht="15.75" customHeight="1">
      <c r="A1560" s="1"/>
      <c r="B1560" s="7" t="s">
        <v>27</v>
      </c>
      <c r="C1560" s="7">
        <v>1128299</v>
      </c>
      <c r="D1560" s="8">
        <v>44432</v>
      </c>
      <c r="E1560" s="7" t="s">
        <v>28</v>
      </c>
      <c r="F1560" s="7" t="s">
        <v>67</v>
      </c>
      <c r="G1560" s="7" t="s">
        <v>68</v>
      </c>
      <c r="H1560" s="7" t="s">
        <v>17</v>
      </c>
      <c r="I1560" s="9">
        <v>0.9</v>
      </c>
      <c r="J1560" s="10">
        <v>8000</v>
      </c>
      <c r="K1560" s="11">
        <f t="shared" si="12"/>
        <v>7200</v>
      </c>
      <c r="L1560" s="11">
        <f t="shared" si="13"/>
        <v>2520</v>
      </c>
      <c r="M1560" s="12">
        <v>0.35</v>
      </c>
      <c r="O1560" s="17"/>
      <c r="P1560" s="18"/>
      <c r="Q1560" s="13"/>
      <c r="R1560" s="14"/>
    </row>
    <row r="1561" spans="1:18" ht="15.75" customHeight="1">
      <c r="A1561" s="1"/>
      <c r="B1561" s="7" t="s">
        <v>27</v>
      </c>
      <c r="C1561" s="7">
        <v>1128299</v>
      </c>
      <c r="D1561" s="8">
        <v>44432</v>
      </c>
      <c r="E1561" s="7" t="s">
        <v>28</v>
      </c>
      <c r="F1561" s="7" t="s">
        <v>67</v>
      </c>
      <c r="G1561" s="7" t="s">
        <v>68</v>
      </c>
      <c r="H1561" s="7" t="s">
        <v>18</v>
      </c>
      <c r="I1561" s="9">
        <v>0.8</v>
      </c>
      <c r="J1561" s="10">
        <v>7750</v>
      </c>
      <c r="K1561" s="11">
        <f t="shared" si="12"/>
        <v>6200</v>
      </c>
      <c r="L1561" s="11">
        <f t="shared" si="13"/>
        <v>2170</v>
      </c>
      <c r="M1561" s="12">
        <v>0.35</v>
      </c>
      <c r="O1561" s="17"/>
      <c r="P1561" s="18"/>
      <c r="Q1561" s="13"/>
      <c r="R1561" s="14"/>
    </row>
    <row r="1562" spans="1:18" ht="15.75" customHeight="1">
      <c r="A1562" s="1"/>
      <c r="B1562" s="7" t="s">
        <v>27</v>
      </c>
      <c r="C1562" s="7">
        <v>1128299</v>
      </c>
      <c r="D1562" s="8">
        <v>44432</v>
      </c>
      <c r="E1562" s="7" t="s">
        <v>28</v>
      </c>
      <c r="F1562" s="7" t="s">
        <v>67</v>
      </c>
      <c r="G1562" s="7" t="s">
        <v>68</v>
      </c>
      <c r="H1562" s="7" t="s">
        <v>19</v>
      </c>
      <c r="I1562" s="9">
        <v>0.70000000000000007</v>
      </c>
      <c r="J1562" s="10">
        <v>6500</v>
      </c>
      <c r="K1562" s="11">
        <f t="shared" si="12"/>
        <v>4550</v>
      </c>
      <c r="L1562" s="11">
        <f t="shared" si="13"/>
        <v>1592.5</v>
      </c>
      <c r="M1562" s="12">
        <v>0.35</v>
      </c>
      <c r="O1562" s="17"/>
      <c r="P1562" s="18"/>
      <c r="Q1562" s="13"/>
      <c r="R1562" s="14"/>
    </row>
    <row r="1563" spans="1:18" ht="15.75" customHeight="1">
      <c r="A1563" s="1"/>
      <c r="B1563" s="7" t="s">
        <v>27</v>
      </c>
      <c r="C1563" s="7">
        <v>1128299</v>
      </c>
      <c r="D1563" s="8">
        <v>44432</v>
      </c>
      <c r="E1563" s="7" t="s">
        <v>28</v>
      </c>
      <c r="F1563" s="7" t="s">
        <v>67</v>
      </c>
      <c r="G1563" s="7" t="s">
        <v>68</v>
      </c>
      <c r="H1563" s="7" t="s">
        <v>20</v>
      </c>
      <c r="I1563" s="9">
        <v>0.70000000000000007</v>
      </c>
      <c r="J1563" s="10">
        <v>4250</v>
      </c>
      <c r="K1563" s="11">
        <f t="shared" si="12"/>
        <v>2975.0000000000005</v>
      </c>
      <c r="L1563" s="11">
        <f t="shared" si="13"/>
        <v>1041.25</v>
      </c>
      <c r="M1563" s="12">
        <v>0.35</v>
      </c>
      <c r="O1563" s="17"/>
      <c r="P1563" s="18"/>
      <c r="Q1563" s="13"/>
      <c r="R1563" s="14"/>
    </row>
    <row r="1564" spans="1:18" ht="15.75" customHeight="1">
      <c r="A1564" s="1"/>
      <c r="B1564" s="7" t="s">
        <v>27</v>
      </c>
      <c r="C1564" s="7">
        <v>1128299</v>
      </c>
      <c r="D1564" s="8">
        <v>44432</v>
      </c>
      <c r="E1564" s="7" t="s">
        <v>28</v>
      </c>
      <c r="F1564" s="7" t="s">
        <v>67</v>
      </c>
      <c r="G1564" s="7" t="s">
        <v>68</v>
      </c>
      <c r="H1564" s="7" t="s">
        <v>21</v>
      </c>
      <c r="I1564" s="9">
        <v>0.7</v>
      </c>
      <c r="J1564" s="10">
        <v>4250</v>
      </c>
      <c r="K1564" s="11">
        <f t="shared" si="12"/>
        <v>2975</v>
      </c>
      <c r="L1564" s="11">
        <f t="shared" si="13"/>
        <v>1190</v>
      </c>
      <c r="M1564" s="12">
        <v>0.4</v>
      </c>
      <c r="O1564" s="17"/>
      <c r="P1564" s="18"/>
      <c r="Q1564" s="13"/>
      <c r="R1564" s="14"/>
    </row>
    <row r="1565" spans="1:18" ht="15.75" customHeight="1">
      <c r="A1565" s="1"/>
      <c r="B1565" s="7" t="s">
        <v>27</v>
      </c>
      <c r="C1565" s="7">
        <v>1128299</v>
      </c>
      <c r="D1565" s="8">
        <v>44432</v>
      </c>
      <c r="E1565" s="7" t="s">
        <v>28</v>
      </c>
      <c r="F1565" s="7" t="s">
        <v>67</v>
      </c>
      <c r="G1565" s="7" t="s">
        <v>68</v>
      </c>
      <c r="H1565" s="7" t="s">
        <v>22</v>
      </c>
      <c r="I1565" s="9">
        <v>0.75</v>
      </c>
      <c r="J1565" s="10">
        <v>2500</v>
      </c>
      <c r="K1565" s="11">
        <f t="shared" si="12"/>
        <v>1875</v>
      </c>
      <c r="L1565" s="11">
        <f t="shared" si="13"/>
        <v>562.5</v>
      </c>
      <c r="M1565" s="12">
        <v>0.3</v>
      </c>
      <c r="O1565" s="17"/>
      <c r="P1565" s="18"/>
      <c r="Q1565" s="13"/>
      <c r="R1565" s="14"/>
    </row>
    <row r="1566" spans="1:18" ht="15.75" customHeight="1">
      <c r="A1566" s="1"/>
      <c r="B1566" s="7" t="s">
        <v>27</v>
      </c>
      <c r="C1566" s="7">
        <v>1128299</v>
      </c>
      <c r="D1566" s="8">
        <v>44464</v>
      </c>
      <c r="E1566" s="7" t="s">
        <v>28</v>
      </c>
      <c r="F1566" s="7" t="s">
        <v>67</v>
      </c>
      <c r="G1566" s="7" t="s">
        <v>68</v>
      </c>
      <c r="H1566" s="7" t="s">
        <v>17</v>
      </c>
      <c r="I1566" s="9">
        <v>0.50000000000000011</v>
      </c>
      <c r="J1566" s="10">
        <v>4500</v>
      </c>
      <c r="K1566" s="11">
        <f t="shared" si="12"/>
        <v>2250.0000000000005</v>
      </c>
      <c r="L1566" s="11">
        <f t="shared" si="13"/>
        <v>787.50000000000011</v>
      </c>
      <c r="M1566" s="12">
        <v>0.35</v>
      </c>
      <c r="O1566" s="17"/>
      <c r="P1566" s="18"/>
      <c r="Q1566" s="13"/>
      <c r="R1566" s="14"/>
    </row>
    <row r="1567" spans="1:18" ht="15.75" customHeight="1">
      <c r="A1567" s="1"/>
      <c r="B1567" s="7" t="s">
        <v>27</v>
      </c>
      <c r="C1567" s="7">
        <v>1128299</v>
      </c>
      <c r="D1567" s="8">
        <v>44464</v>
      </c>
      <c r="E1567" s="7" t="s">
        <v>28</v>
      </c>
      <c r="F1567" s="7" t="s">
        <v>67</v>
      </c>
      <c r="G1567" s="7" t="s">
        <v>68</v>
      </c>
      <c r="H1567" s="7" t="s">
        <v>18</v>
      </c>
      <c r="I1567" s="9">
        <v>0.55000000000000016</v>
      </c>
      <c r="J1567" s="10">
        <v>4500</v>
      </c>
      <c r="K1567" s="11">
        <f t="shared" si="12"/>
        <v>2475.0000000000009</v>
      </c>
      <c r="L1567" s="11">
        <f t="shared" si="13"/>
        <v>866.25000000000023</v>
      </c>
      <c r="M1567" s="12">
        <v>0.35</v>
      </c>
      <c r="O1567" s="17"/>
      <c r="P1567" s="18"/>
      <c r="Q1567" s="13"/>
      <c r="R1567" s="14"/>
    </row>
    <row r="1568" spans="1:18" ht="15.75" customHeight="1">
      <c r="A1568" s="1"/>
      <c r="B1568" s="7" t="s">
        <v>27</v>
      </c>
      <c r="C1568" s="7">
        <v>1128299</v>
      </c>
      <c r="D1568" s="8">
        <v>44464</v>
      </c>
      <c r="E1568" s="7" t="s">
        <v>28</v>
      </c>
      <c r="F1568" s="7" t="s">
        <v>67</v>
      </c>
      <c r="G1568" s="7" t="s">
        <v>68</v>
      </c>
      <c r="H1568" s="7" t="s">
        <v>19</v>
      </c>
      <c r="I1568" s="9">
        <v>0.50000000000000011</v>
      </c>
      <c r="J1568" s="10">
        <v>2500</v>
      </c>
      <c r="K1568" s="11">
        <f t="shared" si="12"/>
        <v>1250.0000000000002</v>
      </c>
      <c r="L1568" s="11">
        <f t="shared" si="13"/>
        <v>437.50000000000006</v>
      </c>
      <c r="M1568" s="12">
        <v>0.35</v>
      </c>
      <c r="O1568" s="17"/>
      <c r="P1568" s="18"/>
      <c r="Q1568" s="13"/>
      <c r="R1568" s="14"/>
    </row>
    <row r="1569" spans="1:18" ht="15.75" customHeight="1">
      <c r="A1569" s="1"/>
      <c r="B1569" s="7" t="s">
        <v>27</v>
      </c>
      <c r="C1569" s="7">
        <v>1128299</v>
      </c>
      <c r="D1569" s="8">
        <v>44464</v>
      </c>
      <c r="E1569" s="7" t="s">
        <v>28</v>
      </c>
      <c r="F1569" s="7" t="s">
        <v>67</v>
      </c>
      <c r="G1569" s="7" t="s">
        <v>68</v>
      </c>
      <c r="H1569" s="7" t="s">
        <v>20</v>
      </c>
      <c r="I1569" s="9">
        <v>0.50000000000000011</v>
      </c>
      <c r="J1569" s="10">
        <v>2000</v>
      </c>
      <c r="K1569" s="11">
        <f t="shared" si="12"/>
        <v>1000.0000000000002</v>
      </c>
      <c r="L1569" s="11">
        <f t="shared" si="13"/>
        <v>350.00000000000006</v>
      </c>
      <c r="M1569" s="12">
        <v>0.35</v>
      </c>
      <c r="O1569" s="17"/>
      <c r="P1569" s="18"/>
      <c r="Q1569" s="13"/>
      <c r="R1569" s="14"/>
    </row>
    <row r="1570" spans="1:18" ht="15.75" customHeight="1">
      <c r="A1570" s="1"/>
      <c r="B1570" s="7" t="s">
        <v>27</v>
      </c>
      <c r="C1570" s="7">
        <v>1128299</v>
      </c>
      <c r="D1570" s="8">
        <v>44464</v>
      </c>
      <c r="E1570" s="7" t="s">
        <v>28</v>
      </c>
      <c r="F1570" s="7" t="s">
        <v>67</v>
      </c>
      <c r="G1570" s="7" t="s">
        <v>68</v>
      </c>
      <c r="H1570" s="7" t="s">
        <v>21</v>
      </c>
      <c r="I1570" s="9">
        <v>0.60000000000000009</v>
      </c>
      <c r="J1570" s="10">
        <v>2250</v>
      </c>
      <c r="K1570" s="11">
        <f t="shared" si="12"/>
        <v>1350.0000000000002</v>
      </c>
      <c r="L1570" s="11">
        <f t="shared" si="13"/>
        <v>540.00000000000011</v>
      </c>
      <c r="M1570" s="12">
        <v>0.4</v>
      </c>
      <c r="O1570" s="17"/>
      <c r="P1570" s="18"/>
      <c r="Q1570" s="13"/>
      <c r="R1570" s="14"/>
    </row>
    <row r="1571" spans="1:18" ht="15.75" customHeight="1">
      <c r="A1571" s="1"/>
      <c r="B1571" s="7" t="s">
        <v>27</v>
      </c>
      <c r="C1571" s="7">
        <v>1128299</v>
      </c>
      <c r="D1571" s="8">
        <v>44464</v>
      </c>
      <c r="E1571" s="7" t="s">
        <v>28</v>
      </c>
      <c r="F1571" s="7" t="s">
        <v>67</v>
      </c>
      <c r="G1571" s="7" t="s">
        <v>68</v>
      </c>
      <c r="H1571" s="7" t="s">
        <v>22</v>
      </c>
      <c r="I1571" s="9">
        <v>0.44999999999999996</v>
      </c>
      <c r="J1571" s="10">
        <v>2500</v>
      </c>
      <c r="K1571" s="11">
        <f t="shared" si="12"/>
        <v>1125</v>
      </c>
      <c r="L1571" s="11">
        <f t="shared" si="13"/>
        <v>337.5</v>
      </c>
      <c r="M1571" s="12">
        <v>0.3</v>
      </c>
      <c r="O1571" s="17"/>
      <c r="P1571" s="18"/>
      <c r="Q1571" s="13"/>
      <c r="R1571" s="14"/>
    </row>
    <row r="1572" spans="1:18" ht="15.75" customHeight="1">
      <c r="A1572" s="1"/>
      <c r="B1572" s="7" t="s">
        <v>27</v>
      </c>
      <c r="C1572" s="7">
        <v>1128299</v>
      </c>
      <c r="D1572" s="8">
        <v>44493</v>
      </c>
      <c r="E1572" s="7" t="s">
        <v>28</v>
      </c>
      <c r="F1572" s="7" t="s">
        <v>67</v>
      </c>
      <c r="G1572" s="7" t="s">
        <v>68</v>
      </c>
      <c r="H1572" s="7" t="s">
        <v>17</v>
      </c>
      <c r="I1572" s="9">
        <v>0.4</v>
      </c>
      <c r="J1572" s="10">
        <v>3500</v>
      </c>
      <c r="K1572" s="11">
        <f t="shared" si="12"/>
        <v>1400</v>
      </c>
      <c r="L1572" s="11">
        <f t="shared" si="13"/>
        <v>489.99999999999994</v>
      </c>
      <c r="M1572" s="12">
        <v>0.35</v>
      </c>
      <c r="O1572" s="17"/>
      <c r="P1572" s="18"/>
      <c r="Q1572" s="13"/>
      <c r="R1572" s="14"/>
    </row>
    <row r="1573" spans="1:18" ht="15.75" customHeight="1">
      <c r="A1573" s="1"/>
      <c r="B1573" s="7" t="s">
        <v>27</v>
      </c>
      <c r="C1573" s="7">
        <v>1128299</v>
      </c>
      <c r="D1573" s="8">
        <v>44493</v>
      </c>
      <c r="E1573" s="7" t="s">
        <v>28</v>
      </c>
      <c r="F1573" s="7" t="s">
        <v>67</v>
      </c>
      <c r="G1573" s="7" t="s">
        <v>68</v>
      </c>
      <c r="H1573" s="7" t="s">
        <v>18</v>
      </c>
      <c r="I1573" s="9">
        <v>0.55000000000000016</v>
      </c>
      <c r="J1573" s="10">
        <v>5250</v>
      </c>
      <c r="K1573" s="11">
        <f t="shared" si="12"/>
        <v>2887.5000000000009</v>
      </c>
      <c r="L1573" s="11">
        <f t="shared" si="13"/>
        <v>1010.6250000000002</v>
      </c>
      <c r="M1573" s="12">
        <v>0.35</v>
      </c>
      <c r="O1573" s="17"/>
      <c r="P1573" s="18"/>
      <c r="Q1573" s="13"/>
      <c r="R1573" s="14"/>
    </row>
    <row r="1574" spans="1:18" ht="15.75" customHeight="1">
      <c r="A1574" s="1"/>
      <c r="B1574" s="7" t="s">
        <v>27</v>
      </c>
      <c r="C1574" s="7">
        <v>1128299</v>
      </c>
      <c r="D1574" s="8">
        <v>44493</v>
      </c>
      <c r="E1574" s="7" t="s">
        <v>28</v>
      </c>
      <c r="F1574" s="7" t="s">
        <v>67</v>
      </c>
      <c r="G1574" s="7" t="s">
        <v>68</v>
      </c>
      <c r="H1574" s="7" t="s">
        <v>19</v>
      </c>
      <c r="I1574" s="9">
        <v>0.50000000000000011</v>
      </c>
      <c r="J1574" s="10">
        <v>3500</v>
      </c>
      <c r="K1574" s="11">
        <f t="shared" si="12"/>
        <v>1750.0000000000005</v>
      </c>
      <c r="L1574" s="11">
        <f t="shared" si="13"/>
        <v>612.50000000000011</v>
      </c>
      <c r="M1574" s="12">
        <v>0.35</v>
      </c>
      <c r="O1574" s="17"/>
      <c r="P1574" s="18"/>
      <c r="Q1574" s="13"/>
      <c r="R1574" s="14"/>
    </row>
    <row r="1575" spans="1:18" ht="15.75" customHeight="1">
      <c r="A1575" s="1"/>
      <c r="B1575" s="7" t="s">
        <v>27</v>
      </c>
      <c r="C1575" s="7">
        <v>1128299</v>
      </c>
      <c r="D1575" s="8">
        <v>44493</v>
      </c>
      <c r="E1575" s="7" t="s">
        <v>28</v>
      </c>
      <c r="F1575" s="7" t="s">
        <v>67</v>
      </c>
      <c r="G1575" s="7" t="s">
        <v>68</v>
      </c>
      <c r="H1575" s="7" t="s">
        <v>20</v>
      </c>
      <c r="I1575" s="9">
        <v>0.45000000000000007</v>
      </c>
      <c r="J1575" s="10">
        <v>3250</v>
      </c>
      <c r="K1575" s="11">
        <f t="shared" si="12"/>
        <v>1462.5000000000002</v>
      </c>
      <c r="L1575" s="11">
        <f t="shared" si="13"/>
        <v>511.87500000000006</v>
      </c>
      <c r="M1575" s="12">
        <v>0.35</v>
      </c>
      <c r="O1575" s="17"/>
      <c r="P1575" s="18"/>
      <c r="Q1575" s="13"/>
      <c r="R1575" s="14"/>
    </row>
    <row r="1576" spans="1:18" ht="15.75" customHeight="1">
      <c r="A1576" s="1"/>
      <c r="B1576" s="7" t="s">
        <v>27</v>
      </c>
      <c r="C1576" s="7">
        <v>1128299</v>
      </c>
      <c r="D1576" s="8">
        <v>44493</v>
      </c>
      <c r="E1576" s="7" t="s">
        <v>28</v>
      </c>
      <c r="F1576" s="7" t="s">
        <v>67</v>
      </c>
      <c r="G1576" s="7" t="s">
        <v>68</v>
      </c>
      <c r="H1576" s="7" t="s">
        <v>21</v>
      </c>
      <c r="I1576" s="9">
        <v>0.55000000000000004</v>
      </c>
      <c r="J1576" s="10">
        <v>3000</v>
      </c>
      <c r="K1576" s="11">
        <f t="shared" si="12"/>
        <v>1650.0000000000002</v>
      </c>
      <c r="L1576" s="11">
        <f t="shared" si="13"/>
        <v>660.00000000000011</v>
      </c>
      <c r="M1576" s="12">
        <v>0.4</v>
      </c>
      <c r="O1576" s="17"/>
      <c r="P1576" s="18"/>
      <c r="Q1576" s="13"/>
      <c r="R1576" s="14"/>
    </row>
    <row r="1577" spans="1:18" ht="15.75" customHeight="1">
      <c r="A1577" s="1"/>
      <c r="B1577" s="7" t="s">
        <v>27</v>
      </c>
      <c r="C1577" s="7">
        <v>1128299</v>
      </c>
      <c r="D1577" s="8">
        <v>44493</v>
      </c>
      <c r="E1577" s="7" t="s">
        <v>28</v>
      </c>
      <c r="F1577" s="7" t="s">
        <v>67</v>
      </c>
      <c r="G1577" s="7" t="s">
        <v>68</v>
      </c>
      <c r="H1577" s="7" t="s">
        <v>22</v>
      </c>
      <c r="I1577" s="9">
        <v>0.60000000000000009</v>
      </c>
      <c r="J1577" s="10">
        <v>3500</v>
      </c>
      <c r="K1577" s="11">
        <f t="shared" si="12"/>
        <v>2100.0000000000005</v>
      </c>
      <c r="L1577" s="11">
        <f t="shared" si="13"/>
        <v>630.00000000000011</v>
      </c>
      <c r="M1577" s="12">
        <v>0.3</v>
      </c>
      <c r="O1577" s="17"/>
      <c r="P1577" s="18"/>
      <c r="Q1577" s="13"/>
      <c r="R1577" s="14"/>
    </row>
    <row r="1578" spans="1:18" ht="15.75" customHeight="1">
      <c r="A1578" s="1"/>
      <c r="B1578" s="7" t="s">
        <v>27</v>
      </c>
      <c r="C1578" s="7">
        <v>1128299</v>
      </c>
      <c r="D1578" s="8">
        <v>44524</v>
      </c>
      <c r="E1578" s="7" t="s">
        <v>28</v>
      </c>
      <c r="F1578" s="7" t="s">
        <v>67</v>
      </c>
      <c r="G1578" s="7" t="s">
        <v>68</v>
      </c>
      <c r="H1578" s="7" t="s">
        <v>17</v>
      </c>
      <c r="I1578" s="9">
        <v>0.45000000000000007</v>
      </c>
      <c r="J1578" s="10">
        <v>5750</v>
      </c>
      <c r="K1578" s="11">
        <f t="shared" si="12"/>
        <v>2587.5000000000005</v>
      </c>
      <c r="L1578" s="11">
        <f t="shared" si="13"/>
        <v>905.62500000000011</v>
      </c>
      <c r="M1578" s="12">
        <v>0.35</v>
      </c>
      <c r="O1578" s="17"/>
      <c r="P1578" s="18"/>
      <c r="Q1578" s="13"/>
      <c r="R1578" s="14"/>
    </row>
    <row r="1579" spans="1:18" ht="15.75" customHeight="1">
      <c r="A1579" s="1"/>
      <c r="B1579" s="7" t="s">
        <v>27</v>
      </c>
      <c r="C1579" s="7">
        <v>1128299</v>
      </c>
      <c r="D1579" s="8">
        <v>44524</v>
      </c>
      <c r="E1579" s="7" t="s">
        <v>28</v>
      </c>
      <c r="F1579" s="7" t="s">
        <v>67</v>
      </c>
      <c r="G1579" s="7" t="s">
        <v>68</v>
      </c>
      <c r="H1579" s="7" t="s">
        <v>18</v>
      </c>
      <c r="I1579" s="9">
        <v>0.50000000000000011</v>
      </c>
      <c r="J1579" s="10">
        <v>6500</v>
      </c>
      <c r="K1579" s="11">
        <f t="shared" si="12"/>
        <v>3250.0000000000009</v>
      </c>
      <c r="L1579" s="11">
        <f t="shared" si="13"/>
        <v>1137.5000000000002</v>
      </c>
      <c r="M1579" s="12">
        <v>0.35</v>
      </c>
      <c r="O1579" s="17"/>
      <c r="P1579" s="18"/>
      <c r="Q1579" s="13"/>
      <c r="R1579" s="14"/>
    </row>
    <row r="1580" spans="1:18" ht="15.75" customHeight="1">
      <c r="A1580" s="1"/>
      <c r="B1580" s="7" t="s">
        <v>27</v>
      </c>
      <c r="C1580" s="7">
        <v>1128299</v>
      </c>
      <c r="D1580" s="8">
        <v>44524</v>
      </c>
      <c r="E1580" s="7" t="s">
        <v>28</v>
      </c>
      <c r="F1580" s="7" t="s">
        <v>67</v>
      </c>
      <c r="G1580" s="7" t="s">
        <v>68</v>
      </c>
      <c r="H1580" s="7" t="s">
        <v>19</v>
      </c>
      <c r="I1580" s="9">
        <v>0.45000000000000007</v>
      </c>
      <c r="J1580" s="10">
        <v>4750</v>
      </c>
      <c r="K1580" s="11">
        <f t="shared" si="12"/>
        <v>2137.5000000000005</v>
      </c>
      <c r="L1580" s="11">
        <f t="shared" si="13"/>
        <v>748.12500000000011</v>
      </c>
      <c r="M1580" s="12">
        <v>0.35</v>
      </c>
      <c r="O1580" s="17"/>
      <c r="P1580" s="18"/>
      <c r="Q1580" s="13"/>
      <c r="R1580" s="14"/>
    </row>
    <row r="1581" spans="1:18" ht="15.75" customHeight="1">
      <c r="A1581" s="1"/>
      <c r="B1581" s="7" t="s">
        <v>27</v>
      </c>
      <c r="C1581" s="7">
        <v>1128299</v>
      </c>
      <c r="D1581" s="8">
        <v>44524</v>
      </c>
      <c r="E1581" s="7" t="s">
        <v>28</v>
      </c>
      <c r="F1581" s="7" t="s">
        <v>67</v>
      </c>
      <c r="G1581" s="7" t="s">
        <v>68</v>
      </c>
      <c r="H1581" s="7" t="s">
        <v>20</v>
      </c>
      <c r="I1581" s="9">
        <v>0.55000000000000016</v>
      </c>
      <c r="J1581" s="10">
        <v>4500</v>
      </c>
      <c r="K1581" s="11">
        <f t="shared" si="12"/>
        <v>2475.0000000000009</v>
      </c>
      <c r="L1581" s="11">
        <f t="shared" si="13"/>
        <v>866.25000000000023</v>
      </c>
      <c r="M1581" s="12">
        <v>0.35</v>
      </c>
      <c r="O1581" s="17"/>
      <c r="P1581" s="18"/>
      <c r="Q1581" s="13"/>
      <c r="R1581" s="14"/>
    </row>
    <row r="1582" spans="1:18" ht="15.75" customHeight="1">
      <c r="A1582" s="1"/>
      <c r="B1582" s="7" t="s">
        <v>27</v>
      </c>
      <c r="C1582" s="7">
        <v>1128299</v>
      </c>
      <c r="D1582" s="8">
        <v>44524</v>
      </c>
      <c r="E1582" s="7" t="s">
        <v>28</v>
      </c>
      <c r="F1582" s="7" t="s">
        <v>67</v>
      </c>
      <c r="G1582" s="7" t="s">
        <v>68</v>
      </c>
      <c r="H1582" s="7" t="s">
        <v>21</v>
      </c>
      <c r="I1582" s="9">
        <v>0.75000000000000011</v>
      </c>
      <c r="J1582" s="10">
        <v>4250</v>
      </c>
      <c r="K1582" s="11">
        <f t="shared" si="12"/>
        <v>3187.5000000000005</v>
      </c>
      <c r="L1582" s="11">
        <f t="shared" si="13"/>
        <v>1275.0000000000002</v>
      </c>
      <c r="M1582" s="12">
        <v>0.4</v>
      </c>
      <c r="O1582" s="17"/>
      <c r="P1582" s="18"/>
      <c r="Q1582" s="13"/>
      <c r="R1582" s="14"/>
    </row>
    <row r="1583" spans="1:18" ht="15.75" customHeight="1">
      <c r="A1583" s="1"/>
      <c r="B1583" s="7" t="s">
        <v>27</v>
      </c>
      <c r="C1583" s="7">
        <v>1128299</v>
      </c>
      <c r="D1583" s="8">
        <v>44524</v>
      </c>
      <c r="E1583" s="7" t="s">
        <v>28</v>
      </c>
      <c r="F1583" s="7" t="s">
        <v>67</v>
      </c>
      <c r="G1583" s="7" t="s">
        <v>68</v>
      </c>
      <c r="H1583" s="7" t="s">
        <v>22</v>
      </c>
      <c r="I1583" s="9">
        <v>0.80000000000000016</v>
      </c>
      <c r="J1583" s="10">
        <v>5500</v>
      </c>
      <c r="K1583" s="11">
        <f t="shared" si="12"/>
        <v>4400.0000000000009</v>
      </c>
      <c r="L1583" s="11">
        <f t="shared" si="13"/>
        <v>1320.0000000000002</v>
      </c>
      <c r="M1583" s="12">
        <v>0.3</v>
      </c>
      <c r="O1583" s="17"/>
      <c r="P1583" s="18"/>
      <c r="Q1583" s="13"/>
      <c r="R1583" s="14"/>
    </row>
    <row r="1584" spans="1:18" ht="15.75" customHeight="1">
      <c r="A1584" s="1"/>
      <c r="B1584" s="7" t="s">
        <v>27</v>
      </c>
      <c r="C1584" s="7">
        <v>1128299</v>
      </c>
      <c r="D1584" s="8">
        <v>44553</v>
      </c>
      <c r="E1584" s="7" t="s">
        <v>28</v>
      </c>
      <c r="F1584" s="7" t="s">
        <v>67</v>
      </c>
      <c r="G1584" s="7" t="s">
        <v>68</v>
      </c>
      <c r="H1584" s="7" t="s">
        <v>17</v>
      </c>
      <c r="I1584" s="9">
        <v>0.65000000000000013</v>
      </c>
      <c r="J1584" s="10">
        <v>7500</v>
      </c>
      <c r="K1584" s="11">
        <f t="shared" si="12"/>
        <v>4875.0000000000009</v>
      </c>
      <c r="L1584" s="11">
        <f t="shared" si="13"/>
        <v>1706.2500000000002</v>
      </c>
      <c r="M1584" s="12">
        <v>0.35</v>
      </c>
      <c r="O1584" s="17"/>
      <c r="P1584" s="18"/>
      <c r="Q1584" s="13"/>
      <c r="R1584" s="14"/>
    </row>
    <row r="1585" spans="1:18" ht="15.75" customHeight="1">
      <c r="A1585" s="1"/>
      <c r="B1585" s="7" t="s">
        <v>27</v>
      </c>
      <c r="C1585" s="7">
        <v>1128299</v>
      </c>
      <c r="D1585" s="8">
        <v>44553</v>
      </c>
      <c r="E1585" s="7" t="s">
        <v>28</v>
      </c>
      <c r="F1585" s="7" t="s">
        <v>67</v>
      </c>
      <c r="G1585" s="7" t="s">
        <v>68</v>
      </c>
      <c r="H1585" s="7" t="s">
        <v>18</v>
      </c>
      <c r="I1585" s="9">
        <v>0.75000000000000022</v>
      </c>
      <c r="J1585" s="10">
        <v>7500</v>
      </c>
      <c r="K1585" s="11">
        <f t="shared" si="12"/>
        <v>5625.0000000000018</v>
      </c>
      <c r="L1585" s="11">
        <f t="shared" si="13"/>
        <v>1968.7500000000005</v>
      </c>
      <c r="M1585" s="12">
        <v>0.35</v>
      </c>
      <c r="O1585" s="17"/>
      <c r="P1585" s="18"/>
      <c r="Q1585" s="13"/>
      <c r="R1585" s="14"/>
    </row>
    <row r="1586" spans="1:18" ht="15.75" customHeight="1">
      <c r="A1586" s="1"/>
      <c r="B1586" s="7" t="s">
        <v>27</v>
      </c>
      <c r="C1586" s="7">
        <v>1128299</v>
      </c>
      <c r="D1586" s="8">
        <v>44553</v>
      </c>
      <c r="E1586" s="7" t="s">
        <v>28</v>
      </c>
      <c r="F1586" s="7" t="s">
        <v>67</v>
      </c>
      <c r="G1586" s="7" t="s">
        <v>68</v>
      </c>
      <c r="H1586" s="7" t="s">
        <v>19</v>
      </c>
      <c r="I1586" s="9">
        <v>0.70000000000000018</v>
      </c>
      <c r="J1586" s="10">
        <v>5500</v>
      </c>
      <c r="K1586" s="11">
        <f t="shared" si="12"/>
        <v>3850.0000000000009</v>
      </c>
      <c r="L1586" s="11">
        <f t="shared" si="13"/>
        <v>1347.5000000000002</v>
      </c>
      <c r="M1586" s="12">
        <v>0.35</v>
      </c>
      <c r="O1586" s="17"/>
      <c r="P1586" s="18"/>
      <c r="Q1586" s="13"/>
      <c r="R1586" s="14"/>
    </row>
    <row r="1587" spans="1:18" ht="15.75" customHeight="1">
      <c r="A1587" s="1"/>
      <c r="B1587" s="7" t="s">
        <v>27</v>
      </c>
      <c r="C1587" s="7">
        <v>1128299</v>
      </c>
      <c r="D1587" s="8">
        <v>44553</v>
      </c>
      <c r="E1587" s="7" t="s">
        <v>28</v>
      </c>
      <c r="F1587" s="7" t="s">
        <v>67</v>
      </c>
      <c r="G1587" s="7" t="s">
        <v>68</v>
      </c>
      <c r="H1587" s="7" t="s">
        <v>20</v>
      </c>
      <c r="I1587" s="9">
        <v>0.70000000000000018</v>
      </c>
      <c r="J1587" s="10">
        <v>5500</v>
      </c>
      <c r="K1587" s="11">
        <f t="shared" si="12"/>
        <v>3850.0000000000009</v>
      </c>
      <c r="L1587" s="11">
        <f t="shared" si="13"/>
        <v>1347.5000000000002</v>
      </c>
      <c r="M1587" s="12">
        <v>0.35</v>
      </c>
      <c r="O1587" s="17"/>
      <c r="P1587" s="18"/>
      <c r="Q1587" s="13"/>
      <c r="R1587" s="14"/>
    </row>
    <row r="1588" spans="1:18" ht="15.75" customHeight="1">
      <c r="A1588" s="1"/>
      <c r="B1588" s="7" t="s">
        <v>27</v>
      </c>
      <c r="C1588" s="7">
        <v>1128299</v>
      </c>
      <c r="D1588" s="8">
        <v>44553</v>
      </c>
      <c r="E1588" s="7" t="s">
        <v>28</v>
      </c>
      <c r="F1588" s="7" t="s">
        <v>67</v>
      </c>
      <c r="G1588" s="7" t="s">
        <v>68</v>
      </c>
      <c r="H1588" s="7" t="s">
        <v>21</v>
      </c>
      <c r="I1588" s="9">
        <v>0.80000000000000016</v>
      </c>
      <c r="J1588" s="10">
        <v>4750</v>
      </c>
      <c r="K1588" s="11">
        <f t="shared" si="12"/>
        <v>3800.0000000000009</v>
      </c>
      <c r="L1588" s="11">
        <f t="shared" si="13"/>
        <v>1520.0000000000005</v>
      </c>
      <c r="M1588" s="12">
        <v>0.4</v>
      </c>
      <c r="O1588" s="17"/>
      <c r="P1588" s="18"/>
      <c r="Q1588" s="13"/>
      <c r="R1588" s="14"/>
    </row>
    <row r="1589" spans="1:18" ht="15.75" customHeight="1">
      <c r="A1589" s="1"/>
      <c r="B1589" s="7" t="s">
        <v>27</v>
      </c>
      <c r="C1589" s="7">
        <v>1128299</v>
      </c>
      <c r="D1589" s="8">
        <v>44553</v>
      </c>
      <c r="E1589" s="7" t="s">
        <v>28</v>
      </c>
      <c r="F1589" s="7" t="s">
        <v>67</v>
      </c>
      <c r="G1589" s="7" t="s">
        <v>68</v>
      </c>
      <c r="H1589" s="7" t="s">
        <v>22</v>
      </c>
      <c r="I1589" s="9">
        <v>0.8500000000000002</v>
      </c>
      <c r="J1589" s="10">
        <v>5750</v>
      </c>
      <c r="K1589" s="11">
        <f t="shared" si="12"/>
        <v>4887.5000000000009</v>
      </c>
      <c r="L1589" s="11">
        <f t="shared" si="13"/>
        <v>1466.2500000000002</v>
      </c>
      <c r="M1589" s="12">
        <v>0.3</v>
      </c>
      <c r="O1589" s="17"/>
      <c r="P1589" s="18"/>
      <c r="Q1589" s="13"/>
      <c r="R1589" s="14"/>
    </row>
    <row r="1590" spans="1:18" ht="15.75" customHeight="1">
      <c r="A1590" s="1" t="s">
        <v>39</v>
      </c>
      <c r="B1590" s="7" t="s">
        <v>14</v>
      </c>
      <c r="C1590" s="7">
        <v>1185732</v>
      </c>
      <c r="D1590" s="8">
        <v>44215</v>
      </c>
      <c r="E1590" s="7" t="s">
        <v>46</v>
      </c>
      <c r="F1590" s="7" t="s">
        <v>69</v>
      </c>
      <c r="G1590" s="7" t="s">
        <v>70</v>
      </c>
      <c r="H1590" s="7" t="s">
        <v>17</v>
      </c>
      <c r="I1590" s="9">
        <v>0.35</v>
      </c>
      <c r="J1590" s="10">
        <v>7500</v>
      </c>
      <c r="K1590" s="11">
        <f t="shared" si="12"/>
        <v>2625</v>
      </c>
      <c r="L1590" s="11">
        <f t="shared" si="13"/>
        <v>1312.5</v>
      </c>
      <c r="M1590" s="12">
        <v>0.5</v>
      </c>
      <c r="O1590" s="17"/>
      <c r="P1590" s="18"/>
      <c r="Q1590" s="13"/>
      <c r="R1590" s="14"/>
    </row>
    <row r="1591" spans="1:18" ht="15.75" customHeight="1">
      <c r="A1591" s="1"/>
      <c r="B1591" s="7" t="s">
        <v>14</v>
      </c>
      <c r="C1591" s="7">
        <v>1185732</v>
      </c>
      <c r="D1591" s="8">
        <v>44215</v>
      </c>
      <c r="E1591" s="7" t="s">
        <v>46</v>
      </c>
      <c r="F1591" s="7" t="s">
        <v>69</v>
      </c>
      <c r="G1591" s="7" t="s">
        <v>70</v>
      </c>
      <c r="H1591" s="7" t="s">
        <v>18</v>
      </c>
      <c r="I1591" s="9">
        <v>0.35</v>
      </c>
      <c r="J1591" s="10">
        <v>5500</v>
      </c>
      <c r="K1591" s="11">
        <f t="shared" si="12"/>
        <v>1924.9999999999998</v>
      </c>
      <c r="L1591" s="11">
        <f t="shared" si="13"/>
        <v>769.99999999999989</v>
      </c>
      <c r="M1591" s="12">
        <v>0.39999999999999997</v>
      </c>
      <c r="O1591" s="17"/>
      <c r="P1591" s="18"/>
      <c r="Q1591" s="13"/>
      <c r="R1591" s="14"/>
    </row>
    <row r="1592" spans="1:18" ht="15.75" customHeight="1">
      <c r="A1592" s="1"/>
      <c r="B1592" s="7" t="s">
        <v>14</v>
      </c>
      <c r="C1592" s="7">
        <v>1185732</v>
      </c>
      <c r="D1592" s="8">
        <v>44215</v>
      </c>
      <c r="E1592" s="7" t="s">
        <v>46</v>
      </c>
      <c r="F1592" s="7" t="s">
        <v>69</v>
      </c>
      <c r="G1592" s="7" t="s">
        <v>70</v>
      </c>
      <c r="H1592" s="7" t="s">
        <v>19</v>
      </c>
      <c r="I1592" s="9">
        <v>0.25</v>
      </c>
      <c r="J1592" s="10">
        <v>5500</v>
      </c>
      <c r="K1592" s="11">
        <f t="shared" si="12"/>
        <v>1375</v>
      </c>
      <c r="L1592" s="11">
        <f t="shared" si="13"/>
        <v>412.5</v>
      </c>
      <c r="M1592" s="12">
        <v>0.3</v>
      </c>
      <c r="O1592" s="17"/>
      <c r="P1592" s="18"/>
      <c r="Q1592" s="13"/>
      <c r="R1592" s="14"/>
    </row>
    <row r="1593" spans="1:18" ht="15.75" customHeight="1">
      <c r="A1593" s="1"/>
      <c r="B1593" s="7" t="s">
        <v>14</v>
      </c>
      <c r="C1593" s="7">
        <v>1185732</v>
      </c>
      <c r="D1593" s="8">
        <v>44215</v>
      </c>
      <c r="E1593" s="7" t="s">
        <v>46</v>
      </c>
      <c r="F1593" s="7" t="s">
        <v>69</v>
      </c>
      <c r="G1593" s="7" t="s">
        <v>70</v>
      </c>
      <c r="H1593" s="7" t="s">
        <v>20</v>
      </c>
      <c r="I1593" s="9">
        <v>0.29999999999999993</v>
      </c>
      <c r="J1593" s="10">
        <v>4000</v>
      </c>
      <c r="K1593" s="11">
        <f t="shared" si="12"/>
        <v>1199.9999999999998</v>
      </c>
      <c r="L1593" s="11">
        <f t="shared" si="13"/>
        <v>419.99999999999989</v>
      </c>
      <c r="M1593" s="12">
        <v>0.35</v>
      </c>
      <c r="O1593" s="17"/>
      <c r="P1593" s="18"/>
      <c r="Q1593" s="13"/>
      <c r="R1593" s="14"/>
    </row>
    <row r="1594" spans="1:18" ht="15.75" customHeight="1">
      <c r="A1594" s="1"/>
      <c r="B1594" s="7" t="s">
        <v>14</v>
      </c>
      <c r="C1594" s="7">
        <v>1185732</v>
      </c>
      <c r="D1594" s="8">
        <v>44215</v>
      </c>
      <c r="E1594" s="7" t="s">
        <v>46</v>
      </c>
      <c r="F1594" s="7" t="s">
        <v>69</v>
      </c>
      <c r="G1594" s="7" t="s">
        <v>70</v>
      </c>
      <c r="H1594" s="7" t="s">
        <v>21</v>
      </c>
      <c r="I1594" s="9">
        <v>0.45000000000000007</v>
      </c>
      <c r="J1594" s="10">
        <v>4500</v>
      </c>
      <c r="K1594" s="11">
        <f t="shared" si="12"/>
        <v>2025.0000000000002</v>
      </c>
      <c r="L1594" s="11">
        <f t="shared" si="13"/>
        <v>810</v>
      </c>
      <c r="M1594" s="12">
        <v>0.39999999999999997</v>
      </c>
      <c r="O1594" s="17"/>
      <c r="P1594" s="18"/>
      <c r="Q1594" s="13"/>
      <c r="R1594" s="14"/>
    </row>
    <row r="1595" spans="1:18" ht="15.75" customHeight="1">
      <c r="A1595" s="1"/>
      <c r="B1595" s="7" t="s">
        <v>14</v>
      </c>
      <c r="C1595" s="7">
        <v>1185732</v>
      </c>
      <c r="D1595" s="8">
        <v>44215</v>
      </c>
      <c r="E1595" s="7" t="s">
        <v>46</v>
      </c>
      <c r="F1595" s="7" t="s">
        <v>69</v>
      </c>
      <c r="G1595" s="7" t="s">
        <v>70</v>
      </c>
      <c r="H1595" s="7" t="s">
        <v>22</v>
      </c>
      <c r="I1595" s="9">
        <v>0.35</v>
      </c>
      <c r="J1595" s="10">
        <v>5500</v>
      </c>
      <c r="K1595" s="11">
        <f t="shared" si="12"/>
        <v>1924.9999999999998</v>
      </c>
      <c r="L1595" s="11">
        <f t="shared" si="13"/>
        <v>1058.75</v>
      </c>
      <c r="M1595" s="12">
        <v>0.55000000000000004</v>
      </c>
      <c r="O1595" s="17"/>
      <c r="P1595" s="18"/>
      <c r="Q1595" s="13"/>
      <c r="R1595" s="14"/>
    </row>
    <row r="1596" spans="1:18" ht="15.75" customHeight="1">
      <c r="A1596" s="1"/>
      <c r="B1596" s="7" t="s">
        <v>14</v>
      </c>
      <c r="C1596" s="7">
        <v>1185732</v>
      </c>
      <c r="D1596" s="8">
        <v>44244</v>
      </c>
      <c r="E1596" s="7" t="s">
        <v>46</v>
      </c>
      <c r="F1596" s="7" t="s">
        <v>69</v>
      </c>
      <c r="G1596" s="7" t="s">
        <v>70</v>
      </c>
      <c r="H1596" s="7" t="s">
        <v>17</v>
      </c>
      <c r="I1596" s="9">
        <v>0.35</v>
      </c>
      <c r="J1596" s="10">
        <v>8000</v>
      </c>
      <c r="K1596" s="11">
        <f t="shared" si="12"/>
        <v>2800</v>
      </c>
      <c r="L1596" s="11">
        <f t="shared" si="13"/>
        <v>1400</v>
      </c>
      <c r="M1596" s="12">
        <v>0.5</v>
      </c>
      <c r="O1596" s="17"/>
      <c r="P1596" s="18"/>
      <c r="Q1596" s="13"/>
      <c r="R1596" s="14"/>
    </row>
    <row r="1597" spans="1:18" ht="15.75" customHeight="1">
      <c r="A1597" s="1"/>
      <c r="B1597" s="7" t="s">
        <v>14</v>
      </c>
      <c r="C1597" s="7">
        <v>1185732</v>
      </c>
      <c r="D1597" s="8">
        <v>44244</v>
      </c>
      <c r="E1597" s="7" t="s">
        <v>46</v>
      </c>
      <c r="F1597" s="7" t="s">
        <v>69</v>
      </c>
      <c r="G1597" s="7" t="s">
        <v>70</v>
      </c>
      <c r="H1597" s="7" t="s">
        <v>18</v>
      </c>
      <c r="I1597" s="9">
        <v>0.35</v>
      </c>
      <c r="J1597" s="10">
        <v>4500</v>
      </c>
      <c r="K1597" s="11">
        <f t="shared" si="12"/>
        <v>1575</v>
      </c>
      <c r="L1597" s="11">
        <f t="shared" si="13"/>
        <v>630</v>
      </c>
      <c r="M1597" s="12">
        <v>0.39999999999999997</v>
      </c>
      <c r="O1597" s="17"/>
      <c r="P1597" s="18"/>
      <c r="Q1597" s="13"/>
      <c r="R1597" s="14"/>
    </row>
    <row r="1598" spans="1:18" ht="15.75" customHeight="1">
      <c r="A1598" s="1"/>
      <c r="B1598" s="7" t="s">
        <v>14</v>
      </c>
      <c r="C1598" s="7">
        <v>1185732</v>
      </c>
      <c r="D1598" s="8">
        <v>44244</v>
      </c>
      <c r="E1598" s="7" t="s">
        <v>46</v>
      </c>
      <c r="F1598" s="7" t="s">
        <v>69</v>
      </c>
      <c r="G1598" s="7" t="s">
        <v>70</v>
      </c>
      <c r="H1598" s="7" t="s">
        <v>19</v>
      </c>
      <c r="I1598" s="9">
        <v>0.25</v>
      </c>
      <c r="J1598" s="10">
        <v>5000</v>
      </c>
      <c r="K1598" s="11">
        <f t="shared" si="12"/>
        <v>1250</v>
      </c>
      <c r="L1598" s="11">
        <f t="shared" si="13"/>
        <v>375</v>
      </c>
      <c r="M1598" s="12">
        <v>0.3</v>
      </c>
      <c r="O1598" s="17"/>
      <c r="P1598" s="18"/>
      <c r="Q1598" s="13"/>
      <c r="R1598" s="14"/>
    </row>
    <row r="1599" spans="1:18" ht="15.75" customHeight="1">
      <c r="A1599" s="1"/>
      <c r="B1599" s="7" t="s">
        <v>14</v>
      </c>
      <c r="C1599" s="7">
        <v>1185732</v>
      </c>
      <c r="D1599" s="8">
        <v>44244</v>
      </c>
      <c r="E1599" s="7" t="s">
        <v>46</v>
      </c>
      <c r="F1599" s="7" t="s">
        <v>69</v>
      </c>
      <c r="G1599" s="7" t="s">
        <v>70</v>
      </c>
      <c r="H1599" s="7" t="s">
        <v>20</v>
      </c>
      <c r="I1599" s="9">
        <v>0.29999999999999993</v>
      </c>
      <c r="J1599" s="10">
        <v>3750</v>
      </c>
      <c r="K1599" s="11">
        <f t="shared" si="12"/>
        <v>1124.9999999999998</v>
      </c>
      <c r="L1599" s="11">
        <f t="shared" si="13"/>
        <v>393.74999999999989</v>
      </c>
      <c r="M1599" s="12">
        <v>0.35</v>
      </c>
      <c r="O1599" s="17"/>
      <c r="P1599" s="18"/>
      <c r="Q1599" s="13"/>
      <c r="R1599" s="14"/>
    </row>
    <row r="1600" spans="1:18" ht="15.75" customHeight="1">
      <c r="A1600" s="1"/>
      <c r="B1600" s="7" t="s">
        <v>14</v>
      </c>
      <c r="C1600" s="7">
        <v>1185732</v>
      </c>
      <c r="D1600" s="8">
        <v>44244</v>
      </c>
      <c r="E1600" s="7" t="s">
        <v>46</v>
      </c>
      <c r="F1600" s="7" t="s">
        <v>69</v>
      </c>
      <c r="G1600" s="7" t="s">
        <v>70</v>
      </c>
      <c r="H1600" s="7" t="s">
        <v>21</v>
      </c>
      <c r="I1600" s="9">
        <v>0.45000000000000007</v>
      </c>
      <c r="J1600" s="10">
        <v>4500</v>
      </c>
      <c r="K1600" s="11">
        <f t="shared" si="12"/>
        <v>2025.0000000000002</v>
      </c>
      <c r="L1600" s="11">
        <f t="shared" si="13"/>
        <v>810</v>
      </c>
      <c r="M1600" s="12">
        <v>0.39999999999999997</v>
      </c>
      <c r="O1600" s="17"/>
      <c r="P1600" s="18"/>
      <c r="Q1600" s="13"/>
      <c r="R1600" s="14"/>
    </row>
    <row r="1601" spans="1:18" ht="15.75" customHeight="1">
      <c r="A1601" s="1"/>
      <c r="B1601" s="7" t="s">
        <v>14</v>
      </c>
      <c r="C1601" s="7">
        <v>1185732</v>
      </c>
      <c r="D1601" s="8">
        <v>44244</v>
      </c>
      <c r="E1601" s="7" t="s">
        <v>46</v>
      </c>
      <c r="F1601" s="7" t="s">
        <v>69</v>
      </c>
      <c r="G1601" s="7" t="s">
        <v>70</v>
      </c>
      <c r="H1601" s="7" t="s">
        <v>22</v>
      </c>
      <c r="I1601" s="9">
        <v>0.35</v>
      </c>
      <c r="J1601" s="10">
        <v>5500</v>
      </c>
      <c r="K1601" s="11">
        <f t="shared" si="12"/>
        <v>1924.9999999999998</v>
      </c>
      <c r="L1601" s="11">
        <f t="shared" si="13"/>
        <v>1058.75</v>
      </c>
      <c r="M1601" s="12">
        <v>0.55000000000000004</v>
      </c>
      <c r="O1601" s="17"/>
      <c r="P1601" s="18"/>
      <c r="Q1601" s="13"/>
      <c r="R1601" s="14"/>
    </row>
    <row r="1602" spans="1:18" ht="15.75" customHeight="1">
      <c r="A1602" s="1"/>
      <c r="B1602" s="7" t="s">
        <v>14</v>
      </c>
      <c r="C1602" s="7">
        <v>1185732</v>
      </c>
      <c r="D1602" s="8">
        <v>44270</v>
      </c>
      <c r="E1602" s="7" t="s">
        <v>46</v>
      </c>
      <c r="F1602" s="7" t="s">
        <v>69</v>
      </c>
      <c r="G1602" s="7" t="s">
        <v>70</v>
      </c>
      <c r="H1602" s="7" t="s">
        <v>17</v>
      </c>
      <c r="I1602" s="9">
        <v>0.35</v>
      </c>
      <c r="J1602" s="10">
        <v>7700</v>
      </c>
      <c r="K1602" s="11">
        <f t="shared" si="12"/>
        <v>2695</v>
      </c>
      <c r="L1602" s="11">
        <f t="shared" si="13"/>
        <v>1347.5</v>
      </c>
      <c r="M1602" s="12">
        <v>0.5</v>
      </c>
      <c r="O1602" s="17"/>
      <c r="P1602" s="18"/>
      <c r="Q1602" s="13"/>
      <c r="R1602" s="14"/>
    </row>
    <row r="1603" spans="1:18" ht="15.75" customHeight="1">
      <c r="A1603" s="1"/>
      <c r="B1603" s="7" t="s">
        <v>14</v>
      </c>
      <c r="C1603" s="7">
        <v>1185732</v>
      </c>
      <c r="D1603" s="8">
        <v>44270</v>
      </c>
      <c r="E1603" s="7" t="s">
        <v>46</v>
      </c>
      <c r="F1603" s="7" t="s">
        <v>69</v>
      </c>
      <c r="G1603" s="7" t="s">
        <v>70</v>
      </c>
      <c r="H1603" s="7" t="s">
        <v>18</v>
      </c>
      <c r="I1603" s="9">
        <v>0.35</v>
      </c>
      <c r="J1603" s="10">
        <v>4500</v>
      </c>
      <c r="K1603" s="11">
        <f t="shared" si="12"/>
        <v>1575</v>
      </c>
      <c r="L1603" s="11">
        <f t="shared" si="13"/>
        <v>630</v>
      </c>
      <c r="M1603" s="12">
        <v>0.39999999999999997</v>
      </c>
      <c r="O1603" s="17"/>
      <c r="P1603" s="18"/>
      <c r="Q1603" s="13"/>
      <c r="R1603" s="14"/>
    </row>
    <row r="1604" spans="1:18" ht="15.75" customHeight="1">
      <c r="A1604" s="1"/>
      <c r="B1604" s="7" t="s">
        <v>14</v>
      </c>
      <c r="C1604" s="7">
        <v>1185732</v>
      </c>
      <c r="D1604" s="8">
        <v>44270</v>
      </c>
      <c r="E1604" s="7" t="s">
        <v>46</v>
      </c>
      <c r="F1604" s="7" t="s">
        <v>69</v>
      </c>
      <c r="G1604" s="7" t="s">
        <v>70</v>
      </c>
      <c r="H1604" s="7" t="s">
        <v>19</v>
      </c>
      <c r="I1604" s="9">
        <v>0.25</v>
      </c>
      <c r="J1604" s="10">
        <v>4750</v>
      </c>
      <c r="K1604" s="11">
        <f t="shared" si="12"/>
        <v>1187.5</v>
      </c>
      <c r="L1604" s="11">
        <f t="shared" si="13"/>
        <v>356.25</v>
      </c>
      <c r="M1604" s="12">
        <v>0.3</v>
      </c>
      <c r="O1604" s="17"/>
      <c r="P1604" s="18"/>
      <c r="Q1604" s="13"/>
      <c r="R1604" s="14"/>
    </row>
    <row r="1605" spans="1:18" ht="15.75" customHeight="1">
      <c r="A1605" s="1"/>
      <c r="B1605" s="7" t="s">
        <v>14</v>
      </c>
      <c r="C1605" s="7">
        <v>1185732</v>
      </c>
      <c r="D1605" s="8">
        <v>44270</v>
      </c>
      <c r="E1605" s="7" t="s">
        <v>46</v>
      </c>
      <c r="F1605" s="7" t="s">
        <v>69</v>
      </c>
      <c r="G1605" s="7" t="s">
        <v>70</v>
      </c>
      <c r="H1605" s="7" t="s">
        <v>20</v>
      </c>
      <c r="I1605" s="9">
        <v>0.29999999999999993</v>
      </c>
      <c r="J1605" s="10">
        <v>3250</v>
      </c>
      <c r="K1605" s="11">
        <f t="shared" si="12"/>
        <v>974.99999999999977</v>
      </c>
      <c r="L1605" s="11">
        <f t="shared" si="13"/>
        <v>341.24999999999989</v>
      </c>
      <c r="M1605" s="12">
        <v>0.35</v>
      </c>
      <c r="O1605" s="17"/>
      <c r="P1605" s="18"/>
      <c r="Q1605" s="13"/>
      <c r="R1605" s="14"/>
    </row>
    <row r="1606" spans="1:18" ht="15.75" customHeight="1">
      <c r="A1606" s="1"/>
      <c r="B1606" s="7" t="s">
        <v>14</v>
      </c>
      <c r="C1606" s="7">
        <v>1185732</v>
      </c>
      <c r="D1606" s="8">
        <v>44270</v>
      </c>
      <c r="E1606" s="7" t="s">
        <v>46</v>
      </c>
      <c r="F1606" s="7" t="s">
        <v>69</v>
      </c>
      <c r="G1606" s="7" t="s">
        <v>70</v>
      </c>
      <c r="H1606" s="7" t="s">
        <v>21</v>
      </c>
      <c r="I1606" s="9">
        <v>0.45000000000000007</v>
      </c>
      <c r="J1606" s="10">
        <v>3750</v>
      </c>
      <c r="K1606" s="11">
        <f t="shared" si="12"/>
        <v>1687.5000000000002</v>
      </c>
      <c r="L1606" s="11">
        <f t="shared" si="13"/>
        <v>675</v>
      </c>
      <c r="M1606" s="12">
        <v>0.39999999999999997</v>
      </c>
      <c r="O1606" s="17"/>
      <c r="P1606" s="18"/>
      <c r="Q1606" s="13"/>
      <c r="R1606" s="14"/>
    </row>
    <row r="1607" spans="1:18" ht="15.75" customHeight="1">
      <c r="A1607" s="1"/>
      <c r="B1607" s="7" t="s">
        <v>14</v>
      </c>
      <c r="C1607" s="7">
        <v>1185732</v>
      </c>
      <c r="D1607" s="8">
        <v>44270</v>
      </c>
      <c r="E1607" s="7" t="s">
        <v>46</v>
      </c>
      <c r="F1607" s="7" t="s">
        <v>69</v>
      </c>
      <c r="G1607" s="7" t="s">
        <v>70</v>
      </c>
      <c r="H1607" s="7" t="s">
        <v>22</v>
      </c>
      <c r="I1607" s="9">
        <v>0.35</v>
      </c>
      <c r="J1607" s="10">
        <v>4750</v>
      </c>
      <c r="K1607" s="11">
        <f t="shared" si="12"/>
        <v>1662.5</v>
      </c>
      <c r="L1607" s="11">
        <f t="shared" si="13"/>
        <v>914.37500000000011</v>
      </c>
      <c r="M1607" s="12">
        <v>0.55000000000000004</v>
      </c>
      <c r="O1607" s="17"/>
      <c r="P1607" s="18"/>
      <c r="Q1607" s="13"/>
      <c r="R1607" s="14"/>
    </row>
    <row r="1608" spans="1:18" ht="15.75" customHeight="1">
      <c r="A1608" s="1"/>
      <c r="B1608" s="7" t="s">
        <v>14</v>
      </c>
      <c r="C1608" s="7">
        <v>1185732</v>
      </c>
      <c r="D1608" s="8">
        <v>44302</v>
      </c>
      <c r="E1608" s="7" t="s">
        <v>46</v>
      </c>
      <c r="F1608" s="7" t="s">
        <v>69</v>
      </c>
      <c r="G1608" s="7" t="s">
        <v>70</v>
      </c>
      <c r="H1608" s="7" t="s">
        <v>17</v>
      </c>
      <c r="I1608" s="9">
        <v>0.35</v>
      </c>
      <c r="J1608" s="10">
        <v>7250</v>
      </c>
      <c r="K1608" s="11">
        <f t="shared" si="12"/>
        <v>2537.5</v>
      </c>
      <c r="L1608" s="11">
        <f t="shared" si="13"/>
        <v>1268.75</v>
      </c>
      <c r="M1608" s="12">
        <v>0.5</v>
      </c>
      <c r="O1608" s="17"/>
      <c r="P1608" s="18"/>
      <c r="Q1608" s="13"/>
      <c r="R1608" s="14"/>
    </row>
    <row r="1609" spans="1:18" ht="15.75" customHeight="1">
      <c r="A1609" s="1"/>
      <c r="B1609" s="7" t="s">
        <v>14</v>
      </c>
      <c r="C1609" s="7">
        <v>1185732</v>
      </c>
      <c r="D1609" s="8">
        <v>44302</v>
      </c>
      <c r="E1609" s="7" t="s">
        <v>46</v>
      </c>
      <c r="F1609" s="7" t="s">
        <v>69</v>
      </c>
      <c r="G1609" s="7" t="s">
        <v>70</v>
      </c>
      <c r="H1609" s="7" t="s">
        <v>18</v>
      </c>
      <c r="I1609" s="9">
        <v>0.4</v>
      </c>
      <c r="J1609" s="10">
        <v>4250</v>
      </c>
      <c r="K1609" s="11">
        <f t="shared" si="12"/>
        <v>1700</v>
      </c>
      <c r="L1609" s="11">
        <f t="shared" si="13"/>
        <v>680</v>
      </c>
      <c r="M1609" s="12">
        <v>0.39999999999999997</v>
      </c>
      <c r="O1609" s="17"/>
      <c r="P1609" s="18"/>
      <c r="Q1609" s="13"/>
      <c r="R1609" s="14"/>
    </row>
    <row r="1610" spans="1:18" ht="15.75" customHeight="1">
      <c r="A1610" s="1"/>
      <c r="B1610" s="7" t="s">
        <v>14</v>
      </c>
      <c r="C1610" s="7">
        <v>1185732</v>
      </c>
      <c r="D1610" s="8">
        <v>44302</v>
      </c>
      <c r="E1610" s="7" t="s">
        <v>46</v>
      </c>
      <c r="F1610" s="7" t="s">
        <v>69</v>
      </c>
      <c r="G1610" s="7" t="s">
        <v>70</v>
      </c>
      <c r="H1610" s="7" t="s">
        <v>19</v>
      </c>
      <c r="I1610" s="9">
        <v>0.30000000000000004</v>
      </c>
      <c r="J1610" s="10">
        <v>4500</v>
      </c>
      <c r="K1610" s="11">
        <f t="shared" si="12"/>
        <v>1350.0000000000002</v>
      </c>
      <c r="L1610" s="11">
        <f t="shared" si="13"/>
        <v>405.00000000000006</v>
      </c>
      <c r="M1610" s="12">
        <v>0.3</v>
      </c>
      <c r="O1610" s="17"/>
      <c r="P1610" s="18"/>
      <c r="Q1610" s="13"/>
      <c r="R1610" s="14"/>
    </row>
    <row r="1611" spans="1:18" ht="15.75" customHeight="1">
      <c r="A1611" s="1"/>
      <c r="B1611" s="7" t="s">
        <v>14</v>
      </c>
      <c r="C1611" s="7">
        <v>1185732</v>
      </c>
      <c r="D1611" s="8">
        <v>44302</v>
      </c>
      <c r="E1611" s="7" t="s">
        <v>46</v>
      </c>
      <c r="F1611" s="7" t="s">
        <v>69</v>
      </c>
      <c r="G1611" s="7" t="s">
        <v>70</v>
      </c>
      <c r="H1611" s="7" t="s">
        <v>20</v>
      </c>
      <c r="I1611" s="9">
        <v>0.35</v>
      </c>
      <c r="J1611" s="10">
        <v>3750</v>
      </c>
      <c r="K1611" s="11">
        <f t="shared" si="12"/>
        <v>1312.5</v>
      </c>
      <c r="L1611" s="11">
        <f t="shared" si="13"/>
        <v>459.37499999999994</v>
      </c>
      <c r="M1611" s="12">
        <v>0.35</v>
      </c>
      <c r="O1611" s="17"/>
      <c r="P1611" s="18"/>
      <c r="Q1611" s="13"/>
      <c r="R1611" s="14"/>
    </row>
    <row r="1612" spans="1:18" ht="15.75" customHeight="1">
      <c r="A1612" s="1"/>
      <c r="B1612" s="7" t="s">
        <v>14</v>
      </c>
      <c r="C1612" s="7">
        <v>1185732</v>
      </c>
      <c r="D1612" s="8">
        <v>44302</v>
      </c>
      <c r="E1612" s="7" t="s">
        <v>46</v>
      </c>
      <c r="F1612" s="7" t="s">
        <v>69</v>
      </c>
      <c r="G1612" s="7" t="s">
        <v>70</v>
      </c>
      <c r="H1612" s="7" t="s">
        <v>21</v>
      </c>
      <c r="I1612" s="9">
        <v>0.5</v>
      </c>
      <c r="J1612" s="10">
        <v>4000</v>
      </c>
      <c r="K1612" s="11">
        <f t="shared" si="12"/>
        <v>2000</v>
      </c>
      <c r="L1612" s="11">
        <f t="shared" si="13"/>
        <v>799.99999999999989</v>
      </c>
      <c r="M1612" s="12">
        <v>0.39999999999999997</v>
      </c>
      <c r="O1612" s="17"/>
      <c r="P1612" s="18"/>
      <c r="Q1612" s="13"/>
      <c r="R1612" s="14"/>
    </row>
    <row r="1613" spans="1:18" ht="15.75" customHeight="1">
      <c r="A1613" s="1"/>
      <c r="B1613" s="7" t="s">
        <v>14</v>
      </c>
      <c r="C1613" s="7">
        <v>1185732</v>
      </c>
      <c r="D1613" s="8">
        <v>44302</v>
      </c>
      <c r="E1613" s="7" t="s">
        <v>46</v>
      </c>
      <c r="F1613" s="7" t="s">
        <v>69</v>
      </c>
      <c r="G1613" s="7" t="s">
        <v>70</v>
      </c>
      <c r="H1613" s="7" t="s">
        <v>22</v>
      </c>
      <c r="I1613" s="9">
        <v>0.4</v>
      </c>
      <c r="J1613" s="10">
        <v>5250</v>
      </c>
      <c r="K1613" s="11">
        <f t="shared" si="12"/>
        <v>2100</v>
      </c>
      <c r="L1613" s="11">
        <f t="shared" si="13"/>
        <v>1155</v>
      </c>
      <c r="M1613" s="12">
        <v>0.55000000000000004</v>
      </c>
      <c r="O1613" s="17"/>
      <c r="P1613" s="18"/>
      <c r="Q1613" s="13"/>
      <c r="R1613" s="14"/>
    </row>
    <row r="1614" spans="1:18" ht="15.75" customHeight="1">
      <c r="A1614" s="1"/>
      <c r="B1614" s="7" t="s">
        <v>14</v>
      </c>
      <c r="C1614" s="7">
        <v>1185732</v>
      </c>
      <c r="D1614" s="8">
        <v>44331</v>
      </c>
      <c r="E1614" s="7" t="s">
        <v>46</v>
      </c>
      <c r="F1614" s="7" t="s">
        <v>69</v>
      </c>
      <c r="G1614" s="7" t="s">
        <v>70</v>
      </c>
      <c r="H1614" s="7" t="s">
        <v>17</v>
      </c>
      <c r="I1614" s="9">
        <v>0.5</v>
      </c>
      <c r="J1614" s="10">
        <v>7950</v>
      </c>
      <c r="K1614" s="11">
        <f t="shared" si="12"/>
        <v>3975</v>
      </c>
      <c r="L1614" s="11">
        <f t="shared" si="13"/>
        <v>1987.5</v>
      </c>
      <c r="M1614" s="12">
        <v>0.5</v>
      </c>
      <c r="O1614" s="17"/>
      <c r="P1614" s="18"/>
      <c r="Q1614" s="13"/>
      <c r="R1614" s="14"/>
    </row>
    <row r="1615" spans="1:18" ht="15.75" customHeight="1">
      <c r="A1615" s="1"/>
      <c r="B1615" s="7" t="s">
        <v>14</v>
      </c>
      <c r="C1615" s="7">
        <v>1185732</v>
      </c>
      <c r="D1615" s="8">
        <v>44331</v>
      </c>
      <c r="E1615" s="7" t="s">
        <v>46</v>
      </c>
      <c r="F1615" s="7" t="s">
        <v>69</v>
      </c>
      <c r="G1615" s="7" t="s">
        <v>70</v>
      </c>
      <c r="H1615" s="7" t="s">
        <v>18</v>
      </c>
      <c r="I1615" s="9">
        <v>0.5</v>
      </c>
      <c r="J1615" s="10">
        <v>5000</v>
      </c>
      <c r="K1615" s="11">
        <f t="shared" si="12"/>
        <v>2500</v>
      </c>
      <c r="L1615" s="11">
        <f t="shared" si="13"/>
        <v>999.99999999999989</v>
      </c>
      <c r="M1615" s="12">
        <v>0.39999999999999997</v>
      </c>
      <c r="O1615" s="17"/>
      <c r="P1615" s="18"/>
      <c r="Q1615" s="13"/>
      <c r="R1615" s="14"/>
    </row>
    <row r="1616" spans="1:18" ht="15.75" customHeight="1">
      <c r="A1616" s="1"/>
      <c r="B1616" s="7" t="s">
        <v>14</v>
      </c>
      <c r="C1616" s="7">
        <v>1185732</v>
      </c>
      <c r="D1616" s="8">
        <v>44331</v>
      </c>
      <c r="E1616" s="7" t="s">
        <v>46</v>
      </c>
      <c r="F1616" s="7" t="s">
        <v>69</v>
      </c>
      <c r="G1616" s="7" t="s">
        <v>70</v>
      </c>
      <c r="H1616" s="7" t="s">
        <v>19</v>
      </c>
      <c r="I1616" s="9">
        <v>0.45</v>
      </c>
      <c r="J1616" s="10">
        <v>4750</v>
      </c>
      <c r="K1616" s="11">
        <f t="shared" si="12"/>
        <v>2137.5</v>
      </c>
      <c r="L1616" s="11">
        <f t="shared" si="13"/>
        <v>641.25</v>
      </c>
      <c r="M1616" s="12">
        <v>0.3</v>
      </c>
      <c r="O1616" s="17"/>
      <c r="P1616" s="18"/>
      <c r="Q1616" s="13"/>
      <c r="R1616" s="14"/>
    </row>
    <row r="1617" spans="1:18" ht="15.75" customHeight="1">
      <c r="A1617" s="1"/>
      <c r="B1617" s="7" t="s">
        <v>14</v>
      </c>
      <c r="C1617" s="7">
        <v>1185732</v>
      </c>
      <c r="D1617" s="8">
        <v>44331</v>
      </c>
      <c r="E1617" s="7" t="s">
        <v>46</v>
      </c>
      <c r="F1617" s="7" t="s">
        <v>69</v>
      </c>
      <c r="G1617" s="7" t="s">
        <v>70</v>
      </c>
      <c r="H1617" s="7" t="s">
        <v>20</v>
      </c>
      <c r="I1617" s="9">
        <v>0.45</v>
      </c>
      <c r="J1617" s="10">
        <v>4500</v>
      </c>
      <c r="K1617" s="11">
        <f t="shared" si="12"/>
        <v>2025</v>
      </c>
      <c r="L1617" s="11">
        <f t="shared" si="13"/>
        <v>708.75</v>
      </c>
      <c r="M1617" s="12">
        <v>0.35</v>
      </c>
      <c r="O1617" s="17"/>
      <c r="P1617" s="18"/>
      <c r="Q1617" s="13"/>
      <c r="R1617" s="14"/>
    </row>
    <row r="1618" spans="1:18" ht="15.75" customHeight="1">
      <c r="A1618" s="1"/>
      <c r="B1618" s="7" t="s">
        <v>14</v>
      </c>
      <c r="C1618" s="7">
        <v>1185732</v>
      </c>
      <c r="D1618" s="8">
        <v>44331</v>
      </c>
      <c r="E1618" s="7" t="s">
        <v>46</v>
      </c>
      <c r="F1618" s="7" t="s">
        <v>69</v>
      </c>
      <c r="G1618" s="7" t="s">
        <v>70</v>
      </c>
      <c r="H1618" s="7" t="s">
        <v>21</v>
      </c>
      <c r="I1618" s="9">
        <v>0.54999999999999993</v>
      </c>
      <c r="J1618" s="10">
        <v>4750</v>
      </c>
      <c r="K1618" s="11">
        <f t="shared" si="12"/>
        <v>2612.4999999999995</v>
      </c>
      <c r="L1618" s="11">
        <f t="shared" si="13"/>
        <v>1044.9999999999998</v>
      </c>
      <c r="M1618" s="12">
        <v>0.39999999999999997</v>
      </c>
      <c r="O1618" s="17"/>
      <c r="P1618" s="18"/>
      <c r="Q1618" s="13"/>
      <c r="R1618" s="14"/>
    </row>
    <row r="1619" spans="1:18" ht="15.75" customHeight="1">
      <c r="A1619" s="1"/>
      <c r="B1619" s="7" t="s">
        <v>14</v>
      </c>
      <c r="C1619" s="7">
        <v>1185732</v>
      </c>
      <c r="D1619" s="8">
        <v>44331</v>
      </c>
      <c r="E1619" s="7" t="s">
        <v>46</v>
      </c>
      <c r="F1619" s="7" t="s">
        <v>69</v>
      </c>
      <c r="G1619" s="7" t="s">
        <v>70</v>
      </c>
      <c r="H1619" s="7" t="s">
        <v>22</v>
      </c>
      <c r="I1619" s="9">
        <v>0.6</v>
      </c>
      <c r="J1619" s="10">
        <v>5750</v>
      </c>
      <c r="K1619" s="11">
        <f t="shared" si="12"/>
        <v>3450</v>
      </c>
      <c r="L1619" s="11">
        <f t="shared" si="13"/>
        <v>1897.5000000000002</v>
      </c>
      <c r="M1619" s="12">
        <v>0.55000000000000004</v>
      </c>
      <c r="O1619" s="17"/>
      <c r="P1619" s="18"/>
      <c r="Q1619" s="13"/>
      <c r="R1619" s="14"/>
    </row>
    <row r="1620" spans="1:18" ht="15.75" customHeight="1">
      <c r="A1620" s="1"/>
      <c r="B1620" s="7" t="s">
        <v>14</v>
      </c>
      <c r="C1620" s="7">
        <v>1185732</v>
      </c>
      <c r="D1620" s="8">
        <v>44364</v>
      </c>
      <c r="E1620" s="7" t="s">
        <v>46</v>
      </c>
      <c r="F1620" s="7" t="s">
        <v>69</v>
      </c>
      <c r="G1620" s="7" t="s">
        <v>70</v>
      </c>
      <c r="H1620" s="7" t="s">
        <v>17</v>
      </c>
      <c r="I1620" s="9">
        <v>0.54999999999999993</v>
      </c>
      <c r="J1620" s="10">
        <v>8250</v>
      </c>
      <c r="K1620" s="11">
        <f t="shared" si="12"/>
        <v>4537.4999999999991</v>
      </c>
      <c r="L1620" s="11">
        <f t="shared" si="13"/>
        <v>2268.7499999999995</v>
      </c>
      <c r="M1620" s="12">
        <v>0.5</v>
      </c>
      <c r="O1620" s="17"/>
      <c r="P1620" s="18"/>
      <c r="Q1620" s="13"/>
      <c r="R1620" s="14"/>
    </row>
    <row r="1621" spans="1:18" ht="15.75" customHeight="1">
      <c r="A1621" s="1"/>
      <c r="B1621" s="7" t="s">
        <v>14</v>
      </c>
      <c r="C1621" s="7">
        <v>1185732</v>
      </c>
      <c r="D1621" s="8">
        <v>44364</v>
      </c>
      <c r="E1621" s="7" t="s">
        <v>46</v>
      </c>
      <c r="F1621" s="7" t="s">
        <v>69</v>
      </c>
      <c r="G1621" s="7" t="s">
        <v>70</v>
      </c>
      <c r="H1621" s="7" t="s">
        <v>18</v>
      </c>
      <c r="I1621" s="9">
        <v>0.5</v>
      </c>
      <c r="J1621" s="10">
        <v>5750</v>
      </c>
      <c r="K1621" s="11">
        <f t="shared" si="12"/>
        <v>2875</v>
      </c>
      <c r="L1621" s="11">
        <f t="shared" si="13"/>
        <v>1150</v>
      </c>
      <c r="M1621" s="12">
        <v>0.39999999999999997</v>
      </c>
      <c r="O1621" s="17"/>
      <c r="P1621" s="18"/>
      <c r="Q1621" s="13"/>
      <c r="R1621" s="14"/>
    </row>
    <row r="1622" spans="1:18" ht="15.75" customHeight="1">
      <c r="A1622" s="1"/>
      <c r="B1622" s="7" t="s">
        <v>14</v>
      </c>
      <c r="C1622" s="7">
        <v>1185732</v>
      </c>
      <c r="D1622" s="8">
        <v>44364</v>
      </c>
      <c r="E1622" s="7" t="s">
        <v>46</v>
      </c>
      <c r="F1622" s="7" t="s">
        <v>69</v>
      </c>
      <c r="G1622" s="7" t="s">
        <v>70</v>
      </c>
      <c r="H1622" s="7" t="s">
        <v>19</v>
      </c>
      <c r="I1622" s="9">
        <v>0.45</v>
      </c>
      <c r="J1622" s="10">
        <v>5500</v>
      </c>
      <c r="K1622" s="11">
        <f t="shared" si="12"/>
        <v>2475</v>
      </c>
      <c r="L1622" s="11">
        <f t="shared" si="13"/>
        <v>742.5</v>
      </c>
      <c r="M1622" s="12">
        <v>0.3</v>
      </c>
      <c r="O1622" s="17"/>
      <c r="P1622" s="18"/>
      <c r="Q1622" s="13"/>
      <c r="R1622" s="14"/>
    </row>
    <row r="1623" spans="1:18" ht="15.75" customHeight="1">
      <c r="A1623" s="1"/>
      <c r="B1623" s="7" t="s">
        <v>14</v>
      </c>
      <c r="C1623" s="7">
        <v>1185732</v>
      </c>
      <c r="D1623" s="8">
        <v>44364</v>
      </c>
      <c r="E1623" s="7" t="s">
        <v>46</v>
      </c>
      <c r="F1623" s="7" t="s">
        <v>69</v>
      </c>
      <c r="G1623" s="7" t="s">
        <v>70</v>
      </c>
      <c r="H1623" s="7" t="s">
        <v>20</v>
      </c>
      <c r="I1623" s="9">
        <v>0.45</v>
      </c>
      <c r="J1623" s="10">
        <v>5250</v>
      </c>
      <c r="K1623" s="11">
        <f t="shared" si="12"/>
        <v>2362.5</v>
      </c>
      <c r="L1623" s="11">
        <f t="shared" si="13"/>
        <v>826.875</v>
      </c>
      <c r="M1623" s="12">
        <v>0.35</v>
      </c>
      <c r="O1623" s="17"/>
      <c r="P1623" s="18"/>
      <c r="Q1623" s="13"/>
      <c r="R1623" s="14"/>
    </row>
    <row r="1624" spans="1:18" ht="15.75" customHeight="1">
      <c r="A1624" s="1"/>
      <c r="B1624" s="7" t="s">
        <v>14</v>
      </c>
      <c r="C1624" s="7">
        <v>1185732</v>
      </c>
      <c r="D1624" s="8">
        <v>44364</v>
      </c>
      <c r="E1624" s="7" t="s">
        <v>46</v>
      </c>
      <c r="F1624" s="7" t="s">
        <v>69</v>
      </c>
      <c r="G1624" s="7" t="s">
        <v>70</v>
      </c>
      <c r="H1624" s="7" t="s">
        <v>21</v>
      </c>
      <c r="I1624" s="9">
        <v>0.6</v>
      </c>
      <c r="J1624" s="10">
        <v>5250</v>
      </c>
      <c r="K1624" s="11">
        <f t="shared" si="12"/>
        <v>3150</v>
      </c>
      <c r="L1624" s="11">
        <f t="shared" si="13"/>
        <v>1260</v>
      </c>
      <c r="M1624" s="12">
        <v>0.39999999999999997</v>
      </c>
      <c r="O1624" s="17"/>
      <c r="P1624" s="18"/>
      <c r="Q1624" s="13"/>
      <c r="R1624" s="14"/>
    </row>
    <row r="1625" spans="1:18" ht="15.75" customHeight="1">
      <c r="A1625" s="1"/>
      <c r="B1625" s="7" t="s">
        <v>14</v>
      </c>
      <c r="C1625" s="7">
        <v>1185732</v>
      </c>
      <c r="D1625" s="8">
        <v>44364</v>
      </c>
      <c r="E1625" s="7" t="s">
        <v>46</v>
      </c>
      <c r="F1625" s="7" t="s">
        <v>69</v>
      </c>
      <c r="G1625" s="7" t="s">
        <v>70</v>
      </c>
      <c r="H1625" s="7" t="s">
        <v>22</v>
      </c>
      <c r="I1625" s="9">
        <v>0.65</v>
      </c>
      <c r="J1625" s="10">
        <v>6750</v>
      </c>
      <c r="K1625" s="11">
        <f t="shared" si="12"/>
        <v>4387.5</v>
      </c>
      <c r="L1625" s="11">
        <f t="shared" si="13"/>
        <v>2413.125</v>
      </c>
      <c r="M1625" s="12">
        <v>0.55000000000000004</v>
      </c>
      <c r="O1625" s="17"/>
      <c r="P1625" s="18"/>
      <c r="Q1625" s="13"/>
      <c r="R1625" s="14"/>
    </row>
    <row r="1626" spans="1:18" ht="15.75" customHeight="1">
      <c r="A1626" s="1"/>
      <c r="B1626" s="7" t="s">
        <v>14</v>
      </c>
      <c r="C1626" s="7">
        <v>1185732</v>
      </c>
      <c r="D1626" s="8">
        <v>44392</v>
      </c>
      <c r="E1626" s="7" t="s">
        <v>46</v>
      </c>
      <c r="F1626" s="7" t="s">
        <v>69</v>
      </c>
      <c r="G1626" s="7" t="s">
        <v>70</v>
      </c>
      <c r="H1626" s="7" t="s">
        <v>17</v>
      </c>
      <c r="I1626" s="9">
        <v>0.6</v>
      </c>
      <c r="J1626" s="10">
        <v>9000</v>
      </c>
      <c r="K1626" s="11">
        <f t="shared" si="12"/>
        <v>5400</v>
      </c>
      <c r="L1626" s="11">
        <f t="shared" si="13"/>
        <v>2700</v>
      </c>
      <c r="M1626" s="12">
        <v>0.5</v>
      </c>
      <c r="O1626" s="17"/>
      <c r="P1626" s="18"/>
      <c r="Q1626" s="13"/>
      <c r="R1626" s="14"/>
    </row>
    <row r="1627" spans="1:18" ht="15.75" customHeight="1">
      <c r="A1627" s="1"/>
      <c r="B1627" s="7" t="s">
        <v>14</v>
      </c>
      <c r="C1627" s="7">
        <v>1185732</v>
      </c>
      <c r="D1627" s="8">
        <v>44392</v>
      </c>
      <c r="E1627" s="7" t="s">
        <v>46</v>
      </c>
      <c r="F1627" s="7" t="s">
        <v>69</v>
      </c>
      <c r="G1627" s="7" t="s">
        <v>70</v>
      </c>
      <c r="H1627" s="7" t="s">
        <v>18</v>
      </c>
      <c r="I1627" s="9">
        <v>0.55000000000000004</v>
      </c>
      <c r="J1627" s="10">
        <v>6500</v>
      </c>
      <c r="K1627" s="11">
        <f t="shared" si="12"/>
        <v>3575.0000000000005</v>
      </c>
      <c r="L1627" s="11">
        <f t="shared" si="13"/>
        <v>1430</v>
      </c>
      <c r="M1627" s="12">
        <v>0.39999999999999997</v>
      </c>
      <c r="O1627" s="17"/>
      <c r="P1627" s="18"/>
      <c r="Q1627" s="13"/>
      <c r="R1627" s="14"/>
    </row>
    <row r="1628" spans="1:18" ht="15.75" customHeight="1">
      <c r="A1628" s="1"/>
      <c r="B1628" s="7" t="s">
        <v>14</v>
      </c>
      <c r="C1628" s="7">
        <v>1185732</v>
      </c>
      <c r="D1628" s="8">
        <v>44392</v>
      </c>
      <c r="E1628" s="7" t="s">
        <v>46</v>
      </c>
      <c r="F1628" s="7" t="s">
        <v>69</v>
      </c>
      <c r="G1628" s="7" t="s">
        <v>70</v>
      </c>
      <c r="H1628" s="7" t="s">
        <v>19</v>
      </c>
      <c r="I1628" s="9">
        <v>0.5</v>
      </c>
      <c r="J1628" s="10">
        <v>5750</v>
      </c>
      <c r="K1628" s="11">
        <f t="shared" si="12"/>
        <v>2875</v>
      </c>
      <c r="L1628" s="11">
        <f t="shared" si="13"/>
        <v>862.5</v>
      </c>
      <c r="M1628" s="12">
        <v>0.3</v>
      </c>
      <c r="O1628" s="17"/>
      <c r="P1628" s="18"/>
      <c r="Q1628" s="13"/>
      <c r="R1628" s="14"/>
    </row>
    <row r="1629" spans="1:18" ht="15.75" customHeight="1">
      <c r="A1629" s="1"/>
      <c r="B1629" s="7" t="s">
        <v>14</v>
      </c>
      <c r="C1629" s="7">
        <v>1185732</v>
      </c>
      <c r="D1629" s="8">
        <v>44392</v>
      </c>
      <c r="E1629" s="7" t="s">
        <v>46</v>
      </c>
      <c r="F1629" s="7" t="s">
        <v>69</v>
      </c>
      <c r="G1629" s="7" t="s">
        <v>70</v>
      </c>
      <c r="H1629" s="7" t="s">
        <v>20</v>
      </c>
      <c r="I1629" s="9">
        <v>0.5</v>
      </c>
      <c r="J1629" s="10">
        <v>5250</v>
      </c>
      <c r="K1629" s="11">
        <f t="shared" si="12"/>
        <v>2625</v>
      </c>
      <c r="L1629" s="11">
        <f t="shared" si="13"/>
        <v>918.74999999999989</v>
      </c>
      <c r="M1629" s="12">
        <v>0.35</v>
      </c>
      <c r="O1629" s="17"/>
      <c r="P1629" s="18"/>
      <c r="Q1629" s="13"/>
      <c r="R1629" s="14"/>
    </row>
    <row r="1630" spans="1:18" ht="15.75" customHeight="1">
      <c r="A1630" s="1"/>
      <c r="B1630" s="7" t="s">
        <v>14</v>
      </c>
      <c r="C1630" s="7">
        <v>1185732</v>
      </c>
      <c r="D1630" s="8">
        <v>44392</v>
      </c>
      <c r="E1630" s="7" t="s">
        <v>46</v>
      </c>
      <c r="F1630" s="7" t="s">
        <v>69</v>
      </c>
      <c r="G1630" s="7" t="s">
        <v>70</v>
      </c>
      <c r="H1630" s="7" t="s">
        <v>21</v>
      </c>
      <c r="I1630" s="9">
        <v>0.6</v>
      </c>
      <c r="J1630" s="10">
        <v>5500</v>
      </c>
      <c r="K1630" s="11">
        <f t="shared" si="12"/>
        <v>3300</v>
      </c>
      <c r="L1630" s="11">
        <f t="shared" si="13"/>
        <v>1320</v>
      </c>
      <c r="M1630" s="12">
        <v>0.39999999999999997</v>
      </c>
      <c r="O1630" s="17"/>
      <c r="P1630" s="18"/>
      <c r="Q1630" s="13"/>
      <c r="R1630" s="14"/>
    </row>
    <row r="1631" spans="1:18" ht="15.75" customHeight="1">
      <c r="A1631" s="1"/>
      <c r="B1631" s="7" t="s">
        <v>14</v>
      </c>
      <c r="C1631" s="7">
        <v>1185732</v>
      </c>
      <c r="D1631" s="8">
        <v>44392</v>
      </c>
      <c r="E1631" s="7" t="s">
        <v>46</v>
      </c>
      <c r="F1631" s="7" t="s">
        <v>69</v>
      </c>
      <c r="G1631" s="7" t="s">
        <v>70</v>
      </c>
      <c r="H1631" s="7" t="s">
        <v>22</v>
      </c>
      <c r="I1631" s="9">
        <v>0.65</v>
      </c>
      <c r="J1631" s="10">
        <v>7250</v>
      </c>
      <c r="K1631" s="11">
        <f t="shared" si="12"/>
        <v>4712.5</v>
      </c>
      <c r="L1631" s="11">
        <f t="shared" si="13"/>
        <v>2591.875</v>
      </c>
      <c r="M1631" s="12">
        <v>0.55000000000000004</v>
      </c>
      <c r="O1631" s="17"/>
      <c r="P1631" s="18"/>
      <c r="Q1631" s="13"/>
      <c r="R1631" s="14"/>
    </row>
    <row r="1632" spans="1:18" ht="15.75" customHeight="1">
      <c r="A1632" s="1"/>
      <c r="B1632" s="7" t="s">
        <v>14</v>
      </c>
      <c r="C1632" s="7">
        <v>1185732</v>
      </c>
      <c r="D1632" s="8">
        <v>44424</v>
      </c>
      <c r="E1632" s="7" t="s">
        <v>46</v>
      </c>
      <c r="F1632" s="7" t="s">
        <v>69</v>
      </c>
      <c r="G1632" s="7" t="s">
        <v>70</v>
      </c>
      <c r="H1632" s="7" t="s">
        <v>17</v>
      </c>
      <c r="I1632" s="9">
        <v>0.6</v>
      </c>
      <c r="J1632" s="10">
        <v>8750</v>
      </c>
      <c r="K1632" s="11">
        <f t="shared" si="12"/>
        <v>5250</v>
      </c>
      <c r="L1632" s="11">
        <f t="shared" si="13"/>
        <v>2625</v>
      </c>
      <c r="M1632" s="12">
        <v>0.5</v>
      </c>
      <c r="O1632" s="17"/>
      <c r="P1632" s="18"/>
      <c r="Q1632" s="13"/>
      <c r="R1632" s="14"/>
    </row>
    <row r="1633" spans="1:18" ht="15.75" customHeight="1">
      <c r="A1633" s="1"/>
      <c r="B1633" s="7" t="s">
        <v>14</v>
      </c>
      <c r="C1633" s="7">
        <v>1185732</v>
      </c>
      <c r="D1633" s="8">
        <v>44424</v>
      </c>
      <c r="E1633" s="7" t="s">
        <v>46</v>
      </c>
      <c r="F1633" s="7" t="s">
        <v>69</v>
      </c>
      <c r="G1633" s="7" t="s">
        <v>70</v>
      </c>
      <c r="H1633" s="7" t="s">
        <v>18</v>
      </c>
      <c r="I1633" s="9">
        <v>0.55000000000000004</v>
      </c>
      <c r="J1633" s="10">
        <v>6500</v>
      </c>
      <c r="K1633" s="11">
        <f t="shared" si="12"/>
        <v>3575.0000000000005</v>
      </c>
      <c r="L1633" s="11">
        <f t="shared" si="13"/>
        <v>1430</v>
      </c>
      <c r="M1633" s="12">
        <v>0.39999999999999997</v>
      </c>
      <c r="O1633" s="17"/>
      <c r="P1633" s="18"/>
      <c r="Q1633" s="13"/>
      <c r="R1633" s="14"/>
    </row>
    <row r="1634" spans="1:18" ht="15.75" customHeight="1">
      <c r="A1634" s="1"/>
      <c r="B1634" s="7" t="s">
        <v>14</v>
      </c>
      <c r="C1634" s="7">
        <v>1185732</v>
      </c>
      <c r="D1634" s="8">
        <v>44424</v>
      </c>
      <c r="E1634" s="7" t="s">
        <v>46</v>
      </c>
      <c r="F1634" s="7" t="s">
        <v>69</v>
      </c>
      <c r="G1634" s="7" t="s">
        <v>70</v>
      </c>
      <c r="H1634" s="7" t="s">
        <v>19</v>
      </c>
      <c r="I1634" s="9">
        <v>0.45000000000000007</v>
      </c>
      <c r="J1634" s="10">
        <v>5750</v>
      </c>
      <c r="K1634" s="11">
        <f t="shared" si="12"/>
        <v>2587.5000000000005</v>
      </c>
      <c r="L1634" s="11">
        <f t="shared" si="13"/>
        <v>776.25000000000011</v>
      </c>
      <c r="M1634" s="12">
        <v>0.3</v>
      </c>
      <c r="O1634" s="17"/>
      <c r="P1634" s="18"/>
      <c r="Q1634" s="13"/>
      <c r="R1634" s="14"/>
    </row>
    <row r="1635" spans="1:18" ht="15.75" customHeight="1">
      <c r="A1635" s="1"/>
      <c r="B1635" s="7" t="s">
        <v>14</v>
      </c>
      <c r="C1635" s="7">
        <v>1185732</v>
      </c>
      <c r="D1635" s="8">
        <v>44424</v>
      </c>
      <c r="E1635" s="7" t="s">
        <v>46</v>
      </c>
      <c r="F1635" s="7" t="s">
        <v>69</v>
      </c>
      <c r="G1635" s="7" t="s">
        <v>70</v>
      </c>
      <c r="H1635" s="7" t="s">
        <v>20</v>
      </c>
      <c r="I1635" s="9">
        <v>0.35</v>
      </c>
      <c r="J1635" s="10">
        <v>5250</v>
      </c>
      <c r="K1635" s="11">
        <f t="shared" si="12"/>
        <v>1837.4999999999998</v>
      </c>
      <c r="L1635" s="11">
        <f t="shared" si="13"/>
        <v>643.12499999999989</v>
      </c>
      <c r="M1635" s="12">
        <v>0.35</v>
      </c>
      <c r="O1635" s="17"/>
      <c r="P1635" s="18"/>
      <c r="Q1635" s="13"/>
      <c r="R1635" s="14"/>
    </row>
    <row r="1636" spans="1:18" ht="15.75" customHeight="1">
      <c r="A1636" s="1"/>
      <c r="B1636" s="7" t="s">
        <v>14</v>
      </c>
      <c r="C1636" s="7">
        <v>1185732</v>
      </c>
      <c r="D1636" s="8">
        <v>44424</v>
      </c>
      <c r="E1636" s="7" t="s">
        <v>46</v>
      </c>
      <c r="F1636" s="7" t="s">
        <v>69</v>
      </c>
      <c r="G1636" s="7" t="s">
        <v>70</v>
      </c>
      <c r="H1636" s="7" t="s">
        <v>21</v>
      </c>
      <c r="I1636" s="9">
        <v>0.45000000000000007</v>
      </c>
      <c r="J1636" s="10">
        <v>5000</v>
      </c>
      <c r="K1636" s="11">
        <f t="shared" si="12"/>
        <v>2250.0000000000005</v>
      </c>
      <c r="L1636" s="11">
        <f t="shared" si="13"/>
        <v>900.00000000000011</v>
      </c>
      <c r="M1636" s="12">
        <v>0.39999999999999997</v>
      </c>
      <c r="O1636" s="17"/>
      <c r="P1636" s="18"/>
      <c r="Q1636" s="13"/>
      <c r="R1636" s="14"/>
    </row>
    <row r="1637" spans="1:18" ht="15.75" customHeight="1">
      <c r="A1637" s="1"/>
      <c r="B1637" s="7" t="s">
        <v>14</v>
      </c>
      <c r="C1637" s="7">
        <v>1185732</v>
      </c>
      <c r="D1637" s="8">
        <v>44424</v>
      </c>
      <c r="E1637" s="7" t="s">
        <v>46</v>
      </c>
      <c r="F1637" s="7" t="s">
        <v>69</v>
      </c>
      <c r="G1637" s="7" t="s">
        <v>70</v>
      </c>
      <c r="H1637" s="7" t="s">
        <v>22</v>
      </c>
      <c r="I1637" s="9">
        <v>0.50000000000000011</v>
      </c>
      <c r="J1637" s="10">
        <v>6750</v>
      </c>
      <c r="K1637" s="11">
        <f t="shared" si="12"/>
        <v>3375.0000000000009</v>
      </c>
      <c r="L1637" s="11">
        <f t="shared" si="13"/>
        <v>1856.2500000000007</v>
      </c>
      <c r="M1637" s="12">
        <v>0.55000000000000004</v>
      </c>
      <c r="O1637" s="17"/>
      <c r="P1637" s="18"/>
      <c r="Q1637" s="13"/>
      <c r="R1637" s="14"/>
    </row>
    <row r="1638" spans="1:18" ht="15.75" customHeight="1">
      <c r="A1638" s="1"/>
      <c r="B1638" s="7" t="s">
        <v>14</v>
      </c>
      <c r="C1638" s="7">
        <v>1185732</v>
      </c>
      <c r="D1638" s="8">
        <v>44454</v>
      </c>
      <c r="E1638" s="7" t="s">
        <v>46</v>
      </c>
      <c r="F1638" s="7" t="s">
        <v>69</v>
      </c>
      <c r="G1638" s="7" t="s">
        <v>70</v>
      </c>
      <c r="H1638" s="7" t="s">
        <v>17</v>
      </c>
      <c r="I1638" s="9">
        <v>0.45000000000000007</v>
      </c>
      <c r="J1638" s="10">
        <v>8000</v>
      </c>
      <c r="K1638" s="11">
        <f t="shared" si="12"/>
        <v>3600.0000000000005</v>
      </c>
      <c r="L1638" s="11">
        <f t="shared" si="13"/>
        <v>1800.0000000000002</v>
      </c>
      <c r="M1638" s="12">
        <v>0.5</v>
      </c>
      <c r="O1638" s="17"/>
      <c r="P1638" s="18"/>
      <c r="Q1638" s="13"/>
      <c r="R1638" s="14"/>
    </row>
    <row r="1639" spans="1:18" ht="15.75" customHeight="1">
      <c r="A1639" s="1"/>
      <c r="B1639" s="7" t="s">
        <v>14</v>
      </c>
      <c r="C1639" s="7">
        <v>1185732</v>
      </c>
      <c r="D1639" s="8">
        <v>44454</v>
      </c>
      <c r="E1639" s="7" t="s">
        <v>46</v>
      </c>
      <c r="F1639" s="7" t="s">
        <v>69</v>
      </c>
      <c r="G1639" s="7" t="s">
        <v>70</v>
      </c>
      <c r="H1639" s="7" t="s">
        <v>18</v>
      </c>
      <c r="I1639" s="9">
        <v>0.40000000000000013</v>
      </c>
      <c r="J1639" s="10">
        <v>6000</v>
      </c>
      <c r="K1639" s="11">
        <f t="shared" si="12"/>
        <v>2400.0000000000009</v>
      </c>
      <c r="L1639" s="11">
        <f t="shared" si="13"/>
        <v>960.00000000000023</v>
      </c>
      <c r="M1639" s="12">
        <v>0.39999999999999997</v>
      </c>
      <c r="O1639" s="17"/>
      <c r="P1639" s="18"/>
      <c r="Q1639" s="13"/>
      <c r="R1639" s="14"/>
    </row>
    <row r="1640" spans="1:18" ht="15.75" customHeight="1">
      <c r="A1640" s="1"/>
      <c r="B1640" s="7" t="s">
        <v>14</v>
      </c>
      <c r="C1640" s="7">
        <v>1185732</v>
      </c>
      <c r="D1640" s="8">
        <v>44454</v>
      </c>
      <c r="E1640" s="7" t="s">
        <v>46</v>
      </c>
      <c r="F1640" s="7" t="s">
        <v>69</v>
      </c>
      <c r="G1640" s="7" t="s">
        <v>70</v>
      </c>
      <c r="H1640" s="7" t="s">
        <v>19</v>
      </c>
      <c r="I1640" s="9">
        <v>0.35</v>
      </c>
      <c r="J1640" s="10">
        <v>5000</v>
      </c>
      <c r="K1640" s="11">
        <f t="shared" si="12"/>
        <v>1750</v>
      </c>
      <c r="L1640" s="11">
        <f t="shared" si="13"/>
        <v>525</v>
      </c>
      <c r="M1640" s="12">
        <v>0.3</v>
      </c>
      <c r="O1640" s="17"/>
      <c r="P1640" s="18"/>
      <c r="Q1640" s="13"/>
      <c r="R1640" s="14"/>
    </row>
    <row r="1641" spans="1:18" ht="15.75" customHeight="1">
      <c r="A1641" s="1"/>
      <c r="B1641" s="7" t="s">
        <v>14</v>
      </c>
      <c r="C1641" s="7">
        <v>1185732</v>
      </c>
      <c r="D1641" s="8">
        <v>44454</v>
      </c>
      <c r="E1641" s="7" t="s">
        <v>46</v>
      </c>
      <c r="F1641" s="7" t="s">
        <v>69</v>
      </c>
      <c r="G1641" s="7" t="s">
        <v>70</v>
      </c>
      <c r="H1641" s="7" t="s">
        <v>20</v>
      </c>
      <c r="I1641" s="9">
        <v>0.35</v>
      </c>
      <c r="J1641" s="10">
        <v>4750</v>
      </c>
      <c r="K1641" s="11">
        <f t="shared" si="12"/>
        <v>1662.5</v>
      </c>
      <c r="L1641" s="11">
        <f t="shared" si="13"/>
        <v>581.875</v>
      </c>
      <c r="M1641" s="12">
        <v>0.35</v>
      </c>
      <c r="O1641" s="17"/>
      <c r="P1641" s="18"/>
      <c r="Q1641" s="13"/>
      <c r="R1641" s="14"/>
    </row>
    <row r="1642" spans="1:18" ht="15.75" customHeight="1">
      <c r="A1642" s="1"/>
      <c r="B1642" s="7" t="s">
        <v>14</v>
      </c>
      <c r="C1642" s="7">
        <v>1185732</v>
      </c>
      <c r="D1642" s="8">
        <v>44454</v>
      </c>
      <c r="E1642" s="7" t="s">
        <v>46</v>
      </c>
      <c r="F1642" s="7" t="s">
        <v>69</v>
      </c>
      <c r="G1642" s="7" t="s">
        <v>70</v>
      </c>
      <c r="H1642" s="7" t="s">
        <v>21</v>
      </c>
      <c r="I1642" s="9">
        <v>0.45000000000000007</v>
      </c>
      <c r="J1642" s="10">
        <v>4750</v>
      </c>
      <c r="K1642" s="11">
        <f t="shared" si="12"/>
        <v>2137.5000000000005</v>
      </c>
      <c r="L1642" s="11">
        <f t="shared" si="13"/>
        <v>855.00000000000011</v>
      </c>
      <c r="M1642" s="12">
        <v>0.39999999999999997</v>
      </c>
      <c r="O1642" s="17"/>
      <c r="P1642" s="18"/>
      <c r="Q1642" s="13"/>
      <c r="R1642" s="14"/>
    </row>
    <row r="1643" spans="1:18" ht="15.75" customHeight="1">
      <c r="A1643" s="1"/>
      <c r="B1643" s="7" t="s">
        <v>14</v>
      </c>
      <c r="C1643" s="7">
        <v>1185732</v>
      </c>
      <c r="D1643" s="8">
        <v>44454</v>
      </c>
      <c r="E1643" s="7" t="s">
        <v>46</v>
      </c>
      <c r="F1643" s="7" t="s">
        <v>69</v>
      </c>
      <c r="G1643" s="7" t="s">
        <v>70</v>
      </c>
      <c r="H1643" s="7" t="s">
        <v>22</v>
      </c>
      <c r="I1643" s="9">
        <v>0.50000000000000011</v>
      </c>
      <c r="J1643" s="10">
        <v>5750</v>
      </c>
      <c r="K1643" s="11">
        <f t="shared" si="12"/>
        <v>2875.0000000000005</v>
      </c>
      <c r="L1643" s="11">
        <f t="shared" si="13"/>
        <v>1581.2500000000005</v>
      </c>
      <c r="M1643" s="12">
        <v>0.55000000000000004</v>
      </c>
      <c r="O1643" s="17"/>
      <c r="P1643" s="18"/>
      <c r="Q1643" s="13"/>
      <c r="R1643" s="14"/>
    </row>
    <row r="1644" spans="1:18" ht="15.75" customHeight="1">
      <c r="A1644" s="1"/>
      <c r="B1644" s="7" t="s">
        <v>14</v>
      </c>
      <c r="C1644" s="7">
        <v>1185732</v>
      </c>
      <c r="D1644" s="8">
        <v>44486</v>
      </c>
      <c r="E1644" s="7" t="s">
        <v>46</v>
      </c>
      <c r="F1644" s="7" t="s">
        <v>69</v>
      </c>
      <c r="G1644" s="7" t="s">
        <v>70</v>
      </c>
      <c r="H1644" s="7" t="s">
        <v>17</v>
      </c>
      <c r="I1644" s="9">
        <v>0.50000000000000011</v>
      </c>
      <c r="J1644" s="10">
        <v>7500</v>
      </c>
      <c r="K1644" s="11">
        <f t="shared" si="12"/>
        <v>3750.0000000000009</v>
      </c>
      <c r="L1644" s="11">
        <f t="shared" si="13"/>
        <v>1875.0000000000005</v>
      </c>
      <c r="M1644" s="12">
        <v>0.5</v>
      </c>
      <c r="O1644" s="17"/>
      <c r="P1644" s="18"/>
      <c r="Q1644" s="13"/>
      <c r="R1644" s="14"/>
    </row>
    <row r="1645" spans="1:18" ht="15.75" customHeight="1">
      <c r="A1645" s="1"/>
      <c r="B1645" s="7" t="s">
        <v>14</v>
      </c>
      <c r="C1645" s="7">
        <v>1185732</v>
      </c>
      <c r="D1645" s="8">
        <v>44486</v>
      </c>
      <c r="E1645" s="7" t="s">
        <v>46</v>
      </c>
      <c r="F1645" s="7" t="s">
        <v>69</v>
      </c>
      <c r="G1645" s="7" t="s">
        <v>70</v>
      </c>
      <c r="H1645" s="7" t="s">
        <v>18</v>
      </c>
      <c r="I1645" s="9">
        <v>0.40000000000000013</v>
      </c>
      <c r="J1645" s="10">
        <v>5750</v>
      </c>
      <c r="K1645" s="11">
        <f t="shared" si="12"/>
        <v>2300.0000000000009</v>
      </c>
      <c r="L1645" s="11">
        <f t="shared" si="13"/>
        <v>920.00000000000034</v>
      </c>
      <c r="M1645" s="12">
        <v>0.39999999999999997</v>
      </c>
      <c r="O1645" s="17"/>
      <c r="P1645" s="18"/>
      <c r="Q1645" s="13"/>
      <c r="R1645" s="14"/>
    </row>
    <row r="1646" spans="1:18" ht="15.75" customHeight="1">
      <c r="A1646" s="1"/>
      <c r="B1646" s="7" t="s">
        <v>14</v>
      </c>
      <c r="C1646" s="7">
        <v>1185732</v>
      </c>
      <c r="D1646" s="8">
        <v>44486</v>
      </c>
      <c r="E1646" s="7" t="s">
        <v>46</v>
      </c>
      <c r="F1646" s="7" t="s">
        <v>69</v>
      </c>
      <c r="G1646" s="7" t="s">
        <v>70</v>
      </c>
      <c r="H1646" s="7" t="s">
        <v>19</v>
      </c>
      <c r="I1646" s="9">
        <v>0.40000000000000013</v>
      </c>
      <c r="J1646" s="10">
        <v>4250</v>
      </c>
      <c r="K1646" s="11">
        <f t="shared" si="12"/>
        <v>1700.0000000000005</v>
      </c>
      <c r="L1646" s="11">
        <f t="shared" si="13"/>
        <v>510.00000000000011</v>
      </c>
      <c r="M1646" s="12">
        <v>0.3</v>
      </c>
      <c r="O1646" s="17"/>
      <c r="P1646" s="18"/>
      <c r="Q1646" s="13"/>
      <c r="R1646" s="14"/>
    </row>
    <row r="1647" spans="1:18" ht="15.75" customHeight="1">
      <c r="A1647" s="1"/>
      <c r="B1647" s="7" t="s">
        <v>14</v>
      </c>
      <c r="C1647" s="7">
        <v>1185732</v>
      </c>
      <c r="D1647" s="8">
        <v>44486</v>
      </c>
      <c r="E1647" s="7" t="s">
        <v>46</v>
      </c>
      <c r="F1647" s="7" t="s">
        <v>69</v>
      </c>
      <c r="G1647" s="7" t="s">
        <v>70</v>
      </c>
      <c r="H1647" s="7" t="s">
        <v>20</v>
      </c>
      <c r="I1647" s="9">
        <v>0.40000000000000013</v>
      </c>
      <c r="J1647" s="10">
        <v>4000</v>
      </c>
      <c r="K1647" s="11">
        <f t="shared" si="12"/>
        <v>1600.0000000000005</v>
      </c>
      <c r="L1647" s="11">
        <f t="shared" si="13"/>
        <v>560.00000000000011</v>
      </c>
      <c r="M1647" s="12">
        <v>0.35</v>
      </c>
      <c r="O1647" s="17"/>
      <c r="P1647" s="18"/>
      <c r="Q1647" s="13"/>
      <c r="R1647" s="14"/>
    </row>
    <row r="1648" spans="1:18" ht="15.75" customHeight="1">
      <c r="A1648" s="1"/>
      <c r="B1648" s="7" t="s">
        <v>14</v>
      </c>
      <c r="C1648" s="7">
        <v>1185732</v>
      </c>
      <c r="D1648" s="8">
        <v>44486</v>
      </c>
      <c r="E1648" s="7" t="s">
        <v>46</v>
      </c>
      <c r="F1648" s="7" t="s">
        <v>69</v>
      </c>
      <c r="G1648" s="7" t="s">
        <v>70</v>
      </c>
      <c r="H1648" s="7" t="s">
        <v>21</v>
      </c>
      <c r="I1648" s="9">
        <v>0.50000000000000011</v>
      </c>
      <c r="J1648" s="10">
        <v>4000</v>
      </c>
      <c r="K1648" s="11">
        <f t="shared" si="12"/>
        <v>2000.0000000000005</v>
      </c>
      <c r="L1648" s="11">
        <f t="shared" si="13"/>
        <v>800.00000000000011</v>
      </c>
      <c r="M1648" s="12">
        <v>0.39999999999999997</v>
      </c>
      <c r="O1648" s="17"/>
      <c r="P1648" s="18"/>
      <c r="Q1648" s="13"/>
      <c r="R1648" s="14"/>
    </row>
    <row r="1649" spans="1:18" ht="15.75" customHeight="1">
      <c r="A1649" s="1"/>
      <c r="B1649" s="7" t="s">
        <v>14</v>
      </c>
      <c r="C1649" s="7">
        <v>1185732</v>
      </c>
      <c r="D1649" s="8">
        <v>44486</v>
      </c>
      <c r="E1649" s="7" t="s">
        <v>46</v>
      </c>
      <c r="F1649" s="7" t="s">
        <v>69</v>
      </c>
      <c r="G1649" s="7" t="s">
        <v>70</v>
      </c>
      <c r="H1649" s="7" t="s">
        <v>22</v>
      </c>
      <c r="I1649" s="9">
        <v>0.55000000000000004</v>
      </c>
      <c r="J1649" s="10">
        <v>5250</v>
      </c>
      <c r="K1649" s="11">
        <f t="shared" si="12"/>
        <v>2887.5000000000005</v>
      </c>
      <c r="L1649" s="11">
        <f t="shared" si="13"/>
        <v>1588.1250000000005</v>
      </c>
      <c r="M1649" s="12">
        <v>0.55000000000000004</v>
      </c>
      <c r="O1649" s="17"/>
      <c r="P1649" s="18"/>
      <c r="Q1649" s="13"/>
      <c r="R1649" s="14"/>
    </row>
    <row r="1650" spans="1:18" ht="15.75" customHeight="1">
      <c r="A1650" s="1"/>
      <c r="B1650" s="7" t="s">
        <v>14</v>
      </c>
      <c r="C1650" s="7">
        <v>1185732</v>
      </c>
      <c r="D1650" s="8">
        <v>44516</v>
      </c>
      <c r="E1650" s="7" t="s">
        <v>46</v>
      </c>
      <c r="F1650" s="7" t="s">
        <v>69</v>
      </c>
      <c r="G1650" s="7" t="s">
        <v>70</v>
      </c>
      <c r="H1650" s="7" t="s">
        <v>17</v>
      </c>
      <c r="I1650" s="9">
        <v>0.50000000000000011</v>
      </c>
      <c r="J1650" s="10">
        <v>6750</v>
      </c>
      <c r="K1650" s="11">
        <f t="shared" si="12"/>
        <v>3375.0000000000009</v>
      </c>
      <c r="L1650" s="11">
        <f t="shared" si="13"/>
        <v>1687.5000000000005</v>
      </c>
      <c r="M1650" s="12">
        <v>0.5</v>
      </c>
      <c r="O1650" s="17"/>
      <c r="P1650" s="18"/>
      <c r="Q1650" s="13"/>
      <c r="R1650" s="14"/>
    </row>
    <row r="1651" spans="1:18" ht="15.75" customHeight="1">
      <c r="A1651" s="1"/>
      <c r="B1651" s="7" t="s">
        <v>14</v>
      </c>
      <c r="C1651" s="7">
        <v>1185732</v>
      </c>
      <c r="D1651" s="8">
        <v>44516</v>
      </c>
      <c r="E1651" s="7" t="s">
        <v>46</v>
      </c>
      <c r="F1651" s="7" t="s">
        <v>69</v>
      </c>
      <c r="G1651" s="7" t="s">
        <v>70</v>
      </c>
      <c r="H1651" s="7" t="s">
        <v>18</v>
      </c>
      <c r="I1651" s="9">
        <v>0.45000000000000012</v>
      </c>
      <c r="J1651" s="10">
        <v>5000</v>
      </c>
      <c r="K1651" s="11">
        <f t="shared" si="12"/>
        <v>2250.0000000000005</v>
      </c>
      <c r="L1651" s="11">
        <f t="shared" si="13"/>
        <v>900.00000000000011</v>
      </c>
      <c r="M1651" s="12">
        <v>0.39999999999999997</v>
      </c>
      <c r="O1651" s="17"/>
      <c r="P1651" s="18"/>
      <c r="Q1651" s="13"/>
      <c r="R1651" s="14"/>
    </row>
    <row r="1652" spans="1:18" ht="15.75" customHeight="1">
      <c r="A1652" s="1"/>
      <c r="B1652" s="7" t="s">
        <v>14</v>
      </c>
      <c r="C1652" s="7">
        <v>1185732</v>
      </c>
      <c r="D1652" s="8">
        <v>44516</v>
      </c>
      <c r="E1652" s="7" t="s">
        <v>46</v>
      </c>
      <c r="F1652" s="7" t="s">
        <v>69</v>
      </c>
      <c r="G1652" s="7" t="s">
        <v>70</v>
      </c>
      <c r="H1652" s="7" t="s">
        <v>19</v>
      </c>
      <c r="I1652" s="9">
        <v>0.45000000000000012</v>
      </c>
      <c r="J1652" s="10">
        <v>4450</v>
      </c>
      <c r="K1652" s="11">
        <f t="shared" si="12"/>
        <v>2002.5000000000005</v>
      </c>
      <c r="L1652" s="11">
        <f t="shared" si="13"/>
        <v>600.75000000000011</v>
      </c>
      <c r="M1652" s="12">
        <v>0.3</v>
      </c>
      <c r="O1652" s="17"/>
      <c r="P1652" s="18"/>
      <c r="Q1652" s="13"/>
      <c r="R1652" s="14"/>
    </row>
    <row r="1653" spans="1:18" ht="15.75" customHeight="1">
      <c r="A1653" s="1"/>
      <c r="B1653" s="7" t="s">
        <v>14</v>
      </c>
      <c r="C1653" s="7">
        <v>1185732</v>
      </c>
      <c r="D1653" s="8">
        <v>44516</v>
      </c>
      <c r="E1653" s="7" t="s">
        <v>46</v>
      </c>
      <c r="F1653" s="7" t="s">
        <v>69</v>
      </c>
      <c r="G1653" s="7" t="s">
        <v>70</v>
      </c>
      <c r="H1653" s="7" t="s">
        <v>20</v>
      </c>
      <c r="I1653" s="9">
        <v>0.45000000000000012</v>
      </c>
      <c r="J1653" s="10">
        <v>4750</v>
      </c>
      <c r="K1653" s="11">
        <f t="shared" si="12"/>
        <v>2137.5000000000005</v>
      </c>
      <c r="L1653" s="11">
        <f t="shared" si="13"/>
        <v>748.12500000000011</v>
      </c>
      <c r="M1653" s="12">
        <v>0.35</v>
      </c>
      <c r="O1653" s="17"/>
      <c r="P1653" s="18"/>
      <c r="Q1653" s="13"/>
      <c r="R1653" s="14"/>
    </row>
    <row r="1654" spans="1:18" ht="15.75" customHeight="1">
      <c r="A1654" s="1"/>
      <c r="B1654" s="7" t="s">
        <v>14</v>
      </c>
      <c r="C1654" s="7">
        <v>1185732</v>
      </c>
      <c r="D1654" s="8">
        <v>44516</v>
      </c>
      <c r="E1654" s="7" t="s">
        <v>46</v>
      </c>
      <c r="F1654" s="7" t="s">
        <v>69</v>
      </c>
      <c r="G1654" s="7" t="s">
        <v>70</v>
      </c>
      <c r="H1654" s="7" t="s">
        <v>21</v>
      </c>
      <c r="I1654" s="9">
        <v>0.6</v>
      </c>
      <c r="J1654" s="10">
        <v>4500</v>
      </c>
      <c r="K1654" s="11">
        <f t="shared" si="12"/>
        <v>2700</v>
      </c>
      <c r="L1654" s="11">
        <f t="shared" si="13"/>
        <v>1080</v>
      </c>
      <c r="M1654" s="12">
        <v>0.39999999999999997</v>
      </c>
      <c r="O1654" s="17"/>
      <c r="P1654" s="18"/>
      <c r="Q1654" s="13"/>
      <c r="R1654" s="14"/>
    </row>
    <row r="1655" spans="1:18" ht="15.75" customHeight="1">
      <c r="A1655" s="1"/>
      <c r="B1655" s="7" t="s">
        <v>14</v>
      </c>
      <c r="C1655" s="7">
        <v>1185732</v>
      </c>
      <c r="D1655" s="8">
        <v>44516</v>
      </c>
      <c r="E1655" s="7" t="s">
        <v>46</v>
      </c>
      <c r="F1655" s="7" t="s">
        <v>69</v>
      </c>
      <c r="G1655" s="7" t="s">
        <v>70</v>
      </c>
      <c r="H1655" s="7" t="s">
        <v>22</v>
      </c>
      <c r="I1655" s="9">
        <v>0.64999999999999991</v>
      </c>
      <c r="J1655" s="10">
        <v>6250</v>
      </c>
      <c r="K1655" s="11">
        <f t="shared" si="12"/>
        <v>4062.4999999999995</v>
      </c>
      <c r="L1655" s="11">
        <f t="shared" si="13"/>
        <v>2234.375</v>
      </c>
      <c r="M1655" s="12">
        <v>0.55000000000000004</v>
      </c>
      <c r="O1655" s="17"/>
      <c r="P1655" s="18"/>
      <c r="Q1655" s="13"/>
      <c r="R1655" s="14"/>
    </row>
    <row r="1656" spans="1:18" ht="15.75" customHeight="1">
      <c r="A1656" s="1"/>
      <c r="B1656" s="7" t="s">
        <v>14</v>
      </c>
      <c r="C1656" s="7">
        <v>1185732</v>
      </c>
      <c r="D1656" s="8">
        <v>44545</v>
      </c>
      <c r="E1656" s="7" t="s">
        <v>46</v>
      </c>
      <c r="F1656" s="7" t="s">
        <v>69</v>
      </c>
      <c r="G1656" s="7" t="s">
        <v>70</v>
      </c>
      <c r="H1656" s="7" t="s">
        <v>17</v>
      </c>
      <c r="I1656" s="9">
        <v>0.6</v>
      </c>
      <c r="J1656" s="10">
        <v>8500</v>
      </c>
      <c r="K1656" s="11">
        <f t="shared" si="12"/>
        <v>5100</v>
      </c>
      <c r="L1656" s="11">
        <f t="shared" si="13"/>
        <v>2550</v>
      </c>
      <c r="M1656" s="12">
        <v>0.5</v>
      </c>
      <c r="O1656" s="17"/>
      <c r="P1656" s="18"/>
      <c r="Q1656" s="13"/>
      <c r="R1656" s="14"/>
    </row>
    <row r="1657" spans="1:18" ht="15.75" customHeight="1">
      <c r="A1657" s="1"/>
      <c r="B1657" s="7" t="s">
        <v>14</v>
      </c>
      <c r="C1657" s="7">
        <v>1185732</v>
      </c>
      <c r="D1657" s="8">
        <v>44545</v>
      </c>
      <c r="E1657" s="7" t="s">
        <v>46</v>
      </c>
      <c r="F1657" s="7" t="s">
        <v>69</v>
      </c>
      <c r="G1657" s="7" t="s">
        <v>70</v>
      </c>
      <c r="H1657" s="7" t="s">
        <v>18</v>
      </c>
      <c r="I1657" s="9">
        <v>0.5</v>
      </c>
      <c r="J1657" s="10">
        <v>6500</v>
      </c>
      <c r="K1657" s="11">
        <f t="shared" si="12"/>
        <v>3250</v>
      </c>
      <c r="L1657" s="11">
        <f t="shared" si="13"/>
        <v>1300</v>
      </c>
      <c r="M1657" s="12">
        <v>0.39999999999999997</v>
      </c>
      <c r="O1657" s="17"/>
      <c r="P1657" s="18"/>
      <c r="Q1657" s="13"/>
      <c r="R1657" s="14"/>
    </row>
    <row r="1658" spans="1:18" ht="15.75" customHeight="1">
      <c r="A1658" s="1"/>
      <c r="B1658" s="7" t="s">
        <v>14</v>
      </c>
      <c r="C1658" s="7">
        <v>1185732</v>
      </c>
      <c r="D1658" s="8">
        <v>44545</v>
      </c>
      <c r="E1658" s="7" t="s">
        <v>46</v>
      </c>
      <c r="F1658" s="7" t="s">
        <v>69</v>
      </c>
      <c r="G1658" s="7" t="s">
        <v>70</v>
      </c>
      <c r="H1658" s="7" t="s">
        <v>19</v>
      </c>
      <c r="I1658" s="9">
        <v>0.5</v>
      </c>
      <c r="J1658" s="10">
        <v>6000</v>
      </c>
      <c r="K1658" s="11">
        <f t="shared" si="12"/>
        <v>3000</v>
      </c>
      <c r="L1658" s="11">
        <f t="shared" si="13"/>
        <v>900</v>
      </c>
      <c r="M1658" s="12">
        <v>0.3</v>
      </c>
      <c r="O1658" s="17"/>
      <c r="P1658" s="18"/>
      <c r="Q1658" s="13"/>
      <c r="R1658" s="14"/>
    </row>
    <row r="1659" spans="1:18" ht="15.75" customHeight="1">
      <c r="A1659" s="1"/>
      <c r="B1659" s="7" t="s">
        <v>14</v>
      </c>
      <c r="C1659" s="7">
        <v>1185732</v>
      </c>
      <c r="D1659" s="8">
        <v>44545</v>
      </c>
      <c r="E1659" s="7" t="s">
        <v>46</v>
      </c>
      <c r="F1659" s="7" t="s">
        <v>69</v>
      </c>
      <c r="G1659" s="7" t="s">
        <v>70</v>
      </c>
      <c r="H1659" s="7" t="s">
        <v>20</v>
      </c>
      <c r="I1659" s="9">
        <v>0.5</v>
      </c>
      <c r="J1659" s="10">
        <v>5500</v>
      </c>
      <c r="K1659" s="11">
        <f t="shared" si="12"/>
        <v>2750</v>
      </c>
      <c r="L1659" s="11">
        <f t="shared" si="13"/>
        <v>962.49999999999989</v>
      </c>
      <c r="M1659" s="12">
        <v>0.35</v>
      </c>
      <c r="O1659" s="17"/>
      <c r="P1659" s="18"/>
      <c r="Q1659" s="13"/>
      <c r="R1659" s="14"/>
    </row>
    <row r="1660" spans="1:18" ht="15.75" customHeight="1">
      <c r="A1660" s="1"/>
      <c r="B1660" s="7" t="s">
        <v>14</v>
      </c>
      <c r="C1660" s="7">
        <v>1185732</v>
      </c>
      <c r="D1660" s="8">
        <v>44545</v>
      </c>
      <c r="E1660" s="7" t="s">
        <v>46</v>
      </c>
      <c r="F1660" s="7" t="s">
        <v>69</v>
      </c>
      <c r="G1660" s="7" t="s">
        <v>70</v>
      </c>
      <c r="H1660" s="7" t="s">
        <v>21</v>
      </c>
      <c r="I1660" s="9">
        <v>0.6</v>
      </c>
      <c r="J1660" s="10">
        <v>5500</v>
      </c>
      <c r="K1660" s="11">
        <f t="shared" si="12"/>
        <v>3300</v>
      </c>
      <c r="L1660" s="11">
        <f t="shared" si="13"/>
        <v>1320</v>
      </c>
      <c r="M1660" s="12">
        <v>0.39999999999999997</v>
      </c>
      <c r="O1660" s="17"/>
      <c r="P1660" s="18"/>
      <c r="Q1660" s="13"/>
      <c r="R1660" s="14"/>
    </row>
    <row r="1661" spans="1:18" ht="15.75" customHeight="1">
      <c r="A1661" s="1"/>
      <c r="B1661" s="7" t="s">
        <v>14</v>
      </c>
      <c r="C1661" s="7">
        <v>1185732</v>
      </c>
      <c r="D1661" s="8">
        <v>44545</v>
      </c>
      <c r="E1661" s="7" t="s">
        <v>46</v>
      </c>
      <c r="F1661" s="7" t="s">
        <v>69</v>
      </c>
      <c r="G1661" s="7" t="s">
        <v>70</v>
      </c>
      <c r="H1661" s="7" t="s">
        <v>22</v>
      </c>
      <c r="I1661" s="9">
        <v>0.64999999999999991</v>
      </c>
      <c r="J1661" s="10">
        <v>6500</v>
      </c>
      <c r="K1661" s="11">
        <f t="shared" si="12"/>
        <v>4224.9999999999991</v>
      </c>
      <c r="L1661" s="11">
        <f t="shared" si="13"/>
        <v>2323.7499999999995</v>
      </c>
      <c r="M1661" s="12">
        <v>0.55000000000000004</v>
      </c>
      <c r="O1661" s="17"/>
      <c r="P1661" s="18"/>
      <c r="Q1661" s="13"/>
      <c r="R1661" s="14"/>
    </row>
    <row r="1662" spans="1:18" ht="15.75" customHeight="1">
      <c r="A1662" s="1" t="s">
        <v>39</v>
      </c>
      <c r="B1662" s="7" t="s">
        <v>14</v>
      </c>
      <c r="C1662" s="7">
        <v>1185732</v>
      </c>
      <c r="D1662" s="8">
        <v>44214</v>
      </c>
      <c r="E1662" s="7" t="s">
        <v>33</v>
      </c>
      <c r="F1662" s="7" t="s">
        <v>71</v>
      </c>
      <c r="G1662" s="7" t="s">
        <v>72</v>
      </c>
      <c r="H1662" s="7" t="s">
        <v>17</v>
      </c>
      <c r="I1662" s="9">
        <v>0.3</v>
      </c>
      <c r="J1662" s="10">
        <v>6250</v>
      </c>
      <c r="K1662" s="11">
        <f t="shared" si="12"/>
        <v>1875</v>
      </c>
      <c r="L1662" s="11">
        <f t="shared" si="13"/>
        <v>750</v>
      </c>
      <c r="M1662" s="12">
        <v>0.4</v>
      </c>
      <c r="O1662" s="17"/>
      <c r="P1662" s="15"/>
      <c r="Q1662" s="13"/>
      <c r="R1662" s="14"/>
    </row>
    <row r="1663" spans="1:18" ht="15.75" customHeight="1">
      <c r="A1663" s="1"/>
      <c r="B1663" s="7" t="s">
        <v>14</v>
      </c>
      <c r="C1663" s="7">
        <v>1185732</v>
      </c>
      <c r="D1663" s="8">
        <v>44214</v>
      </c>
      <c r="E1663" s="7" t="s">
        <v>33</v>
      </c>
      <c r="F1663" s="7" t="s">
        <v>71</v>
      </c>
      <c r="G1663" s="7" t="s">
        <v>72</v>
      </c>
      <c r="H1663" s="7" t="s">
        <v>18</v>
      </c>
      <c r="I1663" s="9">
        <v>0.3</v>
      </c>
      <c r="J1663" s="10">
        <v>4250</v>
      </c>
      <c r="K1663" s="11">
        <f t="shared" si="12"/>
        <v>1275</v>
      </c>
      <c r="L1663" s="11">
        <f t="shared" si="13"/>
        <v>446.25</v>
      </c>
      <c r="M1663" s="12">
        <v>0.35</v>
      </c>
      <c r="O1663" s="17"/>
      <c r="P1663" s="15"/>
      <c r="Q1663" s="13"/>
      <c r="R1663" s="14"/>
    </row>
    <row r="1664" spans="1:18" ht="15.75" customHeight="1">
      <c r="A1664" s="1"/>
      <c r="B1664" s="7" t="s">
        <v>14</v>
      </c>
      <c r="C1664" s="7">
        <v>1185732</v>
      </c>
      <c r="D1664" s="8">
        <v>44214</v>
      </c>
      <c r="E1664" s="7" t="s">
        <v>33</v>
      </c>
      <c r="F1664" s="7" t="s">
        <v>71</v>
      </c>
      <c r="G1664" s="7" t="s">
        <v>72</v>
      </c>
      <c r="H1664" s="7" t="s">
        <v>19</v>
      </c>
      <c r="I1664" s="9">
        <v>0.2</v>
      </c>
      <c r="J1664" s="10">
        <v>4250</v>
      </c>
      <c r="K1664" s="11">
        <f t="shared" si="12"/>
        <v>850</v>
      </c>
      <c r="L1664" s="11">
        <f t="shared" si="13"/>
        <v>297.5</v>
      </c>
      <c r="M1664" s="12">
        <v>0.35</v>
      </c>
      <c r="O1664" s="17"/>
      <c r="P1664" s="15"/>
      <c r="Q1664" s="13"/>
      <c r="R1664" s="14"/>
    </row>
    <row r="1665" spans="1:18" ht="15.75" customHeight="1">
      <c r="A1665" s="1"/>
      <c r="B1665" s="7" t="s">
        <v>14</v>
      </c>
      <c r="C1665" s="7">
        <v>1185732</v>
      </c>
      <c r="D1665" s="8">
        <v>44214</v>
      </c>
      <c r="E1665" s="7" t="s">
        <v>33</v>
      </c>
      <c r="F1665" s="7" t="s">
        <v>71</v>
      </c>
      <c r="G1665" s="7" t="s">
        <v>72</v>
      </c>
      <c r="H1665" s="7" t="s">
        <v>20</v>
      </c>
      <c r="I1665" s="9">
        <v>0.25000000000000006</v>
      </c>
      <c r="J1665" s="10">
        <v>2750</v>
      </c>
      <c r="K1665" s="11">
        <f t="shared" si="12"/>
        <v>687.50000000000011</v>
      </c>
      <c r="L1665" s="11">
        <f t="shared" si="13"/>
        <v>275.00000000000006</v>
      </c>
      <c r="M1665" s="12">
        <v>0.4</v>
      </c>
      <c r="O1665" s="17"/>
      <c r="P1665" s="15"/>
      <c r="Q1665" s="13"/>
      <c r="R1665" s="14"/>
    </row>
    <row r="1666" spans="1:18" ht="15.75" customHeight="1">
      <c r="A1666" s="1"/>
      <c r="B1666" s="7" t="s">
        <v>14</v>
      </c>
      <c r="C1666" s="7">
        <v>1185732</v>
      </c>
      <c r="D1666" s="8">
        <v>44214</v>
      </c>
      <c r="E1666" s="7" t="s">
        <v>33</v>
      </c>
      <c r="F1666" s="7" t="s">
        <v>71</v>
      </c>
      <c r="G1666" s="7" t="s">
        <v>72</v>
      </c>
      <c r="H1666" s="7" t="s">
        <v>21</v>
      </c>
      <c r="I1666" s="9">
        <v>0.39999999999999997</v>
      </c>
      <c r="J1666" s="10">
        <v>3250</v>
      </c>
      <c r="K1666" s="11">
        <f t="shared" si="12"/>
        <v>1300</v>
      </c>
      <c r="L1666" s="11">
        <f t="shared" si="13"/>
        <v>454.99999999999994</v>
      </c>
      <c r="M1666" s="12">
        <v>0.35</v>
      </c>
      <c r="O1666" s="17"/>
      <c r="P1666" s="15"/>
      <c r="Q1666" s="13"/>
      <c r="R1666" s="14"/>
    </row>
    <row r="1667" spans="1:18" ht="15.75" customHeight="1">
      <c r="A1667" s="1"/>
      <c r="B1667" s="7" t="s">
        <v>14</v>
      </c>
      <c r="C1667" s="7">
        <v>1185732</v>
      </c>
      <c r="D1667" s="8">
        <v>44214</v>
      </c>
      <c r="E1667" s="7" t="s">
        <v>33</v>
      </c>
      <c r="F1667" s="7" t="s">
        <v>71</v>
      </c>
      <c r="G1667" s="7" t="s">
        <v>72</v>
      </c>
      <c r="H1667" s="7" t="s">
        <v>22</v>
      </c>
      <c r="I1667" s="9">
        <v>0.3</v>
      </c>
      <c r="J1667" s="10">
        <v>4250</v>
      </c>
      <c r="K1667" s="11">
        <f t="shared" si="12"/>
        <v>1275</v>
      </c>
      <c r="L1667" s="11">
        <f t="shared" si="13"/>
        <v>637.5</v>
      </c>
      <c r="M1667" s="12">
        <v>0.5</v>
      </c>
      <c r="O1667" s="17"/>
      <c r="P1667" s="15"/>
      <c r="Q1667" s="13"/>
      <c r="R1667" s="14"/>
    </row>
    <row r="1668" spans="1:18" ht="15.75" customHeight="1">
      <c r="A1668" s="1"/>
      <c r="B1668" s="7" t="s">
        <v>14</v>
      </c>
      <c r="C1668" s="7">
        <v>1185732</v>
      </c>
      <c r="D1668" s="8">
        <v>44245</v>
      </c>
      <c r="E1668" s="7" t="s">
        <v>33</v>
      </c>
      <c r="F1668" s="7" t="s">
        <v>71</v>
      </c>
      <c r="G1668" s="7" t="s">
        <v>72</v>
      </c>
      <c r="H1668" s="7" t="s">
        <v>17</v>
      </c>
      <c r="I1668" s="9">
        <v>0.3</v>
      </c>
      <c r="J1668" s="10">
        <v>6750</v>
      </c>
      <c r="K1668" s="11">
        <f t="shared" si="12"/>
        <v>2025</v>
      </c>
      <c r="L1668" s="11">
        <f t="shared" si="13"/>
        <v>810</v>
      </c>
      <c r="M1668" s="12">
        <v>0.4</v>
      </c>
      <c r="O1668" s="17"/>
      <c r="P1668" s="15"/>
      <c r="Q1668" s="13"/>
      <c r="R1668" s="14"/>
    </row>
    <row r="1669" spans="1:18" ht="15.75" customHeight="1">
      <c r="A1669" s="1"/>
      <c r="B1669" s="7" t="s">
        <v>14</v>
      </c>
      <c r="C1669" s="7">
        <v>1185732</v>
      </c>
      <c r="D1669" s="8">
        <v>44245</v>
      </c>
      <c r="E1669" s="7" t="s">
        <v>33</v>
      </c>
      <c r="F1669" s="7" t="s">
        <v>71</v>
      </c>
      <c r="G1669" s="7" t="s">
        <v>72</v>
      </c>
      <c r="H1669" s="7" t="s">
        <v>18</v>
      </c>
      <c r="I1669" s="9">
        <v>0.3</v>
      </c>
      <c r="J1669" s="10">
        <v>3250</v>
      </c>
      <c r="K1669" s="11">
        <f t="shared" si="12"/>
        <v>975</v>
      </c>
      <c r="L1669" s="11">
        <f t="shared" si="13"/>
        <v>341.25</v>
      </c>
      <c r="M1669" s="12">
        <v>0.35</v>
      </c>
      <c r="O1669" s="17"/>
      <c r="P1669" s="15"/>
      <c r="Q1669" s="13"/>
      <c r="R1669" s="14"/>
    </row>
    <row r="1670" spans="1:18" ht="15.75" customHeight="1">
      <c r="A1670" s="1"/>
      <c r="B1670" s="7" t="s">
        <v>14</v>
      </c>
      <c r="C1670" s="7">
        <v>1185732</v>
      </c>
      <c r="D1670" s="8">
        <v>44245</v>
      </c>
      <c r="E1670" s="7" t="s">
        <v>33</v>
      </c>
      <c r="F1670" s="7" t="s">
        <v>71</v>
      </c>
      <c r="G1670" s="7" t="s">
        <v>72</v>
      </c>
      <c r="H1670" s="7" t="s">
        <v>19</v>
      </c>
      <c r="I1670" s="9">
        <v>0.2</v>
      </c>
      <c r="J1670" s="10">
        <v>3750</v>
      </c>
      <c r="K1670" s="11">
        <f t="shared" si="12"/>
        <v>750</v>
      </c>
      <c r="L1670" s="11">
        <f t="shared" si="13"/>
        <v>262.5</v>
      </c>
      <c r="M1670" s="12">
        <v>0.35</v>
      </c>
      <c r="O1670" s="17"/>
      <c r="P1670" s="15"/>
      <c r="Q1670" s="13"/>
      <c r="R1670" s="14"/>
    </row>
    <row r="1671" spans="1:18" ht="15.75" customHeight="1">
      <c r="A1671" s="1"/>
      <c r="B1671" s="7" t="s">
        <v>14</v>
      </c>
      <c r="C1671" s="7">
        <v>1185732</v>
      </c>
      <c r="D1671" s="8">
        <v>44245</v>
      </c>
      <c r="E1671" s="7" t="s">
        <v>33</v>
      </c>
      <c r="F1671" s="7" t="s">
        <v>71</v>
      </c>
      <c r="G1671" s="7" t="s">
        <v>72</v>
      </c>
      <c r="H1671" s="7" t="s">
        <v>20</v>
      </c>
      <c r="I1671" s="9">
        <v>0.25000000000000006</v>
      </c>
      <c r="J1671" s="10">
        <v>2500</v>
      </c>
      <c r="K1671" s="11">
        <f t="shared" si="12"/>
        <v>625.00000000000011</v>
      </c>
      <c r="L1671" s="11">
        <f t="shared" si="13"/>
        <v>250.00000000000006</v>
      </c>
      <c r="M1671" s="12">
        <v>0.4</v>
      </c>
      <c r="O1671" s="17"/>
      <c r="P1671" s="15"/>
      <c r="Q1671" s="13"/>
      <c r="R1671" s="14"/>
    </row>
    <row r="1672" spans="1:18" ht="15.75" customHeight="1">
      <c r="A1672" s="1"/>
      <c r="B1672" s="7" t="s">
        <v>14</v>
      </c>
      <c r="C1672" s="7">
        <v>1185732</v>
      </c>
      <c r="D1672" s="8">
        <v>44245</v>
      </c>
      <c r="E1672" s="7" t="s">
        <v>33</v>
      </c>
      <c r="F1672" s="7" t="s">
        <v>71</v>
      </c>
      <c r="G1672" s="7" t="s">
        <v>72</v>
      </c>
      <c r="H1672" s="7" t="s">
        <v>21</v>
      </c>
      <c r="I1672" s="9">
        <v>0.39999999999999997</v>
      </c>
      <c r="J1672" s="10">
        <v>3250</v>
      </c>
      <c r="K1672" s="11">
        <f t="shared" si="12"/>
        <v>1300</v>
      </c>
      <c r="L1672" s="11">
        <f t="shared" si="13"/>
        <v>454.99999999999994</v>
      </c>
      <c r="M1672" s="12">
        <v>0.35</v>
      </c>
      <c r="O1672" s="17"/>
      <c r="P1672" s="15"/>
      <c r="Q1672" s="13"/>
      <c r="R1672" s="14"/>
    </row>
    <row r="1673" spans="1:18" ht="15.75" customHeight="1">
      <c r="A1673" s="1"/>
      <c r="B1673" s="7" t="s">
        <v>14</v>
      </c>
      <c r="C1673" s="7">
        <v>1185732</v>
      </c>
      <c r="D1673" s="8">
        <v>44245</v>
      </c>
      <c r="E1673" s="7" t="s">
        <v>33</v>
      </c>
      <c r="F1673" s="7" t="s">
        <v>71</v>
      </c>
      <c r="G1673" s="7" t="s">
        <v>72</v>
      </c>
      <c r="H1673" s="7" t="s">
        <v>22</v>
      </c>
      <c r="I1673" s="9">
        <v>0.3</v>
      </c>
      <c r="J1673" s="10">
        <v>4000</v>
      </c>
      <c r="K1673" s="11">
        <f t="shared" si="12"/>
        <v>1200</v>
      </c>
      <c r="L1673" s="11">
        <f t="shared" si="13"/>
        <v>600</v>
      </c>
      <c r="M1673" s="12">
        <v>0.5</v>
      </c>
      <c r="O1673" s="17"/>
      <c r="P1673" s="15"/>
      <c r="Q1673" s="13"/>
      <c r="R1673" s="14"/>
    </row>
    <row r="1674" spans="1:18" ht="15.75" customHeight="1">
      <c r="A1674" s="1"/>
      <c r="B1674" s="7" t="s">
        <v>14</v>
      </c>
      <c r="C1674" s="7">
        <v>1185732</v>
      </c>
      <c r="D1674" s="8">
        <v>44272</v>
      </c>
      <c r="E1674" s="7" t="s">
        <v>33</v>
      </c>
      <c r="F1674" s="7" t="s">
        <v>71</v>
      </c>
      <c r="G1674" s="7" t="s">
        <v>72</v>
      </c>
      <c r="H1674" s="7" t="s">
        <v>17</v>
      </c>
      <c r="I1674" s="9">
        <v>0.35000000000000003</v>
      </c>
      <c r="J1674" s="10">
        <v>6200</v>
      </c>
      <c r="K1674" s="11">
        <f t="shared" si="12"/>
        <v>2170</v>
      </c>
      <c r="L1674" s="11">
        <f t="shared" si="13"/>
        <v>868</v>
      </c>
      <c r="M1674" s="12">
        <v>0.4</v>
      </c>
      <c r="O1674" s="17"/>
      <c r="P1674" s="15"/>
      <c r="Q1674" s="13"/>
      <c r="R1674" s="14"/>
    </row>
    <row r="1675" spans="1:18" ht="15.75" customHeight="1">
      <c r="A1675" s="1"/>
      <c r="B1675" s="7" t="s">
        <v>14</v>
      </c>
      <c r="C1675" s="7">
        <v>1185732</v>
      </c>
      <c r="D1675" s="8">
        <v>44272</v>
      </c>
      <c r="E1675" s="7" t="s">
        <v>33</v>
      </c>
      <c r="F1675" s="7" t="s">
        <v>71</v>
      </c>
      <c r="G1675" s="7" t="s">
        <v>72</v>
      </c>
      <c r="H1675" s="7" t="s">
        <v>18</v>
      </c>
      <c r="I1675" s="9">
        <v>0.35000000000000003</v>
      </c>
      <c r="J1675" s="10">
        <v>3000</v>
      </c>
      <c r="K1675" s="11">
        <f t="shared" si="12"/>
        <v>1050</v>
      </c>
      <c r="L1675" s="11">
        <f t="shared" si="13"/>
        <v>367.5</v>
      </c>
      <c r="M1675" s="12">
        <v>0.35</v>
      </c>
      <c r="O1675" s="17"/>
      <c r="P1675" s="15"/>
      <c r="Q1675" s="13"/>
      <c r="R1675" s="14"/>
    </row>
    <row r="1676" spans="1:18" ht="15.75" customHeight="1">
      <c r="A1676" s="1"/>
      <c r="B1676" s="7" t="s">
        <v>14</v>
      </c>
      <c r="C1676" s="7">
        <v>1185732</v>
      </c>
      <c r="D1676" s="8">
        <v>44272</v>
      </c>
      <c r="E1676" s="7" t="s">
        <v>33</v>
      </c>
      <c r="F1676" s="7" t="s">
        <v>71</v>
      </c>
      <c r="G1676" s="7" t="s">
        <v>72</v>
      </c>
      <c r="H1676" s="7" t="s">
        <v>19</v>
      </c>
      <c r="I1676" s="9">
        <v>0.25000000000000006</v>
      </c>
      <c r="J1676" s="10">
        <v>3500</v>
      </c>
      <c r="K1676" s="11">
        <f t="shared" si="12"/>
        <v>875.00000000000023</v>
      </c>
      <c r="L1676" s="11">
        <f t="shared" si="13"/>
        <v>306.25000000000006</v>
      </c>
      <c r="M1676" s="12">
        <v>0.35</v>
      </c>
      <c r="O1676" s="17"/>
      <c r="P1676" s="15"/>
      <c r="Q1676" s="13"/>
      <c r="R1676" s="14"/>
    </row>
    <row r="1677" spans="1:18" ht="15.75" customHeight="1">
      <c r="A1677" s="1"/>
      <c r="B1677" s="7" t="s">
        <v>14</v>
      </c>
      <c r="C1677" s="7">
        <v>1185732</v>
      </c>
      <c r="D1677" s="8">
        <v>44272</v>
      </c>
      <c r="E1677" s="7" t="s">
        <v>33</v>
      </c>
      <c r="F1677" s="7" t="s">
        <v>71</v>
      </c>
      <c r="G1677" s="7" t="s">
        <v>72</v>
      </c>
      <c r="H1677" s="7" t="s">
        <v>20</v>
      </c>
      <c r="I1677" s="9">
        <v>0.3</v>
      </c>
      <c r="J1677" s="10">
        <v>2000</v>
      </c>
      <c r="K1677" s="11">
        <f t="shared" si="12"/>
        <v>600</v>
      </c>
      <c r="L1677" s="11">
        <f t="shared" si="13"/>
        <v>240</v>
      </c>
      <c r="M1677" s="12">
        <v>0.4</v>
      </c>
      <c r="O1677" s="17"/>
      <c r="P1677" s="15"/>
      <c r="Q1677" s="13"/>
      <c r="R1677" s="14"/>
    </row>
    <row r="1678" spans="1:18" ht="15.75" customHeight="1">
      <c r="A1678" s="1"/>
      <c r="B1678" s="7" t="s">
        <v>14</v>
      </c>
      <c r="C1678" s="7">
        <v>1185732</v>
      </c>
      <c r="D1678" s="8">
        <v>44272</v>
      </c>
      <c r="E1678" s="7" t="s">
        <v>33</v>
      </c>
      <c r="F1678" s="7" t="s">
        <v>71</v>
      </c>
      <c r="G1678" s="7" t="s">
        <v>72</v>
      </c>
      <c r="H1678" s="7" t="s">
        <v>21</v>
      </c>
      <c r="I1678" s="9">
        <v>0.45</v>
      </c>
      <c r="J1678" s="10">
        <v>2500</v>
      </c>
      <c r="K1678" s="11">
        <f t="shared" si="12"/>
        <v>1125</v>
      </c>
      <c r="L1678" s="11">
        <f t="shared" si="13"/>
        <v>393.75</v>
      </c>
      <c r="M1678" s="12">
        <v>0.35</v>
      </c>
      <c r="O1678" s="17"/>
      <c r="P1678" s="15"/>
      <c r="Q1678" s="13"/>
      <c r="R1678" s="14"/>
    </row>
    <row r="1679" spans="1:18" ht="15.75" customHeight="1">
      <c r="A1679" s="1"/>
      <c r="B1679" s="7" t="s">
        <v>14</v>
      </c>
      <c r="C1679" s="7">
        <v>1185732</v>
      </c>
      <c r="D1679" s="8">
        <v>44272</v>
      </c>
      <c r="E1679" s="7" t="s">
        <v>33</v>
      </c>
      <c r="F1679" s="7" t="s">
        <v>71</v>
      </c>
      <c r="G1679" s="7" t="s">
        <v>72</v>
      </c>
      <c r="H1679" s="7" t="s">
        <v>22</v>
      </c>
      <c r="I1679" s="9">
        <v>0.35000000000000003</v>
      </c>
      <c r="J1679" s="10">
        <v>3500</v>
      </c>
      <c r="K1679" s="11">
        <f t="shared" si="12"/>
        <v>1225.0000000000002</v>
      </c>
      <c r="L1679" s="11">
        <f t="shared" si="13"/>
        <v>612.50000000000011</v>
      </c>
      <c r="M1679" s="12">
        <v>0.5</v>
      </c>
      <c r="O1679" s="17"/>
      <c r="P1679" s="15"/>
      <c r="Q1679" s="13"/>
      <c r="R1679" s="14"/>
    </row>
    <row r="1680" spans="1:18" ht="15.75" customHeight="1">
      <c r="A1680" s="1"/>
      <c r="B1680" s="7" t="s">
        <v>14</v>
      </c>
      <c r="C1680" s="7">
        <v>1185732</v>
      </c>
      <c r="D1680" s="8">
        <v>44304</v>
      </c>
      <c r="E1680" s="7" t="s">
        <v>33</v>
      </c>
      <c r="F1680" s="7" t="s">
        <v>71</v>
      </c>
      <c r="G1680" s="7" t="s">
        <v>72</v>
      </c>
      <c r="H1680" s="7" t="s">
        <v>17</v>
      </c>
      <c r="I1680" s="9">
        <v>0.35000000000000003</v>
      </c>
      <c r="J1680" s="10">
        <v>5750</v>
      </c>
      <c r="K1680" s="11">
        <f t="shared" si="12"/>
        <v>2012.5000000000002</v>
      </c>
      <c r="L1680" s="11">
        <f t="shared" si="13"/>
        <v>805.00000000000011</v>
      </c>
      <c r="M1680" s="12">
        <v>0.4</v>
      </c>
      <c r="O1680" s="17"/>
      <c r="P1680" s="15"/>
      <c r="Q1680" s="13"/>
      <c r="R1680" s="14"/>
    </row>
    <row r="1681" spans="1:18" ht="15.75" customHeight="1">
      <c r="A1681" s="1"/>
      <c r="B1681" s="7" t="s">
        <v>14</v>
      </c>
      <c r="C1681" s="7">
        <v>1185732</v>
      </c>
      <c r="D1681" s="8">
        <v>44304</v>
      </c>
      <c r="E1681" s="7" t="s">
        <v>33</v>
      </c>
      <c r="F1681" s="7" t="s">
        <v>71</v>
      </c>
      <c r="G1681" s="7" t="s">
        <v>72</v>
      </c>
      <c r="H1681" s="7" t="s">
        <v>18</v>
      </c>
      <c r="I1681" s="9">
        <v>0.30000000000000004</v>
      </c>
      <c r="J1681" s="10">
        <v>2750</v>
      </c>
      <c r="K1681" s="11">
        <f t="shared" si="12"/>
        <v>825.00000000000011</v>
      </c>
      <c r="L1681" s="11">
        <f t="shared" si="13"/>
        <v>288.75</v>
      </c>
      <c r="M1681" s="12">
        <v>0.35</v>
      </c>
      <c r="O1681" s="17"/>
      <c r="P1681" s="15"/>
      <c r="Q1681" s="13"/>
      <c r="R1681" s="14"/>
    </row>
    <row r="1682" spans="1:18" ht="15.75" customHeight="1">
      <c r="A1682" s="1"/>
      <c r="B1682" s="7" t="s">
        <v>14</v>
      </c>
      <c r="C1682" s="7">
        <v>1185732</v>
      </c>
      <c r="D1682" s="8">
        <v>44304</v>
      </c>
      <c r="E1682" s="7" t="s">
        <v>33</v>
      </c>
      <c r="F1682" s="7" t="s">
        <v>71</v>
      </c>
      <c r="G1682" s="7" t="s">
        <v>72</v>
      </c>
      <c r="H1682" s="7" t="s">
        <v>19</v>
      </c>
      <c r="I1682" s="9">
        <v>0.20000000000000007</v>
      </c>
      <c r="J1682" s="10">
        <v>2750</v>
      </c>
      <c r="K1682" s="11">
        <f t="shared" si="12"/>
        <v>550.00000000000023</v>
      </c>
      <c r="L1682" s="11">
        <f t="shared" si="13"/>
        <v>192.50000000000006</v>
      </c>
      <c r="M1682" s="12">
        <v>0.35</v>
      </c>
      <c r="O1682" s="17"/>
      <c r="P1682" s="15"/>
      <c r="Q1682" s="13"/>
      <c r="R1682" s="14"/>
    </row>
    <row r="1683" spans="1:18" ht="15.75" customHeight="1">
      <c r="A1683" s="1"/>
      <c r="B1683" s="7" t="s">
        <v>14</v>
      </c>
      <c r="C1683" s="7">
        <v>1185732</v>
      </c>
      <c r="D1683" s="8">
        <v>44304</v>
      </c>
      <c r="E1683" s="7" t="s">
        <v>33</v>
      </c>
      <c r="F1683" s="7" t="s">
        <v>71</v>
      </c>
      <c r="G1683" s="7" t="s">
        <v>72</v>
      </c>
      <c r="H1683" s="7" t="s">
        <v>20</v>
      </c>
      <c r="I1683" s="9">
        <v>0.25</v>
      </c>
      <c r="J1683" s="10">
        <v>2000</v>
      </c>
      <c r="K1683" s="11">
        <f t="shared" si="12"/>
        <v>500</v>
      </c>
      <c r="L1683" s="11">
        <f t="shared" si="13"/>
        <v>200</v>
      </c>
      <c r="M1683" s="12">
        <v>0.4</v>
      </c>
      <c r="O1683" s="17"/>
      <c r="P1683" s="15"/>
      <c r="Q1683" s="13"/>
      <c r="R1683" s="14"/>
    </row>
    <row r="1684" spans="1:18" ht="15.75" customHeight="1">
      <c r="A1684" s="1"/>
      <c r="B1684" s="7" t="s">
        <v>14</v>
      </c>
      <c r="C1684" s="7">
        <v>1185732</v>
      </c>
      <c r="D1684" s="8">
        <v>44304</v>
      </c>
      <c r="E1684" s="7" t="s">
        <v>33</v>
      </c>
      <c r="F1684" s="7" t="s">
        <v>71</v>
      </c>
      <c r="G1684" s="7" t="s">
        <v>72</v>
      </c>
      <c r="H1684" s="7" t="s">
        <v>21</v>
      </c>
      <c r="I1684" s="9">
        <v>0.4</v>
      </c>
      <c r="J1684" s="10">
        <v>2250</v>
      </c>
      <c r="K1684" s="11">
        <f t="shared" si="12"/>
        <v>900</v>
      </c>
      <c r="L1684" s="11">
        <f t="shared" si="13"/>
        <v>315</v>
      </c>
      <c r="M1684" s="12">
        <v>0.35</v>
      </c>
      <c r="O1684" s="17"/>
      <c r="P1684" s="15"/>
      <c r="Q1684" s="13"/>
      <c r="R1684" s="14"/>
    </row>
    <row r="1685" spans="1:18" ht="15.75" customHeight="1">
      <c r="A1685" s="1"/>
      <c r="B1685" s="7" t="s">
        <v>14</v>
      </c>
      <c r="C1685" s="7">
        <v>1185732</v>
      </c>
      <c r="D1685" s="8">
        <v>44304</v>
      </c>
      <c r="E1685" s="7" t="s">
        <v>33</v>
      </c>
      <c r="F1685" s="7" t="s">
        <v>71</v>
      </c>
      <c r="G1685" s="7" t="s">
        <v>72</v>
      </c>
      <c r="H1685" s="7" t="s">
        <v>22</v>
      </c>
      <c r="I1685" s="9">
        <v>0.30000000000000004</v>
      </c>
      <c r="J1685" s="10">
        <v>3500</v>
      </c>
      <c r="K1685" s="11">
        <f t="shared" si="12"/>
        <v>1050.0000000000002</v>
      </c>
      <c r="L1685" s="11">
        <f t="shared" si="13"/>
        <v>525.00000000000011</v>
      </c>
      <c r="M1685" s="12">
        <v>0.5</v>
      </c>
      <c r="O1685" s="17"/>
      <c r="P1685" s="15"/>
      <c r="Q1685" s="13"/>
      <c r="R1685" s="14"/>
    </row>
    <row r="1686" spans="1:18" ht="15.75" customHeight="1">
      <c r="A1686" s="1"/>
      <c r="B1686" s="7" t="s">
        <v>14</v>
      </c>
      <c r="C1686" s="7">
        <v>1185732</v>
      </c>
      <c r="D1686" s="8">
        <v>44335</v>
      </c>
      <c r="E1686" s="7" t="s">
        <v>33</v>
      </c>
      <c r="F1686" s="7" t="s">
        <v>71</v>
      </c>
      <c r="G1686" s="7" t="s">
        <v>72</v>
      </c>
      <c r="H1686" s="7" t="s">
        <v>17</v>
      </c>
      <c r="I1686" s="9">
        <v>0.4</v>
      </c>
      <c r="J1686" s="10">
        <v>6200</v>
      </c>
      <c r="K1686" s="11">
        <f t="shared" si="12"/>
        <v>2480</v>
      </c>
      <c r="L1686" s="11">
        <f t="shared" si="13"/>
        <v>992</v>
      </c>
      <c r="M1686" s="12">
        <v>0.4</v>
      </c>
      <c r="O1686" s="17"/>
      <c r="P1686" s="15"/>
      <c r="Q1686" s="13"/>
      <c r="R1686" s="14"/>
    </row>
    <row r="1687" spans="1:18" ht="15.75" customHeight="1">
      <c r="A1687" s="1"/>
      <c r="B1687" s="7" t="s">
        <v>14</v>
      </c>
      <c r="C1687" s="7">
        <v>1185732</v>
      </c>
      <c r="D1687" s="8">
        <v>44335</v>
      </c>
      <c r="E1687" s="7" t="s">
        <v>33</v>
      </c>
      <c r="F1687" s="7" t="s">
        <v>71</v>
      </c>
      <c r="G1687" s="7" t="s">
        <v>72</v>
      </c>
      <c r="H1687" s="7" t="s">
        <v>18</v>
      </c>
      <c r="I1687" s="9">
        <v>0.35000000000000009</v>
      </c>
      <c r="J1687" s="10">
        <v>3250</v>
      </c>
      <c r="K1687" s="11">
        <f t="shared" si="12"/>
        <v>1137.5000000000002</v>
      </c>
      <c r="L1687" s="11">
        <f t="shared" si="13"/>
        <v>398.12500000000006</v>
      </c>
      <c r="M1687" s="12">
        <v>0.35</v>
      </c>
      <c r="O1687" s="17"/>
      <c r="P1687" s="15"/>
      <c r="Q1687" s="13"/>
      <c r="R1687" s="14"/>
    </row>
    <row r="1688" spans="1:18" ht="15.75" customHeight="1">
      <c r="A1688" s="1"/>
      <c r="B1688" s="7" t="s">
        <v>14</v>
      </c>
      <c r="C1688" s="7">
        <v>1185732</v>
      </c>
      <c r="D1688" s="8">
        <v>44335</v>
      </c>
      <c r="E1688" s="7" t="s">
        <v>33</v>
      </c>
      <c r="F1688" s="7" t="s">
        <v>71</v>
      </c>
      <c r="G1688" s="7" t="s">
        <v>72</v>
      </c>
      <c r="H1688" s="7" t="s">
        <v>19</v>
      </c>
      <c r="I1688" s="9">
        <v>0.30000000000000004</v>
      </c>
      <c r="J1688" s="10">
        <v>3000</v>
      </c>
      <c r="K1688" s="11">
        <f t="shared" si="12"/>
        <v>900.00000000000011</v>
      </c>
      <c r="L1688" s="11">
        <f t="shared" si="13"/>
        <v>315</v>
      </c>
      <c r="M1688" s="12">
        <v>0.35</v>
      </c>
      <c r="O1688" s="17"/>
      <c r="P1688" s="15"/>
      <c r="Q1688" s="13"/>
      <c r="R1688" s="14"/>
    </row>
    <row r="1689" spans="1:18" ht="15.75" customHeight="1">
      <c r="A1689" s="1"/>
      <c r="B1689" s="7" t="s">
        <v>14</v>
      </c>
      <c r="C1689" s="7">
        <v>1185732</v>
      </c>
      <c r="D1689" s="8">
        <v>44335</v>
      </c>
      <c r="E1689" s="7" t="s">
        <v>33</v>
      </c>
      <c r="F1689" s="7" t="s">
        <v>71</v>
      </c>
      <c r="G1689" s="7" t="s">
        <v>72</v>
      </c>
      <c r="H1689" s="7" t="s">
        <v>20</v>
      </c>
      <c r="I1689" s="9">
        <v>0.30000000000000004</v>
      </c>
      <c r="J1689" s="10">
        <v>2250</v>
      </c>
      <c r="K1689" s="11">
        <f t="shared" si="12"/>
        <v>675.00000000000011</v>
      </c>
      <c r="L1689" s="11">
        <f t="shared" si="13"/>
        <v>270.00000000000006</v>
      </c>
      <c r="M1689" s="12">
        <v>0.4</v>
      </c>
      <c r="O1689" s="17"/>
      <c r="P1689" s="15"/>
      <c r="Q1689" s="13"/>
      <c r="R1689" s="14"/>
    </row>
    <row r="1690" spans="1:18" ht="15.75" customHeight="1">
      <c r="A1690" s="1"/>
      <c r="B1690" s="7" t="s">
        <v>14</v>
      </c>
      <c r="C1690" s="7">
        <v>1185732</v>
      </c>
      <c r="D1690" s="8">
        <v>44335</v>
      </c>
      <c r="E1690" s="7" t="s">
        <v>33</v>
      </c>
      <c r="F1690" s="7" t="s">
        <v>71</v>
      </c>
      <c r="G1690" s="7" t="s">
        <v>72</v>
      </c>
      <c r="H1690" s="7" t="s">
        <v>21</v>
      </c>
      <c r="I1690" s="9">
        <v>0.44999999999999996</v>
      </c>
      <c r="J1690" s="10">
        <v>2500</v>
      </c>
      <c r="K1690" s="11">
        <f t="shared" si="12"/>
        <v>1125</v>
      </c>
      <c r="L1690" s="11">
        <f t="shared" si="13"/>
        <v>393.75</v>
      </c>
      <c r="M1690" s="12">
        <v>0.35</v>
      </c>
      <c r="O1690" s="17"/>
      <c r="P1690" s="15"/>
      <c r="Q1690" s="13"/>
      <c r="R1690" s="14"/>
    </row>
    <row r="1691" spans="1:18" ht="15.75" customHeight="1">
      <c r="A1691" s="1"/>
      <c r="B1691" s="7" t="s">
        <v>14</v>
      </c>
      <c r="C1691" s="7">
        <v>1185732</v>
      </c>
      <c r="D1691" s="8">
        <v>44335</v>
      </c>
      <c r="E1691" s="7" t="s">
        <v>33</v>
      </c>
      <c r="F1691" s="7" t="s">
        <v>71</v>
      </c>
      <c r="G1691" s="7" t="s">
        <v>72</v>
      </c>
      <c r="H1691" s="7" t="s">
        <v>22</v>
      </c>
      <c r="I1691" s="9">
        <v>0.49999999999999994</v>
      </c>
      <c r="J1691" s="10">
        <v>3500</v>
      </c>
      <c r="K1691" s="11">
        <f t="shared" si="12"/>
        <v>1749.9999999999998</v>
      </c>
      <c r="L1691" s="11">
        <f t="shared" si="13"/>
        <v>874.99999999999989</v>
      </c>
      <c r="M1691" s="12">
        <v>0.5</v>
      </c>
      <c r="O1691" s="17"/>
      <c r="P1691" s="15"/>
      <c r="Q1691" s="13"/>
      <c r="R1691" s="14"/>
    </row>
    <row r="1692" spans="1:18" ht="15.75" customHeight="1">
      <c r="A1692" s="1"/>
      <c r="B1692" s="7" t="s">
        <v>14</v>
      </c>
      <c r="C1692" s="7">
        <v>1185732</v>
      </c>
      <c r="D1692" s="8">
        <v>44365</v>
      </c>
      <c r="E1692" s="7" t="s">
        <v>33</v>
      </c>
      <c r="F1692" s="7" t="s">
        <v>71</v>
      </c>
      <c r="G1692" s="7" t="s">
        <v>72</v>
      </c>
      <c r="H1692" s="7" t="s">
        <v>17</v>
      </c>
      <c r="I1692" s="9">
        <v>0.35000000000000003</v>
      </c>
      <c r="J1692" s="10">
        <v>6000</v>
      </c>
      <c r="K1692" s="11">
        <f t="shared" si="12"/>
        <v>2100</v>
      </c>
      <c r="L1692" s="11">
        <f t="shared" si="13"/>
        <v>840</v>
      </c>
      <c r="M1692" s="12">
        <v>0.4</v>
      </c>
      <c r="O1692" s="17"/>
      <c r="P1692" s="15"/>
      <c r="Q1692" s="13"/>
      <c r="R1692" s="14"/>
    </row>
    <row r="1693" spans="1:18" ht="15.75" customHeight="1">
      <c r="A1693" s="1"/>
      <c r="B1693" s="7" t="s">
        <v>14</v>
      </c>
      <c r="C1693" s="7">
        <v>1185732</v>
      </c>
      <c r="D1693" s="8">
        <v>44365</v>
      </c>
      <c r="E1693" s="7" t="s">
        <v>33</v>
      </c>
      <c r="F1693" s="7" t="s">
        <v>71</v>
      </c>
      <c r="G1693" s="7" t="s">
        <v>72</v>
      </c>
      <c r="H1693" s="7" t="s">
        <v>18</v>
      </c>
      <c r="I1693" s="9">
        <v>0.3000000000000001</v>
      </c>
      <c r="J1693" s="10">
        <v>3500</v>
      </c>
      <c r="K1693" s="11">
        <f t="shared" si="12"/>
        <v>1050.0000000000005</v>
      </c>
      <c r="L1693" s="11">
        <f t="shared" si="13"/>
        <v>367.50000000000011</v>
      </c>
      <c r="M1693" s="12">
        <v>0.35</v>
      </c>
      <c r="O1693" s="17"/>
      <c r="P1693" s="15"/>
      <c r="Q1693" s="13"/>
      <c r="R1693" s="14"/>
    </row>
    <row r="1694" spans="1:18" ht="15.75" customHeight="1">
      <c r="A1694" s="1"/>
      <c r="B1694" s="7" t="s">
        <v>14</v>
      </c>
      <c r="C1694" s="7">
        <v>1185732</v>
      </c>
      <c r="D1694" s="8">
        <v>44365</v>
      </c>
      <c r="E1694" s="7" t="s">
        <v>33</v>
      </c>
      <c r="F1694" s="7" t="s">
        <v>71</v>
      </c>
      <c r="G1694" s="7" t="s">
        <v>72</v>
      </c>
      <c r="H1694" s="7" t="s">
        <v>19</v>
      </c>
      <c r="I1694" s="9">
        <v>0.25000000000000006</v>
      </c>
      <c r="J1694" s="10">
        <v>3750</v>
      </c>
      <c r="K1694" s="11">
        <f t="shared" si="12"/>
        <v>937.50000000000023</v>
      </c>
      <c r="L1694" s="11">
        <f t="shared" si="13"/>
        <v>328.12500000000006</v>
      </c>
      <c r="M1694" s="12">
        <v>0.35</v>
      </c>
      <c r="O1694" s="17"/>
      <c r="P1694" s="15"/>
      <c r="Q1694" s="13"/>
      <c r="R1694" s="14"/>
    </row>
    <row r="1695" spans="1:18" ht="15.75" customHeight="1">
      <c r="A1695" s="1"/>
      <c r="B1695" s="7" t="s">
        <v>14</v>
      </c>
      <c r="C1695" s="7">
        <v>1185732</v>
      </c>
      <c r="D1695" s="8">
        <v>44365</v>
      </c>
      <c r="E1695" s="7" t="s">
        <v>33</v>
      </c>
      <c r="F1695" s="7" t="s">
        <v>71</v>
      </c>
      <c r="G1695" s="7" t="s">
        <v>72</v>
      </c>
      <c r="H1695" s="7" t="s">
        <v>20</v>
      </c>
      <c r="I1695" s="9">
        <v>0.25000000000000006</v>
      </c>
      <c r="J1695" s="10">
        <v>3500</v>
      </c>
      <c r="K1695" s="11">
        <f t="shared" si="12"/>
        <v>875.00000000000023</v>
      </c>
      <c r="L1695" s="11">
        <f t="shared" si="13"/>
        <v>350.00000000000011</v>
      </c>
      <c r="M1695" s="12">
        <v>0.4</v>
      </c>
      <c r="O1695" s="17"/>
      <c r="P1695" s="15"/>
      <c r="Q1695" s="13"/>
      <c r="R1695" s="14"/>
    </row>
    <row r="1696" spans="1:18" ht="15.75" customHeight="1">
      <c r="A1696" s="1"/>
      <c r="B1696" s="7" t="s">
        <v>14</v>
      </c>
      <c r="C1696" s="7">
        <v>1185732</v>
      </c>
      <c r="D1696" s="8">
        <v>44365</v>
      </c>
      <c r="E1696" s="7" t="s">
        <v>33</v>
      </c>
      <c r="F1696" s="7" t="s">
        <v>71</v>
      </c>
      <c r="G1696" s="7" t="s">
        <v>72</v>
      </c>
      <c r="H1696" s="7" t="s">
        <v>21</v>
      </c>
      <c r="I1696" s="9">
        <v>0.4</v>
      </c>
      <c r="J1696" s="10">
        <v>3500</v>
      </c>
      <c r="K1696" s="11">
        <f t="shared" si="12"/>
        <v>1400</v>
      </c>
      <c r="L1696" s="11">
        <f t="shared" si="13"/>
        <v>489.99999999999994</v>
      </c>
      <c r="M1696" s="12">
        <v>0.35</v>
      </c>
      <c r="O1696" s="17"/>
      <c r="P1696" s="15"/>
      <c r="Q1696" s="13"/>
      <c r="R1696" s="14"/>
    </row>
    <row r="1697" spans="1:18" ht="15.75" customHeight="1">
      <c r="A1697" s="1"/>
      <c r="B1697" s="7" t="s">
        <v>14</v>
      </c>
      <c r="C1697" s="7">
        <v>1185732</v>
      </c>
      <c r="D1697" s="8">
        <v>44365</v>
      </c>
      <c r="E1697" s="7" t="s">
        <v>33</v>
      </c>
      <c r="F1697" s="7" t="s">
        <v>71</v>
      </c>
      <c r="G1697" s="7" t="s">
        <v>72</v>
      </c>
      <c r="H1697" s="7" t="s">
        <v>22</v>
      </c>
      <c r="I1697" s="9">
        <v>0.45</v>
      </c>
      <c r="J1697" s="10">
        <v>5250</v>
      </c>
      <c r="K1697" s="11">
        <f t="shared" si="12"/>
        <v>2362.5</v>
      </c>
      <c r="L1697" s="11">
        <f t="shared" si="13"/>
        <v>1181.25</v>
      </c>
      <c r="M1697" s="12">
        <v>0.5</v>
      </c>
      <c r="O1697" s="17"/>
      <c r="P1697" s="15"/>
      <c r="Q1697" s="13"/>
      <c r="R1697" s="14"/>
    </row>
    <row r="1698" spans="1:18" ht="15.75" customHeight="1">
      <c r="A1698" s="1"/>
      <c r="B1698" s="7" t="s">
        <v>14</v>
      </c>
      <c r="C1698" s="7">
        <v>1185732</v>
      </c>
      <c r="D1698" s="8">
        <v>44394</v>
      </c>
      <c r="E1698" s="7" t="s">
        <v>33</v>
      </c>
      <c r="F1698" s="7" t="s">
        <v>71</v>
      </c>
      <c r="G1698" s="7" t="s">
        <v>72</v>
      </c>
      <c r="H1698" s="7" t="s">
        <v>17</v>
      </c>
      <c r="I1698" s="9">
        <v>0.4</v>
      </c>
      <c r="J1698" s="10">
        <v>7500</v>
      </c>
      <c r="K1698" s="11">
        <f t="shared" si="12"/>
        <v>3000</v>
      </c>
      <c r="L1698" s="11">
        <f t="shared" si="13"/>
        <v>1200</v>
      </c>
      <c r="M1698" s="12">
        <v>0.4</v>
      </c>
      <c r="O1698" s="17"/>
      <c r="P1698" s="15"/>
      <c r="Q1698" s="13"/>
      <c r="R1698" s="14"/>
    </row>
    <row r="1699" spans="1:18" ht="15.75" customHeight="1">
      <c r="A1699" s="1"/>
      <c r="B1699" s="7" t="s">
        <v>14</v>
      </c>
      <c r="C1699" s="7">
        <v>1185732</v>
      </c>
      <c r="D1699" s="8">
        <v>44394</v>
      </c>
      <c r="E1699" s="7" t="s">
        <v>33</v>
      </c>
      <c r="F1699" s="7" t="s">
        <v>71</v>
      </c>
      <c r="G1699" s="7" t="s">
        <v>72</v>
      </c>
      <c r="H1699" s="7" t="s">
        <v>18</v>
      </c>
      <c r="I1699" s="9">
        <v>0.35000000000000009</v>
      </c>
      <c r="J1699" s="10">
        <v>5000</v>
      </c>
      <c r="K1699" s="11">
        <f t="shared" si="12"/>
        <v>1750.0000000000005</v>
      </c>
      <c r="L1699" s="11">
        <f t="shared" si="13"/>
        <v>612.50000000000011</v>
      </c>
      <c r="M1699" s="12">
        <v>0.35</v>
      </c>
      <c r="O1699" s="17"/>
      <c r="P1699" s="15"/>
      <c r="Q1699" s="13"/>
      <c r="R1699" s="14"/>
    </row>
    <row r="1700" spans="1:18" ht="15.75" customHeight="1">
      <c r="A1700" s="1"/>
      <c r="B1700" s="7" t="s">
        <v>14</v>
      </c>
      <c r="C1700" s="7">
        <v>1185732</v>
      </c>
      <c r="D1700" s="8">
        <v>44394</v>
      </c>
      <c r="E1700" s="7" t="s">
        <v>33</v>
      </c>
      <c r="F1700" s="7" t="s">
        <v>71</v>
      </c>
      <c r="G1700" s="7" t="s">
        <v>72</v>
      </c>
      <c r="H1700" s="7" t="s">
        <v>19</v>
      </c>
      <c r="I1700" s="9">
        <v>0.30000000000000004</v>
      </c>
      <c r="J1700" s="10">
        <v>4250</v>
      </c>
      <c r="K1700" s="11">
        <f t="shared" si="12"/>
        <v>1275.0000000000002</v>
      </c>
      <c r="L1700" s="11">
        <f t="shared" si="13"/>
        <v>446.25000000000006</v>
      </c>
      <c r="M1700" s="12">
        <v>0.35</v>
      </c>
      <c r="O1700" s="17"/>
      <c r="P1700" s="15"/>
      <c r="Q1700" s="13"/>
      <c r="R1700" s="14"/>
    </row>
    <row r="1701" spans="1:18" ht="15.75" customHeight="1">
      <c r="A1701" s="1"/>
      <c r="B1701" s="7" t="s">
        <v>14</v>
      </c>
      <c r="C1701" s="7">
        <v>1185732</v>
      </c>
      <c r="D1701" s="8">
        <v>44394</v>
      </c>
      <c r="E1701" s="7" t="s">
        <v>33</v>
      </c>
      <c r="F1701" s="7" t="s">
        <v>71</v>
      </c>
      <c r="G1701" s="7" t="s">
        <v>72</v>
      </c>
      <c r="H1701" s="7" t="s">
        <v>20</v>
      </c>
      <c r="I1701" s="9">
        <v>0.30000000000000004</v>
      </c>
      <c r="J1701" s="10">
        <v>3750</v>
      </c>
      <c r="K1701" s="11">
        <f t="shared" si="12"/>
        <v>1125.0000000000002</v>
      </c>
      <c r="L1701" s="11">
        <f t="shared" si="13"/>
        <v>450.00000000000011</v>
      </c>
      <c r="M1701" s="12">
        <v>0.4</v>
      </c>
      <c r="O1701" s="17"/>
      <c r="P1701" s="15"/>
      <c r="Q1701" s="13"/>
      <c r="R1701" s="14"/>
    </row>
    <row r="1702" spans="1:18" ht="15.75" customHeight="1">
      <c r="A1702" s="1"/>
      <c r="B1702" s="7" t="s">
        <v>14</v>
      </c>
      <c r="C1702" s="7">
        <v>1185732</v>
      </c>
      <c r="D1702" s="8">
        <v>44394</v>
      </c>
      <c r="E1702" s="7" t="s">
        <v>33</v>
      </c>
      <c r="F1702" s="7" t="s">
        <v>71</v>
      </c>
      <c r="G1702" s="7" t="s">
        <v>72</v>
      </c>
      <c r="H1702" s="7" t="s">
        <v>21</v>
      </c>
      <c r="I1702" s="9">
        <v>0.4</v>
      </c>
      <c r="J1702" s="10">
        <v>3750</v>
      </c>
      <c r="K1702" s="11">
        <f t="shared" si="12"/>
        <v>1500</v>
      </c>
      <c r="L1702" s="11">
        <f t="shared" si="13"/>
        <v>525</v>
      </c>
      <c r="M1702" s="12">
        <v>0.35</v>
      </c>
      <c r="O1702" s="17"/>
      <c r="P1702" s="15"/>
      <c r="Q1702" s="13"/>
      <c r="R1702" s="14"/>
    </row>
    <row r="1703" spans="1:18" ht="15.75" customHeight="1">
      <c r="A1703" s="1"/>
      <c r="B1703" s="7" t="s">
        <v>14</v>
      </c>
      <c r="C1703" s="7">
        <v>1185732</v>
      </c>
      <c r="D1703" s="8">
        <v>44394</v>
      </c>
      <c r="E1703" s="7" t="s">
        <v>33</v>
      </c>
      <c r="F1703" s="7" t="s">
        <v>71</v>
      </c>
      <c r="G1703" s="7" t="s">
        <v>72</v>
      </c>
      <c r="H1703" s="7" t="s">
        <v>22</v>
      </c>
      <c r="I1703" s="9">
        <v>0.45</v>
      </c>
      <c r="J1703" s="10">
        <v>5500</v>
      </c>
      <c r="K1703" s="11">
        <f t="shared" si="12"/>
        <v>2475</v>
      </c>
      <c r="L1703" s="11">
        <f t="shared" si="13"/>
        <v>1237.5</v>
      </c>
      <c r="M1703" s="12">
        <v>0.5</v>
      </c>
      <c r="O1703" s="17"/>
      <c r="P1703" s="15"/>
      <c r="Q1703" s="13"/>
      <c r="R1703" s="14"/>
    </row>
    <row r="1704" spans="1:18" ht="15.75" customHeight="1">
      <c r="A1704" s="1"/>
      <c r="B1704" s="7" t="s">
        <v>14</v>
      </c>
      <c r="C1704" s="7">
        <v>1185732</v>
      </c>
      <c r="D1704" s="8">
        <v>44426</v>
      </c>
      <c r="E1704" s="7" t="s">
        <v>33</v>
      </c>
      <c r="F1704" s="7" t="s">
        <v>71</v>
      </c>
      <c r="G1704" s="7" t="s">
        <v>72</v>
      </c>
      <c r="H1704" s="7" t="s">
        <v>17</v>
      </c>
      <c r="I1704" s="9">
        <v>0.4</v>
      </c>
      <c r="J1704" s="10">
        <v>7000</v>
      </c>
      <c r="K1704" s="11">
        <f t="shared" si="12"/>
        <v>2800</v>
      </c>
      <c r="L1704" s="11">
        <f t="shared" si="13"/>
        <v>1120</v>
      </c>
      <c r="M1704" s="12">
        <v>0.4</v>
      </c>
      <c r="O1704" s="17"/>
      <c r="P1704" s="15"/>
      <c r="Q1704" s="13"/>
      <c r="R1704" s="14"/>
    </row>
    <row r="1705" spans="1:18" ht="15.75" customHeight="1">
      <c r="A1705" s="1"/>
      <c r="B1705" s="7" t="s">
        <v>14</v>
      </c>
      <c r="C1705" s="7">
        <v>1185732</v>
      </c>
      <c r="D1705" s="8">
        <v>44426</v>
      </c>
      <c r="E1705" s="7" t="s">
        <v>33</v>
      </c>
      <c r="F1705" s="7" t="s">
        <v>71</v>
      </c>
      <c r="G1705" s="7" t="s">
        <v>72</v>
      </c>
      <c r="H1705" s="7" t="s">
        <v>18</v>
      </c>
      <c r="I1705" s="9">
        <v>0.40000000000000008</v>
      </c>
      <c r="J1705" s="10">
        <v>4750</v>
      </c>
      <c r="K1705" s="11">
        <f t="shared" si="12"/>
        <v>1900.0000000000005</v>
      </c>
      <c r="L1705" s="11">
        <f t="shared" si="13"/>
        <v>665.00000000000011</v>
      </c>
      <c r="M1705" s="12">
        <v>0.35</v>
      </c>
      <c r="O1705" s="17"/>
      <c r="P1705" s="15"/>
      <c r="Q1705" s="13"/>
      <c r="R1705" s="14"/>
    </row>
    <row r="1706" spans="1:18" ht="15.75" customHeight="1">
      <c r="A1706" s="1"/>
      <c r="B1706" s="7" t="s">
        <v>14</v>
      </c>
      <c r="C1706" s="7">
        <v>1185732</v>
      </c>
      <c r="D1706" s="8">
        <v>44426</v>
      </c>
      <c r="E1706" s="7" t="s">
        <v>33</v>
      </c>
      <c r="F1706" s="7" t="s">
        <v>71</v>
      </c>
      <c r="G1706" s="7" t="s">
        <v>72</v>
      </c>
      <c r="H1706" s="7" t="s">
        <v>19</v>
      </c>
      <c r="I1706" s="9">
        <v>0.35000000000000003</v>
      </c>
      <c r="J1706" s="10">
        <v>4000</v>
      </c>
      <c r="K1706" s="11">
        <f t="shared" si="12"/>
        <v>1400.0000000000002</v>
      </c>
      <c r="L1706" s="11">
        <f t="shared" si="13"/>
        <v>490.00000000000006</v>
      </c>
      <c r="M1706" s="12">
        <v>0.35</v>
      </c>
      <c r="O1706" s="17"/>
      <c r="P1706" s="15"/>
      <c r="Q1706" s="13"/>
      <c r="R1706" s="14"/>
    </row>
    <row r="1707" spans="1:18" ht="15.75" customHeight="1">
      <c r="A1707" s="1"/>
      <c r="B1707" s="7" t="s">
        <v>14</v>
      </c>
      <c r="C1707" s="7">
        <v>1185732</v>
      </c>
      <c r="D1707" s="8">
        <v>44426</v>
      </c>
      <c r="E1707" s="7" t="s">
        <v>33</v>
      </c>
      <c r="F1707" s="7" t="s">
        <v>71</v>
      </c>
      <c r="G1707" s="7" t="s">
        <v>72</v>
      </c>
      <c r="H1707" s="7" t="s">
        <v>20</v>
      </c>
      <c r="I1707" s="9">
        <v>0.25000000000000006</v>
      </c>
      <c r="J1707" s="10">
        <v>3250</v>
      </c>
      <c r="K1707" s="11">
        <f t="shared" si="12"/>
        <v>812.50000000000023</v>
      </c>
      <c r="L1707" s="11">
        <f t="shared" si="13"/>
        <v>325.00000000000011</v>
      </c>
      <c r="M1707" s="12">
        <v>0.4</v>
      </c>
      <c r="O1707" s="17"/>
      <c r="P1707" s="15"/>
      <c r="Q1707" s="13"/>
      <c r="R1707" s="14"/>
    </row>
    <row r="1708" spans="1:18" ht="15.75" customHeight="1">
      <c r="A1708" s="1"/>
      <c r="B1708" s="7" t="s">
        <v>14</v>
      </c>
      <c r="C1708" s="7">
        <v>1185732</v>
      </c>
      <c r="D1708" s="8">
        <v>44426</v>
      </c>
      <c r="E1708" s="7" t="s">
        <v>33</v>
      </c>
      <c r="F1708" s="7" t="s">
        <v>71</v>
      </c>
      <c r="G1708" s="7" t="s">
        <v>72</v>
      </c>
      <c r="H1708" s="7" t="s">
        <v>21</v>
      </c>
      <c r="I1708" s="9">
        <v>0.35000000000000003</v>
      </c>
      <c r="J1708" s="10">
        <v>3000</v>
      </c>
      <c r="K1708" s="11">
        <f t="shared" si="12"/>
        <v>1050</v>
      </c>
      <c r="L1708" s="11">
        <f t="shared" si="13"/>
        <v>367.5</v>
      </c>
      <c r="M1708" s="12">
        <v>0.35</v>
      </c>
      <c r="O1708" s="17"/>
      <c r="P1708" s="15"/>
      <c r="Q1708" s="13"/>
      <c r="R1708" s="14"/>
    </row>
    <row r="1709" spans="1:18" ht="15.75" customHeight="1">
      <c r="A1709" s="1"/>
      <c r="B1709" s="7" t="s">
        <v>14</v>
      </c>
      <c r="C1709" s="7">
        <v>1185732</v>
      </c>
      <c r="D1709" s="8">
        <v>44426</v>
      </c>
      <c r="E1709" s="7" t="s">
        <v>33</v>
      </c>
      <c r="F1709" s="7" t="s">
        <v>71</v>
      </c>
      <c r="G1709" s="7" t="s">
        <v>72</v>
      </c>
      <c r="H1709" s="7" t="s">
        <v>22</v>
      </c>
      <c r="I1709" s="9">
        <v>0.4</v>
      </c>
      <c r="J1709" s="10">
        <v>4750</v>
      </c>
      <c r="K1709" s="11">
        <f t="shared" si="12"/>
        <v>1900</v>
      </c>
      <c r="L1709" s="11">
        <f t="shared" si="13"/>
        <v>950</v>
      </c>
      <c r="M1709" s="12">
        <v>0.5</v>
      </c>
      <c r="O1709" s="17"/>
      <c r="P1709" s="15"/>
      <c r="Q1709" s="13"/>
      <c r="R1709" s="14"/>
    </row>
    <row r="1710" spans="1:18" ht="15.75" customHeight="1">
      <c r="A1710" s="1"/>
      <c r="B1710" s="7" t="s">
        <v>14</v>
      </c>
      <c r="C1710" s="7">
        <v>1185732</v>
      </c>
      <c r="D1710" s="8">
        <v>44458</v>
      </c>
      <c r="E1710" s="7" t="s">
        <v>33</v>
      </c>
      <c r="F1710" s="7" t="s">
        <v>71</v>
      </c>
      <c r="G1710" s="7" t="s">
        <v>72</v>
      </c>
      <c r="H1710" s="7" t="s">
        <v>17</v>
      </c>
      <c r="I1710" s="9">
        <v>0.35000000000000003</v>
      </c>
      <c r="J1710" s="10">
        <v>6000</v>
      </c>
      <c r="K1710" s="11">
        <f t="shared" si="12"/>
        <v>2100</v>
      </c>
      <c r="L1710" s="11">
        <f t="shared" si="13"/>
        <v>840</v>
      </c>
      <c r="M1710" s="12">
        <v>0.4</v>
      </c>
      <c r="O1710" s="17"/>
      <c r="P1710" s="15"/>
      <c r="Q1710" s="13"/>
      <c r="R1710" s="14"/>
    </row>
    <row r="1711" spans="1:18" ht="15.75" customHeight="1">
      <c r="A1711" s="1"/>
      <c r="B1711" s="7" t="s">
        <v>14</v>
      </c>
      <c r="C1711" s="7">
        <v>1185732</v>
      </c>
      <c r="D1711" s="8">
        <v>44458</v>
      </c>
      <c r="E1711" s="7" t="s">
        <v>33</v>
      </c>
      <c r="F1711" s="7" t="s">
        <v>71</v>
      </c>
      <c r="G1711" s="7" t="s">
        <v>72</v>
      </c>
      <c r="H1711" s="7" t="s">
        <v>18</v>
      </c>
      <c r="I1711" s="9">
        <v>0.3000000000000001</v>
      </c>
      <c r="J1711" s="10">
        <v>4000</v>
      </c>
      <c r="K1711" s="11">
        <f t="shared" si="12"/>
        <v>1200.0000000000005</v>
      </c>
      <c r="L1711" s="11">
        <f t="shared" si="13"/>
        <v>420.00000000000011</v>
      </c>
      <c r="M1711" s="12">
        <v>0.35</v>
      </c>
      <c r="O1711" s="17"/>
      <c r="P1711" s="15"/>
      <c r="Q1711" s="13"/>
      <c r="R1711" s="14"/>
    </row>
    <row r="1712" spans="1:18" ht="15.75" customHeight="1">
      <c r="A1712" s="1"/>
      <c r="B1712" s="7" t="s">
        <v>14</v>
      </c>
      <c r="C1712" s="7">
        <v>1185732</v>
      </c>
      <c r="D1712" s="8">
        <v>44458</v>
      </c>
      <c r="E1712" s="7" t="s">
        <v>33</v>
      </c>
      <c r="F1712" s="7" t="s">
        <v>71</v>
      </c>
      <c r="G1712" s="7" t="s">
        <v>72</v>
      </c>
      <c r="H1712" s="7" t="s">
        <v>19</v>
      </c>
      <c r="I1712" s="9">
        <v>0.15000000000000002</v>
      </c>
      <c r="J1712" s="10">
        <v>3000</v>
      </c>
      <c r="K1712" s="11">
        <f t="shared" si="12"/>
        <v>450.00000000000006</v>
      </c>
      <c r="L1712" s="11">
        <f t="shared" si="13"/>
        <v>157.5</v>
      </c>
      <c r="M1712" s="12">
        <v>0.35</v>
      </c>
      <c r="O1712" s="17"/>
      <c r="P1712" s="15"/>
      <c r="Q1712" s="13"/>
      <c r="R1712" s="14"/>
    </row>
    <row r="1713" spans="1:18" ht="15.75" customHeight="1">
      <c r="A1713" s="1"/>
      <c r="B1713" s="7" t="s">
        <v>14</v>
      </c>
      <c r="C1713" s="7">
        <v>1185732</v>
      </c>
      <c r="D1713" s="8">
        <v>44458</v>
      </c>
      <c r="E1713" s="7" t="s">
        <v>33</v>
      </c>
      <c r="F1713" s="7" t="s">
        <v>71</v>
      </c>
      <c r="G1713" s="7" t="s">
        <v>72</v>
      </c>
      <c r="H1713" s="7" t="s">
        <v>20</v>
      </c>
      <c r="I1713" s="9">
        <v>0.15000000000000002</v>
      </c>
      <c r="J1713" s="10">
        <v>2750</v>
      </c>
      <c r="K1713" s="11">
        <f t="shared" si="12"/>
        <v>412.50000000000006</v>
      </c>
      <c r="L1713" s="11">
        <f t="shared" si="13"/>
        <v>165.00000000000003</v>
      </c>
      <c r="M1713" s="12">
        <v>0.4</v>
      </c>
      <c r="O1713" s="17"/>
      <c r="P1713" s="15"/>
      <c r="Q1713" s="13"/>
      <c r="R1713" s="14"/>
    </row>
    <row r="1714" spans="1:18" ht="15.75" customHeight="1">
      <c r="A1714" s="1"/>
      <c r="B1714" s="7" t="s">
        <v>14</v>
      </c>
      <c r="C1714" s="7">
        <v>1185732</v>
      </c>
      <c r="D1714" s="8">
        <v>44458</v>
      </c>
      <c r="E1714" s="7" t="s">
        <v>33</v>
      </c>
      <c r="F1714" s="7" t="s">
        <v>71</v>
      </c>
      <c r="G1714" s="7" t="s">
        <v>72</v>
      </c>
      <c r="H1714" s="7" t="s">
        <v>21</v>
      </c>
      <c r="I1714" s="9">
        <v>0.25</v>
      </c>
      <c r="J1714" s="10">
        <v>2750</v>
      </c>
      <c r="K1714" s="11">
        <f t="shared" si="12"/>
        <v>687.5</v>
      </c>
      <c r="L1714" s="11">
        <f t="shared" si="13"/>
        <v>240.62499999999997</v>
      </c>
      <c r="M1714" s="12">
        <v>0.35</v>
      </c>
      <c r="O1714" s="17"/>
      <c r="P1714" s="15"/>
      <c r="Q1714" s="13"/>
      <c r="R1714" s="14"/>
    </row>
    <row r="1715" spans="1:18" ht="15.75" customHeight="1">
      <c r="A1715" s="1"/>
      <c r="B1715" s="7" t="s">
        <v>14</v>
      </c>
      <c r="C1715" s="7">
        <v>1185732</v>
      </c>
      <c r="D1715" s="8">
        <v>44458</v>
      </c>
      <c r="E1715" s="7" t="s">
        <v>33</v>
      </c>
      <c r="F1715" s="7" t="s">
        <v>71</v>
      </c>
      <c r="G1715" s="7" t="s">
        <v>72</v>
      </c>
      <c r="H1715" s="7" t="s">
        <v>22</v>
      </c>
      <c r="I1715" s="9">
        <v>0.30000000000000004</v>
      </c>
      <c r="J1715" s="10">
        <v>3500</v>
      </c>
      <c r="K1715" s="11">
        <f t="shared" si="12"/>
        <v>1050.0000000000002</v>
      </c>
      <c r="L1715" s="11">
        <f t="shared" si="13"/>
        <v>525.00000000000011</v>
      </c>
      <c r="M1715" s="12">
        <v>0.5</v>
      </c>
      <c r="O1715" s="17"/>
      <c r="P1715" s="15"/>
      <c r="Q1715" s="13"/>
      <c r="R1715" s="14"/>
    </row>
    <row r="1716" spans="1:18" ht="15.75" customHeight="1">
      <c r="A1716" s="1"/>
      <c r="B1716" s="7" t="s">
        <v>14</v>
      </c>
      <c r="C1716" s="7">
        <v>1185732</v>
      </c>
      <c r="D1716" s="8">
        <v>44487</v>
      </c>
      <c r="E1716" s="7" t="s">
        <v>33</v>
      </c>
      <c r="F1716" s="7" t="s">
        <v>71</v>
      </c>
      <c r="G1716" s="7" t="s">
        <v>72</v>
      </c>
      <c r="H1716" s="7" t="s">
        <v>17</v>
      </c>
      <c r="I1716" s="9">
        <v>0.35</v>
      </c>
      <c r="J1716" s="10">
        <v>5250</v>
      </c>
      <c r="K1716" s="11">
        <f t="shared" si="12"/>
        <v>1837.4999999999998</v>
      </c>
      <c r="L1716" s="11">
        <f t="shared" si="13"/>
        <v>735</v>
      </c>
      <c r="M1716" s="12">
        <v>0.4</v>
      </c>
      <c r="O1716" s="17"/>
      <c r="P1716" s="15"/>
      <c r="Q1716" s="13"/>
      <c r="R1716" s="14"/>
    </row>
    <row r="1717" spans="1:18" ht="15.75" customHeight="1">
      <c r="A1717" s="1"/>
      <c r="B1717" s="7" t="s">
        <v>14</v>
      </c>
      <c r="C1717" s="7">
        <v>1185732</v>
      </c>
      <c r="D1717" s="8">
        <v>44487</v>
      </c>
      <c r="E1717" s="7" t="s">
        <v>33</v>
      </c>
      <c r="F1717" s="7" t="s">
        <v>71</v>
      </c>
      <c r="G1717" s="7" t="s">
        <v>72</v>
      </c>
      <c r="H1717" s="7" t="s">
        <v>18</v>
      </c>
      <c r="I1717" s="9">
        <v>0.25</v>
      </c>
      <c r="J1717" s="10">
        <v>3500</v>
      </c>
      <c r="K1717" s="11">
        <f t="shared" si="12"/>
        <v>875</v>
      </c>
      <c r="L1717" s="11">
        <f t="shared" si="13"/>
        <v>306.25</v>
      </c>
      <c r="M1717" s="12">
        <v>0.35</v>
      </c>
      <c r="O1717" s="17"/>
      <c r="P1717" s="15"/>
      <c r="Q1717" s="13"/>
      <c r="R1717" s="14"/>
    </row>
    <row r="1718" spans="1:18" ht="15.75" customHeight="1">
      <c r="A1718" s="1"/>
      <c r="B1718" s="7" t="s">
        <v>14</v>
      </c>
      <c r="C1718" s="7">
        <v>1185732</v>
      </c>
      <c r="D1718" s="8">
        <v>44487</v>
      </c>
      <c r="E1718" s="7" t="s">
        <v>33</v>
      </c>
      <c r="F1718" s="7" t="s">
        <v>71</v>
      </c>
      <c r="G1718" s="7" t="s">
        <v>72</v>
      </c>
      <c r="H1718" s="7" t="s">
        <v>19</v>
      </c>
      <c r="I1718" s="9">
        <v>0.25</v>
      </c>
      <c r="J1718" s="10">
        <v>2500</v>
      </c>
      <c r="K1718" s="11">
        <f t="shared" si="12"/>
        <v>625</v>
      </c>
      <c r="L1718" s="11">
        <f t="shared" si="13"/>
        <v>218.75</v>
      </c>
      <c r="M1718" s="12">
        <v>0.35</v>
      </c>
      <c r="O1718" s="17"/>
      <c r="P1718" s="15"/>
      <c r="Q1718" s="13"/>
      <c r="R1718" s="14"/>
    </row>
    <row r="1719" spans="1:18" ht="15.75" customHeight="1">
      <c r="A1719" s="1"/>
      <c r="B1719" s="7" t="s">
        <v>14</v>
      </c>
      <c r="C1719" s="7">
        <v>1185732</v>
      </c>
      <c r="D1719" s="8">
        <v>44487</v>
      </c>
      <c r="E1719" s="7" t="s">
        <v>33</v>
      </c>
      <c r="F1719" s="7" t="s">
        <v>71</v>
      </c>
      <c r="G1719" s="7" t="s">
        <v>72</v>
      </c>
      <c r="H1719" s="7" t="s">
        <v>20</v>
      </c>
      <c r="I1719" s="9">
        <v>0.25</v>
      </c>
      <c r="J1719" s="10">
        <v>2250</v>
      </c>
      <c r="K1719" s="11">
        <f t="shared" si="12"/>
        <v>562.5</v>
      </c>
      <c r="L1719" s="11">
        <f t="shared" si="13"/>
        <v>225</v>
      </c>
      <c r="M1719" s="12">
        <v>0.4</v>
      </c>
      <c r="O1719" s="17"/>
      <c r="P1719" s="15"/>
      <c r="Q1719" s="13"/>
      <c r="R1719" s="14"/>
    </row>
    <row r="1720" spans="1:18" ht="15.75" customHeight="1">
      <c r="A1720" s="1"/>
      <c r="B1720" s="7" t="s">
        <v>14</v>
      </c>
      <c r="C1720" s="7">
        <v>1185732</v>
      </c>
      <c r="D1720" s="8">
        <v>44487</v>
      </c>
      <c r="E1720" s="7" t="s">
        <v>33</v>
      </c>
      <c r="F1720" s="7" t="s">
        <v>71</v>
      </c>
      <c r="G1720" s="7" t="s">
        <v>72</v>
      </c>
      <c r="H1720" s="7" t="s">
        <v>21</v>
      </c>
      <c r="I1720" s="9">
        <v>0.35</v>
      </c>
      <c r="J1720" s="10">
        <v>2250</v>
      </c>
      <c r="K1720" s="11">
        <f t="shared" si="12"/>
        <v>787.5</v>
      </c>
      <c r="L1720" s="11">
        <f t="shared" si="13"/>
        <v>275.625</v>
      </c>
      <c r="M1720" s="12">
        <v>0.35</v>
      </c>
      <c r="O1720" s="17"/>
      <c r="P1720" s="15"/>
      <c r="Q1720" s="13"/>
      <c r="R1720" s="14"/>
    </row>
    <row r="1721" spans="1:18" ht="15.75" customHeight="1">
      <c r="A1721" s="1"/>
      <c r="B1721" s="7" t="s">
        <v>14</v>
      </c>
      <c r="C1721" s="7">
        <v>1185732</v>
      </c>
      <c r="D1721" s="8">
        <v>44487</v>
      </c>
      <c r="E1721" s="7" t="s">
        <v>33</v>
      </c>
      <c r="F1721" s="7" t="s">
        <v>71</v>
      </c>
      <c r="G1721" s="7" t="s">
        <v>72</v>
      </c>
      <c r="H1721" s="7" t="s">
        <v>22</v>
      </c>
      <c r="I1721" s="9">
        <v>0.39999999999999991</v>
      </c>
      <c r="J1721" s="10">
        <v>3500</v>
      </c>
      <c r="K1721" s="11">
        <f t="shared" si="12"/>
        <v>1399.9999999999998</v>
      </c>
      <c r="L1721" s="11">
        <f t="shared" si="13"/>
        <v>699.99999999999989</v>
      </c>
      <c r="M1721" s="12">
        <v>0.5</v>
      </c>
      <c r="O1721" s="17"/>
      <c r="P1721" s="15"/>
      <c r="Q1721" s="13"/>
      <c r="R1721" s="14"/>
    </row>
    <row r="1722" spans="1:18" ht="15.75" customHeight="1">
      <c r="A1722" s="1"/>
      <c r="B1722" s="7" t="s">
        <v>14</v>
      </c>
      <c r="C1722" s="7">
        <v>1185732</v>
      </c>
      <c r="D1722" s="8">
        <v>44518</v>
      </c>
      <c r="E1722" s="7" t="s">
        <v>33</v>
      </c>
      <c r="F1722" s="7" t="s">
        <v>71</v>
      </c>
      <c r="G1722" s="7" t="s">
        <v>72</v>
      </c>
      <c r="H1722" s="7" t="s">
        <v>17</v>
      </c>
      <c r="I1722" s="9">
        <v>0.35000000000000003</v>
      </c>
      <c r="J1722" s="10">
        <v>5000</v>
      </c>
      <c r="K1722" s="11">
        <f t="shared" si="12"/>
        <v>1750.0000000000002</v>
      </c>
      <c r="L1722" s="11">
        <f t="shared" si="13"/>
        <v>700.00000000000011</v>
      </c>
      <c r="M1722" s="12">
        <v>0.4</v>
      </c>
      <c r="O1722" s="17"/>
      <c r="P1722" s="15"/>
      <c r="Q1722" s="13"/>
      <c r="R1722" s="14"/>
    </row>
    <row r="1723" spans="1:18" ht="15.75" customHeight="1">
      <c r="A1723" s="1"/>
      <c r="B1723" s="7" t="s">
        <v>14</v>
      </c>
      <c r="C1723" s="7">
        <v>1185732</v>
      </c>
      <c r="D1723" s="8">
        <v>44518</v>
      </c>
      <c r="E1723" s="7" t="s">
        <v>33</v>
      </c>
      <c r="F1723" s="7" t="s">
        <v>71</v>
      </c>
      <c r="G1723" s="7" t="s">
        <v>72</v>
      </c>
      <c r="H1723" s="7" t="s">
        <v>18</v>
      </c>
      <c r="I1723" s="9">
        <v>0.25000000000000006</v>
      </c>
      <c r="J1723" s="10">
        <v>3500</v>
      </c>
      <c r="K1723" s="11">
        <f t="shared" si="12"/>
        <v>875.00000000000023</v>
      </c>
      <c r="L1723" s="11">
        <f t="shared" si="13"/>
        <v>306.25000000000006</v>
      </c>
      <c r="M1723" s="12">
        <v>0.35</v>
      </c>
      <c r="O1723" s="17"/>
      <c r="P1723" s="15"/>
      <c r="Q1723" s="13"/>
      <c r="R1723" s="14"/>
    </row>
    <row r="1724" spans="1:18" ht="15.75" customHeight="1">
      <c r="A1724" s="1"/>
      <c r="B1724" s="7" t="s">
        <v>14</v>
      </c>
      <c r="C1724" s="7">
        <v>1185732</v>
      </c>
      <c r="D1724" s="8">
        <v>44518</v>
      </c>
      <c r="E1724" s="7" t="s">
        <v>33</v>
      </c>
      <c r="F1724" s="7" t="s">
        <v>71</v>
      </c>
      <c r="G1724" s="7" t="s">
        <v>72</v>
      </c>
      <c r="H1724" s="7" t="s">
        <v>19</v>
      </c>
      <c r="I1724" s="9">
        <v>0.25000000000000006</v>
      </c>
      <c r="J1724" s="10">
        <v>2950</v>
      </c>
      <c r="K1724" s="11">
        <f t="shared" si="12"/>
        <v>737.50000000000011</v>
      </c>
      <c r="L1724" s="11">
        <f t="shared" si="13"/>
        <v>258.125</v>
      </c>
      <c r="M1724" s="12">
        <v>0.35</v>
      </c>
      <c r="O1724" s="17"/>
      <c r="P1724" s="15"/>
      <c r="Q1724" s="13"/>
      <c r="R1724" s="14"/>
    </row>
    <row r="1725" spans="1:18" ht="15.75" customHeight="1">
      <c r="A1725" s="1"/>
      <c r="B1725" s="7" t="s">
        <v>14</v>
      </c>
      <c r="C1725" s="7">
        <v>1185732</v>
      </c>
      <c r="D1725" s="8">
        <v>44518</v>
      </c>
      <c r="E1725" s="7" t="s">
        <v>33</v>
      </c>
      <c r="F1725" s="7" t="s">
        <v>71</v>
      </c>
      <c r="G1725" s="7" t="s">
        <v>72</v>
      </c>
      <c r="H1725" s="7" t="s">
        <v>20</v>
      </c>
      <c r="I1725" s="9">
        <v>0.25000000000000006</v>
      </c>
      <c r="J1725" s="10">
        <v>3250</v>
      </c>
      <c r="K1725" s="11">
        <f t="shared" si="12"/>
        <v>812.50000000000023</v>
      </c>
      <c r="L1725" s="11">
        <f t="shared" si="13"/>
        <v>325.00000000000011</v>
      </c>
      <c r="M1725" s="12">
        <v>0.4</v>
      </c>
      <c r="O1725" s="17"/>
      <c r="P1725" s="15"/>
      <c r="Q1725" s="13"/>
      <c r="R1725" s="14"/>
    </row>
    <row r="1726" spans="1:18" ht="15.75" customHeight="1">
      <c r="A1726" s="1"/>
      <c r="B1726" s="7" t="s">
        <v>14</v>
      </c>
      <c r="C1726" s="7">
        <v>1185732</v>
      </c>
      <c r="D1726" s="8">
        <v>44518</v>
      </c>
      <c r="E1726" s="7" t="s">
        <v>33</v>
      </c>
      <c r="F1726" s="7" t="s">
        <v>71</v>
      </c>
      <c r="G1726" s="7" t="s">
        <v>72</v>
      </c>
      <c r="H1726" s="7" t="s">
        <v>21</v>
      </c>
      <c r="I1726" s="9">
        <v>0.44999999999999996</v>
      </c>
      <c r="J1726" s="10">
        <v>3000</v>
      </c>
      <c r="K1726" s="11">
        <f t="shared" si="12"/>
        <v>1349.9999999999998</v>
      </c>
      <c r="L1726" s="11">
        <f t="shared" si="13"/>
        <v>472.49999999999989</v>
      </c>
      <c r="M1726" s="12">
        <v>0.35</v>
      </c>
      <c r="O1726" s="17"/>
      <c r="P1726" s="15"/>
      <c r="Q1726" s="13"/>
      <c r="R1726" s="14"/>
    </row>
    <row r="1727" spans="1:18" ht="15.75" customHeight="1">
      <c r="A1727" s="1"/>
      <c r="B1727" s="7" t="s">
        <v>14</v>
      </c>
      <c r="C1727" s="7">
        <v>1185732</v>
      </c>
      <c r="D1727" s="8">
        <v>44518</v>
      </c>
      <c r="E1727" s="7" t="s">
        <v>33</v>
      </c>
      <c r="F1727" s="7" t="s">
        <v>71</v>
      </c>
      <c r="G1727" s="7" t="s">
        <v>72</v>
      </c>
      <c r="H1727" s="7" t="s">
        <v>22</v>
      </c>
      <c r="I1727" s="9">
        <v>0.49999999999999983</v>
      </c>
      <c r="J1727" s="10">
        <v>4000</v>
      </c>
      <c r="K1727" s="11">
        <f t="shared" si="12"/>
        <v>1999.9999999999993</v>
      </c>
      <c r="L1727" s="11">
        <f t="shared" si="13"/>
        <v>999.99999999999966</v>
      </c>
      <c r="M1727" s="12">
        <v>0.5</v>
      </c>
      <c r="O1727" s="17"/>
      <c r="P1727" s="15"/>
      <c r="Q1727" s="13"/>
      <c r="R1727" s="14"/>
    </row>
    <row r="1728" spans="1:18" ht="15.75" customHeight="1">
      <c r="A1728" s="1"/>
      <c r="B1728" s="7" t="s">
        <v>14</v>
      </c>
      <c r="C1728" s="7">
        <v>1185732</v>
      </c>
      <c r="D1728" s="8">
        <v>44547</v>
      </c>
      <c r="E1728" s="7" t="s">
        <v>33</v>
      </c>
      <c r="F1728" s="7" t="s">
        <v>71</v>
      </c>
      <c r="G1728" s="7" t="s">
        <v>72</v>
      </c>
      <c r="H1728" s="7" t="s">
        <v>17</v>
      </c>
      <c r="I1728" s="9">
        <v>0.44999999999999996</v>
      </c>
      <c r="J1728" s="10">
        <v>6500</v>
      </c>
      <c r="K1728" s="11">
        <f t="shared" si="12"/>
        <v>2924.9999999999995</v>
      </c>
      <c r="L1728" s="11">
        <f t="shared" si="13"/>
        <v>1169.9999999999998</v>
      </c>
      <c r="M1728" s="12">
        <v>0.4</v>
      </c>
      <c r="O1728" s="17"/>
      <c r="P1728" s="15"/>
      <c r="Q1728" s="13"/>
      <c r="R1728" s="14"/>
    </row>
    <row r="1729" spans="1:18" ht="15.75" customHeight="1">
      <c r="A1729" s="1"/>
      <c r="B1729" s="7" t="s">
        <v>14</v>
      </c>
      <c r="C1729" s="7">
        <v>1185732</v>
      </c>
      <c r="D1729" s="8">
        <v>44547</v>
      </c>
      <c r="E1729" s="7" t="s">
        <v>33</v>
      </c>
      <c r="F1729" s="7" t="s">
        <v>71</v>
      </c>
      <c r="G1729" s="7" t="s">
        <v>72</v>
      </c>
      <c r="H1729" s="7" t="s">
        <v>18</v>
      </c>
      <c r="I1729" s="9">
        <v>0.35000000000000003</v>
      </c>
      <c r="J1729" s="10">
        <v>4500</v>
      </c>
      <c r="K1729" s="11">
        <f t="shared" si="12"/>
        <v>1575.0000000000002</v>
      </c>
      <c r="L1729" s="11">
        <f t="shared" si="13"/>
        <v>551.25</v>
      </c>
      <c r="M1729" s="12">
        <v>0.35</v>
      </c>
      <c r="O1729" s="17"/>
      <c r="P1729" s="15"/>
      <c r="Q1729" s="13"/>
      <c r="R1729" s="14"/>
    </row>
    <row r="1730" spans="1:18" ht="15.75" customHeight="1">
      <c r="A1730" s="1"/>
      <c r="B1730" s="7" t="s">
        <v>14</v>
      </c>
      <c r="C1730" s="7">
        <v>1185732</v>
      </c>
      <c r="D1730" s="8">
        <v>44547</v>
      </c>
      <c r="E1730" s="7" t="s">
        <v>33</v>
      </c>
      <c r="F1730" s="7" t="s">
        <v>71</v>
      </c>
      <c r="G1730" s="7" t="s">
        <v>72</v>
      </c>
      <c r="H1730" s="7" t="s">
        <v>19</v>
      </c>
      <c r="I1730" s="9">
        <v>0.35000000000000003</v>
      </c>
      <c r="J1730" s="10">
        <v>4000</v>
      </c>
      <c r="K1730" s="11">
        <f t="shared" si="12"/>
        <v>1400.0000000000002</v>
      </c>
      <c r="L1730" s="11">
        <f t="shared" si="13"/>
        <v>490.00000000000006</v>
      </c>
      <c r="M1730" s="12">
        <v>0.35</v>
      </c>
      <c r="O1730" s="17"/>
      <c r="P1730" s="15"/>
      <c r="Q1730" s="13"/>
      <c r="R1730" s="14"/>
    </row>
    <row r="1731" spans="1:18" ht="15.75" customHeight="1">
      <c r="A1731" s="1"/>
      <c r="B1731" s="7" t="s">
        <v>14</v>
      </c>
      <c r="C1731" s="7">
        <v>1185732</v>
      </c>
      <c r="D1731" s="8">
        <v>44547</v>
      </c>
      <c r="E1731" s="7" t="s">
        <v>33</v>
      </c>
      <c r="F1731" s="7" t="s">
        <v>71</v>
      </c>
      <c r="G1731" s="7" t="s">
        <v>72</v>
      </c>
      <c r="H1731" s="7" t="s">
        <v>20</v>
      </c>
      <c r="I1731" s="9">
        <v>0.35000000000000003</v>
      </c>
      <c r="J1731" s="10">
        <v>3500</v>
      </c>
      <c r="K1731" s="11">
        <f t="shared" si="12"/>
        <v>1225.0000000000002</v>
      </c>
      <c r="L1731" s="11">
        <f t="shared" si="13"/>
        <v>490.00000000000011</v>
      </c>
      <c r="M1731" s="12">
        <v>0.4</v>
      </c>
      <c r="O1731" s="17"/>
      <c r="P1731" s="15"/>
      <c r="Q1731" s="13"/>
      <c r="R1731" s="14"/>
    </row>
    <row r="1732" spans="1:18" ht="15.75" customHeight="1">
      <c r="A1732" s="1"/>
      <c r="B1732" s="7" t="s">
        <v>14</v>
      </c>
      <c r="C1732" s="7">
        <v>1185732</v>
      </c>
      <c r="D1732" s="8">
        <v>44547</v>
      </c>
      <c r="E1732" s="7" t="s">
        <v>33</v>
      </c>
      <c r="F1732" s="7" t="s">
        <v>71</v>
      </c>
      <c r="G1732" s="7" t="s">
        <v>72</v>
      </c>
      <c r="H1732" s="7" t="s">
        <v>21</v>
      </c>
      <c r="I1732" s="9">
        <v>0.44999999999999996</v>
      </c>
      <c r="J1732" s="10">
        <v>3500</v>
      </c>
      <c r="K1732" s="11">
        <f t="shared" si="12"/>
        <v>1574.9999999999998</v>
      </c>
      <c r="L1732" s="11">
        <f t="shared" si="13"/>
        <v>551.24999999999989</v>
      </c>
      <c r="M1732" s="12">
        <v>0.35</v>
      </c>
      <c r="O1732" s="17"/>
      <c r="P1732" s="15"/>
      <c r="Q1732" s="13"/>
      <c r="R1732" s="14"/>
    </row>
    <row r="1733" spans="1:18" ht="15.75" customHeight="1">
      <c r="A1733" s="1"/>
      <c r="B1733" s="7" t="s">
        <v>14</v>
      </c>
      <c r="C1733" s="7">
        <v>1185732</v>
      </c>
      <c r="D1733" s="8">
        <v>44547</v>
      </c>
      <c r="E1733" s="7" t="s">
        <v>33</v>
      </c>
      <c r="F1733" s="7" t="s">
        <v>71</v>
      </c>
      <c r="G1733" s="7" t="s">
        <v>72</v>
      </c>
      <c r="H1733" s="7" t="s">
        <v>22</v>
      </c>
      <c r="I1733" s="9">
        <v>0.49999999999999983</v>
      </c>
      <c r="J1733" s="10">
        <v>4500</v>
      </c>
      <c r="K1733" s="11">
        <f t="shared" si="12"/>
        <v>2249.9999999999991</v>
      </c>
      <c r="L1733" s="11">
        <f t="shared" si="13"/>
        <v>1124.9999999999995</v>
      </c>
      <c r="M1733" s="12">
        <v>0.5</v>
      </c>
      <c r="O1733" s="17"/>
      <c r="P1733" s="15"/>
      <c r="Q1733" s="13"/>
      <c r="R1733" s="14"/>
    </row>
    <row r="1734" spans="1:18" ht="15.75" customHeight="1">
      <c r="A1734" s="1" t="s">
        <v>39</v>
      </c>
      <c r="B1734" s="7" t="s">
        <v>14</v>
      </c>
      <c r="C1734" s="7">
        <v>1185732</v>
      </c>
      <c r="D1734" s="8">
        <v>44207</v>
      </c>
      <c r="E1734" s="7" t="s">
        <v>33</v>
      </c>
      <c r="F1734" s="7" t="s">
        <v>73</v>
      </c>
      <c r="G1734" s="7" t="s">
        <v>74</v>
      </c>
      <c r="H1734" s="7" t="s">
        <v>17</v>
      </c>
      <c r="I1734" s="9">
        <v>0.25</v>
      </c>
      <c r="J1734" s="10">
        <v>6750</v>
      </c>
      <c r="K1734" s="11">
        <f t="shared" si="12"/>
        <v>1687.5</v>
      </c>
      <c r="L1734" s="11">
        <f t="shared" si="13"/>
        <v>675</v>
      </c>
      <c r="M1734" s="12">
        <v>0.4</v>
      </c>
      <c r="O1734" s="17"/>
      <c r="P1734" s="15"/>
      <c r="Q1734" s="13"/>
      <c r="R1734" s="14"/>
    </row>
    <row r="1735" spans="1:18" ht="15.75" customHeight="1">
      <c r="A1735" s="1"/>
      <c r="B1735" s="7" t="s">
        <v>14</v>
      </c>
      <c r="C1735" s="7">
        <v>1185732</v>
      </c>
      <c r="D1735" s="8">
        <v>44207</v>
      </c>
      <c r="E1735" s="7" t="s">
        <v>33</v>
      </c>
      <c r="F1735" s="7" t="s">
        <v>73</v>
      </c>
      <c r="G1735" s="7" t="s">
        <v>74</v>
      </c>
      <c r="H1735" s="7" t="s">
        <v>18</v>
      </c>
      <c r="I1735" s="9">
        <v>0.25</v>
      </c>
      <c r="J1735" s="10">
        <v>4750</v>
      </c>
      <c r="K1735" s="11">
        <f t="shared" si="12"/>
        <v>1187.5</v>
      </c>
      <c r="L1735" s="11">
        <f t="shared" si="13"/>
        <v>415.625</v>
      </c>
      <c r="M1735" s="12">
        <v>0.35</v>
      </c>
      <c r="O1735" s="17"/>
      <c r="P1735" s="15"/>
      <c r="Q1735" s="13"/>
      <c r="R1735" s="14"/>
    </row>
    <row r="1736" spans="1:18" ht="15.75" customHeight="1">
      <c r="A1736" s="1"/>
      <c r="B1736" s="7" t="s">
        <v>14</v>
      </c>
      <c r="C1736" s="7">
        <v>1185732</v>
      </c>
      <c r="D1736" s="8">
        <v>44207</v>
      </c>
      <c r="E1736" s="7" t="s">
        <v>33</v>
      </c>
      <c r="F1736" s="7" t="s">
        <v>73</v>
      </c>
      <c r="G1736" s="7" t="s">
        <v>74</v>
      </c>
      <c r="H1736" s="7" t="s">
        <v>19</v>
      </c>
      <c r="I1736" s="9">
        <v>0.15000000000000002</v>
      </c>
      <c r="J1736" s="10">
        <v>4750</v>
      </c>
      <c r="K1736" s="11">
        <f t="shared" si="12"/>
        <v>712.50000000000011</v>
      </c>
      <c r="L1736" s="11">
        <f t="shared" si="13"/>
        <v>249.37500000000003</v>
      </c>
      <c r="M1736" s="12">
        <v>0.35</v>
      </c>
      <c r="O1736" s="17"/>
      <c r="P1736" s="15"/>
      <c r="Q1736" s="13"/>
      <c r="R1736" s="14"/>
    </row>
    <row r="1737" spans="1:18" ht="15.75" customHeight="1">
      <c r="A1737" s="1"/>
      <c r="B1737" s="7" t="s">
        <v>14</v>
      </c>
      <c r="C1737" s="7">
        <v>1185732</v>
      </c>
      <c r="D1737" s="8">
        <v>44207</v>
      </c>
      <c r="E1737" s="7" t="s">
        <v>33</v>
      </c>
      <c r="F1737" s="7" t="s">
        <v>73</v>
      </c>
      <c r="G1737" s="7" t="s">
        <v>74</v>
      </c>
      <c r="H1737" s="7" t="s">
        <v>20</v>
      </c>
      <c r="I1737" s="9">
        <v>0.20000000000000007</v>
      </c>
      <c r="J1737" s="10">
        <v>3250</v>
      </c>
      <c r="K1737" s="11">
        <f t="shared" si="12"/>
        <v>650.00000000000023</v>
      </c>
      <c r="L1737" s="11">
        <f t="shared" si="13"/>
        <v>260.00000000000011</v>
      </c>
      <c r="M1737" s="12">
        <v>0.4</v>
      </c>
      <c r="O1737" s="17"/>
      <c r="P1737" s="15"/>
      <c r="Q1737" s="13"/>
      <c r="R1737" s="14"/>
    </row>
    <row r="1738" spans="1:18" ht="15.75" customHeight="1">
      <c r="A1738" s="1"/>
      <c r="B1738" s="7" t="s">
        <v>14</v>
      </c>
      <c r="C1738" s="7">
        <v>1185732</v>
      </c>
      <c r="D1738" s="8">
        <v>44207</v>
      </c>
      <c r="E1738" s="7" t="s">
        <v>33</v>
      </c>
      <c r="F1738" s="7" t="s">
        <v>73</v>
      </c>
      <c r="G1738" s="7" t="s">
        <v>74</v>
      </c>
      <c r="H1738" s="7" t="s">
        <v>21</v>
      </c>
      <c r="I1738" s="9">
        <v>0.35</v>
      </c>
      <c r="J1738" s="10">
        <v>3750</v>
      </c>
      <c r="K1738" s="11">
        <f t="shared" si="12"/>
        <v>1312.5</v>
      </c>
      <c r="L1738" s="11">
        <f t="shared" si="13"/>
        <v>459.37499999999994</v>
      </c>
      <c r="M1738" s="12">
        <v>0.35</v>
      </c>
      <c r="O1738" s="17"/>
      <c r="P1738" s="15"/>
      <c r="Q1738" s="13"/>
      <c r="R1738" s="14"/>
    </row>
    <row r="1739" spans="1:18" ht="15.75" customHeight="1">
      <c r="A1739" s="1"/>
      <c r="B1739" s="7" t="s">
        <v>14</v>
      </c>
      <c r="C1739" s="7">
        <v>1185732</v>
      </c>
      <c r="D1739" s="8">
        <v>44207</v>
      </c>
      <c r="E1739" s="7" t="s">
        <v>33</v>
      </c>
      <c r="F1739" s="7" t="s">
        <v>73</v>
      </c>
      <c r="G1739" s="7" t="s">
        <v>74</v>
      </c>
      <c r="H1739" s="7" t="s">
        <v>22</v>
      </c>
      <c r="I1739" s="9">
        <v>0.25</v>
      </c>
      <c r="J1739" s="10">
        <v>4750</v>
      </c>
      <c r="K1739" s="11">
        <f t="shared" si="12"/>
        <v>1187.5</v>
      </c>
      <c r="L1739" s="11">
        <f t="shared" si="13"/>
        <v>593.75</v>
      </c>
      <c r="M1739" s="12">
        <v>0.5</v>
      </c>
      <c r="O1739" s="17"/>
      <c r="P1739" s="15"/>
      <c r="Q1739" s="13"/>
      <c r="R1739" s="14"/>
    </row>
    <row r="1740" spans="1:18" ht="15.75" customHeight="1">
      <c r="A1740" s="1"/>
      <c r="B1740" s="7" t="s">
        <v>14</v>
      </c>
      <c r="C1740" s="7">
        <v>1185732</v>
      </c>
      <c r="D1740" s="8">
        <v>44238</v>
      </c>
      <c r="E1740" s="7" t="s">
        <v>33</v>
      </c>
      <c r="F1740" s="7" t="s">
        <v>73</v>
      </c>
      <c r="G1740" s="7" t="s">
        <v>74</v>
      </c>
      <c r="H1740" s="7" t="s">
        <v>17</v>
      </c>
      <c r="I1740" s="9">
        <v>0.25</v>
      </c>
      <c r="J1740" s="10">
        <v>7250</v>
      </c>
      <c r="K1740" s="11">
        <f t="shared" si="12"/>
        <v>1812.5</v>
      </c>
      <c r="L1740" s="11">
        <f t="shared" si="13"/>
        <v>725</v>
      </c>
      <c r="M1740" s="12">
        <v>0.4</v>
      </c>
      <c r="O1740" s="17"/>
      <c r="P1740" s="15"/>
      <c r="Q1740" s="13"/>
      <c r="R1740" s="14"/>
    </row>
    <row r="1741" spans="1:18" ht="15.75" customHeight="1">
      <c r="A1741" s="1"/>
      <c r="B1741" s="7" t="s">
        <v>14</v>
      </c>
      <c r="C1741" s="7">
        <v>1185732</v>
      </c>
      <c r="D1741" s="8">
        <v>44238</v>
      </c>
      <c r="E1741" s="7" t="s">
        <v>33</v>
      </c>
      <c r="F1741" s="7" t="s">
        <v>73</v>
      </c>
      <c r="G1741" s="7" t="s">
        <v>74</v>
      </c>
      <c r="H1741" s="7" t="s">
        <v>18</v>
      </c>
      <c r="I1741" s="9">
        <v>0.25</v>
      </c>
      <c r="J1741" s="10">
        <v>3750</v>
      </c>
      <c r="K1741" s="11">
        <f t="shared" si="12"/>
        <v>937.5</v>
      </c>
      <c r="L1741" s="11">
        <f t="shared" si="13"/>
        <v>328.125</v>
      </c>
      <c r="M1741" s="12">
        <v>0.35</v>
      </c>
      <c r="O1741" s="17"/>
      <c r="P1741" s="15"/>
      <c r="Q1741" s="13"/>
      <c r="R1741" s="14"/>
    </row>
    <row r="1742" spans="1:18" ht="15.75" customHeight="1">
      <c r="A1742" s="1"/>
      <c r="B1742" s="7" t="s">
        <v>14</v>
      </c>
      <c r="C1742" s="7">
        <v>1185732</v>
      </c>
      <c r="D1742" s="8">
        <v>44238</v>
      </c>
      <c r="E1742" s="7" t="s">
        <v>33</v>
      </c>
      <c r="F1742" s="7" t="s">
        <v>73</v>
      </c>
      <c r="G1742" s="7" t="s">
        <v>74</v>
      </c>
      <c r="H1742" s="7" t="s">
        <v>19</v>
      </c>
      <c r="I1742" s="9">
        <v>0.15000000000000002</v>
      </c>
      <c r="J1742" s="10">
        <v>4250</v>
      </c>
      <c r="K1742" s="11">
        <f t="shared" si="12"/>
        <v>637.50000000000011</v>
      </c>
      <c r="L1742" s="11">
        <f t="shared" si="13"/>
        <v>223.12500000000003</v>
      </c>
      <c r="M1742" s="12">
        <v>0.35</v>
      </c>
      <c r="O1742" s="17"/>
      <c r="P1742" s="15"/>
      <c r="Q1742" s="13"/>
      <c r="R1742" s="14"/>
    </row>
    <row r="1743" spans="1:18" ht="15.75" customHeight="1">
      <c r="A1743" s="1"/>
      <c r="B1743" s="7" t="s">
        <v>14</v>
      </c>
      <c r="C1743" s="7">
        <v>1185732</v>
      </c>
      <c r="D1743" s="8">
        <v>44238</v>
      </c>
      <c r="E1743" s="7" t="s">
        <v>33</v>
      </c>
      <c r="F1743" s="7" t="s">
        <v>73</v>
      </c>
      <c r="G1743" s="7" t="s">
        <v>74</v>
      </c>
      <c r="H1743" s="7" t="s">
        <v>20</v>
      </c>
      <c r="I1743" s="9">
        <v>0.20000000000000007</v>
      </c>
      <c r="J1743" s="10">
        <v>3000</v>
      </c>
      <c r="K1743" s="11">
        <f t="shared" si="12"/>
        <v>600.00000000000023</v>
      </c>
      <c r="L1743" s="11">
        <f t="shared" si="13"/>
        <v>240.00000000000011</v>
      </c>
      <c r="M1743" s="12">
        <v>0.4</v>
      </c>
      <c r="O1743" s="17"/>
      <c r="P1743" s="15"/>
      <c r="Q1743" s="13"/>
      <c r="R1743" s="14"/>
    </row>
    <row r="1744" spans="1:18" ht="15.75" customHeight="1">
      <c r="A1744" s="1"/>
      <c r="B1744" s="7" t="s">
        <v>14</v>
      </c>
      <c r="C1744" s="7">
        <v>1185732</v>
      </c>
      <c r="D1744" s="8">
        <v>44238</v>
      </c>
      <c r="E1744" s="7" t="s">
        <v>33</v>
      </c>
      <c r="F1744" s="7" t="s">
        <v>73</v>
      </c>
      <c r="G1744" s="7" t="s">
        <v>74</v>
      </c>
      <c r="H1744" s="7" t="s">
        <v>21</v>
      </c>
      <c r="I1744" s="9">
        <v>0.35</v>
      </c>
      <c r="J1744" s="10">
        <v>3750</v>
      </c>
      <c r="K1744" s="11">
        <f t="shared" si="12"/>
        <v>1312.5</v>
      </c>
      <c r="L1744" s="11">
        <f t="shared" si="13"/>
        <v>459.37499999999994</v>
      </c>
      <c r="M1744" s="12">
        <v>0.35</v>
      </c>
      <c r="O1744" s="17"/>
      <c r="P1744" s="15"/>
      <c r="Q1744" s="13"/>
      <c r="R1744" s="14"/>
    </row>
    <row r="1745" spans="1:18" ht="15.75" customHeight="1">
      <c r="A1745" s="1"/>
      <c r="B1745" s="7" t="s">
        <v>14</v>
      </c>
      <c r="C1745" s="7">
        <v>1185732</v>
      </c>
      <c r="D1745" s="8">
        <v>44238</v>
      </c>
      <c r="E1745" s="7" t="s">
        <v>33</v>
      </c>
      <c r="F1745" s="7" t="s">
        <v>73</v>
      </c>
      <c r="G1745" s="7" t="s">
        <v>74</v>
      </c>
      <c r="H1745" s="7" t="s">
        <v>22</v>
      </c>
      <c r="I1745" s="9">
        <v>0.25</v>
      </c>
      <c r="J1745" s="10">
        <v>4500</v>
      </c>
      <c r="K1745" s="11">
        <f t="shared" si="12"/>
        <v>1125</v>
      </c>
      <c r="L1745" s="11">
        <f t="shared" si="13"/>
        <v>562.5</v>
      </c>
      <c r="M1745" s="12">
        <v>0.5</v>
      </c>
      <c r="O1745" s="17"/>
      <c r="P1745" s="15"/>
      <c r="Q1745" s="13"/>
      <c r="R1745" s="14"/>
    </row>
    <row r="1746" spans="1:18" ht="15.75" customHeight="1">
      <c r="A1746" s="1"/>
      <c r="B1746" s="7" t="s">
        <v>14</v>
      </c>
      <c r="C1746" s="7">
        <v>1185732</v>
      </c>
      <c r="D1746" s="8">
        <v>44265</v>
      </c>
      <c r="E1746" s="7" t="s">
        <v>33</v>
      </c>
      <c r="F1746" s="7" t="s">
        <v>73</v>
      </c>
      <c r="G1746" s="7" t="s">
        <v>74</v>
      </c>
      <c r="H1746" s="7" t="s">
        <v>17</v>
      </c>
      <c r="I1746" s="9">
        <v>0.30000000000000004</v>
      </c>
      <c r="J1746" s="10">
        <v>6700</v>
      </c>
      <c r="K1746" s="11">
        <f t="shared" si="12"/>
        <v>2010.0000000000002</v>
      </c>
      <c r="L1746" s="11">
        <f t="shared" si="13"/>
        <v>804.00000000000011</v>
      </c>
      <c r="M1746" s="12">
        <v>0.4</v>
      </c>
      <c r="O1746" s="17"/>
      <c r="P1746" s="15"/>
      <c r="Q1746" s="13"/>
      <c r="R1746" s="14"/>
    </row>
    <row r="1747" spans="1:18" ht="15.75" customHeight="1">
      <c r="A1747" s="1"/>
      <c r="B1747" s="7" t="s">
        <v>14</v>
      </c>
      <c r="C1747" s="7">
        <v>1185732</v>
      </c>
      <c r="D1747" s="8">
        <v>44265</v>
      </c>
      <c r="E1747" s="7" t="s">
        <v>33</v>
      </c>
      <c r="F1747" s="7" t="s">
        <v>73</v>
      </c>
      <c r="G1747" s="7" t="s">
        <v>74</v>
      </c>
      <c r="H1747" s="7" t="s">
        <v>18</v>
      </c>
      <c r="I1747" s="9">
        <v>0.30000000000000004</v>
      </c>
      <c r="J1747" s="10">
        <v>3500</v>
      </c>
      <c r="K1747" s="11">
        <f t="shared" si="12"/>
        <v>1050.0000000000002</v>
      </c>
      <c r="L1747" s="11">
        <f t="shared" si="13"/>
        <v>367.50000000000006</v>
      </c>
      <c r="M1747" s="12">
        <v>0.35</v>
      </c>
      <c r="O1747" s="17"/>
      <c r="P1747" s="15"/>
      <c r="Q1747" s="13"/>
      <c r="R1747" s="14"/>
    </row>
    <row r="1748" spans="1:18" ht="15.75" customHeight="1">
      <c r="A1748" s="1"/>
      <c r="B1748" s="7" t="s">
        <v>14</v>
      </c>
      <c r="C1748" s="7">
        <v>1185732</v>
      </c>
      <c r="D1748" s="8">
        <v>44265</v>
      </c>
      <c r="E1748" s="7" t="s">
        <v>33</v>
      </c>
      <c r="F1748" s="7" t="s">
        <v>73</v>
      </c>
      <c r="G1748" s="7" t="s">
        <v>74</v>
      </c>
      <c r="H1748" s="7" t="s">
        <v>19</v>
      </c>
      <c r="I1748" s="9">
        <v>0.20000000000000007</v>
      </c>
      <c r="J1748" s="10">
        <v>4000</v>
      </c>
      <c r="K1748" s="11">
        <f t="shared" si="12"/>
        <v>800.00000000000023</v>
      </c>
      <c r="L1748" s="11">
        <f t="shared" si="13"/>
        <v>280.00000000000006</v>
      </c>
      <c r="M1748" s="12">
        <v>0.35</v>
      </c>
      <c r="O1748" s="17"/>
      <c r="P1748" s="15"/>
      <c r="Q1748" s="13"/>
      <c r="R1748" s="14"/>
    </row>
    <row r="1749" spans="1:18" ht="15.75" customHeight="1">
      <c r="A1749" s="1"/>
      <c r="B1749" s="7" t="s">
        <v>14</v>
      </c>
      <c r="C1749" s="7">
        <v>1185732</v>
      </c>
      <c r="D1749" s="8">
        <v>44265</v>
      </c>
      <c r="E1749" s="7" t="s">
        <v>33</v>
      </c>
      <c r="F1749" s="7" t="s">
        <v>73</v>
      </c>
      <c r="G1749" s="7" t="s">
        <v>74</v>
      </c>
      <c r="H1749" s="7" t="s">
        <v>20</v>
      </c>
      <c r="I1749" s="9">
        <v>0.25</v>
      </c>
      <c r="J1749" s="10">
        <v>2500</v>
      </c>
      <c r="K1749" s="11">
        <f t="shared" si="12"/>
        <v>625</v>
      </c>
      <c r="L1749" s="11">
        <f t="shared" si="13"/>
        <v>250</v>
      </c>
      <c r="M1749" s="12">
        <v>0.4</v>
      </c>
      <c r="O1749" s="17"/>
      <c r="P1749" s="15"/>
      <c r="Q1749" s="13"/>
      <c r="R1749" s="14"/>
    </row>
    <row r="1750" spans="1:18" ht="15.75" customHeight="1">
      <c r="A1750" s="1"/>
      <c r="B1750" s="7" t="s">
        <v>14</v>
      </c>
      <c r="C1750" s="7">
        <v>1185732</v>
      </c>
      <c r="D1750" s="8">
        <v>44265</v>
      </c>
      <c r="E1750" s="7" t="s">
        <v>33</v>
      </c>
      <c r="F1750" s="7" t="s">
        <v>73</v>
      </c>
      <c r="G1750" s="7" t="s">
        <v>74</v>
      </c>
      <c r="H1750" s="7" t="s">
        <v>21</v>
      </c>
      <c r="I1750" s="9">
        <v>0.4</v>
      </c>
      <c r="J1750" s="10">
        <v>3000</v>
      </c>
      <c r="K1750" s="11">
        <f t="shared" si="12"/>
        <v>1200</v>
      </c>
      <c r="L1750" s="11">
        <f t="shared" si="13"/>
        <v>420</v>
      </c>
      <c r="M1750" s="12">
        <v>0.35</v>
      </c>
      <c r="O1750" s="17"/>
      <c r="P1750" s="15"/>
      <c r="Q1750" s="13"/>
      <c r="R1750" s="14"/>
    </row>
    <row r="1751" spans="1:18" ht="15.75" customHeight="1">
      <c r="A1751" s="1"/>
      <c r="B1751" s="7" t="s">
        <v>14</v>
      </c>
      <c r="C1751" s="7">
        <v>1185732</v>
      </c>
      <c r="D1751" s="8">
        <v>44265</v>
      </c>
      <c r="E1751" s="7" t="s">
        <v>33</v>
      </c>
      <c r="F1751" s="7" t="s">
        <v>73</v>
      </c>
      <c r="G1751" s="7" t="s">
        <v>74</v>
      </c>
      <c r="H1751" s="7" t="s">
        <v>22</v>
      </c>
      <c r="I1751" s="9">
        <v>0.30000000000000004</v>
      </c>
      <c r="J1751" s="10">
        <v>4000</v>
      </c>
      <c r="K1751" s="11">
        <f t="shared" si="12"/>
        <v>1200.0000000000002</v>
      </c>
      <c r="L1751" s="11">
        <f t="shared" si="13"/>
        <v>600.00000000000011</v>
      </c>
      <c r="M1751" s="12">
        <v>0.5</v>
      </c>
      <c r="O1751" s="17"/>
      <c r="P1751" s="15"/>
      <c r="Q1751" s="13"/>
      <c r="R1751" s="14"/>
    </row>
    <row r="1752" spans="1:18" ht="15.75" customHeight="1">
      <c r="A1752" s="1"/>
      <c r="B1752" s="7" t="s">
        <v>14</v>
      </c>
      <c r="C1752" s="7">
        <v>1185732</v>
      </c>
      <c r="D1752" s="8">
        <v>44297</v>
      </c>
      <c r="E1752" s="7" t="s">
        <v>33</v>
      </c>
      <c r="F1752" s="7" t="s">
        <v>73</v>
      </c>
      <c r="G1752" s="7" t="s">
        <v>74</v>
      </c>
      <c r="H1752" s="7" t="s">
        <v>17</v>
      </c>
      <c r="I1752" s="9">
        <v>0.30000000000000004</v>
      </c>
      <c r="J1752" s="10">
        <v>6250</v>
      </c>
      <c r="K1752" s="11">
        <f t="shared" si="12"/>
        <v>1875.0000000000002</v>
      </c>
      <c r="L1752" s="11">
        <f t="shared" si="13"/>
        <v>750.00000000000011</v>
      </c>
      <c r="M1752" s="12">
        <v>0.4</v>
      </c>
      <c r="O1752" s="17"/>
      <c r="P1752" s="15"/>
      <c r="Q1752" s="13"/>
      <c r="R1752" s="14"/>
    </row>
    <row r="1753" spans="1:18" ht="15.75" customHeight="1">
      <c r="A1753" s="1"/>
      <c r="B1753" s="7" t="s">
        <v>14</v>
      </c>
      <c r="C1753" s="7">
        <v>1185732</v>
      </c>
      <c r="D1753" s="8">
        <v>44297</v>
      </c>
      <c r="E1753" s="7" t="s">
        <v>33</v>
      </c>
      <c r="F1753" s="7" t="s">
        <v>73</v>
      </c>
      <c r="G1753" s="7" t="s">
        <v>74</v>
      </c>
      <c r="H1753" s="7" t="s">
        <v>18</v>
      </c>
      <c r="I1753" s="9">
        <v>0.25000000000000006</v>
      </c>
      <c r="J1753" s="10">
        <v>3250</v>
      </c>
      <c r="K1753" s="11">
        <f t="shared" si="12"/>
        <v>812.50000000000023</v>
      </c>
      <c r="L1753" s="11">
        <f t="shared" si="13"/>
        <v>284.37500000000006</v>
      </c>
      <c r="M1753" s="12">
        <v>0.35</v>
      </c>
      <c r="O1753" s="17"/>
      <c r="P1753" s="15"/>
      <c r="Q1753" s="13"/>
      <c r="R1753" s="14"/>
    </row>
    <row r="1754" spans="1:18" ht="15.75" customHeight="1">
      <c r="A1754" s="1"/>
      <c r="B1754" s="7" t="s">
        <v>14</v>
      </c>
      <c r="C1754" s="7">
        <v>1185732</v>
      </c>
      <c r="D1754" s="8">
        <v>44297</v>
      </c>
      <c r="E1754" s="7" t="s">
        <v>33</v>
      </c>
      <c r="F1754" s="7" t="s">
        <v>73</v>
      </c>
      <c r="G1754" s="7" t="s">
        <v>74</v>
      </c>
      <c r="H1754" s="7" t="s">
        <v>19</v>
      </c>
      <c r="I1754" s="9">
        <v>0.15000000000000008</v>
      </c>
      <c r="J1754" s="10">
        <v>3250</v>
      </c>
      <c r="K1754" s="11">
        <f t="shared" si="12"/>
        <v>487.50000000000023</v>
      </c>
      <c r="L1754" s="11">
        <f t="shared" si="13"/>
        <v>170.62500000000006</v>
      </c>
      <c r="M1754" s="12">
        <v>0.35</v>
      </c>
      <c r="O1754" s="17"/>
      <c r="P1754" s="15"/>
      <c r="Q1754" s="13"/>
      <c r="R1754" s="14"/>
    </row>
    <row r="1755" spans="1:18" ht="15.75" customHeight="1">
      <c r="A1755" s="1"/>
      <c r="B1755" s="7" t="s">
        <v>14</v>
      </c>
      <c r="C1755" s="7">
        <v>1185732</v>
      </c>
      <c r="D1755" s="8">
        <v>44297</v>
      </c>
      <c r="E1755" s="7" t="s">
        <v>33</v>
      </c>
      <c r="F1755" s="7" t="s">
        <v>73</v>
      </c>
      <c r="G1755" s="7" t="s">
        <v>74</v>
      </c>
      <c r="H1755" s="7" t="s">
        <v>20</v>
      </c>
      <c r="I1755" s="9">
        <v>0.2</v>
      </c>
      <c r="J1755" s="10">
        <v>2500</v>
      </c>
      <c r="K1755" s="11">
        <f t="shared" si="12"/>
        <v>500</v>
      </c>
      <c r="L1755" s="11">
        <f t="shared" si="13"/>
        <v>200</v>
      </c>
      <c r="M1755" s="12">
        <v>0.4</v>
      </c>
      <c r="O1755" s="17"/>
      <c r="P1755" s="15"/>
      <c r="Q1755" s="13"/>
      <c r="R1755" s="14"/>
    </row>
    <row r="1756" spans="1:18" ht="15.75" customHeight="1">
      <c r="A1756" s="1"/>
      <c r="B1756" s="7" t="s">
        <v>14</v>
      </c>
      <c r="C1756" s="7">
        <v>1185732</v>
      </c>
      <c r="D1756" s="8">
        <v>44297</v>
      </c>
      <c r="E1756" s="7" t="s">
        <v>33</v>
      </c>
      <c r="F1756" s="7" t="s">
        <v>73</v>
      </c>
      <c r="G1756" s="7" t="s">
        <v>74</v>
      </c>
      <c r="H1756" s="7" t="s">
        <v>21</v>
      </c>
      <c r="I1756" s="9">
        <v>0.35000000000000003</v>
      </c>
      <c r="J1756" s="10">
        <v>2750</v>
      </c>
      <c r="K1756" s="11">
        <f t="shared" si="12"/>
        <v>962.50000000000011</v>
      </c>
      <c r="L1756" s="11">
        <f t="shared" si="13"/>
        <v>336.875</v>
      </c>
      <c r="M1756" s="12">
        <v>0.35</v>
      </c>
      <c r="O1756" s="17"/>
      <c r="P1756" s="15"/>
      <c r="Q1756" s="13"/>
      <c r="R1756" s="14"/>
    </row>
    <row r="1757" spans="1:18" ht="15.75" customHeight="1">
      <c r="A1757" s="1"/>
      <c r="B1757" s="7" t="s">
        <v>14</v>
      </c>
      <c r="C1757" s="7">
        <v>1185732</v>
      </c>
      <c r="D1757" s="8">
        <v>44297</v>
      </c>
      <c r="E1757" s="7" t="s">
        <v>33</v>
      </c>
      <c r="F1757" s="7" t="s">
        <v>73</v>
      </c>
      <c r="G1757" s="7" t="s">
        <v>74</v>
      </c>
      <c r="H1757" s="7" t="s">
        <v>22</v>
      </c>
      <c r="I1757" s="9">
        <v>0.25000000000000006</v>
      </c>
      <c r="J1757" s="10">
        <v>4000</v>
      </c>
      <c r="K1757" s="11">
        <f t="shared" si="12"/>
        <v>1000.0000000000002</v>
      </c>
      <c r="L1757" s="11">
        <f t="shared" si="13"/>
        <v>500.00000000000011</v>
      </c>
      <c r="M1757" s="12">
        <v>0.5</v>
      </c>
      <c r="O1757" s="17"/>
      <c r="P1757" s="15"/>
      <c r="Q1757" s="13"/>
      <c r="R1757" s="14"/>
    </row>
    <row r="1758" spans="1:18" ht="15.75" customHeight="1">
      <c r="A1758" s="1"/>
      <c r="B1758" s="7" t="s">
        <v>14</v>
      </c>
      <c r="C1758" s="7">
        <v>1185732</v>
      </c>
      <c r="D1758" s="8">
        <v>44328</v>
      </c>
      <c r="E1758" s="7" t="s">
        <v>33</v>
      </c>
      <c r="F1758" s="7" t="s">
        <v>73</v>
      </c>
      <c r="G1758" s="7" t="s">
        <v>74</v>
      </c>
      <c r="H1758" s="7" t="s">
        <v>17</v>
      </c>
      <c r="I1758" s="9">
        <v>0.35000000000000003</v>
      </c>
      <c r="J1758" s="10">
        <v>6700</v>
      </c>
      <c r="K1758" s="11">
        <f t="shared" si="12"/>
        <v>2345</v>
      </c>
      <c r="L1758" s="11">
        <f t="shared" si="13"/>
        <v>938</v>
      </c>
      <c r="M1758" s="12">
        <v>0.4</v>
      </c>
      <c r="O1758" s="17"/>
      <c r="P1758" s="15"/>
      <c r="Q1758" s="13"/>
      <c r="R1758" s="14"/>
    </row>
    <row r="1759" spans="1:18" ht="15.75" customHeight="1">
      <c r="A1759" s="1"/>
      <c r="B1759" s="7" t="s">
        <v>14</v>
      </c>
      <c r="C1759" s="7">
        <v>1185732</v>
      </c>
      <c r="D1759" s="8">
        <v>44328</v>
      </c>
      <c r="E1759" s="7" t="s">
        <v>33</v>
      </c>
      <c r="F1759" s="7" t="s">
        <v>73</v>
      </c>
      <c r="G1759" s="7" t="s">
        <v>74</v>
      </c>
      <c r="H1759" s="7" t="s">
        <v>18</v>
      </c>
      <c r="I1759" s="9">
        <v>0.3000000000000001</v>
      </c>
      <c r="J1759" s="10">
        <v>3750</v>
      </c>
      <c r="K1759" s="11">
        <f t="shared" si="12"/>
        <v>1125.0000000000005</v>
      </c>
      <c r="L1759" s="11">
        <f t="shared" si="13"/>
        <v>393.75000000000011</v>
      </c>
      <c r="M1759" s="12">
        <v>0.35</v>
      </c>
      <c r="O1759" s="17"/>
      <c r="P1759" s="15"/>
      <c r="Q1759" s="13"/>
      <c r="R1759" s="14"/>
    </row>
    <row r="1760" spans="1:18" ht="15.75" customHeight="1">
      <c r="A1760" s="1"/>
      <c r="B1760" s="7" t="s">
        <v>14</v>
      </c>
      <c r="C1760" s="7">
        <v>1185732</v>
      </c>
      <c r="D1760" s="8">
        <v>44328</v>
      </c>
      <c r="E1760" s="7" t="s">
        <v>33</v>
      </c>
      <c r="F1760" s="7" t="s">
        <v>73</v>
      </c>
      <c r="G1760" s="7" t="s">
        <v>74</v>
      </c>
      <c r="H1760" s="7" t="s">
        <v>19</v>
      </c>
      <c r="I1760" s="9">
        <v>0.25000000000000006</v>
      </c>
      <c r="J1760" s="10">
        <v>3500</v>
      </c>
      <c r="K1760" s="11">
        <f t="shared" si="12"/>
        <v>875.00000000000023</v>
      </c>
      <c r="L1760" s="11">
        <f t="shared" si="13"/>
        <v>306.25000000000006</v>
      </c>
      <c r="M1760" s="12">
        <v>0.35</v>
      </c>
      <c r="O1760" s="17"/>
      <c r="P1760" s="15"/>
      <c r="Q1760" s="13"/>
      <c r="R1760" s="14"/>
    </row>
    <row r="1761" spans="1:18" ht="15.75" customHeight="1">
      <c r="A1761" s="1"/>
      <c r="B1761" s="7" t="s">
        <v>14</v>
      </c>
      <c r="C1761" s="7">
        <v>1185732</v>
      </c>
      <c r="D1761" s="8">
        <v>44328</v>
      </c>
      <c r="E1761" s="7" t="s">
        <v>33</v>
      </c>
      <c r="F1761" s="7" t="s">
        <v>73</v>
      </c>
      <c r="G1761" s="7" t="s">
        <v>74</v>
      </c>
      <c r="H1761" s="7" t="s">
        <v>20</v>
      </c>
      <c r="I1761" s="9">
        <v>0.25000000000000006</v>
      </c>
      <c r="J1761" s="10">
        <v>2750</v>
      </c>
      <c r="K1761" s="11">
        <f t="shared" si="12"/>
        <v>687.50000000000011</v>
      </c>
      <c r="L1761" s="11">
        <f t="shared" si="13"/>
        <v>275.00000000000006</v>
      </c>
      <c r="M1761" s="12">
        <v>0.4</v>
      </c>
      <c r="O1761" s="17"/>
      <c r="P1761" s="15"/>
      <c r="Q1761" s="13"/>
      <c r="R1761" s="14"/>
    </row>
    <row r="1762" spans="1:18" ht="15.75" customHeight="1">
      <c r="A1762" s="1"/>
      <c r="B1762" s="7" t="s">
        <v>14</v>
      </c>
      <c r="C1762" s="7">
        <v>1185732</v>
      </c>
      <c r="D1762" s="8">
        <v>44328</v>
      </c>
      <c r="E1762" s="7" t="s">
        <v>33</v>
      </c>
      <c r="F1762" s="7" t="s">
        <v>73</v>
      </c>
      <c r="G1762" s="7" t="s">
        <v>74</v>
      </c>
      <c r="H1762" s="7" t="s">
        <v>21</v>
      </c>
      <c r="I1762" s="9">
        <v>0.39999999999999997</v>
      </c>
      <c r="J1762" s="10">
        <v>3000</v>
      </c>
      <c r="K1762" s="11">
        <f t="shared" si="12"/>
        <v>1200</v>
      </c>
      <c r="L1762" s="11">
        <f t="shared" si="13"/>
        <v>420</v>
      </c>
      <c r="M1762" s="12">
        <v>0.35</v>
      </c>
      <c r="O1762" s="17"/>
      <c r="P1762" s="15"/>
      <c r="Q1762" s="13"/>
      <c r="R1762" s="14"/>
    </row>
    <row r="1763" spans="1:18" ht="15.75" customHeight="1">
      <c r="A1763" s="1"/>
      <c r="B1763" s="7" t="s">
        <v>14</v>
      </c>
      <c r="C1763" s="7">
        <v>1185732</v>
      </c>
      <c r="D1763" s="8">
        <v>44328</v>
      </c>
      <c r="E1763" s="7" t="s">
        <v>33</v>
      </c>
      <c r="F1763" s="7" t="s">
        <v>73</v>
      </c>
      <c r="G1763" s="7" t="s">
        <v>74</v>
      </c>
      <c r="H1763" s="7" t="s">
        <v>22</v>
      </c>
      <c r="I1763" s="9">
        <v>0.44999999999999996</v>
      </c>
      <c r="J1763" s="10">
        <v>4000</v>
      </c>
      <c r="K1763" s="11">
        <f t="shared" si="12"/>
        <v>1799.9999999999998</v>
      </c>
      <c r="L1763" s="11">
        <f t="shared" si="13"/>
        <v>899.99999999999989</v>
      </c>
      <c r="M1763" s="12">
        <v>0.5</v>
      </c>
      <c r="O1763" s="17"/>
      <c r="P1763" s="15"/>
      <c r="Q1763" s="13"/>
      <c r="R1763" s="14"/>
    </row>
    <row r="1764" spans="1:18" ht="15.75" customHeight="1">
      <c r="A1764" s="1"/>
      <c r="B1764" s="7" t="s">
        <v>14</v>
      </c>
      <c r="C1764" s="7">
        <v>1185732</v>
      </c>
      <c r="D1764" s="8">
        <v>44358</v>
      </c>
      <c r="E1764" s="7" t="s">
        <v>33</v>
      </c>
      <c r="F1764" s="7" t="s">
        <v>73</v>
      </c>
      <c r="G1764" s="7" t="s">
        <v>74</v>
      </c>
      <c r="H1764" s="7" t="s">
        <v>17</v>
      </c>
      <c r="I1764" s="9">
        <v>0.30000000000000004</v>
      </c>
      <c r="J1764" s="10">
        <v>6500</v>
      </c>
      <c r="K1764" s="11">
        <f t="shared" si="12"/>
        <v>1950.0000000000002</v>
      </c>
      <c r="L1764" s="11">
        <f t="shared" si="13"/>
        <v>780.00000000000011</v>
      </c>
      <c r="M1764" s="12">
        <v>0.4</v>
      </c>
      <c r="O1764" s="17"/>
      <c r="P1764" s="15"/>
      <c r="Q1764" s="13"/>
      <c r="R1764" s="14"/>
    </row>
    <row r="1765" spans="1:18" ht="15.75" customHeight="1">
      <c r="A1765" s="1"/>
      <c r="B1765" s="7" t="s">
        <v>14</v>
      </c>
      <c r="C1765" s="7">
        <v>1185732</v>
      </c>
      <c r="D1765" s="8">
        <v>44358</v>
      </c>
      <c r="E1765" s="7" t="s">
        <v>33</v>
      </c>
      <c r="F1765" s="7" t="s">
        <v>73</v>
      </c>
      <c r="G1765" s="7" t="s">
        <v>74</v>
      </c>
      <c r="H1765" s="7" t="s">
        <v>18</v>
      </c>
      <c r="I1765" s="9">
        <v>0.25000000000000011</v>
      </c>
      <c r="J1765" s="10">
        <v>4000</v>
      </c>
      <c r="K1765" s="11">
        <f t="shared" si="12"/>
        <v>1000.0000000000005</v>
      </c>
      <c r="L1765" s="11">
        <f t="shared" si="13"/>
        <v>350.00000000000011</v>
      </c>
      <c r="M1765" s="12">
        <v>0.35</v>
      </c>
      <c r="O1765" s="17"/>
      <c r="P1765" s="15"/>
      <c r="Q1765" s="13"/>
      <c r="R1765" s="14"/>
    </row>
    <row r="1766" spans="1:18" ht="15.75" customHeight="1">
      <c r="A1766" s="1"/>
      <c r="B1766" s="7" t="s">
        <v>14</v>
      </c>
      <c r="C1766" s="7">
        <v>1185732</v>
      </c>
      <c r="D1766" s="8">
        <v>44358</v>
      </c>
      <c r="E1766" s="7" t="s">
        <v>33</v>
      </c>
      <c r="F1766" s="7" t="s">
        <v>73</v>
      </c>
      <c r="G1766" s="7" t="s">
        <v>74</v>
      </c>
      <c r="H1766" s="7" t="s">
        <v>19</v>
      </c>
      <c r="I1766" s="9">
        <v>0.20000000000000007</v>
      </c>
      <c r="J1766" s="10">
        <v>4250</v>
      </c>
      <c r="K1766" s="11">
        <f t="shared" si="12"/>
        <v>850.00000000000023</v>
      </c>
      <c r="L1766" s="11">
        <f t="shared" si="13"/>
        <v>297.50000000000006</v>
      </c>
      <c r="M1766" s="12">
        <v>0.35</v>
      </c>
      <c r="O1766" s="17"/>
      <c r="P1766" s="15"/>
      <c r="Q1766" s="13"/>
      <c r="R1766" s="14"/>
    </row>
    <row r="1767" spans="1:18" ht="15.75" customHeight="1">
      <c r="A1767" s="1"/>
      <c r="B1767" s="7" t="s">
        <v>14</v>
      </c>
      <c r="C1767" s="7">
        <v>1185732</v>
      </c>
      <c r="D1767" s="8">
        <v>44358</v>
      </c>
      <c r="E1767" s="7" t="s">
        <v>33</v>
      </c>
      <c r="F1767" s="7" t="s">
        <v>73</v>
      </c>
      <c r="G1767" s="7" t="s">
        <v>74</v>
      </c>
      <c r="H1767" s="7" t="s">
        <v>20</v>
      </c>
      <c r="I1767" s="9">
        <v>0.20000000000000007</v>
      </c>
      <c r="J1767" s="10">
        <v>4000</v>
      </c>
      <c r="K1767" s="11">
        <f t="shared" si="12"/>
        <v>800.00000000000023</v>
      </c>
      <c r="L1767" s="11">
        <f t="shared" si="13"/>
        <v>320.00000000000011</v>
      </c>
      <c r="M1767" s="12">
        <v>0.4</v>
      </c>
      <c r="O1767" s="17"/>
      <c r="P1767" s="15"/>
      <c r="Q1767" s="13"/>
      <c r="R1767" s="14"/>
    </row>
    <row r="1768" spans="1:18" ht="15.75" customHeight="1">
      <c r="A1768" s="1"/>
      <c r="B1768" s="7" t="s">
        <v>14</v>
      </c>
      <c r="C1768" s="7">
        <v>1185732</v>
      </c>
      <c r="D1768" s="8">
        <v>44358</v>
      </c>
      <c r="E1768" s="7" t="s">
        <v>33</v>
      </c>
      <c r="F1768" s="7" t="s">
        <v>73</v>
      </c>
      <c r="G1768" s="7" t="s">
        <v>74</v>
      </c>
      <c r="H1768" s="7" t="s">
        <v>21</v>
      </c>
      <c r="I1768" s="9">
        <v>0.35000000000000003</v>
      </c>
      <c r="J1768" s="10">
        <v>4000</v>
      </c>
      <c r="K1768" s="11">
        <f t="shared" si="12"/>
        <v>1400.0000000000002</v>
      </c>
      <c r="L1768" s="11">
        <f t="shared" si="13"/>
        <v>490.00000000000006</v>
      </c>
      <c r="M1768" s="12">
        <v>0.35</v>
      </c>
      <c r="O1768" s="17"/>
      <c r="P1768" s="15"/>
      <c r="Q1768" s="13"/>
      <c r="R1768" s="14"/>
    </row>
    <row r="1769" spans="1:18" ht="15.75" customHeight="1">
      <c r="A1769" s="1"/>
      <c r="B1769" s="7" t="s">
        <v>14</v>
      </c>
      <c r="C1769" s="7">
        <v>1185732</v>
      </c>
      <c r="D1769" s="8">
        <v>44358</v>
      </c>
      <c r="E1769" s="7" t="s">
        <v>33</v>
      </c>
      <c r="F1769" s="7" t="s">
        <v>73</v>
      </c>
      <c r="G1769" s="7" t="s">
        <v>74</v>
      </c>
      <c r="H1769" s="7" t="s">
        <v>22</v>
      </c>
      <c r="I1769" s="9">
        <v>0.4</v>
      </c>
      <c r="J1769" s="10">
        <v>5750</v>
      </c>
      <c r="K1769" s="11">
        <f t="shared" si="12"/>
        <v>2300</v>
      </c>
      <c r="L1769" s="11">
        <f t="shared" si="13"/>
        <v>1150</v>
      </c>
      <c r="M1769" s="12">
        <v>0.5</v>
      </c>
      <c r="O1769" s="17"/>
      <c r="P1769" s="15"/>
      <c r="Q1769" s="13"/>
      <c r="R1769" s="14"/>
    </row>
    <row r="1770" spans="1:18" ht="15.75" customHeight="1">
      <c r="A1770" s="1"/>
      <c r="B1770" s="7" t="s">
        <v>14</v>
      </c>
      <c r="C1770" s="7">
        <v>1185732</v>
      </c>
      <c r="D1770" s="8">
        <v>44387</v>
      </c>
      <c r="E1770" s="7" t="s">
        <v>33</v>
      </c>
      <c r="F1770" s="7" t="s">
        <v>73</v>
      </c>
      <c r="G1770" s="7" t="s">
        <v>74</v>
      </c>
      <c r="H1770" s="7" t="s">
        <v>17</v>
      </c>
      <c r="I1770" s="9">
        <v>0.35000000000000003</v>
      </c>
      <c r="J1770" s="10">
        <v>8000</v>
      </c>
      <c r="K1770" s="11">
        <f t="shared" si="12"/>
        <v>2800.0000000000005</v>
      </c>
      <c r="L1770" s="11">
        <f t="shared" si="13"/>
        <v>1120.0000000000002</v>
      </c>
      <c r="M1770" s="12">
        <v>0.4</v>
      </c>
      <c r="O1770" s="17"/>
      <c r="P1770" s="15"/>
      <c r="Q1770" s="13"/>
      <c r="R1770" s="14"/>
    </row>
    <row r="1771" spans="1:18" ht="15.75" customHeight="1">
      <c r="A1771" s="1"/>
      <c r="B1771" s="7" t="s">
        <v>14</v>
      </c>
      <c r="C1771" s="7">
        <v>1185732</v>
      </c>
      <c r="D1771" s="8">
        <v>44387</v>
      </c>
      <c r="E1771" s="7" t="s">
        <v>33</v>
      </c>
      <c r="F1771" s="7" t="s">
        <v>73</v>
      </c>
      <c r="G1771" s="7" t="s">
        <v>74</v>
      </c>
      <c r="H1771" s="7" t="s">
        <v>18</v>
      </c>
      <c r="I1771" s="9">
        <v>0.3000000000000001</v>
      </c>
      <c r="J1771" s="10">
        <v>5500</v>
      </c>
      <c r="K1771" s="11">
        <f t="shared" si="12"/>
        <v>1650.0000000000005</v>
      </c>
      <c r="L1771" s="11">
        <f t="shared" si="13"/>
        <v>577.50000000000011</v>
      </c>
      <c r="M1771" s="12">
        <v>0.35</v>
      </c>
      <c r="O1771" s="17"/>
      <c r="P1771" s="15"/>
      <c r="Q1771" s="13"/>
      <c r="R1771" s="14"/>
    </row>
    <row r="1772" spans="1:18" ht="15.75" customHeight="1">
      <c r="A1772" s="1"/>
      <c r="B1772" s="7" t="s">
        <v>14</v>
      </c>
      <c r="C1772" s="7">
        <v>1185732</v>
      </c>
      <c r="D1772" s="8">
        <v>44387</v>
      </c>
      <c r="E1772" s="7" t="s">
        <v>33</v>
      </c>
      <c r="F1772" s="7" t="s">
        <v>73</v>
      </c>
      <c r="G1772" s="7" t="s">
        <v>74</v>
      </c>
      <c r="H1772" s="7" t="s">
        <v>19</v>
      </c>
      <c r="I1772" s="9">
        <v>0.25000000000000006</v>
      </c>
      <c r="J1772" s="10">
        <v>4750</v>
      </c>
      <c r="K1772" s="11">
        <f t="shared" si="12"/>
        <v>1187.5000000000002</v>
      </c>
      <c r="L1772" s="11">
        <f t="shared" si="13"/>
        <v>415.62500000000006</v>
      </c>
      <c r="M1772" s="12">
        <v>0.35</v>
      </c>
      <c r="O1772" s="17"/>
      <c r="P1772" s="15"/>
      <c r="Q1772" s="13"/>
      <c r="R1772" s="14"/>
    </row>
    <row r="1773" spans="1:18" ht="15.75" customHeight="1">
      <c r="A1773" s="1"/>
      <c r="B1773" s="7" t="s">
        <v>14</v>
      </c>
      <c r="C1773" s="7">
        <v>1185732</v>
      </c>
      <c r="D1773" s="8">
        <v>44387</v>
      </c>
      <c r="E1773" s="7" t="s">
        <v>33</v>
      </c>
      <c r="F1773" s="7" t="s">
        <v>73</v>
      </c>
      <c r="G1773" s="7" t="s">
        <v>74</v>
      </c>
      <c r="H1773" s="7" t="s">
        <v>20</v>
      </c>
      <c r="I1773" s="9">
        <v>0.25000000000000006</v>
      </c>
      <c r="J1773" s="10">
        <v>4250</v>
      </c>
      <c r="K1773" s="11">
        <f t="shared" si="12"/>
        <v>1062.5000000000002</v>
      </c>
      <c r="L1773" s="11">
        <f t="shared" si="13"/>
        <v>425.00000000000011</v>
      </c>
      <c r="M1773" s="12">
        <v>0.4</v>
      </c>
      <c r="O1773" s="17"/>
      <c r="P1773" s="15"/>
      <c r="Q1773" s="13"/>
      <c r="R1773" s="14"/>
    </row>
    <row r="1774" spans="1:18" ht="15.75" customHeight="1">
      <c r="A1774" s="1"/>
      <c r="B1774" s="7" t="s">
        <v>14</v>
      </c>
      <c r="C1774" s="7">
        <v>1185732</v>
      </c>
      <c r="D1774" s="8">
        <v>44387</v>
      </c>
      <c r="E1774" s="7" t="s">
        <v>33</v>
      </c>
      <c r="F1774" s="7" t="s">
        <v>73</v>
      </c>
      <c r="G1774" s="7" t="s">
        <v>74</v>
      </c>
      <c r="H1774" s="7" t="s">
        <v>21</v>
      </c>
      <c r="I1774" s="9">
        <v>0.35000000000000003</v>
      </c>
      <c r="J1774" s="10">
        <v>4250</v>
      </c>
      <c r="K1774" s="11">
        <f t="shared" si="12"/>
        <v>1487.5000000000002</v>
      </c>
      <c r="L1774" s="11">
        <f t="shared" si="13"/>
        <v>520.625</v>
      </c>
      <c r="M1774" s="12">
        <v>0.35</v>
      </c>
      <c r="O1774" s="17"/>
      <c r="P1774" s="15"/>
      <c r="Q1774" s="13"/>
      <c r="R1774" s="14"/>
    </row>
    <row r="1775" spans="1:18" ht="15.75" customHeight="1">
      <c r="A1775" s="1"/>
      <c r="B1775" s="7" t="s">
        <v>14</v>
      </c>
      <c r="C1775" s="7">
        <v>1185732</v>
      </c>
      <c r="D1775" s="8">
        <v>44387</v>
      </c>
      <c r="E1775" s="7" t="s">
        <v>33</v>
      </c>
      <c r="F1775" s="7" t="s">
        <v>73</v>
      </c>
      <c r="G1775" s="7" t="s">
        <v>74</v>
      </c>
      <c r="H1775" s="7" t="s">
        <v>22</v>
      </c>
      <c r="I1775" s="9">
        <v>0.4</v>
      </c>
      <c r="J1775" s="10">
        <v>6000</v>
      </c>
      <c r="K1775" s="11">
        <f t="shared" si="12"/>
        <v>2400</v>
      </c>
      <c r="L1775" s="11">
        <f t="shared" si="13"/>
        <v>1200</v>
      </c>
      <c r="M1775" s="12">
        <v>0.5</v>
      </c>
      <c r="O1775" s="17"/>
      <c r="P1775" s="15"/>
      <c r="Q1775" s="13"/>
      <c r="R1775" s="14"/>
    </row>
    <row r="1776" spans="1:18" ht="15.75" customHeight="1">
      <c r="A1776" s="1"/>
      <c r="B1776" s="7" t="s">
        <v>14</v>
      </c>
      <c r="C1776" s="7">
        <v>1185732</v>
      </c>
      <c r="D1776" s="8">
        <v>44419</v>
      </c>
      <c r="E1776" s="7" t="s">
        <v>33</v>
      </c>
      <c r="F1776" s="7" t="s">
        <v>73</v>
      </c>
      <c r="G1776" s="7" t="s">
        <v>74</v>
      </c>
      <c r="H1776" s="7" t="s">
        <v>17</v>
      </c>
      <c r="I1776" s="9">
        <v>0.35000000000000003</v>
      </c>
      <c r="J1776" s="10">
        <v>7500</v>
      </c>
      <c r="K1776" s="11">
        <f t="shared" si="12"/>
        <v>2625.0000000000005</v>
      </c>
      <c r="L1776" s="11">
        <f t="shared" si="13"/>
        <v>1050.0000000000002</v>
      </c>
      <c r="M1776" s="12">
        <v>0.4</v>
      </c>
      <c r="O1776" s="17"/>
      <c r="P1776" s="15"/>
      <c r="Q1776" s="13"/>
      <c r="R1776" s="14"/>
    </row>
    <row r="1777" spans="1:18" ht="15.75" customHeight="1">
      <c r="A1777" s="1"/>
      <c r="B1777" s="7" t="s">
        <v>14</v>
      </c>
      <c r="C1777" s="7">
        <v>1185732</v>
      </c>
      <c r="D1777" s="8">
        <v>44419</v>
      </c>
      <c r="E1777" s="7" t="s">
        <v>33</v>
      </c>
      <c r="F1777" s="7" t="s">
        <v>73</v>
      </c>
      <c r="G1777" s="7" t="s">
        <v>74</v>
      </c>
      <c r="H1777" s="7" t="s">
        <v>18</v>
      </c>
      <c r="I1777" s="9">
        <v>0.35000000000000009</v>
      </c>
      <c r="J1777" s="10">
        <v>5250</v>
      </c>
      <c r="K1777" s="11">
        <f t="shared" si="12"/>
        <v>1837.5000000000005</v>
      </c>
      <c r="L1777" s="11">
        <f t="shared" si="13"/>
        <v>643.12500000000011</v>
      </c>
      <c r="M1777" s="12">
        <v>0.35</v>
      </c>
      <c r="O1777" s="17"/>
      <c r="P1777" s="15"/>
      <c r="Q1777" s="13"/>
      <c r="R1777" s="14"/>
    </row>
    <row r="1778" spans="1:18" ht="15.75" customHeight="1">
      <c r="A1778" s="1"/>
      <c r="B1778" s="7" t="s">
        <v>14</v>
      </c>
      <c r="C1778" s="7">
        <v>1185732</v>
      </c>
      <c r="D1778" s="8">
        <v>44419</v>
      </c>
      <c r="E1778" s="7" t="s">
        <v>33</v>
      </c>
      <c r="F1778" s="7" t="s">
        <v>73</v>
      </c>
      <c r="G1778" s="7" t="s">
        <v>74</v>
      </c>
      <c r="H1778" s="7" t="s">
        <v>19</v>
      </c>
      <c r="I1778" s="9">
        <v>0.30000000000000004</v>
      </c>
      <c r="J1778" s="10">
        <v>4500</v>
      </c>
      <c r="K1778" s="11">
        <f t="shared" si="12"/>
        <v>1350.0000000000002</v>
      </c>
      <c r="L1778" s="11">
        <f t="shared" si="13"/>
        <v>472.50000000000006</v>
      </c>
      <c r="M1778" s="12">
        <v>0.35</v>
      </c>
      <c r="O1778" s="17"/>
      <c r="P1778" s="15"/>
      <c r="Q1778" s="13"/>
      <c r="R1778" s="14"/>
    </row>
    <row r="1779" spans="1:18" ht="15.75" customHeight="1">
      <c r="A1779" s="1"/>
      <c r="B1779" s="7" t="s">
        <v>14</v>
      </c>
      <c r="C1779" s="7">
        <v>1185732</v>
      </c>
      <c r="D1779" s="8">
        <v>44419</v>
      </c>
      <c r="E1779" s="7" t="s">
        <v>33</v>
      </c>
      <c r="F1779" s="7" t="s">
        <v>73</v>
      </c>
      <c r="G1779" s="7" t="s">
        <v>74</v>
      </c>
      <c r="H1779" s="7" t="s">
        <v>20</v>
      </c>
      <c r="I1779" s="9">
        <v>0.20000000000000007</v>
      </c>
      <c r="J1779" s="10">
        <v>3750</v>
      </c>
      <c r="K1779" s="11">
        <f t="shared" si="12"/>
        <v>750.00000000000023</v>
      </c>
      <c r="L1779" s="11">
        <f t="shared" si="13"/>
        <v>300.00000000000011</v>
      </c>
      <c r="M1779" s="12">
        <v>0.4</v>
      </c>
      <c r="O1779" s="17"/>
      <c r="P1779" s="15"/>
      <c r="Q1779" s="13"/>
      <c r="R1779" s="14"/>
    </row>
    <row r="1780" spans="1:18" ht="15.75" customHeight="1">
      <c r="A1780" s="1"/>
      <c r="B1780" s="7" t="s">
        <v>14</v>
      </c>
      <c r="C1780" s="7">
        <v>1185732</v>
      </c>
      <c r="D1780" s="8">
        <v>44419</v>
      </c>
      <c r="E1780" s="7" t="s">
        <v>33</v>
      </c>
      <c r="F1780" s="7" t="s">
        <v>73</v>
      </c>
      <c r="G1780" s="7" t="s">
        <v>74</v>
      </c>
      <c r="H1780" s="7" t="s">
        <v>21</v>
      </c>
      <c r="I1780" s="9">
        <v>0.30000000000000004</v>
      </c>
      <c r="J1780" s="10">
        <v>3500</v>
      </c>
      <c r="K1780" s="11">
        <f t="shared" si="12"/>
        <v>1050.0000000000002</v>
      </c>
      <c r="L1780" s="11">
        <f t="shared" si="13"/>
        <v>367.50000000000006</v>
      </c>
      <c r="M1780" s="12">
        <v>0.35</v>
      </c>
      <c r="O1780" s="17"/>
      <c r="P1780" s="15"/>
      <c r="Q1780" s="13"/>
      <c r="R1780" s="14"/>
    </row>
    <row r="1781" spans="1:18" ht="15.75" customHeight="1">
      <c r="A1781" s="1"/>
      <c r="B1781" s="7" t="s">
        <v>14</v>
      </c>
      <c r="C1781" s="7">
        <v>1185732</v>
      </c>
      <c r="D1781" s="8">
        <v>44419</v>
      </c>
      <c r="E1781" s="7" t="s">
        <v>33</v>
      </c>
      <c r="F1781" s="7" t="s">
        <v>73</v>
      </c>
      <c r="G1781" s="7" t="s">
        <v>74</v>
      </c>
      <c r="H1781" s="7" t="s">
        <v>22</v>
      </c>
      <c r="I1781" s="9">
        <v>0.35000000000000003</v>
      </c>
      <c r="J1781" s="10">
        <v>5250</v>
      </c>
      <c r="K1781" s="11">
        <f t="shared" si="12"/>
        <v>1837.5000000000002</v>
      </c>
      <c r="L1781" s="11">
        <f t="shared" si="13"/>
        <v>918.75000000000011</v>
      </c>
      <c r="M1781" s="12">
        <v>0.5</v>
      </c>
      <c r="O1781" s="17"/>
      <c r="P1781" s="15"/>
      <c r="Q1781" s="13"/>
      <c r="R1781" s="14"/>
    </row>
    <row r="1782" spans="1:18" ht="15.75" customHeight="1">
      <c r="A1782" s="1"/>
      <c r="B1782" s="7" t="s">
        <v>14</v>
      </c>
      <c r="C1782" s="7">
        <v>1185732</v>
      </c>
      <c r="D1782" s="8">
        <v>44451</v>
      </c>
      <c r="E1782" s="7" t="s">
        <v>33</v>
      </c>
      <c r="F1782" s="7" t="s">
        <v>73</v>
      </c>
      <c r="G1782" s="7" t="s">
        <v>74</v>
      </c>
      <c r="H1782" s="7" t="s">
        <v>17</v>
      </c>
      <c r="I1782" s="9">
        <v>0.30000000000000004</v>
      </c>
      <c r="J1782" s="10">
        <v>6500</v>
      </c>
      <c r="K1782" s="11">
        <f t="shared" si="12"/>
        <v>1950.0000000000002</v>
      </c>
      <c r="L1782" s="11">
        <f t="shared" si="13"/>
        <v>780.00000000000011</v>
      </c>
      <c r="M1782" s="12">
        <v>0.4</v>
      </c>
      <c r="O1782" s="17"/>
      <c r="P1782" s="15"/>
      <c r="Q1782" s="13"/>
      <c r="R1782" s="14"/>
    </row>
    <row r="1783" spans="1:18" ht="15.75" customHeight="1">
      <c r="A1783" s="1"/>
      <c r="B1783" s="7" t="s">
        <v>14</v>
      </c>
      <c r="C1783" s="7">
        <v>1185732</v>
      </c>
      <c r="D1783" s="8">
        <v>44451</v>
      </c>
      <c r="E1783" s="7" t="s">
        <v>33</v>
      </c>
      <c r="F1783" s="7" t="s">
        <v>73</v>
      </c>
      <c r="G1783" s="7" t="s">
        <v>74</v>
      </c>
      <c r="H1783" s="7" t="s">
        <v>18</v>
      </c>
      <c r="I1783" s="9">
        <v>0.25000000000000011</v>
      </c>
      <c r="J1783" s="10">
        <v>4500</v>
      </c>
      <c r="K1783" s="11">
        <f t="shared" si="12"/>
        <v>1125.0000000000005</v>
      </c>
      <c r="L1783" s="11">
        <f t="shared" si="13"/>
        <v>393.75000000000011</v>
      </c>
      <c r="M1783" s="12">
        <v>0.35</v>
      </c>
      <c r="O1783" s="17"/>
      <c r="P1783" s="15"/>
      <c r="Q1783" s="13"/>
      <c r="R1783" s="14"/>
    </row>
    <row r="1784" spans="1:18" ht="15.75" customHeight="1">
      <c r="A1784" s="1"/>
      <c r="B1784" s="7" t="s">
        <v>14</v>
      </c>
      <c r="C1784" s="7">
        <v>1185732</v>
      </c>
      <c r="D1784" s="8">
        <v>44451</v>
      </c>
      <c r="E1784" s="7" t="s">
        <v>33</v>
      </c>
      <c r="F1784" s="7" t="s">
        <v>73</v>
      </c>
      <c r="G1784" s="7" t="s">
        <v>74</v>
      </c>
      <c r="H1784" s="7" t="s">
        <v>19</v>
      </c>
      <c r="I1784" s="9">
        <v>0.10000000000000002</v>
      </c>
      <c r="J1784" s="10">
        <v>3500</v>
      </c>
      <c r="K1784" s="11">
        <f t="shared" si="12"/>
        <v>350.00000000000006</v>
      </c>
      <c r="L1784" s="11">
        <f t="shared" si="13"/>
        <v>122.50000000000001</v>
      </c>
      <c r="M1784" s="12">
        <v>0.35</v>
      </c>
      <c r="O1784" s="17"/>
      <c r="P1784" s="15"/>
      <c r="Q1784" s="13"/>
      <c r="R1784" s="14"/>
    </row>
    <row r="1785" spans="1:18" ht="15.75" customHeight="1">
      <c r="A1785" s="1"/>
      <c r="B1785" s="7" t="s">
        <v>14</v>
      </c>
      <c r="C1785" s="7">
        <v>1185732</v>
      </c>
      <c r="D1785" s="8">
        <v>44451</v>
      </c>
      <c r="E1785" s="7" t="s">
        <v>33</v>
      </c>
      <c r="F1785" s="7" t="s">
        <v>73</v>
      </c>
      <c r="G1785" s="7" t="s">
        <v>74</v>
      </c>
      <c r="H1785" s="7" t="s">
        <v>20</v>
      </c>
      <c r="I1785" s="9">
        <v>0.10000000000000002</v>
      </c>
      <c r="J1785" s="10">
        <v>3250</v>
      </c>
      <c r="K1785" s="11">
        <f t="shared" si="12"/>
        <v>325.00000000000006</v>
      </c>
      <c r="L1785" s="11">
        <f t="shared" si="13"/>
        <v>130.00000000000003</v>
      </c>
      <c r="M1785" s="12">
        <v>0.4</v>
      </c>
      <c r="O1785" s="17"/>
      <c r="P1785" s="15"/>
      <c r="Q1785" s="13"/>
      <c r="R1785" s="14"/>
    </row>
    <row r="1786" spans="1:18" ht="15.75" customHeight="1">
      <c r="A1786" s="1"/>
      <c r="B1786" s="7" t="s">
        <v>14</v>
      </c>
      <c r="C1786" s="7">
        <v>1185732</v>
      </c>
      <c r="D1786" s="8">
        <v>44451</v>
      </c>
      <c r="E1786" s="7" t="s">
        <v>33</v>
      </c>
      <c r="F1786" s="7" t="s">
        <v>73</v>
      </c>
      <c r="G1786" s="7" t="s">
        <v>74</v>
      </c>
      <c r="H1786" s="7" t="s">
        <v>21</v>
      </c>
      <c r="I1786" s="9">
        <v>0.2</v>
      </c>
      <c r="J1786" s="10">
        <v>3250</v>
      </c>
      <c r="K1786" s="11">
        <f t="shared" si="12"/>
        <v>650</v>
      </c>
      <c r="L1786" s="11">
        <f t="shared" si="13"/>
        <v>227.49999999999997</v>
      </c>
      <c r="M1786" s="12">
        <v>0.35</v>
      </c>
      <c r="O1786" s="17"/>
      <c r="P1786" s="15"/>
      <c r="Q1786" s="13"/>
      <c r="R1786" s="14"/>
    </row>
    <row r="1787" spans="1:18" ht="15.75" customHeight="1">
      <c r="A1787" s="1"/>
      <c r="B1787" s="7" t="s">
        <v>14</v>
      </c>
      <c r="C1787" s="7">
        <v>1185732</v>
      </c>
      <c r="D1787" s="8">
        <v>44451</v>
      </c>
      <c r="E1787" s="7" t="s">
        <v>33</v>
      </c>
      <c r="F1787" s="7" t="s">
        <v>73</v>
      </c>
      <c r="G1787" s="7" t="s">
        <v>74</v>
      </c>
      <c r="H1787" s="7" t="s">
        <v>22</v>
      </c>
      <c r="I1787" s="9">
        <v>0.25000000000000006</v>
      </c>
      <c r="J1787" s="10">
        <v>4000</v>
      </c>
      <c r="K1787" s="11">
        <f t="shared" si="12"/>
        <v>1000.0000000000002</v>
      </c>
      <c r="L1787" s="11">
        <f t="shared" si="13"/>
        <v>500.00000000000011</v>
      </c>
      <c r="M1787" s="12">
        <v>0.5</v>
      </c>
      <c r="O1787" s="17"/>
      <c r="P1787" s="15"/>
      <c r="Q1787" s="13"/>
      <c r="R1787" s="14"/>
    </row>
    <row r="1788" spans="1:18" ht="15.75" customHeight="1">
      <c r="A1788" s="1"/>
      <c r="B1788" s="7" t="s">
        <v>14</v>
      </c>
      <c r="C1788" s="7">
        <v>1185732</v>
      </c>
      <c r="D1788" s="8">
        <v>44480</v>
      </c>
      <c r="E1788" s="7" t="s">
        <v>33</v>
      </c>
      <c r="F1788" s="7" t="s">
        <v>73</v>
      </c>
      <c r="G1788" s="7" t="s">
        <v>74</v>
      </c>
      <c r="H1788" s="7" t="s">
        <v>17</v>
      </c>
      <c r="I1788" s="9">
        <v>0.3</v>
      </c>
      <c r="J1788" s="10">
        <v>5750</v>
      </c>
      <c r="K1788" s="11">
        <f t="shared" si="12"/>
        <v>1725</v>
      </c>
      <c r="L1788" s="11">
        <f t="shared" si="13"/>
        <v>690</v>
      </c>
      <c r="M1788" s="12">
        <v>0.4</v>
      </c>
      <c r="O1788" s="17"/>
      <c r="P1788" s="15"/>
      <c r="Q1788" s="13"/>
      <c r="R1788" s="14"/>
    </row>
    <row r="1789" spans="1:18" ht="15.75" customHeight="1">
      <c r="A1789" s="1"/>
      <c r="B1789" s="7" t="s">
        <v>14</v>
      </c>
      <c r="C1789" s="7">
        <v>1185732</v>
      </c>
      <c r="D1789" s="8">
        <v>44480</v>
      </c>
      <c r="E1789" s="7" t="s">
        <v>33</v>
      </c>
      <c r="F1789" s="7" t="s">
        <v>73</v>
      </c>
      <c r="G1789" s="7" t="s">
        <v>74</v>
      </c>
      <c r="H1789" s="7" t="s">
        <v>18</v>
      </c>
      <c r="I1789" s="9">
        <v>0.2</v>
      </c>
      <c r="J1789" s="10">
        <v>4000</v>
      </c>
      <c r="K1789" s="11">
        <f t="shared" si="12"/>
        <v>800</v>
      </c>
      <c r="L1789" s="11">
        <f t="shared" si="13"/>
        <v>280</v>
      </c>
      <c r="M1789" s="12">
        <v>0.35</v>
      </c>
      <c r="O1789" s="17"/>
      <c r="P1789" s="15"/>
      <c r="Q1789" s="13"/>
      <c r="R1789" s="14"/>
    </row>
    <row r="1790" spans="1:18" ht="15.75" customHeight="1">
      <c r="A1790" s="1"/>
      <c r="B1790" s="7" t="s">
        <v>14</v>
      </c>
      <c r="C1790" s="7">
        <v>1185732</v>
      </c>
      <c r="D1790" s="8">
        <v>44480</v>
      </c>
      <c r="E1790" s="7" t="s">
        <v>33</v>
      </c>
      <c r="F1790" s="7" t="s">
        <v>73</v>
      </c>
      <c r="G1790" s="7" t="s">
        <v>74</v>
      </c>
      <c r="H1790" s="7" t="s">
        <v>19</v>
      </c>
      <c r="I1790" s="9">
        <v>0.2</v>
      </c>
      <c r="J1790" s="10">
        <v>3000</v>
      </c>
      <c r="K1790" s="11">
        <f t="shared" si="12"/>
        <v>600</v>
      </c>
      <c r="L1790" s="11">
        <f t="shared" si="13"/>
        <v>210</v>
      </c>
      <c r="M1790" s="12">
        <v>0.35</v>
      </c>
      <c r="O1790" s="17"/>
      <c r="P1790" s="15"/>
      <c r="Q1790" s="13"/>
      <c r="R1790" s="14"/>
    </row>
    <row r="1791" spans="1:18" ht="15.75" customHeight="1">
      <c r="A1791" s="1"/>
      <c r="B1791" s="7" t="s">
        <v>14</v>
      </c>
      <c r="C1791" s="7">
        <v>1185732</v>
      </c>
      <c r="D1791" s="8">
        <v>44480</v>
      </c>
      <c r="E1791" s="7" t="s">
        <v>33</v>
      </c>
      <c r="F1791" s="7" t="s">
        <v>73</v>
      </c>
      <c r="G1791" s="7" t="s">
        <v>74</v>
      </c>
      <c r="H1791" s="7" t="s">
        <v>20</v>
      </c>
      <c r="I1791" s="9">
        <v>0.2</v>
      </c>
      <c r="J1791" s="10">
        <v>2750</v>
      </c>
      <c r="K1791" s="11">
        <f t="shared" ref="K1791:K5678" si="14">I1791*J1791</f>
        <v>550</v>
      </c>
      <c r="L1791" s="11">
        <f t="shared" ref="L1791:L5678" si="15">K1791*M1791</f>
        <v>220</v>
      </c>
      <c r="M1791" s="12">
        <v>0.4</v>
      </c>
      <c r="O1791" s="17"/>
      <c r="P1791" s="15"/>
      <c r="Q1791" s="13"/>
      <c r="R1791" s="14"/>
    </row>
    <row r="1792" spans="1:18" ht="15.75" customHeight="1">
      <c r="A1792" s="1"/>
      <c r="B1792" s="7" t="s">
        <v>14</v>
      </c>
      <c r="C1792" s="7">
        <v>1185732</v>
      </c>
      <c r="D1792" s="8">
        <v>44480</v>
      </c>
      <c r="E1792" s="7" t="s">
        <v>33</v>
      </c>
      <c r="F1792" s="7" t="s">
        <v>73</v>
      </c>
      <c r="G1792" s="7" t="s">
        <v>74</v>
      </c>
      <c r="H1792" s="7" t="s">
        <v>21</v>
      </c>
      <c r="I1792" s="9">
        <v>0.3</v>
      </c>
      <c r="J1792" s="10">
        <v>2750</v>
      </c>
      <c r="K1792" s="11">
        <f t="shared" si="14"/>
        <v>825</v>
      </c>
      <c r="L1792" s="11">
        <f t="shared" si="15"/>
        <v>288.75</v>
      </c>
      <c r="M1792" s="12">
        <v>0.35</v>
      </c>
      <c r="O1792" s="17"/>
      <c r="P1792" s="15"/>
      <c r="Q1792" s="13"/>
      <c r="R1792" s="14"/>
    </row>
    <row r="1793" spans="1:18" ht="15.75" customHeight="1">
      <c r="A1793" s="1"/>
      <c r="B1793" s="7" t="s">
        <v>14</v>
      </c>
      <c r="C1793" s="7">
        <v>1185732</v>
      </c>
      <c r="D1793" s="8">
        <v>44480</v>
      </c>
      <c r="E1793" s="7" t="s">
        <v>33</v>
      </c>
      <c r="F1793" s="7" t="s">
        <v>73</v>
      </c>
      <c r="G1793" s="7" t="s">
        <v>74</v>
      </c>
      <c r="H1793" s="7" t="s">
        <v>22</v>
      </c>
      <c r="I1793" s="9">
        <v>0.34999999999999992</v>
      </c>
      <c r="J1793" s="10">
        <v>4000</v>
      </c>
      <c r="K1793" s="11">
        <f t="shared" si="14"/>
        <v>1399.9999999999998</v>
      </c>
      <c r="L1793" s="11">
        <f t="shared" si="15"/>
        <v>699.99999999999989</v>
      </c>
      <c r="M1793" s="12">
        <v>0.5</v>
      </c>
      <c r="O1793" s="17"/>
      <c r="P1793" s="15"/>
      <c r="Q1793" s="13"/>
      <c r="R1793" s="14"/>
    </row>
    <row r="1794" spans="1:18" ht="15.75" customHeight="1">
      <c r="A1794" s="1"/>
      <c r="B1794" s="7" t="s">
        <v>14</v>
      </c>
      <c r="C1794" s="7">
        <v>1185732</v>
      </c>
      <c r="D1794" s="8">
        <v>44511</v>
      </c>
      <c r="E1794" s="7" t="s">
        <v>33</v>
      </c>
      <c r="F1794" s="7" t="s">
        <v>73</v>
      </c>
      <c r="G1794" s="7" t="s">
        <v>74</v>
      </c>
      <c r="H1794" s="7" t="s">
        <v>17</v>
      </c>
      <c r="I1794" s="9">
        <v>0.30000000000000004</v>
      </c>
      <c r="J1794" s="10">
        <v>5500</v>
      </c>
      <c r="K1794" s="11">
        <f t="shared" si="14"/>
        <v>1650.0000000000002</v>
      </c>
      <c r="L1794" s="11">
        <f t="shared" si="15"/>
        <v>660.00000000000011</v>
      </c>
      <c r="M1794" s="12">
        <v>0.4</v>
      </c>
      <c r="O1794" s="17"/>
      <c r="P1794" s="15"/>
      <c r="Q1794" s="13"/>
      <c r="R1794" s="14"/>
    </row>
    <row r="1795" spans="1:18" ht="15.75" customHeight="1">
      <c r="A1795" s="1"/>
      <c r="B1795" s="7" t="s">
        <v>14</v>
      </c>
      <c r="C1795" s="7">
        <v>1185732</v>
      </c>
      <c r="D1795" s="8">
        <v>44511</v>
      </c>
      <c r="E1795" s="7" t="s">
        <v>33</v>
      </c>
      <c r="F1795" s="7" t="s">
        <v>73</v>
      </c>
      <c r="G1795" s="7" t="s">
        <v>74</v>
      </c>
      <c r="H1795" s="7" t="s">
        <v>18</v>
      </c>
      <c r="I1795" s="9">
        <v>0.20000000000000007</v>
      </c>
      <c r="J1795" s="10">
        <v>4000</v>
      </c>
      <c r="K1795" s="11">
        <f t="shared" si="14"/>
        <v>800.00000000000023</v>
      </c>
      <c r="L1795" s="11">
        <f t="shared" si="15"/>
        <v>280.00000000000006</v>
      </c>
      <c r="M1795" s="12">
        <v>0.35</v>
      </c>
      <c r="O1795" s="17"/>
      <c r="P1795" s="15"/>
      <c r="Q1795" s="13"/>
      <c r="R1795" s="14"/>
    </row>
    <row r="1796" spans="1:18" ht="15.75" customHeight="1">
      <c r="A1796" s="1"/>
      <c r="B1796" s="7" t="s">
        <v>14</v>
      </c>
      <c r="C1796" s="7">
        <v>1185732</v>
      </c>
      <c r="D1796" s="8">
        <v>44511</v>
      </c>
      <c r="E1796" s="7" t="s">
        <v>33</v>
      </c>
      <c r="F1796" s="7" t="s">
        <v>73</v>
      </c>
      <c r="G1796" s="7" t="s">
        <v>74</v>
      </c>
      <c r="H1796" s="7" t="s">
        <v>19</v>
      </c>
      <c r="I1796" s="9">
        <v>0.20000000000000007</v>
      </c>
      <c r="J1796" s="10">
        <v>3450</v>
      </c>
      <c r="K1796" s="11">
        <f t="shared" si="14"/>
        <v>690.00000000000023</v>
      </c>
      <c r="L1796" s="11">
        <f t="shared" si="15"/>
        <v>241.50000000000006</v>
      </c>
      <c r="M1796" s="12">
        <v>0.35</v>
      </c>
      <c r="O1796" s="17"/>
      <c r="P1796" s="15"/>
      <c r="Q1796" s="13"/>
      <c r="R1796" s="14"/>
    </row>
    <row r="1797" spans="1:18" ht="15.75" customHeight="1">
      <c r="A1797" s="1"/>
      <c r="B1797" s="7" t="s">
        <v>14</v>
      </c>
      <c r="C1797" s="7">
        <v>1185732</v>
      </c>
      <c r="D1797" s="8">
        <v>44511</v>
      </c>
      <c r="E1797" s="7" t="s">
        <v>33</v>
      </c>
      <c r="F1797" s="7" t="s">
        <v>73</v>
      </c>
      <c r="G1797" s="7" t="s">
        <v>74</v>
      </c>
      <c r="H1797" s="7" t="s">
        <v>20</v>
      </c>
      <c r="I1797" s="9">
        <v>0.20000000000000007</v>
      </c>
      <c r="J1797" s="10">
        <v>3750</v>
      </c>
      <c r="K1797" s="11">
        <f t="shared" si="14"/>
        <v>750.00000000000023</v>
      </c>
      <c r="L1797" s="11">
        <f t="shared" si="15"/>
        <v>300.00000000000011</v>
      </c>
      <c r="M1797" s="12">
        <v>0.4</v>
      </c>
      <c r="O1797" s="17"/>
      <c r="P1797" s="15"/>
      <c r="Q1797" s="13"/>
      <c r="R1797" s="14"/>
    </row>
    <row r="1798" spans="1:18" ht="15.75" customHeight="1">
      <c r="A1798" s="1"/>
      <c r="B1798" s="7" t="s">
        <v>14</v>
      </c>
      <c r="C1798" s="7">
        <v>1185732</v>
      </c>
      <c r="D1798" s="8">
        <v>44511</v>
      </c>
      <c r="E1798" s="7" t="s">
        <v>33</v>
      </c>
      <c r="F1798" s="7" t="s">
        <v>73</v>
      </c>
      <c r="G1798" s="7" t="s">
        <v>74</v>
      </c>
      <c r="H1798" s="7" t="s">
        <v>21</v>
      </c>
      <c r="I1798" s="9">
        <v>0.39999999999999997</v>
      </c>
      <c r="J1798" s="10">
        <v>3500</v>
      </c>
      <c r="K1798" s="11">
        <f t="shared" si="14"/>
        <v>1399.9999999999998</v>
      </c>
      <c r="L1798" s="11">
        <f t="shared" si="15"/>
        <v>489.99999999999989</v>
      </c>
      <c r="M1798" s="12">
        <v>0.35</v>
      </c>
      <c r="O1798" s="17"/>
      <c r="P1798" s="15"/>
      <c r="Q1798" s="13"/>
      <c r="R1798" s="14"/>
    </row>
    <row r="1799" spans="1:18" ht="15.75" customHeight="1">
      <c r="A1799" s="1"/>
      <c r="B1799" s="7" t="s">
        <v>14</v>
      </c>
      <c r="C1799" s="7">
        <v>1185732</v>
      </c>
      <c r="D1799" s="8">
        <v>44511</v>
      </c>
      <c r="E1799" s="7" t="s">
        <v>33</v>
      </c>
      <c r="F1799" s="7" t="s">
        <v>73</v>
      </c>
      <c r="G1799" s="7" t="s">
        <v>74</v>
      </c>
      <c r="H1799" s="7" t="s">
        <v>22</v>
      </c>
      <c r="I1799" s="9">
        <v>0.44999999999999984</v>
      </c>
      <c r="J1799" s="10">
        <v>4500</v>
      </c>
      <c r="K1799" s="11">
        <f t="shared" si="14"/>
        <v>2024.9999999999993</v>
      </c>
      <c r="L1799" s="11">
        <f t="shared" si="15"/>
        <v>1012.4999999999997</v>
      </c>
      <c r="M1799" s="12">
        <v>0.5</v>
      </c>
      <c r="O1799" s="17"/>
      <c r="P1799" s="15"/>
      <c r="Q1799" s="13"/>
      <c r="R1799" s="14"/>
    </row>
    <row r="1800" spans="1:18" ht="15.75" customHeight="1">
      <c r="A1800" s="1"/>
      <c r="B1800" s="7" t="s">
        <v>14</v>
      </c>
      <c r="C1800" s="7">
        <v>1185732</v>
      </c>
      <c r="D1800" s="8">
        <v>44540</v>
      </c>
      <c r="E1800" s="7" t="s">
        <v>33</v>
      </c>
      <c r="F1800" s="7" t="s">
        <v>73</v>
      </c>
      <c r="G1800" s="7" t="s">
        <v>74</v>
      </c>
      <c r="H1800" s="7" t="s">
        <v>17</v>
      </c>
      <c r="I1800" s="9">
        <v>0.39999999999999997</v>
      </c>
      <c r="J1800" s="10">
        <v>7000</v>
      </c>
      <c r="K1800" s="11">
        <f t="shared" si="14"/>
        <v>2799.9999999999995</v>
      </c>
      <c r="L1800" s="11">
        <f t="shared" si="15"/>
        <v>1119.9999999999998</v>
      </c>
      <c r="M1800" s="12">
        <v>0.4</v>
      </c>
      <c r="O1800" s="17"/>
      <c r="P1800" s="15"/>
      <c r="Q1800" s="13"/>
      <c r="R1800" s="14"/>
    </row>
    <row r="1801" spans="1:18" ht="15.75" customHeight="1">
      <c r="A1801" s="1"/>
      <c r="B1801" s="7" t="s">
        <v>14</v>
      </c>
      <c r="C1801" s="7">
        <v>1185732</v>
      </c>
      <c r="D1801" s="8">
        <v>44540</v>
      </c>
      <c r="E1801" s="7" t="s">
        <v>33</v>
      </c>
      <c r="F1801" s="7" t="s">
        <v>73</v>
      </c>
      <c r="G1801" s="7" t="s">
        <v>74</v>
      </c>
      <c r="H1801" s="7" t="s">
        <v>18</v>
      </c>
      <c r="I1801" s="9">
        <v>0.30000000000000004</v>
      </c>
      <c r="J1801" s="10">
        <v>5000</v>
      </c>
      <c r="K1801" s="11">
        <f t="shared" si="14"/>
        <v>1500.0000000000002</v>
      </c>
      <c r="L1801" s="11">
        <f t="shared" si="15"/>
        <v>525</v>
      </c>
      <c r="M1801" s="12">
        <v>0.35</v>
      </c>
      <c r="O1801" s="17"/>
      <c r="P1801" s="15"/>
      <c r="Q1801" s="13"/>
      <c r="R1801" s="14"/>
    </row>
    <row r="1802" spans="1:18" ht="15.75" customHeight="1">
      <c r="A1802" s="1"/>
      <c r="B1802" s="7" t="s">
        <v>14</v>
      </c>
      <c r="C1802" s="7">
        <v>1185732</v>
      </c>
      <c r="D1802" s="8">
        <v>44540</v>
      </c>
      <c r="E1802" s="7" t="s">
        <v>33</v>
      </c>
      <c r="F1802" s="7" t="s">
        <v>73</v>
      </c>
      <c r="G1802" s="7" t="s">
        <v>74</v>
      </c>
      <c r="H1802" s="7" t="s">
        <v>19</v>
      </c>
      <c r="I1802" s="9">
        <v>0.30000000000000004</v>
      </c>
      <c r="J1802" s="10">
        <v>4500</v>
      </c>
      <c r="K1802" s="11">
        <f t="shared" si="14"/>
        <v>1350.0000000000002</v>
      </c>
      <c r="L1802" s="11">
        <f t="shared" si="15"/>
        <v>472.50000000000006</v>
      </c>
      <c r="M1802" s="12">
        <v>0.35</v>
      </c>
      <c r="O1802" s="17"/>
      <c r="P1802" s="15"/>
      <c r="Q1802" s="13"/>
      <c r="R1802" s="14"/>
    </row>
    <row r="1803" spans="1:18" ht="15.75" customHeight="1">
      <c r="A1803" s="1"/>
      <c r="B1803" s="7" t="s">
        <v>14</v>
      </c>
      <c r="C1803" s="7">
        <v>1185732</v>
      </c>
      <c r="D1803" s="8">
        <v>44540</v>
      </c>
      <c r="E1803" s="7" t="s">
        <v>33</v>
      </c>
      <c r="F1803" s="7" t="s">
        <v>73</v>
      </c>
      <c r="G1803" s="7" t="s">
        <v>74</v>
      </c>
      <c r="H1803" s="7" t="s">
        <v>20</v>
      </c>
      <c r="I1803" s="9">
        <v>0.30000000000000004</v>
      </c>
      <c r="J1803" s="10">
        <v>4000</v>
      </c>
      <c r="K1803" s="11">
        <f t="shared" si="14"/>
        <v>1200.0000000000002</v>
      </c>
      <c r="L1803" s="11">
        <f t="shared" si="15"/>
        <v>480.00000000000011</v>
      </c>
      <c r="M1803" s="12">
        <v>0.4</v>
      </c>
      <c r="O1803" s="17"/>
      <c r="P1803" s="15"/>
      <c r="Q1803" s="13"/>
      <c r="R1803" s="14"/>
    </row>
    <row r="1804" spans="1:18" ht="15.75" customHeight="1">
      <c r="A1804" s="1"/>
      <c r="B1804" s="7" t="s">
        <v>14</v>
      </c>
      <c r="C1804" s="7">
        <v>1185732</v>
      </c>
      <c r="D1804" s="8">
        <v>44540</v>
      </c>
      <c r="E1804" s="7" t="s">
        <v>33</v>
      </c>
      <c r="F1804" s="7" t="s">
        <v>73</v>
      </c>
      <c r="G1804" s="7" t="s">
        <v>74</v>
      </c>
      <c r="H1804" s="7" t="s">
        <v>21</v>
      </c>
      <c r="I1804" s="9">
        <v>0.39999999999999997</v>
      </c>
      <c r="J1804" s="10">
        <v>4000</v>
      </c>
      <c r="K1804" s="11">
        <f t="shared" si="14"/>
        <v>1599.9999999999998</v>
      </c>
      <c r="L1804" s="11">
        <f t="shared" si="15"/>
        <v>559.99999999999989</v>
      </c>
      <c r="M1804" s="12">
        <v>0.35</v>
      </c>
      <c r="O1804" s="17"/>
      <c r="P1804" s="15"/>
      <c r="Q1804" s="13"/>
      <c r="R1804" s="14"/>
    </row>
    <row r="1805" spans="1:18" ht="15.75" customHeight="1">
      <c r="A1805" s="1"/>
      <c r="B1805" s="7" t="s">
        <v>14</v>
      </c>
      <c r="C1805" s="7">
        <v>1185732</v>
      </c>
      <c r="D1805" s="8">
        <v>44540</v>
      </c>
      <c r="E1805" s="7" t="s">
        <v>33</v>
      </c>
      <c r="F1805" s="7" t="s">
        <v>73</v>
      </c>
      <c r="G1805" s="7" t="s">
        <v>74</v>
      </c>
      <c r="H1805" s="7" t="s">
        <v>22</v>
      </c>
      <c r="I1805" s="9">
        <v>0.44999999999999984</v>
      </c>
      <c r="J1805" s="10">
        <v>5000</v>
      </c>
      <c r="K1805" s="11">
        <f t="shared" si="14"/>
        <v>2249.9999999999991</v>
      </c>
      <c r="L1805" s="11">
        <f t="shared" si="15"/>
        <v>1124.9999999999995</v>
      </c>
      <c r="M1805" s="12">
        <v>0.5</v>
      </c>
      <c r="O1805" s="17"/>
      <c r="P1805" s="15"/>
      <c r="Q1805" s="13"/>
      <c r="R1805" s="14"/>
    </row>
    <row r="1806" spans="1:18" ht="15.75" customHeight="1">
      <c r="A1806" s="1" t="s">
        <v>39</v>
      </c>
      <c r="B1806" s="7" t="s">
        <v>27</v>
      </c>
      <c r="C1806" s="7">
        <v>1128299</v>
      </c>
      <c r="D1806" s="8">
        <v>44220</v>
      </c>
      <c r="E1806" s="7" t="s">
        <v>28</v>
      </c>
      <c r="F1806" s="7" t="s">
        <v>75</v>
      </c>
      <c r="G1806" s="7" t="s">
        <v>76</v>
      </c>
      <c r="H1806" s="7" t="s">
        <v>17</v>
      </c>
      <c r="I1806" s="9">
        <v>0.30000000000000004</v>
      </c>
      <c r="J1806" s="10">
        <v>3500</v>
      </c>
      <c r="K1806" s="11">
        <f t="shared" si="14"/>
        <v>1050.0000000000002</v>
      </c>
      <c r="L1806" s="11">
        <f t="shared" si="15"/>
        <v>367.50000000000006</v>
      </c>
      <c r="M1806" s="12">
        <v>0.35</v>
      </c>
      <c r="O1806" s="17"/>
      <c r="P1806" s="15"/>
      <c r="Q1806" s="13"/>
      <c r="R1806" s="14"/>
    </row>
    <row r="1807" spans="1:18" ht="15.75" customHeight="1">
      <c r="A1807" s="1"/>
      <c r="B1807" s="7" t="s">
        <v>27</v>
      </c>
      <c r="C1807" s="7">
        <v>1128299</v>
      </c>
      <c r="D1807" s="8">
        <v>44220</v>
      </c>
      <c r="E1807" s="7" t="s">
        <v>28</v>
      </c>
      <c r="F1807" s="7" t="s">
        <v>75</v>
      </c>
      <c r="G1807" s="7" t="s">
        <v>76</v>
      </c>
      <c r="H1807" s="7" t="s">
        <v>18</v>
      </c>
      <c r="I1807" s="9">
        <v>0.4</v>
      </c>
      <c r="J1807" s="10">
        <v>3500</v>
      </c>
      <c r="K1807" s="11">
        <f t="shared" si="14"/>
        <v>1400</v>
      </c>
      <c r="L1807" s="11">
        <f t="shared" si="15"/>
        <v>489.99999999999994</v>
      </c>
      <c r="M1807" s="12">
        <v>0.35</v>
      </c>
      <c r="O1807" s="17"/>
      <c r="P1807" s="15"/>
      <c r="Q1807" s="13"/>
      <c r="R1807" s="14"/>
    </row>
    <row r="1808" spans="1:18" ht="15.75" customHeight="1">
      <c r="A1808" s="1"/>
      <c r="B1808" s="7" t="s">
        <v>27</v>
      </c>
      <c r="C1808" s="7">
        <v>1128299</v>
      </c>
      <c r="D1808" s="8">
        <v>44220</v>
      </c>
      <c r="E1808" s="7" t="s">
        <v>28</v>
      </c>
      <c r="F1808" s="7" t="s">
        <v>75</v>
      </c>
      <c r="G1808" s="7" t="s">
        <v>76</v>
      </c>
      <c r="H1808" s="7" t="s">
        <v>19</v>
      </c>
      <c r="I1808" s="9">
        <v>0.4</v>
      </c>
      <c r="J1808" s="10">
        <v>3500</v>
      </c>
      <c r="K1808" s="11">
        <f t="shared" si="14"/>
        <v>1400</v>
      </c>
      <c r="L1808" s="11">
        <f t="shared" si="15"/>
        <v>489.99999999999994</v>
      </c>
      <c r="M1808" s="12">
        <v>0.35</v>
      </c>
      <c r="O1808" s="17"/>
      <c r="P1808" s="15"/>
      <c r="Q1808" s="13"/>
      <c r="R1808" s="14"/>
    </row>
    <row r="1809" spans="1:18" ht="15.75" customHeight="1">
      <c r="A1809" s="1"/>
      <c r="B1809" s="7" t="s">
        <v>27</v>
      </c>
      <c r="C1809" s="7">
        <v>1128299</v>
      </c>
      <c r="D1809" s="8">
        <v>44220</v>
      </c>
      <c r="E1809" s="7" t="s">
        <v>28</v>
      </c>
      <c r="F1809" s="7" t="s">
        <v>75</v>
      </c>
      <c r="G1809" s="7" t="s">
        <v>76</v>
      </c>
      <c r="H1809" s="7" t="s">
        <v>20</v>
      </c>
      <c r="I1809" s="9">
        <v>0.4</v>
      </c>
      <c r="J1809" s="10">
        <v>2000</v>
      </c>
      <c r="K1809" s="11">
        <f t="shared" si="14"/>
        <v>800</v>
      </c>
      <c r="L1809" s="11">
        <f t="shared" si="15"/>
        <v>280</v>
      </c>
      <c r="M1809" s="12">
        <v>0.35</v>
      </c>
      <c r="O1809" s="17"/>
      <c r="P1809" s="15"/>
      <c r="Q1809" s="13"/>
      <c r="R1809" s="14"/>
    </row>
    <row r="1810" spans="1:18" ht="15.75" customHeight="1">
      <c r="A1810" s="1"/>
      <c r="B1810" s="7" t="s">
        <v>27</v>
      </c>
      <c r="C1810" s="7">
        <v>1128299</v>
      </c>
      <c r="D1810" s="8">
        <v>44220</v>
      </c>
      <c r="E1810" s="7" t="s">
        <v>28</v>
      </c>
      <c r="F1810" s="7" t="s">
        <v>75</v>
      </c>
      <c r="G1810" s="7" t="s">
        <v>76</v>
      </c>
      <c r="H1810" s="7" t="s">
        <v>21</v>
      </c>
      <c r="I1810" s="9">
        <v>0.45000000000000007</v>
      </c>
      <c r="J1810" s="10">
        <v>1500</v>
      </c>
      <c r="K1810" s="11">
        <f t="shared" si="14"/>
        <v>675.00000000000011</v>
      </c>
      <c r="L1810" s="11">
        <f t="shared" si="15"/>
        <v>270.00000000000006</v>
      </c>
      <c r="M1810" s="12">
        <v>0.4</v>
      </c>
      <c r="O1810" s="17"/>
      <c r="P1810" s="15"/>
      <c r="Q1810" s="13"/>
      <c r="R1810" s="14"/>
    </row>
    <row r="1811" spans="1:18" ht="15.75" customHeight="1">
      <c r="A1811" s="1"/>
      <c r="B1811" s="7" t="s">
        <v>27</v>
      </c>
      <c r="C1811" s="7">
        <v>1128299</v>
      </c>
      <c r="D1811" s="8">
        <v>44220</v>
      </c>
      <c r="E1811" s="7" t="s">
        <v>28</v>
      </c>
      <c r="F1811" s="7" t="s">
        <v>75</v>
      </c>
      <c r="G1811" s="7" t="s">
        <v>76</v>
      </c>
      <c r="H1811" s="7" t="s">
        <v>22</v>
      </c>
      <c r="I1811" s="9">
        <v>0.4</v>
      </c>
      <c r="J1811" s="10">
        <v>4000</v>
      </c>
      <c r="K1811" s="11">
        <f t="shared" si="14"/>
        <v>1600</v>
      </c>
      <c r="L1811" s="11">
        <f t="shared" si="15"/>
        <v>480</v>
      </c>
      <c r="M1811" s="12">
        <v>0.3</v>
      </c>
      <c r="O1811" s="17"/>
      <c r="P1811" s="15"/>
      <c r="Q1811" s="13"/>
      <c r="R1811" s="14"/>
    </row>
    <row r="1812" spans="1:18" ht="15.75" customHeight="1">
      <c r="A1812" s="1"/>
      <c r="B1812" s="7" t="s">
        <v>27</v>
      </c>
      <c r="C1812" s="7">
        <v>1128299</v>
      </c>
      <c r="D1812" s="8">
        <v>44251</v>
      </c>
      <c r="E1812" s="7" t="s">
        <v>28</v>
      </c>
      <c r="F1812" s="7" t="s">
        <v>75</v>
      </c>
      <c r="G1812" s="7" t="s">
        <v>76</v>
      </c>
      <c r="H1812" s="7" t="s">
        <v>17</v>
      </c>
      <c r="I1812" s="9">
        <v>0.30000000000000004</v>
      </c>
      <c r="J1812" s="10">
        <v>4500</v>
      </c>
      <c r="K1812" s="11">
        <f t="shared" si="14"/>
        <v>1350.0000000000002</v>
      </c>
      <c r="L1812" s="11">
        <f t="shared" si="15"/>
        <v>472.50000000000006</v>
      </c>
      <c r="M1812" s="12">
        <v>0.35</v>
      </c>
      <c r="O1812" s="17"/>
      <c r="P1812" s="15"/>
      <c r="Q1812" s="13"/>
      <c r="R1812" s="14"/>
    </row>
    <row r="1813" spans="1:18" ht="15.75" customHeight="1">
      <c r="A1813" s="1"/>
      <c r="B1813" s="7" t="s">
        <v>27</v>
      </c>
      <c r="C1813" s="7">
        <v>1128299</v>
      </c>
      <c r="D1813" s="8">
        <v>44251</v>
      </c>
      <c r="E1813" s="7" t="s">
        <v>28</v>
      </c>
      <c r="F1813" s="7" t="s">
        <v>75</v>
      </c>
      <c r="G1813" s="7" t="s">
        <v>76</v>
      </c>
      <c r="H1813" s="7" t="s">
        <v>18</v>
      </c>
      <c r="I1813" s="9">
        <v>0.4</v>
      </c>
      <c r="J1813" s="10">
        <v>3500</v>
      </c>
      <c r="K1813" s="11">
        <f t="shared" si="14"/>
        <v>1400</v>
      </c>
      <c r="L1813" s="11">
        <f t="shared" si="15"/>
        <v>489.99999999999994</v>
      </c>
      <c r="M1813" s="12">
        <v>0.35</v>
      </c>
      <c r="O1813" s="17"/>
      <c r="P1813" s="15"/>
      <c r="Q1813" s="13"/>
      <c r="R1813" s="14"/>
    </row>
    <row r="1814" spans="1:18" ht="15.75" customHeight="1">
      <c r="A1814" s="1"/>
      <c r="B1814" s="7" t="s">
        <v>27</v>
      </c>
      <c r="C1814" s="7">
        <v>1128299</v>
      </c>
      <c r="D1814" s="8">
        <v>44251</v>
      </c>
      <c r="E1814" s="7" t="s">
        <v>28</v>
      </c>
      <c r="F1814" s="7" t="s">
        <v>75</v>
      </c>
      <c r="G1814" s="7" t="s">
        <v>76</v>
      </c>
      <c r="H1814" s="7" t="s">
        <v>19</v>
      </c>
      <c r="I1814" s="9">
        <v>0.4</v>
      </c>
      <c r="J1814" s="10">
        <v>3500</v>
      </c>
      <c r="K1814" s="11">
        <f t="shared" si="14"/>
        <v>1400</v>
      </c>
      <c r="L1814" s="11">
        <f t="shared" si="15"/>
        <v>489.99999999999994</v>
      </c>
      <c r="M1814" s="12">
        <v>0.35</v>
      </c>
      <c r="O1814" s="17"/>
      <c r="P1814" s="15"/>
      <c r="Q1814" s="13"/>
      <c r="R1814" s="14"/>
    </row>
    <row r="1815" spans="1:18" ht="15.75" customHeight="1">
      <c r="A1815" s="1"/>
      <c r="B1815" s="7" t="s">
        <v>27</v>
      </c>
      <c r="C1815" s="7">
        <v>1128299</v>
      </c>
      <c r="D1815" s="8">
        <v>44251</v>
      </c>
      <c r="E1815" s="7" t="s">
        <v>28</v>
      </c>
      <c r="F1815" s="7" t="s">
        <v>75</v>
      </c>
      <c r="G1815" s="7" t="s">
        <v>76</v>
      </c>
      <c r="H1815" s="7" t="s">
        <v>20</v>
      </c>
      <c r="I1815" s="9">
        <v>0.4</v>
      </c>
      <c r="J1815" s="10">
        <v>2000</v>
      </c>
      <c r="K1815" s="11">
        <f t="shared" si="14"/>
        <v>800</v>
      </c>
      <c r="L1815" s="11">
        <f t="shared" si="15"/>
        <v>280</v>
      </c>
      <c r="M1815" s="12">
        <v>0.35</v>
      </c>
      <c r="O1815" s="17"/>
      <c r="P1815" s="15"/>
      <c r="Q1815" s="13"/>
      <c r="R1815" s="14"/>
    </row>
    <row r="1816" spans="1:18" ht="15.75" customHeight="1">
      <c r="A1816" s="1"/>
      <c r="B1816" s="7" t="s">
        <v>27</v>
      </c>
      <c r="C1816" s="7">
        <v>1128299</v>
      </c>
      <c r="D1816" s="8">
        <v>44251</v>
      </c>
      <c r="E1816" s="7" t="s">
        <v>28</v>
      </c>
      <c r="F1816" s="7" t="s">
        <v>75</v>
      </c>
      <c r="G1816" s="7" t="s">
        <v>76</v>
      </c>
      <c r="H1816" s="7" t="s">
        <v>21</v>
      </c>
      <c r="I1816" s="9">
        <v>0.45000000000000007</v>
      </c>
      <c r="J1816" s="10">
        <v>1250</v>
      </c>
      <c r="K1816" s="11">
        <f t="shared" si="14"/>
        <v>562.50000000000011</v>
      </c>
      <c r="L1816" s="11">
        <f t="shared" si="15"/>
        <v>225.00000000000006</v>
      </c>
      <c r="M1816" s="12">
        <v>0.4</v>
      </c>
      <c r="O1816" s="17"/>
      <c r="P1816" s="15"/>
      <c r="Q1816" s="13"/>
      <c r="R1816" s="14"/>
    </row>
    <row r="1817" spans="1:18" ht="15.75" customHeight="1">
      <c r="A1817" s="1"/>
      <c r="B1817" s="7" t="s">
        <v>27</v>
      </c>
      <c r="C1817" s="7">
        <v>1128299</v>
      </c>
      <c r="D1817" s="8">
        <v>44251</v>
      </c>
      <c r="E1817" s="7" t="s">
        <v>28</v>
      </c>
      <c r="F1817" s="7" t="s">
        <v>75</v>
      </c>
      <c r="G1817" s="7" t="s">
        <v>76</v>
      </c>
      <c r="H1817" s="7" t="s">
        <v>22</v>
      </c>
      <c r="I1817" s="9">
        <v>0.4</v>
      </c>
      <c r="J1817" s="10">
        <v>3250</v>
      </c>
      <c r="K1817" s="11">
        <f t="shared" si="14"/>
        <v>1300</v>
      </c>
      <c r="L1817" s="11">
        <f t="shared" si="15"/>
        <v>390</v>
      </c>
      <c r="M1817" s="12">
        <v>0.3</v>
      </c>
      <c r="O1817" s="17"/>
      <c r="P1817" s="15"/>
      <c r="Q1817" s="13"/>
      <c r="R1817" s="14"/>
    </row>
    <row r="1818" spans="1:18" ht="15.75" customHeight="1">
      <c r="A1818" s="1"/>
      <c r="B1818" s="7" t="s">
        <v>27</v>
      </c>
      <c r="C1818" s="7">
        <v>1128299</v>
      </c>
      <c r="D1818" s="8">
        <v>44278</v>
      </c>
      <c r="E1818" s="7" t="s">
        <v>28</v>
      </c>
      <c r="F1818" s="7" t="s">
        <v>75</v>
      </c>
      <c r="G1818" s="7" t="s">
        <v>76</v>
      </c>
      <c r="H1818" s="7" t="s">
        <v>17</v>
      </c>
      <c r="I1818" s="9">
        <v>0.4</v>
      </c>
      <c r="J1818" s="10">
        <v>4750</v>
      </c>
      <c r="K1818" s="11">
        <f t="shared" si="14"/>
        <v>1900</v>
      </c>
      <c r="L1818" s="11">
        <f t="shared" si="15"/>
        <v>665</v>
      </c>
      <c r="M1818" s="12">
        <v>0.35</v>
      </c>
      <c r="O1818" s="17"/>
      <c r="P1818" s="15"/>
      <c r="Q1818" s="13"/>
      <c r="R1818" s="14"/>
    </row>
    <row r="1819" spans="1:18" ht="15.75" customHeight="1">
      <c r="A1819" s="1"/>
      <c r="B1819" s="7" t="s">
        <v>27</v>
      </c>
      <c r="C1819" s="7">
        <v>1128299</v>
      </c>
      <c r="D1819" s="8">
        <v>44278</v>
      </c>
      <c r="E1819" s="7" t="s">
        <v>28</v>
      </c>
      <c r="F1819" s="7" t="s">
        <v>75</v>
      </c>
      <c r="G1819" s="7" t="s">
        <v>76</v>
      </c>
      <c r="H1819" s="7" t="s">
        <v>18</v>
      </c>
      <c r="I1819" s="9">
        <v>0.5</v>
      </c>
      <c r="J1819" s="10">
        <v>3250</v>
      </c>
      <c r="K1819" s="11">
        <f t="shared" si="14"/>
        <v>1625</v>
      </c>
      <c r="L1819" s="11">
        <f t="shared" si="15"/>
        <v>568.75</v>
      </c>
      <c r="M1819" s="12">
        <v>0.35</v>
      </c>
      <c r="O1819" s="17"/>
      <c r="P1819" s="15"/>
      <c r="Q1819" s="13"/>
      <c r="R1819" s="14"/>
    </row>
    <row r="1820" spans="1:18" ht="15.75" customHeight="1">
      <c r="A1820" s="1"/>
      <c r="B1820" s="7" t="s">
        <v>27</v>
      </c>
      <c r="C1820" s="7">
        <v>1128299</v>
      </c>
      <c r="D1820" s="8">
        <v>44278</v>
      </c>
      <c r="E1820" s="7" t="s">
        <v>28</v>
      </c>
      <c r="F1820" s="7" t="s">
        <v>75</v>
      </c>
      <c r="G1820" s="7" t="s">
        <v>76</v>
      </c>
      <c r="H1820" s="7" t="s">
        <v>19</v>
      </c>
      <c r="I1820" s="9">
        <v>0.54999999999999993</v>
      </c>
      <c r="J1820" s="10">
        <v>3500</v>
      </c>
      <c r="K1820" s="11">
        <f t="shared" si="14"/>
        <v>1924.9999999999998</v>
      </c>
      <c r="L1820" s="11">
        <f t="shared" si="15"/>
        <v>673.74999999999989</v>
      </c>
      <c r="M1820" s="12">
        <v>0.35</v>
      </c>
      <c r="O1820" s="17"/>
      <c r="P1820" s="15"/>
      <c r="Q1820" s="13"/>
      <c r="R1820" s="14"/>
    </row>
    <row r="1821" spans="1:18" ht="15.75" customHeight="1">
      <c r="A1821" s="1"/>
      <c r="B1821" s="7" t="s">
        <v>27</v>
      </c>
      <c r="C1821" s="7">
        <v>1128299</v>
      </c>
      <c r="D1821" s="8">
        <v>44278</v>
      </c>
      <c r="E1821" s="7" t="s">
        <v>28</v>
      </c>
      <c r="F1821" s="7" t="s">
        <v>75</v>
      </c>
      <c r="G1821" s="7" t="s">
        <v>76</v>
      </c>
      <c r="H1821" s="7" t="s">
        <v>20</v>
      </c>
      <c r="I1821" s="9">
        <v>0.5</v>
      </c>
      <c r="J1821" s="10">
        <v>2500</v>
      </c>
      <c r="K1821" s="11">
        <f t="shared" si="14"/>
        <v>1250</v>
      </c>
      <c r="L1821" s="11">
        <f t="shared" si="15"/>
        <v>437.5</v>
      </c>
      <c r="M1821" s="12">
        <v>0.35</v>
      </c>
      <c r="O1821" s="17"/>
      <c r="P1821" s="15"/>
      <c r="Q1821" s="13"/>
      <c r="R1821" s="14"/>
    </row>
    <row r="1822" spans="1:18" ht="15.75" customHeight="1">
      <c r="A1822" s="1"/>
      <c r="B1822" s="7" t="s">
        <v>27</v>
      </c>
      <c r="C1822" s="7">
        <v>1128299</v>
      </c>
      <c r="D1822" s="8">
        <v>44278</v>
      </c>
      <c r="E1822" s="7" t="s">
        <v>28</v>
      </c>
      <c r="F1822" s="7" t="s">
        <v>75</v>
      </c>
      <c r="G1822" s="7" t="s">
        <v>76</v>
      </c>
      <c r="H1822" s="7" t="s">
        <v>21</v>
      </c>
      <c r="I1822" s="9">
        <v>0.55000000000000004</v>
      </c>
      <c r="J1822" s="10">
        <v>1000</v>
      </c>
      <c r="K1822" s="11">
        <f t="shared" si="14"/>
        <v>550</v>
      </c>
      <c r="L1822" s="11">
        <f t="shared" si="15"/>
        <v>220</v>
      </c>
      <c r="M1822" s="12">
        <v>0.4</v>
      </c>
      <c r="O1822" s="17"/>
      <c r="P1822" s="15"/>
      <c r="Q1822" s="13"/>
      <c r="R1822" s="14"/>
    </row>
    <row r="1823" spans="1:18" ht="15.75" customHeight="1">
      <c r="A1823" s="1"/>
      <c r="B1823" s="7" t="s">
        <v>27</v>
      </c>
      <c r="C1823" s="7">
        <v>1128299</v>
      </c>
      <c r="D1823" s="8">
        <v>44278</v>
      </c>
      <c r="E1823" s="7" t="s">
        <v>28</v>
      </c>
      <c r="F1823" s="7" t="s">
        <v>75</v>
      </c>
      <c r="G1823" s="7" t="s">
        <v>76</v>
      </c>
      <c r="H1823" s="7" t="s">
        <v>22</v>
      </c>
      <c r="I1823" s="9">
        <v>0.5</v>
      </c>
      <c r="J1823" s="10">
        <v>3000</v>
      </c>
      <c r="K1823" s="11">
        <f t="shared" si="14"/>
        <v>1500</v>
      </c>
      <c r="L1823" s="11">
        <f t="shared" si="15"/>
        <v>450</v>
      </c>
      <c r="M1823" s="12">
        <v>0.3</v>
      </c>
      <c r="O1823" s="17"/>
      <c r="P1823" s="15"/>
      <c r="Q1823" s="13"/>
      <c r="R1823" s="14"/>
    </row>
    <row r="1824" spans="1:18" ht="15.75" customHeight="1">
      <c r="A1824" s="1"/>
      <c r="B1824" s="7" t="s">
        <v>27</v>
      </c>
      <c r="C1824" s="7">
        <v>1128299</v>
      </c>
      <c r="D1824" s="8">
        <v>44310</v>
      </c>
      <c r="E1824" s="7" t="s">
        <v>28</v>
      </c>
      <c r="F1824" s="7" t="s">
        <v>75</v>
      </c>
      <c r="G1824" s="7" t="s">
        <v>76</v>
      </c>
      <c r="H1824" s="7" t="s">
        <v>17</v>
      </c>
      <c r="I1824" s="9">
        <v>0.55000000000000004</v>
      </c>
      <c r="J1824" s="10">
        <v>4750</v>
      </c>
      <c r="K1824" s="11">
        <f t="shared" si="14"/>
        <v>2612.5</v>
      </c>
      <c r="L1824" s="11">
        <f t="shared" si="15"/>
        <v>914.37499999999989</v>
      </c>
      <c r="M1824" s="12">
        <v>0.35</v>
      </c>
      <c r="O1824" s="17"/>
      <c r="P1824" s="15"/>
      <c r="Q1824" s="13"/>
      <c r="R1824" s="14"/>
    </row>
    <row r="1825" spans="1:18" ht="15.75" customHeight="1">
      <c r="A1825" s="1"/>
      <c r="B1825" s="7" t="s">
        <v>27</v>
      </c>
      <c r="C1825" s="7">
        <v>1128299</v>
      </c>
      <c r="D1825" s="8">
        <v>44310</v>
      </c>
      <c r="E1825" s="7" t="s">
        <v>28</v>
      </c>
      <c r="F1825" s="7" t="s">
        <v>75</v>
      </c>
      <c r="G1825" s="7" t="s">
        <v>76</v>
      </c>
      <c r="H1825" s="7" t="s">
        <v>18</v>
      </c>
      <c r="I1825" s="9">
        <v>0.60000000000000009</v>
      </c>
      <c r="J1825" s="10">
        <v>2750</v>
      </c>
      <c r="K1825" s="11">
        <f t="shared" si="14"/>
        <v>1650.0000000000002</v>
      </c>
      <c r="L1825" s="11">
        <f t="shared" si="15"/>
        <v>577.5</v>
      </c>
      <c r="M1825" s="12">
        <v>0.35</v>
      </c>
      <c r="O1825" s="17"/>
      <c r="P1825" s="15"/>
      <c r="Q1825" s="13"/>
      <c r="R1825" s="14"/>
    </row>
    <row r="1826" spans="1:18" ht="15.75" customHeight="1">
      <c r="A1826" s="1"/>
      <c r="B1826" s="7" t="s">
        <v>27</v>
      </c>
      <c r="C1826" s="7">
        <v>1128299</v>
      </c>
      <c r="D1826" s="8">
        <v>44310</v>
      </c>
      <c r="E1826" s="7" t="s">
        <v>28</v>
      </c>
      <c r="F1826" s="7" t="s">
        <v>75</v>
      </c>
      <c r="G1826" s="7" t="s">
        <v>76</v>
      </c>
      <c r="H1826" s="7" t="s">
        <v>19</v>
      </c>
      <c r="I1826" s="9">
        <v>0.60000000000000009</v>
      </c>
      <c r="J1826" s="10">
        <v>3250</v>
      </c>
      <c r="K1826" s="11">
        <f t="shared" si="14"/>
        <v>1950.0000000000002</v>
      </c>
      <c r="L1826" s="11">
        <f t="shared" si="15"/>
        <v>682.5</v>
      </c>
      <c r="M1826" s="12">
        <v>0.35</v>
      </c>
      <c r="O1826" s="17"/>
      <c r="P1826" s="15"/>
      <c r="Q1826" s="13"/>
      <c r="R1826" s="14"/>
    </row>
    <row r="1827" spans="1:18" ht="15.75" customHeight="1">
      <c r="A1827" s="1"/>
      <c r="B1827" s="7" t="s">
        <v>27</v>
      </c>
      <c r="C1827" s="7">
        <v>1128299</v>
      </c>
      <c r="D1827" s="8">
        <v>44310</v>
      </c>
      <c r="E1827" s="7" t="s">
        <v>28</v>
      </c>
      <c r="F1827" s="7" t="s">
        <v>75</v>
      </c>
      <c r="G1827" s="7" t="s">
        <v>76</v>
      </c>
      <c r="H1827" s="7" t="s">
        <v>20</v>
      </c>
      <c r="I1827" s="9">
        <v>0.45000000000000007</v>
      </c>
      <c r="J1827" s="10">
        <v>2250</v>
      </c>
      <c r="K1827" s="11">
        <f t="shared" si="14"/>
        <v>1012.5000000000001</v>
      </c>
      <c r="L1827" s="11">
        <f t="shared" si="15"/>
        <v>354.375</v>
      </c>
      <c r="M1827" s="12">
        <v>0.35</v>
      </c>
      <c r="O1827" s="17"/>
      <c r="P1827" s="15"/>
      <c r="Q1827" s="13"/>
      <c r="R1827" s="14"/>
    </row>
    <row r="1828" spans="1:18" ht="15.75" customHeight="1">
      <c r="A1828" s="1"/>
      <c r="B1828" s="7" t="s">
        <v>27</v>
      </c>
      <c r="C1828" s="7">
        <v>1128299</v>
      </c>
      <c r="D1828" s="8">
        <v>44310</v>
      </c>
      <c r="E1828" s="7" t="s">
        <v>28</v>
      </c>
      <c r="F1828" s="7" t="s">
        <v>75</v>
      </c>
      <c r="G1828" s="7" t="s">
        <v>76</v>
      </c>
      <c r="H1828" s="7" t="s">
        <v>21</v>
      </c>
      <c r="I1828" s="9">
        <v>0.50000000000000011</v>
      </c>
      <c r="J1828" s="10">
        <v>1250</v>
      </c>
      <c r="K1828" s="11">
        <f t="shared" si="14"/>
        <v>625.00000000000011</v>
      </c>
      <c r="L1828" s="11">
        <f t="shared" si="15"/>
        <v>250.00000000000006</v>
      </c>
      <c r="M1828" s="12">
        <v>0.4</v>
      </c>
      <c r="O1828" s="17"/>
      <c r="P1828" s="15"/>
      <c r="Q1828" s="13"/>
      <c r="R1828" s="14"/>
    </row>
    <row r="1829" spans="1:18" ht="15.75" customHeight="1">
      <c r="A1829" s="1"/>
      <c r="B1829" s="7" t="s">
        <v>27</v>
      </c>
      <c r="C1829" s="7">
        <v>1128299</v>
      </c>
      <c r="D1829" s="8">
        <v>44310</v>
      </c>
      <c r="E1829" s="7" t="s">
        <v>28</v>
      </c>
      <c r="F1829" s="7" t="s">
        <v>75</v>
      </c>
      <c r="G1829" s="7" t="s">
        <v>76</v>
      </c>
      <c r="H1829" s="7" t="s">
        <v>22</v>
      </c>
      <c r="I1829" s="9">
        <v>0.65000000000000013</v>
      </c>
      <c r="J1829" s="10">
        <v>3000</v>
      </c>
      <c r="K1829" s="11">
        <f t="shared" si="14"/>
        <v>1950.0000000000005</v>
      </c>
      <c r="L1829" s="11">
        <f t="shared" si="15"/>
        <v>585.00000000000011</v>
      </c>
      <c r="M1829" s="12">
        <v>0.3</v>
      </c>
      <c r="O1829" s="17"/>
      <c r="P1829" s="15"/>
      <c r="Q1829" s="13"/>
      <c r="R1829" s="14"/>
    </row>
    <row r="1830" spans="1:18" ht="15.75" customHeight="1">
      <c r="A1830" s="1"/>
      <c r="B1830" s="7" t="s">
        <v>27</v>
      </c>
      <c r="C1830" s="7">
        <v>1128299</v>
      </c>
      <c r="D1830" s="8">
        <v>44341</v>
      </c>
      <c r="E1830" s="7" t="s">
        <v>28</v>
      </c>
      <c r="F1830" s="7" t="s">
        <v>75</v>
      </c>
      <c r="G1830" s="7" t="s">
        <v>76</v>
      </c>
      <c r="H1830" s="7" t="s">
        <v>17</v>
      </c>
      <c r="I1830" s="9">
        <v>0.5</v>
      </c>
      <c r="J1830" s="10">
        <v>5000</v>
      </c>
      <c r="K1830" s="11">
        <f t="shared" si="14"/>
        <v>2500</v>
      </c>
      <c r="L1830" s="11">
        <f t="shared" si="15"/>
        <v>875</v>
      </c>
      <c r="M1830" s="12">
        <v>0.35</v>
      </c>
      <c r="O1830" s="17"/>
      <c r="P1830" s="15"/>
      <c r="Q1830" s="13"/>
      <c r="R1830" s="14"/>
    </row>
    <row r="1831" spans="1:18" ht="15.75" customHeight="1">
      <c r="A1831" s="1"/>
      <c r="B1831" s="7" t="s">
        <v>27</v>
      </c>
      <c r="C1831" s="7">
        <v>1128299</v>
      </c>
      <c r="D1831" s="8">
        <v>44341</v>
      </c>
      <c r="E1831" s="7" t="s">
        <v>28</v>
      </c>
      <c r="F1831" s="7" t="s">
        <v>75</v>
      </c>
      <c r="G1831" s="7" t="s">
        <v>76</v>
      </c>
      <c r="H1831" s="7" t="s">
        <v>18</v>
      </c>
      <c r="I1831" s="9">
        <v>0.55000000000000004</v>
      </c>
      <c r="J1831" s="10">
        <v>3500</v>
      </c>
      <c r="K1831" s="11">
        <f t="shared" si="14"/>
        <v>1925.0000000000002</v>
      </c>
      <c r="L1831" s="11">
        <f t="shared" si="15"/>
        <v>673.75</v>
      </c>
      <c r="M1831" s="12">
        <v>0.35</v>
      </c>
      <c r="O1831" s="17"/>
      <c r="P1831" s="15"/>
      <c r="Q1831" s="13"/>
      <c r="R1831" s="14"/>
    </row>
    <row r="1832" spans="1:18" ht="15.75" customHeight="1">
      <c r="A1832" s="1"/>
      <c r="B1832" s="7" t="s">
        <v>27</v>
      </c>
      <c r="C1832" s="7">
        <v>1128299</v>
      </c>
      <c r="D1832" s="8">
        <v>44341</v>
      </c>
      <c r="E1832" s="7" t="s">
        <v>28</v>
      </c>
      <c r="F1832" s="7" t="s">
        <v>75</v>
      </c>
      <c r="G1832" s="7" t="s">
        <v>76</v>
      </c>
      <c r="H1832" s="7" t="s">
        <v>19</v>
      </c>
      <c r="I1832" s="9">
        <v>0.55000000000000004</v>
      </c>
      <c r="J1832" s="10">
        <v>3500</v>
      </c>
      <c r="K1832" s="11">
        <f t="shared" si="14"/>
        <v>1925.0000000000002</v>
      </c>
      <c r="L1832" s="11">
        <f t="shared" si="15"/>
        <v>673.75</v>
      </c>
      <c r="M1832" s="12">
        <v>0.35</v>
      </c>
      <c r="O1832" s="17"/>
      <c r="P1832" s="15"/>
      <c r="Q1832" s="13"/>
      <c r="R1832" s="14"/>
    </row>
    <row r="1833" spans="1:18" ht="15.75" customHeight="1">
      <c r="A1833" s="1"/>
      <c r="B1833" s="7" t="s">
        <v>27</v>
      </c>
      <c r="C1833" s="7">
        <v>1128299</v>
      </c>
      <c r="D1833" s="8">
        <v>44341</v>
      </c>
      <c r="E1833" s="7" t="s">
        <v>28</v>
      </c>
      <c r="F1833" s="7" t="s">
        <v>75</v>
      </c>
      <c r="G1833" s="7" t="s">
        <v>76</v>
      </c>
      <c r="H1833" s="7" t="s">
        <v>20</v>
      </c>
      <c r="I1833" s="9">
        <v>0.5</v>
      </c>
      <c r="J1833" s="10">
        <v>2750</v>
      </c>
      <c r="K1833" s="11">
        <f t="shared" si="14"/>
        <v>1375</v>
      </c>
      <c r="L1833" s="11">
        <f t="shared" si="15"/>
        <v>481.24999999999994</v>
      </c>
      <c r="M1833" s="12">
        <v>0.35</v>
      </c>
      <c r="O1833" s="17"/>
      <c r="P1833" s="15"/>
      <c r="Q1833" s="13"/>
      <c r="R1833" s="14"/>
    </row>
    <row r="1834" spans="1:18" ht="15.75" customHeight="1">
      <c r="A1834" s="1"/>
      <c r="B1834" s="7" t="s">
        <v>27</v>
      </c>
      <c r="C1834" s="7">
        <v>1128299</v>
      </c>
      <c r="D1834" s="8">
        <v>44341</v>
      </c>
      <c r="E1834" s="7" t="s">
        <v>28</v>
      </c>
      <c r="F1834" s="7" t="s">
        <v>75</v>
      </c>
      <c r="G1834" s="7" t="s">
        <v>76</v>
      </c>
      <c r="H1834" s="7" t="s">
        <v>21</v>
      </c>
      <c r="I1834" s="9">
        <v>0.44999999999999996</v>
      </c>
      <c r="J1834" s="10">
        <v>1750</v>
      </c>
      <c r="K1834" s="11">
        <f t="shared" si="14"/>
        <v>787.49999999999989</v>
      </c>
      <c r="L1834" s="11">
        <f t="shared" si="15"/>
        <v>315</v>
      </c>
      <c r="M1834" s="12">
        <v>0.4</v>
      </c>
      <c r="O1834" s="17"/>
      <c r="P1834" s="15"/>
      <c r="Q1834" s="13"/>
      <c r="R1834" s="14"/>
    </row>
    <row r="1835" spans="1:18" ht="15.75" customHeight="1">
      <c r="A1835" s="1"/>
      <c r="B1835" s="7" t="s">
        <v>27</v>
      </c>
      <c r="C1835" s="7">
        <v>1128299</v>
      </c>
      <c r="D1835" s="8">
        <v>44341</v>
      </c>
      <c r="E1835" s="7" t="s">
        <v>28</v>
      </c>
      <c r="F1835" s="7" t="s">
        <v>75</v>
      </c>
      <c r="G1835" s="7" t="s">
        <v>76</v>
      </c>
      <c r="H1835" s="7" t="s">
        <v>22</v>
      </c>
      <c r="I1835" s="9">
        <v>0.6</v>
      </c>
      <c r="J1835" s="10">
        <v>5250</v>
      </c>
      <c r="K1835" s="11">
        <f t="shared" si="14"/>
        <v>3150</v>
      </c>
      <c r="L1835" s="11">
        <f t="shared" si="15"/>
        <v>945</v>
      </c>
      <c r="M1835" s="12">
        <v>0.3</v>
      </c>
      <c r="O1835" s="17"/>
      <c r="P1835" s="15"/>
      <c r="Q1835" s="13"/>
      <c r="R1835" s="14"/>
    </row>
    <row r="1836" spans="1:18" ht="15.75" customHeight="1">
      <c r="A1836" s="1"/>
      <c r="B1836" s="7" t="s">
        <v>27</v>
      </c>
      <c r="C1836" s="7">
        <v>1128299</v>
      </c>
      <c r="D1836" s="8">
        <v>44371</v>
      </c>
      <c r="E1836" s="7" t="s">
        <v>28</v>
      </c>
      <c r="F1836" s="7" t="s">
        <v>75</v>
      </c>
      <c r="G1836" s="7" t="s">
        <v>76</v>
      </c>
      <c r="H1836" s="7" t="s">
        <v>17</v>
      </c>
      <c r="I1836" s="9">
        <v>0.54999999999999993</v>
      </c>
      <c r="J1836" s="10">
        <v>7750</v>
      </c>
      <c r="K1836" s="11">
        <f t="shared" si="14"/>
        <v>4262.4999999999991</v>
      </c>
      <c r="L1836" s="11">
        <f t="shared" si="15"/>
        <v>1491.8749999999995</v>
      </c>
      <c r="M1836" s="12">
        <v>0.35</v>
      </c>
      <c r="O1836" s="17"/>
      <c r="P1836" s="15"/>
      <c r="Q1836" s="13"/>
      <c r="R1836" s="14"/>
    </row>
    <row r="1837" spans="1:18" ht="15.75" customHeight="1">
      <c r="A1837" s="1"/>
      <c r="B1837" s="7" t="s">
        <v>27</v>
      </c>
      <c r="C1837" s="7">
        <v>1128299</v>
      </c>
      <c r="D1837" s="8">
        <v>44371</v>
      </c>
      <c r="E1837" s="7" t="s">
        <v>28</v>
      </c>
      <c r="F1837" s="7" t="s">
        <v>75</v>
      </c>
      <c r="G1837" s="7" t="s">
        <v>76</v>
      </c>
      <c r="H1837" s="7" t="s">
        <v>18</v>
      </c>
      <c r="I1837" s="9">
        <v>0.64999999999999991</v>
      </c>
      <c r="J1837" s="10">
        <v>6500</v>
      </c>
      <c r="K1837" s="11">
        <f t="shared" si="14"/>
        <v>4224.9999999999991</v>
      </c>
      <c r="L1837" s="11">
        <f t="shared" si="15"/>
        <v>1478.7499999999995</v>
      </c>
      <c r="M1837" s="12">
        <v>0.35</v>
      </c>
      <c r="O1837" s="17"/>
      <c r="P1837" s="15"/>
      <c r="Q1837" s="13"/>
      <c r="R1837" s="14"/>
    </row>
    <row r="1838" spans="1:18" ht="15.75" customHeight="1">
      <c r="A1838" s="1"/>
      <c r="B1838" s="7" t="s">
        <v>27</v>
      </c>
      <c r="C1838" s="7">
        <v>1128299</v>
      </c>
      <c r="D1838" s="8">
        <v>44371</v>
      </c>
      <c r="E1838" s="7" t="s">
        <v>28</v>
      </c>
      <c r="F1838" s="7" t="s">
        <v>75</v>
      </c>
      <c r="G1838" s="7" t="s">
        <v>76</v>
      </c>
      <c r="H1838" s="7" t="s">
        <v>19</v>
      </c>
      <c r="I1838" s="9">
        <v>0.79999999999999993</v>
      </c>
      <c r="J1838" s="10">
        <v>6500</v>
      </c>
      <c r="K1838" s="11">
        <f t="shared" si="14"/>
        <v>5200</v>
      </c>
      <c r="L1838" s="11">
        <f t="shared" si="15"/>
        <v>1819.9999999999998</v>
      </c>
      <c r="M1838" s="12">
        <v>0.35</v>
      </c>
      <c r="O1838" s="17"/>
      <c r="P1838" s="15"/>
      <c r="Q1838" s="13"/>
      <c r="R1838" s="14"/>
    </row>
    <row r="1839" spans="1:18" ht="15.75" customHeight="1">
      <c r="A1839" s="1"/>
      <c r="B1839" s="7" t="s">
        <v>27</v>
      </c>
      <c r="C1839" s="7">
        <v>1128299</v>
      </c>
      <c r="D1839" s="8">
        <v>44371</v>
      </c>
      <c r="E1839" s="7" t="s">
        <v>28</v>
      </c>
      <c r="F1839" s="7" t="s">
        <v>75</v>
      </c>
      <c r="G1839" s="7" t="s">
        <v>76</v>
      </c>
      <c r="H1839" s="7" t="s">
        <v>20</v>
      </c>
      <c r="I1839" s="9">
        <v>0.79999999999999993</v>
      </c>
      <c r="J1839" s="10">
        <v>5250</v>
      </c>
      <c r="K1839" s="11">
        <f t="shared" si="14"/>
        <v>4200</v>
      </c>
      <c r="L1839" s="11">
        <f t="shared" si="15"/>
        <v>1470</v>
      </c>
      <c r="M1839" s="12">
        <v>0.35</v>
      </c>
      <c r="O1839" s="17"/>
      <c r="P1839" s="15"/>
      <c r="Q1839" s="13"/>
      <c r="R1839" s="14"/>
    </row>
    <row r="1840" spans="1:18" ht="15.75" customHeight="1">
      <c r="A1840" s="1"/>
      <c r="B1840" s="7" t="s">
        <v>27</v>
      </c>
      <c r="C1840" s="7">
        <v>1128299</v>
      </c>
      <c r="D1840" s="8">
        <v>44371</v>
      </c>
      <c r="E1840" s="7" t="s">
        <v>28</v>
      </c>
      <c r="F1840" s="7" t="s">
        <v>75</v>
      </c>
      <c r="G1840" s="7" t="s">
        <v>76</v>
      </c>
      <c r="H1840" s="7" t="s">
        <v>21</v>
      </c>
      <c r="I1840" s="9">
        <v>0.9</v>
      </c>
      <c r="J1840" s="10">
        <v>4000</v>
      </c>
      <c r="K1840" s="11">
        <f t="shared" si="14"/>
        <v>3600</v>
      </c>
      <c r="L1840" s="11">
        <f t="shared" si="15"/>
        <v>1440</v>
      </c>
      <c r="M1840" s="12">
        <v>0.4</v>
      </c>
      <c r="O1840" s="17"/>
      <c r="P1840" s="15"/>
      <c r="Q1840" s="13"/>
      <c r="R1840" s="14"/>
    </row>
    <row r="1841" spans="1:18" ht="15.75" customHeight="1">
      <c r="A1841" s="1"/>
      <c r="B1841" s="7" t="s">
        <v>27</v>
      </c>
      <c r="C1841" s="7">
        <v>1128299</v>
      </c>
      <c r="D1841" s="8">
        <v>44371</v>
      </c>
      <c r="E1841" s="7" t="s">
        <v>28</v>
      </c>
      <c r="F1841" s="7" t="s">
        <v>75</v>
      </c>
      <c r="G1841" s="7" t="s">
        <v>76</v>
      </c>
      <c r="H1841" s="7" t="s">
        <v>22</v>
      </c>
      <c r="I1841" s="9">
        <v>1.05</v>
      </c>
      <c r="J1841" s="10">
        <v>7000</v>
      </c>
      <c r="K1841" s="11">
        <f t="shared" si="14"/>
        <v>7350</v>
      </c>
      <c r="L1841" s="11">
        <f t="shared" si="15"/>
        <v>2205</v>
      </c>
      <c r="M1841" s="12">
        <v>0.3</v>
      </c>
      <c r="O1841" s="17"/>
      <c r="P1841" s="15"/>
      <c r="Q1841" s="13"/>
      <c r="R1841" s="14"/>
    </row>
    <row r="1842" spans="1:18" ht="15.75" customHeight="1">
      <c r="A1842" s="1"/>
      <c r="B1842" s="7" t="s">
        <v>27</v>
      </c>
      <c r="C1842" s="7">
        <v>1128299</v>
      </c>
      <c r="D1842" s="8">
        <v>44400</v>
      </c>
      <c r="E1842" s="7" t="s">
        <v>28</v>
      </c>
      <c r="F1842" s="7" t="s">
        <v>75</v>
      </c>
      <c r="G1842" s="7" t="s">
        <v>76</v>
      </c>
      <c r="H1842" s="7" t="s">
        <v>17</v>
      </c>
      <c r="I1842" s="9">
        <v>0.85</v>
      </c>
      <c r="J1842" s="10">
        <v>8500</v>
      </c>
      <c r="K1842" s="11">
        <f t="shared" si="14"/>
        <v>7225</v>
      </c>
      <c r="L1842" s="11">
        <f t="shared" si="15"/>
        <v>2528.75</v>
      </c>
      <c r="M1842" s="12">
        <v>0.35</v>
      </c>
      <c r="O1842" s="17"/>
      <c r="P1842" s="15"/>
      <c r="Q1842" s="13"/>
      <c r="R1842" s="14"/>
    </row>
    <row r="1843" spans="1:18" ht="15.75" customHeight="1">
      <c r="A1843" s="1"/>
      <c r="B1843" s="7" t="s">
        <v>27</v>
      </c>
      <c r="C1843" s="7">
        <v>1128299</v>
      </c>
      <c r="D1843" s="8">
        <v>44400</v>
      </c>
      <c r="E1843" s="7" t="s">
        <v>28</v>
      </c>
      <c r="F1843" s="7" t="s">
        <v>75</v>
      </c>
      <c r="G1843" s="7" t="s">
        <v>76</v>
      </c>
      <c r="H1843" s="7" t="s">
        <v>18</v>
      </c>
      <c r="I1843" s="9">
        <v>0.9</v>
      </c>
      <c r="J1843" s="10">
        <v>7000</v>
      </c>
      <c r="K1843" s="11">
        <f t="shared" si="14"/>
        <v>6300</v>
      </c>
      <c r="L1843" s="11">
        <f t="shared" si="15"/>
        <v>2205</v>
      </c>
      <c r="M1843" s="12">
        <v>0.35</v>
      </c>
      <c r="O1843" s="17"/>
      <c r="P1843" s="15"/>
      <c r="Q1843" s="13"/>
      <c r="R1843" s="14"/>
    </row>
    <row r="1844" spans="1:18" ht="15.75" customHeight="1">
      <c r="A1844" s="1"/>
      <c r="B1844" s="7" t="s">
        <v>27</v>
      </c>
      <c r="C1844" s="7">
        <v>1128299</v>
      </c>
      <c r="D1844" s="8">
        <v>44400</v>
      </c>
      <c r="E1844" s="7" t="s">
        <v>28</v>
      </c>
      <c r="F1844" s="7" t="s">
        <v>75</v>
      </c>
      <c r="G1844" s="7" t="s">
        <v>76</v>
      </c>
      <c r="H1844" s="7" t="s">
        <v>19</v>
      </c>
      <c r="I1844" s="9">
        <v>0.9</v>
      </c>
      <c r="J1844" s="10">
        <v>6500</v>
      </c>
      <c r="K1844" s="11">
        <f t="shared" si="14"/>
        <v>5850</v>
      </c>
      <c r="L1844" s="11">
        <f t="shared" si="15"/>
        <v>2047.4999999999998</v>
      </c>
      <c r="M1844" s="12">
        <v>0.35</v>
      </c>
      <c r="O1844" s="17"/>
      <c r="P1844" s="15"/>
      <c r="Q1844" s="13"/>
      <c r="R1844" s="14"/>
    </row>
    <row r="1845" spans="1:18" ht="15.75" customHeight="1">
      <c r="A1845" s="1"/>
      <c r="B1845" s="7" t="s">
        <v>27</v>
      </c>
      <c r="C1845" s="7">
        <v>1128299</v>
      </c>
      <c r="D1845" s="8">
        <v>44400</v>
      </c>
      <c r="E1845" s="7" t="s">
        <v>28</v>
      </c>
      <c r="F1845" s="7" t="s">
        <v>75</v>
      </c>
      <c r="G1845" s="7" t="s">
        <v>76</v>
      </c>
      <c r="H1845" s="7" t="s">
        <v>20</v>
      </c>
      <c r="I1845" s="9">
        <v>0.85</v>
      </c>
      <c r="J1845" s="10">
        <v>5500</v>
      </c>
      <c r="K1845" s="11">
        <f t="shared" si="14"/>
        <v>4675</v>
      </c>
      <c r="L1845" s="11">
        <f t="shared" si="15"/>
        <v>1636.25</v>
      </c>
      <c r="M1845" s="12">
        <v>0.35</v>
      </c>
      <c r="O1845" s="17"/>
      <c r="P1845" s="15"/>
      <c r="Q1845" s="13"/>
      <c r="R1845" s="14"/>
    </row>
    <row r="1846" spans="1:18" ht="15.75" customHeight="1">
      <c r="A1846" s="1"/>
      <c r="B1846" s="7" t="s">
        <v>27</v>
      </c>
      <c r="C1846" s="7">
        <v>1128299</v>
      </c>
      <c r="D1846" s="8">
        <v>44400</v>
      </c>
      <c r="E1846" s="7" t="s">
        <v>28</v>
      </c>
      <c r="F1846" s="7" t="s">
        <v>75</v>
      </c>
      <c r="G1846" s="7" t="s">
        <v>76</v>
      </c>
      <c r="H1846" s="7" t="s">
        <v>21</v>
      </c>
      <c r="I1846" s="9">
        <v>0.9</v>
      </c>
      <c r="J1846" s="10">
        <v>6000</v>
      </c>
      <c r="K1846" s="11">
        <f t="shared" si="14"/>
        <v>5400</v>
      </c>
      <c r="L1846" s="11">
        <f t="shared" si="15"/>
        <v>2160</v>
      </c>
      <c r="M1846" s="12">
        <v>0.4</v>
      </c>
      <c r="O1846" s="17"/>
      <c r="P1846" s="15"/>
      <c r="Q1846" s="13"/>
      <c r="R1846" s="14"/>
    </row>
    <row r="1847" spans="1:18" ht="15.75" customHeight="1">
      <c r="A1847" s="1"/>
      <c r="B1847" s="7" t="s">
        <v>27</v>
      </c>
      <c r="C1847" s="7">
        <v>1128299</v>
      </c>
      <c r="D1847" s="8">
        <v>44400</v>
      </c>
      <c r="E1847" s="7" t="s">
        <v>28</v>
      </c>
      <c r="F1847" s="7" t="s">
        <v>75</v>
      </c>
      <c r="G1847" s="7" t="s">
        <v>76</v>
      </c>
      <c r="H1847" s="7" t="s">
        <v>22</v>
      </c>
      <c r="I1847" s="9">
        <v>1.05</v>
      </c>
      <c r="J1847" s="10">
        <v>6000</v>
      </c>
      <c r="K1847" s="11">
        <f t="shared" si="14"/>
        <v>6300</v>
      </c>
      <c r="L1847" s="11">
        <f t="shared" si="15"/>
        <v>1890</v>
      </c>
      <c r="M1847" s="12">
        <v>0.3</v>
      </c>
      <c r="O1847" s="17"/>
      <c r="P1847" s="15"/>
      <c r="Q1847" s="13"/>
      <c r="R1847" s="14"/>
    </row>
    <row r="1848" spans="1:18" ht="15.75" customHeight="1">
      <c r="A1848" s="1"/>
      <c r="B1848" s="7" t="s">
        <v>27</v>
      </c>
      <c r="C1848" s="7">
        <v>1128299</v>
      </c>
      <c r="D1848" s="8">
        <v>44432</v>
      </c>
      <c r="E1848" s="7" t="s">
        <v>28</v>
      </c>
      <c r="F1848" s="7" t="s">
        <v>75</v>
      </c>
      <c r="G1848" s="7" t="s">
        <v>76</v>
      </c>
      <c r="H1848" s="7" t="s">
        <v>17</v>
      </c>
      <c r="I1848" s="9">
        <v>0.9</v>
      </c>
      <c r="J1848" s="10">
        <v>8000</v>
      </c>
      <c r="K1848" s="11">
        <f t="shared" si="14"/>
        <v>7200</v>
      </c>
      <c r="L1848" s="11">
        <f t="shared" si="15"/>
        <v>2520</v>
      </c>
      <c r="M1848" s="12">
        <v>0.35</v>
      </c>
      <c r="O1848" s="17"/>
      <c r="P1848" s="15"/>
      <c r="Q1848" s="13"/>
      <c r="R1848" s="14"/>
    </row>
    <row r="1849" spans="1:18" ht="15.75" customHeight="1">
      <c r="A1849" s="1"/>
      <c r="B1849" s="7" t="s">
        <v>27</v>
      </c>
      <c r="C1849" s="7">
        <v>1128299</v>
      </c>
      <c r="D1849" s="8">
        <v>44432</v>
      </c>
      <c r="E1849" s="7" t="s">
        <v>28</v>
      </c>
      <c r="F1849" s="7" t="s">
        <v>75</v>
      </c>
      <c r="G1849" s="7" t="s">
        <v>76</v>
      </c>
      <c r="H1849" s="7" t="s">
        <v>18</v>
      </c>
      <c r="I1849" s="9">
        <v>0.8</v>
      </c>
      <c r="J1849" s="10">
        <v>7750</v>
      </c>
      <c r="K1849" s="11">
        <f t="shared" si="14"/>
        <v>6200</v>
      </c>
      <c r="L1849" s="11">
        <f t="shared" si="15"/>
        <v>2170</v>
      </c>
      <c r="M1849" s="12">
        <v>0.35</v>
      </c>
      <c r="O1849" s="17"/>
      <c r="P1849" s="15"/>
      <c r="Q1849" s="13"/>
      <c r="R1849" s="14"/>
    </row>
    <row r="1850" spans="1:18" ht="15.75" customHeight="1">
      <c r="A1850" s="1"/>
      <c r="B1850" s="7" t="s">
        <v>27</v>
      </c>
      <c r="C1850" s="7">
        <v>1128299</v>
      </c>
      <c r="D1850" s="8">
        <v>44432</v>
      </c>
      <c r="E1850" s="7" t="s">
        <v>28</v>
      </c>
      <c r="F1850" s="7" t="s">
        <v>75</v>
      </c>
      <c r="G1850" s="7" t="s">
        <v>76</v>
      </c>
      <c r="H1850" s="7" t="s">
        <v>19</v>
      </c>
      <c r="I1850" s="9">
        <v>0.70000000000000007</v>
      </c>
      <c r="J1850" s="10">
        <v>6500</v>
      </c>
      <c r="K1850" s="11">
        <f t="shared" si="14"/>
        <v>4550</v>
      </c>
      <c r="L1850" s="11">
        <f t="shared" si="15"/>
        <v>1592.5</v>
      </c>
      <c r="M1850" s="12">
        <v>0.35</v>
      </c>
      <c r="O1850" s="17"/>
      <c r="P1850" s="15"/>
      <c r="Q1850" s="13"/>
      <c r="R1850" s="14"/>
    </row>
    <row r="1851" spans="1:18" ht="15.75" customHeight="1">
      <c r="A1851" s="1"/>
      <c r="B1851" s="7" t="s">
        <v>27</v>
      </c>
      <c r="C1851" s="7">
        <v>1128299</v>
      </c>
      <c r="D1851" s="8">
        <v>44432</v>
      </c>
      <c r="E1851" s="7" t="s">
        <v>28</v>
      </c>
      <c r="F1851" s="7" t="s">
        <v>75</v>
      </c>
      <c r="G1851" s="7" t="s">
        <v>76</v>
      </c>
      <c r="H1851" s="7" t="s">
        <v>20</v>
      </c>
      <c r="I1851" s="9">
        <v>0.70000000000000007</v>
      </c>
      <c r="J1851" s="10">
        <v>4250</v>
      </c>
      <c r="K1851" s="11">
        <f t="shared" si="14"/>
        <v>2975.0000000000005</v>
      </c>
      <c r="L1851" s="11">
        <f t="shared" si="15"/>
        <v>1041.25</v>
      </c>
      <c r="M1851" s="12">
        <v>0.35</v>
      </c>
      <c r="O1851" s="17"/>
      <c r="P1851" s="15"/>
      <c r="Q1851" s="13"/>
      <c r="R1851" s="14"/>
    </row>
    <row r="1852" spans="1:18" ht="15.75" customHeight="1">
      <c r="A1852" s="1"/>
      <c r="B1852" s="7" t="s">
        <v>27</v>
      </c>
      <c r="C1852" s="7">
        <v>1128299</v>
      </c>
      <c r="D1852" s="8">
        <v>44432</v>
      </c>
      <c r="E1852" s="7" t="s">
        <v>28</v>
      </c>
      <c r="F1852" s="7" t="s">
        <v>75</v>
      </c>
      <c r="G1852" s="7" t="s">
        <v>76</v>
      </c>
      <c r="H1852" s="7" t="s">
        <v>21</v>
      </c>
      <c r="I1852" s="9">
        <v>0.7</v>
      </c>
      <c r="J1852" s="10">
        <v>4250</v>
      </c>
      <c r="K1852" s="11">
        <f t="shared" si="14"/>
        <v>2975</v>
      </c>
      <c r="L1852" s="11">
        <f t="shared" si="15"/>
        <v>1190</v>
      </c>
      <c r="M1852" s="12">
        <v>0.4</v>
      </c>
      <c r="O1852" s="17"/>
      <c r="P1852" s="15"/>
      <c r="Q1852" s="13"/>
      <c r="R1852" s="14"/>
    </row>
    <row r="1853" spans="1:18" ht="15.75" customHeight="1">
      <c r="A1853" s="1"/>
      <c r="B1853" s="7" t="s">
        <v>27</v>
      </c>
      <c r="C1853" s="7">
        <v>1128299</v>
      </c>
      <c r="D1853" s="8">
        <v>44432</v>
      </c>
      <c r="E1853" s="7" t="s">
        <v>28</v>
      </c>
      <c r="F1853" s="7" t="s">
        <v>75</v>
      </c>
      <c r="G1853" s="7" t="s">
        <v>76</v>
      </c>
      <c r="H1853" s="7" t="s">
        <v>22</v>
      </c>
      <c r="I1853" s="9">
        <v>0.75</v>
      </c>
      <c r="J1853" s="10">
        <v>2500</v>
      </c>
      <c r="K1853" s="11">
        <f t="shared" si="14"/>
        <v>1875</v>
      </c>
      <c r="L1853" s="11">
        <f t="shared" si="15"/>
        <v>562.5</v>
      </c>
      <c r="M1853" s="12">
        <v>0.3</v>
      </c>
      <c r="O1853" s="17"/>
      <c r="P1853" s="15"/>
      <c r="Q1853" s="13"/>
      <c r="R1853" s="14"/>
    </row>
    <row r="1854" spans="1:18" ht="15.75" customHeight="1">
      <c r="A1854" s="1"/>
      <c r="B1854" s="7" t="s">
        <v>27</v>
      </c>
      <c r="C1854" s="7">
        <v>1128299</v>
      </c>
      <c r="D1854" s="8">
        <v>44464</v>
      </c>
      <c r="E1854" s="7" t="s">
        <v>28</v>
      </c>
      <c r="F1854" s="7" t="s">
        <v>75</v>
      </c>
      <c r="G1854" s="7" t="s">
        <v>76</v>
      </c>
      <c r="H1854" s="7" t="s">
        <v>17</v>
      </c>
      <c r="I1854" s="9">
        <v>0.50000000000000011</v>
      </c>
      <c r="J1854" s="10">
        <v>4500</v>
      </c>
      <c r="K1854" s="11">
        <f t="shared" si="14"/>
        <v>2250.0000000000005</v>
      </c>
      <c r="L1854" s="11">
        <f t="shared" si="15"/>
        <v>787.50000000000011</v>
      </c>
      <c r="M1854" s="12">
        <v>0.35</v>
      </c>
      <c r="O1854" s="17"/>
      <c r="P1854" s="15"/>
      <c r="Q1854" s="13"/>
      <c r="R1854" s="14"/>
    </row>
    <row r="1855" spans="1:18" ht="15.75" customHeight="1">
      <c r="A1855" s="1"/>
      <c r="B1855" s="7" t="s">
        <v>27</v>
      </c>
      <c r="C1855" s="7">
        <v>1128299</v>
      </c>
      <c r="D1855" s="8">
        <v>44464</v>
      </c>
      <c r="E1855" s="7" t="s">
        <v>28</v>
      </c>
      <c r="F1855" s="7" t="s">
        <v>75</v>
      </c>
      <c r="G1855" s="7" t="s">
        <v>76</v>
      </c>
      <c r="H1855" s="7" t="s">
        <v>18</v>
      </c>
      <c r="I1855" s="9">
        <v>0.55000000000000016</v>
      </c>
      <c r="J1855" s="10">
        <v>4500</v>
      </c>
      <c r="K1855" s="11">
        <f t="shared" si="14"/>
        <v>2475.0000000000009</v>
      </c>
      <c r="L1855" s="11">
        <f t="shared" si="15"/>
        <v>866.25000000000023</v>
      </c>
      <c r="M1855" s="12">
        <v>0.35</v>
      </c>
      <c r="O1855" s="17"/>
      <c r="P1855" s="15"/>
      <c r="Q1855" s="13"/>
      <c r="R1855" s="14"/>
    </row>
    <row r="1856" spans="1:18" ht="15.75" customHeight="1">
      <c r="A1856" s="1"/>
      <c r="B1856" s="7" t="s">
        <v>27</v>
      </c>
      <c r="C1856" s="7">
        <v>1128299</v>
      </c>
      <c r="D1856" s="8">
        <v>44464</v>
      </c>
      <c r="E1856" s="7" t="s">
        <v>28</v>
      </c>
      <c r="F1856" s="7" t="s">
        <v>75</v>
      </c>
      <c r="G1856" s="7" t="s">
        <v>76</v>
      </c>
      <c r="H1856" s="7" t="s">
        <v>19</v>
      </c>
      <c r="I1856" s="9">
        <v>0.50000000000000011</v>
      </c>
      <c r="J1856" s="10">
        <v>2500</v>
      </c>
      <c r="K1856" s="11">
        <f t="shared" si="14"/>
        <v>1250.0000000000002</v>
      </c>
      <c r="L1856" s="11">
        <f t="shared" si="15"/>
        <v>437.50000000000006</v>
      </c>
      <c r="M1856" s="12">
        <v>0.35</v>
      </c>
      <c r="O1856" s="17"/>
      <c r="P1856" s="15"/>
      <c r="Q1856" s="13"/>
      <c r="R1856" s="14"/>
    </row>
    <row r="1857" spans="1:18" ht="15.75" customHeight="1">
      <c r="A1857" s="1"/>
      <c r="B1857" s="7" t="s">
        <v>27</v>
      </c>
      <c r="C1857" s="7">
        <v>1128299</v>
      </c>
      <c r="D1857" s="8">
        <v>44464</v>
      </c>
      <c r="E1857" s="7" t="s">
        <v>28</v>
      </c>
      <c r="F1857" s="7" t="s">
        <v>75</v>
      </c>
      <c r="G1857" s="7" t="s">
        <v>76</v>
      </c>
      <c r="H1857" s="7" t="s">
        <v>20</v>
      </c>
      <c r="I1857" s="9">
        <v>0.50000000000000011</v>
      </c>
      <c r="J1857" s="10">
        <v>2000</v>
      </c>
      <c r="K1857" s="11">
        <f t="shared" si="14"/>
        <v>1000.0000000000002</v>
      </c>
      <c r="L1857" s="11">
        <f t="shared" si="15"/>
        <v>350.00000000000006</v>
      </c>
      <c r="M1857" s="12">
        <v>0.35</v>
      </c>
      <c r="O1857" s="17"/>
      <c r="P1857" s="15"/>
      <c r="Q1857" s="13"/>
      <c r="R1857" s="14"/>
    </row>
    <row r="1858" spans="1:18" ht="15.75" customHeight="1">
      <c r="A1858" s="1"/>
      <c r="B1858" s="7" t="s">
        <v>27</v>
      </c>
      <c r="C1858" s="7">
        <v>1128299</v>
      </c>
      <c r="D1858" s="8">
        <v>44464</v>
      </c>
      <c r="E1858" s="7" t="s">
        <v>28</v>
      </c>
      <c r="F1858" s="7" t="s">
        <v>75</v>
      </c>
      <c r="G1858" s="7" t="s">
        <v>76</v>
      </c>
      <c r="H1858" s="7" t="s">
        <v>21</v>
      </c>
      <c r="I1858" s="9">
        <v>0.60000000000000009</v>
      </c>
      <c r="J1858" s="10">
        <v>2250</v>
      </c>
      <c r="K1858" s="11">
        <f t="shared" si="14"/>
        <v>1350.0000000000002</v>
      </c>
      <c r="L1858" s="11">
        <f t="shared" si="15"/>
        <v>540.00000000000011</v>
      </c>
      <c r="M1858" s="12">
        <v>0.4</v>
      </c>
      <c r="O1858" s="17"/>
      <c r="P1858" s="15"/>
      <c r="Q1858" s="13"/>
      <c r="R1858" s="14"/>
    </row>
    <row r="1859" spans="1:18" ht="15.75" customHeight="1">
      <c r="A1859" s="1"/>
      <c r="B1859" s="7" t="s">
        <v>27</v>
      </c>
      <c r="C1859" s="7">
        <v>1128299</v>
      </c>
      <c r="D1859" s="8">
        <v>44464</v>
      </c>
      <c r="E1859" s="7" t="s">
        <v>28</v>
      </c>
      <c r="F1859" s="7" t="s">
        <v>75</v>
      </c>
      <c r="G1859" s="7" t="s">
        <v>76</v>
      </c>
      <c r="H1859" s="7" t="s">
        <v>22</v>
      </c>
      <c r="I1859" s="9">
        <v>0.44999999999999996</v>
      </c>
      <c r="J1859" s="10">
        <v>2500</v>
      </c>
      <c r="K1859" s="11">
        <f t="shared" si="14"/>
        <v>1125</v>
      </c>
      <c r="L1859" s="11">
        <f t="shared" si="15"/>
        <v>337.5</v>
      </c>
      <c r="M1859" s="12">
        <v>0.3</v>
      </c>
      <c r="O1859" s="17"/>
      <c r="P1859" s="15"/>
      <c r="Q1859" s="13"/>
      <c r="R1859" s="14"/>
    </row>
    <row r="1860" spans="1:18" ht="15.75" customHeight="1">
      <c r="A1860" s="1"/>
      <c r="B1860" s="7" t="s">
        <v>27</v>
      </c>
      <c r="C1860" s="7">
        <v>1128299</v>
      </c>
      <c r="D1860" s="8">
        <v>44493</v>
      </c>
      <c r="E1860" s="7" t="s">
        <v>28</v>
      </c>
      <c r="F1860" s="7" t="s">
        <v>75</v>
      </c>
      <c r="G1860" s="7" t="s">
        <v>76</v>
      </c>
      <c r="H1860" s="7" t="s">
        <v>17</v>
      </c>
      <c r="I1860" s="9">
        <v>0.4</v>
      </c>
      <c r="J1860" s="10">
        <v>3500</v>
      </c>
      <c r="K1860" s="11">
        <f t="shared" si="14"/>
        <v>1400</v>
      </c>
      <c r="L1860" s="11">
        <f t="shared" si="15"/>
        <v>489.99999999999994</v>
      </c>
      <c r="M1860" s="12">
        <v>0.35</v>
      </c>
      <c r="O1860" s="17"/>
      <c r="P1860" s="15"/>
      <c r="Q1860" s="13"/>
      <c r="R1860" s="14"/>
    </row>
    <row r="1861" spans="1:18" ht="15.75" customHeight="1">
      <c r="A1861" s="1"/>
      <c r="B1861" s="7" t="s">
        <v>27</v>
      </c>
      <c r="C1861" s="7">
        <v>1128299</v>
      </c>
      <c r="D1861" s="8">
        <v>44493</v>
      </c>
      <c r="E1861" s="7" t="s">
        <v>28</v>
      </c>
      <c r="F1861" s="7" t="s">
        <v>75</v>
      </c>
      <c r="G1861" s="7" t="s">
        <v>76</v>
      </c>
      <c r="H1861" s="7" t="s">
        <v>18</v>
      </c>
      <c r="I1861" s="9">
        <v>0.55000000000000016</v>
      </c>
      <c r="J1861" s="10">
        <v>5250</v>
      </c>
      <c r="K1861" s="11">
        <f t="shared" si="14"/>
        <v>2887.5000000000009</v>
      </c>
      <c r="L1861" s="11">
        <f t="shared" si="15"/>
        <v>1010.6250000000002</v>
      </c>
      <c r="M1861" s="12">
        <v>0.35</v>
      </c>
      <c r="O1861" s="17"/>
      <c r="P1861" s="15"/>
      <c r="Q1861" s="13"/>
      <c r="R1861" s="14"/>
    </row>
    <row r="1862" spans="1:18" ht="15.75" customHeight="1">
      <c r="A1862" s="1"/>
      <c r="B1862" s="7" t="s">
        <v>27</v>
      </c>
      <c r="C1862" s="7">
        <v>1128299</v>
      </c>
      <c r="D1862" s="8">
        <v>44493</v>
      </c>
      <c r="E1862" s="7" t="s">
        <v>28</v>
      </c>
      <c r="F1862" s="7" t="s">
        <v>75</v>
      </c>
      <c r="G1862" s="7" t="s">
        <v>76</v>
      </c>
      <c r="H1862" s="7" t="s">
        <v>19</v>
      </c>
      <c r="I1862" s="9">
        <v>0.50000000000000011</v>
      </c>
      <c r="J1862" s="10">
        <v>3500</v>
      </c>
      <c r="K1862" s="11">
        <f t="shared" si="14"/>
        <v>1750.0000000000005</v>
      </c>
      <c r="L1862" s="11">
        <f t="shared" si="15"/>
        <v>612.50000000000011</v>
      </c>
      <c r="M1862" s="12">
        <v>0.35</v>
      </c>
      <c r="O1862" s="17"/>
      <c r="P1862" s="15"/>
      <c r="Q1862" s="13"/>
      <c r="R1862" s="14"/>
    </row>
    <row r="1863" spans="1:18" ht="15.75" customHeight="1">
      <c r="A1863" s="1"/>
      <c r="B1863" s="7" t="s">
        <v>27</v>
      </c>
      <c r="C1863" s="7">
        <v>1128299</v>
      </c>
      <c r="D1863" s="8">
        <v>44493</v>
      </c>
      <c r="E1863" s="7" t="s">
        <v>28</v>
      </c>
      <c r="F1863" s="7" t="s">
        <v>75</v>
      </c>
      <c r="G1863" s="7" t="s">
        <v>76</v>
      </c>
      <c r="H1863" s="7" t="s">
        <v>20</v>
      </c>
      <c r="I1863" s="9">
        <v>0.45000000000000007</v>
      </c>
      <c r="J1863" s="10">
        <v>3250</v>
      </c>
      <c r="K1863" s="11">
        <f t="shared" si="14"/>
        <v>1462.5000000000002</v>
      </c>
      <c r="L1863" s="11">
        <f t="shared" si="15"/>
        <v>511.87500000000006</v>
      </c>
      <c r="M1863" s="12">
        <v>0.35</v>
      </c>
      <c r="O1863" s="17"/>
      <c r="P1863" s="15"/>
      <c r="Q1863" s="13"/>
      <c r="R1863" s="14"/>
    </row>
    <row r="1864" spans="1:18" ht="15.75" customHeight="1">
      <c r="A1864" s="1"/>
      <c r="B1864" s="7" t="s">
        <v>27</v>
      </c>
      <c r="C1864" s="7">
        <v>1128299</v>
      </c>
      <c r="D1864" s="8">
        <v>44493</v>
      </c>
      <c r="E1864" s="7" t="s">
        <v>28</v>
      </c>
      <c r="F1864" s="7" t="s">
        <v>75</v>
      </c>
      <c r="G1864" s="7" t="s">
        <v>76</v>
      </c>
      <c r="H1864" s="7" t="s">
        <v>21</v>
      </c>
      <c r="I1864" s="9">
        <v>0.55000000000000004</v>
      </c>
      <c r="J1864" s="10">
        <v>3000</v>
      </c>
      <c r="K1864" s="11">
        <f t="shared" si="14"/>
        <v>1650.0000000000002</v>
      </c>
      <c r="L1864" s="11">
        <f t="shared" si="15"/>
        <v>660.00000000000011</v>
      </c>
      <c r="M1864" s="12">
        <v>0.4</v>
      </c>
      <c r="O1864" s="17"/>
      <c r="P1864" s="15"/>
      <c r="Q1864" s="13"/>
      <c r="R1864" s="14"/>
    </row>
    <row r="1865" spans="1:18" ht="15.75" customHeight="1">
      <c r="A1865" s="1"/>
      <c r="B1865" s="7" t="s">
        <v>27</v>
      </c>
      <c r="C1865" s="7">
        <v>1128299</v>
      </c>
      <c r="D1865" s="8">
        <v>44493</v>
      </c>
      <c r="E1865" s="7" t="s">
        <v>28</v>
      </c>
      <c r="F1865" s="7" t="s">
        <v>75</v>
      </c>
      <c r="G1865" s="7" t="s">
        <v>76</v>
      </c>
      <c r="H1865" s="7" t="s">
        <v>22</v>
      </c>
      <c r="I1865" s="9">
        <v>0.60000000000000009</v>
      </c>
      <c r="J1865" s="10">
        <v>3500</v>
      </c>
      <c r="K1865" s="11">
        <f t="shared" si="14"/>
        <v>2100.0000000000005</v>
      </c>
      <c r="L1865" s="11">
        <f t="shared" si="15"/>
        <v>630.00000000000011</v>
      </c>
      <c r="M1865" s="12">
        <v>0.3</v>
      </c>
      <c r="O1865" s="17"/>
      <c r="P1865" s="15"/>
      <c r="Q1865" s="13"/>
      <c r="R1865" s="14"/>
    </row>
    <row r="1866" spans="1:18" ht="15.75" customHeight="1">
      <c r="A1866" s="1"/>
      <c r="B1866" s="7" t="s">
        <v>27</v>
      </c>
      <c r="C1866" s="7">
        <v>1128299</v>
      </c>
      <c r="D1866" s="8">
        <v>44524</v>
      </c>
      <c r="E1866" s="7" t="s">
        <v>28</v>
      </c>
      <c r="F1866" s="7" t="s">
        <v>75</v>
      </c>
      <c r="G1866" s="7" t="s">
        <v>76</v>
      </c>
      <c r="H1866" s="7" t="s">
        <v>17</v>
      </c>
      <c r="I1866" s="9">
        <v>0.45000000000000007</v>
      </c>
      <c r="J1866" s="10">
        <v>5750</v>
      </c>
      <c r="K1866" s="11">
        <f t="shared" si="14"/>
        <v>2587.5000000000005</v>
      </c>
      <c r="L1866" s="11">
        <f t="shared" si="15"/>
        <v>905.62500000000011</v>
      </c>
      <c r="M1866" s="12">
        <v>0.35</v>
      </c>
      <c r="O1866" s="17"/>
      <c r="P1866" s="15"/>
      <c r="Q1866" s="13"/>
      <c r="R1866" s="14"/>
    </row>
    <row r="1867" spans="1:18" ht="15.75" customHeight="1">
      <c r="A1867" s="1"/>
      <c r="B1867" s="7" t="s">
        <v>27</v>
      </c>
      <c r="C1867" s="7">
        <v>1128299</v>
      </c>
      <c r="D1867" s="8">
        <v>44524</v>
      </c>
      <c r="E1867" s="7" t="s">
        <v>28</v>
      </c>
      <c r="F1867" s="7" t="s">
        <v>75</v>
      </c>
      <c r="G1867" s="7" t="s">
        <v>76</v>
      </c>
      <c r="H1867" s="7" t="s">
        <v>18</v>
      </c>
      <c r="I1867" s="9">
        <v>0.50000000000000011</v>
      </c>
      <c r="J1867" s="10">
        <v>6500</v>
      </c>
      <c r="K1867" s="11">
        <f t="shared" si="14"/>
        <v>3250.0000000000009</v>
      </c>
      <c r="L1867" s="11">
        <f t="shared" si="15"/>
        <v>1137.5000000000002</v>
      </c>
      <c r="M1867" s="12">
        <v>0.35</v>
      </c>
      <c r="O1867" s="17"/>
      <c r="P1867" s="15"/>
      <c r="Q1867" s="13"/>
      <c r="R1867" s="14"/>
    </row>
    <row r="1868" spans="1:18" ht="15.75" customHeight="1">
      <c r="A1868" s="1"/>
      <c r="B1868" s="7" t="s">
        <v>27</v>
      </c>
      <c r="C1868" s="7">
        <v>1128299</v>
      </c>
      <c r="D1868" s="8">
        <v>44524</v>
      </c>
      <c r="E1868" s="7" t="s">
        <v>28</v>
      </c>
      <c r="F1868" s="7" t="s">
        <v>75</v>
      </c>
      <c r="G1868" s="7" t="s">
        <v>76</v>
      </c>
      <c r="H1868" s="7" t="s">
        <v>19</v>
      </c>
      <c r="I1868" s="9">
        <v>0.45000000000000007</v>
      </c>
      <c r="J1868" s="10">
        <v>4750</v>
      </c>
      <c r="K1868" s="11">
        <f t="shared" si="14"/>
        <v>2137.5000000000005</v>
      </c>
      <c r="L1868" s="11">
        <f t="shared" si="15"/>
        <v>748.12500000000011</v>
      </c>
      <c r="M1868" s="12">
        <v>0.35</v>
      </c>
      <c r="O1868" s="17"/>
      <c r="P1868" s="15"/>
      <c r="Q1868" s="13"/>
      <c r="R1868" s="14"/>
    </row>
    <row r="1869" spans="1:18" ht="15.75" customHeight="1">
      <c r="A1869" s="1"/>
      <c r="B1869" s="7" t="s">
        <v>27</v>
      </c>
      <c r="C1869" s="7">
        <v>1128299</v>
      </c>
      <c r="D1869" s="8">
        <v>44524</v>
      </c>
      <c r="E1869" s="7" t="s">
        <v>28</v>
      </c>
      <c r="F1869" s="7" t="s">
        <v>75</v>
      </c>
      <c r="G1869" s="7" t="s">
        <v>76</v>
      </c>
      <c r="H1869" s="7" t="s">
        <v>20</v>
      </c>
      <c r="I1869" s="9">
        <v>0.55000000000000016</v>
      </c>
      <c r="J1869" s="10">
        <v>4500</v>
      </c>
      <c r="K1869" s="11">
        <f t="shared" si="14"/>
        <v>2475.0000000000009</v>
      </c>
      <c r="L1869" s="11">
        <f t="shared" si="15"/>
        <v>866.25000000000023</v>
      </c>
      <c r="M1869" s="12">
        <v>0.35</v>
      </c>
      <c r="O1869" s="17"/>
      <c r="P1869" s="15"/>
      <c r="Q1869" s="13"/>
      <c r="R1869" s="14"/>
    </row>
    <row r="1870" spans="1:18" ht="15.75" customHeight="1">
      <c r="A1870" s="1"/>
      <c r="B1870" s="7" t="s">
        <v>27</v>
      </c>
      <c r="C1870" s="7">
        <v>1128299</v>
      </c>
      <c r="D1870" s="8">
        <v>44524</v>
      </c>
      <c r="E1870" s="7" t="s">
        <v>28</v>
      </c>
      <c r="F1870" s="7" t="s">
        <v>75</v>
      </c>
      <c r="G1870" s="7" t="s">
        <v>76</v>
      </c>
      <c r="H1870" s="7" t="s">
        <v>21</v>
      </c>
      <c r="I1870" s="9">
        <v>0.75000000000000011</v>
      </c>
      <c r="J1870" s="10">
        <v>4250</v>
      </c>
      <c r="K1870" s="11">
        <f t="shared" si="14"/>
        <v>3187.5000000000005</v>
      </c>
      <c r="L1870" s="11">
        <f t="shared" si="15"/>
        <v>1275.0000000000002</v>
      </c>
      <c r="M1870" s="12">
        <v>0.4</v>
      </c>
      <c r="O1870" s="17"/>
      <c r="P1870" s="15"/>
      <c r="Q1870" s="13"/>
      <c r="R1870" s="14"/>
    </row>
    <row r="1871" spans="1:18" ht="15.75" customHeight="1">
      <c r="A1871" s="1"/>
      <c r="B1871" s="7" t="s">
        <v>27</v>
      </c>
      <c r="C1871" s="7">
        <v>1128299</v>
      </c>
      <c r="D1871" s="8">
        <v>44524</v>
      </c>
      <c r="E1871" s="7" t="s">
        <v>28</v>
      </c>
      <c r="F1871" s="7" t="s">
        <v>75</v>
      </c>
      <c r="G1871" s="7" t="s">
        <v>76</v>
      </c>
      <c r="H1871" s="7" t="s">
        <v>22</v>
      </c>
      <c r="I1871" s="9">
        <v>0.80000000000000016</v>
      </c>
      <c r="J1871" s="10">
        <v>5500</v>
      </c>
      <c r="K1871" s="11">
        <f t="shared" si="14"/>
        <v>4400.0000000000009</v>
      </c>
      <c r="L1871" s="11">
        <f t="shared" si="15"/>
        <v>1320.0000000000002</v>
      </c>
      <c r="M1871" s="12">
        <v>0.3</v>
      </c>
      <c r="O1871" s="17"/>
      <c r="P1871" s="15"/>
      <c r="Q1871" s="13"/>
      <c r="R1871" s="14"/>
    </row>
    <row r="1872" spans="1:18" ht="15.75" customHeight="1">
      <c r="A1872" s="1"/>
      <c r="B1872" s="7" t="s">
        <v>27</v>
      </c>
      <c r="C1872" s="7">
        <v>1128299</v>
      </c>
      <c r="D1872" s="8">
        <v>44553</v>
      </c>
      <c r="E1872" s="7" t="s">
        <v>28</v>
      </c>
      <c r="F1872" s="7" t="s">
        <v>75</v>
      </c>
      <c r="G1872" s="7" t="s">
        <v>76</v>
      </c>
      <c r="H1872" s="7" t="s">
        <v>17</v>
      </c>
      <c r="I1872" s="9">
        <v>0.65000000000000013</v>
      </c>
      <c r="J1872" s="10">
        <v>7500</v>
      </c>
      <c r="K1872" s="11">
        <f t="shared" si="14"/>
        <v>4875.0000000000009</v>
      </c>
      <c r="L1872" s="11">
        <f t="shared" si="15"/>
        <v>1706.2500000000002</v>
      </c>
      <c r="M1872" s="12">
        <v>0.35</v>
      </c>
      <c r="O1872" s="17"/>
      <c r="P1872" s="15"/>
      <c r="Q1872" s="13"/>
      <c r="R1872" s="14"/>
    </row>
    <row r="1873" spans="1:18" ht="15.75" customHeight="1">
      <c r="A1873" s="1"/>
      <c r="B1873" s="7" t="s">
        <v>27</v>
      </c>
      <c r="C1873" s="7">
        <v>1128299</v>
      </c>
      <c r="D1873" s="8">
        <v>44553</v>
      </c>
      <c r="E1873" s="7" t="s">
        <v>28</v>
      </c>
      <c r="F1873" s="7" t="s">
        <v>75</v>
      </c>
      <c r="G1873" s="7" t="s">
        <v>76</v>
      </c>
      <c r="H1873" s="7" t="s">
        <v>18</v>
      </c>
      <c r="I1873" s="9">
        <v>0.75000000000000022</v>
      </c>
      <c r="J1873" s="10">
        <v>7500</v>
      </c>
      <c r="K1873" s="11">
        <f t="shared" si="14"/>
        <v>5625.0000000000018</v>
      </c>
      <c r="L1873" s="11">
        <f t="shared" si="15"/>
        <v>1968.7500000000005</v>
      </c>
      <c r="M1873" s="12">
        <v>0.35</v>
      </c>
      <c r="O1873" s="17"/>
      <c r="P1873" s="15"/>
      <c r="Q1873" s="13"/>
      <c r="R1873" s="14"/>
    </row>
    <row r="1874" spans="1:18" ht="15.75" customHeight="1">
      <c r="A1874" s="1"/>
      <c r="B1874" s="7" t="s">
        <v>27</v>
      </c>
      <c r="C1874" s="7">
        <v>1128299</v>
      </c>
      <c r="D1874" s="8">
        <v>44553</v>
      </c>
      <c r="E1874" s="7" t="s">
        <v>28</v>
      </c>
      <c r="F1874" s="7" t="s">
        <v>75</v>
      </c>
      <c r="G1874" s="7" t="s">
        <v>76</v>
      </c>
      <c r="H1874" s="7" t="s">
        <v>19</v>
      </c>
      <c r="I1874" s="9">
        <v>0.70000000000000018</v>
      </c>
      <c r="J1874" s="10">
        <v>5500</v>
      </c>
      <c r="K1874" s="11">
        <f t="shared" si="14"/>
        <v>3850.0000000000009</v>
      </c>
      <c r="L1874" s="11">
        <f t="shared" si="15"/>
        <v>1347.5000000000002</v>
      </c>
      <c r="M1874" s="12">
        <v>0.35</v>
      </c>
      <c r="O1874" s="17"/>
      <c r="P1874" s="15"/>
      <c r="Q1874" s="13"/>
      <c r="R1874" s="14"/>
    </row>
    <row r="1875" spans="1:18" ht="15.75" customHeight="1">
      <c r="A1875" s="1"/>
      <c r="B1875" s="7" t="s">
        <v>27</v>
      </c>
      <c r="C1875" s="7">
        <v>1128299</v>
      </c>
      <c r="D1875" s="8">
        <v>44553</v>
      </c>
      <c r="E1875" s="7" t="s">
        <v>28</v>
      </c>
      <c r="F1875" s="7" t="s">
        <v>75</v>
      </c>
      <c r="G1875" s="7" t="s">
        <v>76</v>
      </c>
      <c r="H1875" s="7" t="s">
        <v>20</v>
      </c>
      <c r="I1875" s="9">
        <v>0.70000000000000018</v>
      </c>
      <c r="J1875" s="10">
        <v>5500</v>
      </c>
      <c r="K1875" s="11">
        <f t="shared" si="14"/>
        <v>3850.0000000000009</v>
      </c>
      <c r="L1875" s="11">
        <f t="shared" si="15"/>
        <v>1347.5000000000002</v>
      </c>
      <c r="M1875" s="12">
        <v>0.35</v>
      </c>
      <c r="O1875" s="17"/>
      <c r="P1875" s="15"/>
      <c r="Q1875" s="13"/>
      <c r="R1875" s="14"/>
    </row>
    <row r="1876" spans="1:18" ht="15.75" customHeight="1">
      <c r="A1876" s="1"/>
      <c r="B1876" s="7" t="s">
        <v>27</v>
      </c>
      <c r="C1876" s="7">
        <v>1128299</v>
      </c>
      <c r="D1876" s="8">
        <v>44553</v>
      </c>
      <c r="E1876" s="7" t="s">
        <v>28</v>
      </c>
      <c r="F1876" s="7" t="s">
        <v>75</v>
      </c>
      <c r="G1876" s="7" t="s">
        <v>76</v>
      </c>
      <c r="H1876" s="7" t="s">
        <v>21</v>
      </c>
      <c r="I1876" s="9">
        <v>0.80000000000000016</v>
      </c>
      <c r="J1876" s="10">
        <v>4750</v>
      </c>
      <c r="K1876" s="11">
        <f t="shared" si="14"/>
        <v>3800.0000000000009</v>
      </c>
      <c r="L1876" s="11">
        <f t="shared" si="15"/>
        <v>1520.0000000000005</v>
      </c>
      <c r="M1876" s="12">
        <v>0.4</v>
      </c>
      <c r="O1876" s="17"/>
      <c r="P1876" s="15"/>
      <c r="Q1876" s="13"/>
      <c r="R1876" s="14"/>
    </row>
    <row r="1877" spans="1:18" ht="15.75" customHeight="1">
      <c r="A1877" s="1"/>
      <c r="B1877" s="7" t="s">
        <v>27</v>
      </c>
      <c r="C1877" s="7">
        <v>1128299</v>
      </c>
      <c r="D1877" s="8">
        <v>44553</v>
      </c>
      <c r="E1877" s="7" t="s">
        <v>28</v>
      </c>
      <c r="F1877" s="7" t="s">
        <v>75</v>
      </c>
      <c r="G1877" s="7" t="s">
        <v>76</v>
      </c>
      <c r="H1877" s="7" t="s">
        <v>22</v>
      </c>
      <c r="I1877" s="9">
        <v>0.8500000000000002</v>
      </c>
      <c r="J1877" s="10">
        <v>5750</v>
      </c>
      <c r="K1877" s="11">
        <f t="shared" si="14"/>
        <v>4887.5000000000009</v>
      </c>
      <c r="L1877" s="11">
        <f t="shared" si="15"/>
        <v>1466.2500000000002</v>
      </c>
      <c r="M1877" s="12">
        <v>0.3</v>
      </c>
      <c r="O1877" s="17"/>
      <c r="P1877" s="15"/>
      <c r="Q1877" s="13"/>
      <c r="R1877" s="14"/>
    </row>
    <row r="1878" spans="1:18" ht="15.75" customHeight="1">
      <c r="A1878" s="1" t="s">
        <v>39</v>
      </c>
      <c r="B1878" s="7" t="s">
        <v>27</v>
      </c>
      <c r="C1878" s="7">
        <v>1128299</v>
      </c>
      <c r="D1878" s="8">
        <v>44213</v>
      </c>
      <c r="E1878" s="7" t="s">
        <v>28</v>
      </c>
      <c r="F1878" s="7" t="s">
        <v>77</v>
      </c>
      <c r="G1878" s="7" t="s">
        <v>60</v>
      </c>
      <c r="H1878" s="7" t="s">
        <v>17</v>
      </c>
      <c r="I1878" s="9">
        <v>0.35000000000000003</v>
      </c>
      <c r="J1878" s="10">
        <v>4000</v>
      </c>
      <c r="K1878" s="11">
        <f t="shared" si="14"/>
        <v>1400.0000000000002</v>
      </c>
      <c r="L1878" s="11">
        <f t="shared" si="15"/>
        <v>560</v>
      </c>
      <c r="M1878" s="12">
        <v>0.39999999999999997</v>
      </c>
      <c r="O1878" s="17"/>
      <c r="P1878" s="15"/>
      <c r="Q1878" s="13"/>
      <c r="R1878" s="14"/>
    </row>
    <row r="1879" spans="1:18" ht="15.75" customHeight="1">
      <c r="A1879" s="1"/>
      <c r="B1879" s="7" t="s">
        <v>27</v>
      </c>
      <c r="C1879" s="7">
        <v>1128299</v>
      </c>
      <c r="D1879" s="8">
        <v>44213</v>
      </c>
      <c r="E1879" s="7" t="s">
        <v>28</v>
      </c>
      <c r="F1879" s="7" t="s">
        <v>77</v>
      </c>
      <c r="G1879" s="7" t="s">
        <v>60</v>
      </c>
      <c r="H1879" s="7" t="s">
        <v>18</v>
      </c>
      <c r="I1879" s="9">
        <v>0.45</v>
      </c>
      <c r="J1879" s="10">
        <v>4000</v>
      </c>
      <c r="K1879" s="11">
        <f t="shared" si="14"/>
        <v>1800</v>
      </c>
      <c r="L1879" s="11">
        <f t="shared" si="15"/>
        <v>719.99999999999989</v>
      </c>
      <c r="M1879" s="12">
        <v>0.39999999999999997</v>
      </c>
      <c r="O1879" s="17"/>
      <c r="P1879" s="15"/>
      <c r="Q1879" s="13"/>
      <c r="R1879" s="14"/>
    </row>
    <row r="1880" spans="1:18" ht="15.75" customHeight="1">
      <c r="A1880" s="1"/>
      <c r="B1880" s="7" t="s">
        <v>27</v>
      </c>
      <c r="C1880" s="7">
        <v>1128299</v>
      </c>
      <c r="D1880" s="8">
        <v>44213</v>
      </c>
      <c r="E1880" s="7" t="s">
        <v>28</v>
      </c>
      <c r="F1880" s="7" t="s">
        <v>77</v>
      </c>
      <c r="G1880" s="7" t="s">
        <v>60</v>
      </c>
      <c r="H1880" s="7" t="s">
        <v>19</v>
      </c>
      <c r="I1880" s="9">
        <v>0.45</v>
      </c>
      <c r="J1880" s="10">
        <v>4000</v>
      </c>
      <c r="K1880" s="11">
        <f t="shared" si="14"/>
        <v>1800</v>
      </c>
      <c r="L1880" s="11">
        <f t="shared" si="15"/>
        <v>719.99999999999989</v>
      </c>
      <c r="M1880" s="12">
        <v>0.39999999999999997</v>
      </c>
      <c r="O1880" s="17"/>
      <c r="P1880" s="15"/>
      <c r="Q1880" s="13"/>
      <c r="R1880" s="14"/>
    </row>
    <row r="1881" spans="1:18" ht="15.75" customHeight="1">
      <c r="A1881" s="1"/>
      <c r="B1881" s="7" t="s">
        <v>27</v>
      </c>
      <c r="C1881" s="7">
        <v>1128299</v>
      </c>
      <c r="D1881" s="8">
        <v>44213</v>
      </c>
      <c r="E1881" s="7" t="s">
        <v>28</v>
      </c>
      <c r="F1881" s="7" t="s">
        <v>77</v>
      </c>
      <c r="G1881" s="7" t="s">
        <v>60</v>
      </c>
      <c r="H1881" s="7" t="s">
        <v>20</v>
      </c>
      <c r="I1881" s="9">
        <v>0.45</v>
      </c>
      <c r="J1881" s="10">
        <v>2500</v>
      </c>
      <c r="K1881" s="11">
        <f t="shared" si="14"/>
        <v>1125</v>
      </c>
      <c r="L1881" s="11">
        <f t="shared" si="15"/>
        <v>449.99999999999994</v>
      </c>
      <c r="M1881" s="12">
        <v>0.39999999999999997</v>
      </c>
      <c r="O1881" s="17"/>
      <c r="P1881" s="15"/>
      <c r="Q1881" s="13"/>
      <c r="R1881" s="14"/>
    </row>
    <row r="1882" spans="1:18" ht="15.75" customHeight="1">
      <c r="A1882" s="1"/>
      <c r="B1882" s="7" t="s">
        <v>27</v>
      </c>
      <c r="C1882" s="7">
        <v>1128299</v>
      </c>
      <c r="D1882" s="8">
        <v>44213</v>
      </c>
      <c r="E1882" s="7" t="s">
        <v>28</v>
      </c>
      <c r="F1882" s="7" t="s">
        <v>77</v>
      </c>
      <c r="G1882" s="7" t="s">
        <v>60</v>
      </c>
      <c r="H1882" s="7" t="s">
        <v>21</v>
      </c>
      <c r="I1882" s="9">
        <v>0.50000000000000011</v>
      </c>
      <c r="J1882" s="10">
        <v>2000</v>
      </c>
      <c r="K1882" s="11">
        <f t="shared" si="14"/>
        <v>1000.0000000000002</v>
      </c>
      <c r="L1882" s="11">
        <f t="shared" si="15"/>
        <v>450.00000000000011</v>
      </c>
      <c r="M1882" s="12">
        <v>0.45</v>
      </c>
      <c r="O1882" s="17"/>
      <c r="P1882" s="15"/>
      <c r="Q1882" s="13"/>
      <c r="R1882" s="14"/>
    </row>
    <row r="1883" spans="1:18" ht="15.75" customHeight="1">
      <c r="A1883" s="1"/>
      <c r="B1883" s="7" t="s">
        <v>27</v>
      </c>
      <c r="C1883" s="7">
        <v>1128299</v>
      </c>
      <c r="D1883" s="8">
        <v>44213</v>
      </c>
      <c r="E1883" s="7" t="s">
        <v>28</v>
      </c>
      <c r="F1883" s="7" t="s">
        <v>77</v>
      </c>
      <c r="G1883" s="7" t="s">
        <v>60</v>
      </c>
      <c r="H1883" s="7" t="s">
        <v>22</v>
      </c>
      <c r="I1883" s="9">
        <v>0.45</v>
      </c>
      <c r="J1883" s="10">
        <v>4500</v>
      </c>
      <c r="K1883" s="11">
        <f t="shared" si="14"/>
        <v>2025</v>
      </c>
      <c r="L1883" s="11">
        <f t="shared" si="15"/>
        <v>708.75</v>
      </c>
      <c r="M1883" s="12">
        <v>0.35</v>
      </c>
      <c r="O1883" s="17"/>
      <c r="P1883" s="15"/>
      <c r="Q1883" s="13"/>
      <c r="R1883" s="14"/>
    </row>
    <row r="1884" spans="1:18" ht="15.75" customHeight="1">
      <c r="A1884" s="1"/>
      <c r="B1884" s="7" t="s">
        <v>27</v>
      </c>
      <c r="C1884" s="7">
        <v>1128299</v>
      </c>
      <c r="D1884" s="8">
        <v>44244</v>
      </c>
      <c r="E1884" s="7" t="s">
        <v>28</v>
      </c>
      <c r="F1884" s="7" t="s">
        <v>77</v>
      </c>
      <c r="G1884" s="7" t="s">
        <v>60</v>
      </c>
      <c r="H1884" s="7" t="s">
        <v>17</v>
      </c>
      <c r="I1884" s="9">
        <v>0.35000000000000003</v>
      </c>
      <c r="J1884" s="10">
        <v>5000</v>
      </c>
      <c r="K1884" s="11">
        <f t="shared" si="14"/>
        <v>1750.0000000000002</v>
      </c>
      <c r="L1884" s="11">
        <f t="shared" si="15"/>
        <v>700</v>
      </c>
      <c r="M1884" s="12">
        <v>0.39999999999999997</v>
      </c>
      <c r="O1884" s="17"/>
      <c r="P1884" s="15"/>
      <c r="Q1884" s="13"/>
      <c r="R1884" s="14"/>
    </row>
    <row r="1885" spans="1:18" ht="15.75" customHeight="1">
      <c r="A1885" s="1"/>
      <c r="B1885" s="7" t="s">
        <v>27</v>
      </c>
      <c r="C1885" s="7">
        <v>1128299</v>
      </c>
      <c r="D1885" s="8">
        <v>44244</v>
      </c>
      <c r="E1885" s="7" t="s">
        <v>28</v>
      </c>
      <c r="F1885" s="7" t="s">
        <v>77</v>
      </c>
      <c r="G1885" s="7" t="s">
        <v>60</v>
      </c>
      <c r="H1885" s="7" t="s">
        <v>18</v>
      </c>
      <c r="I1885" s="9">
        <v>0.45</v>
      </c>
      <c r="J1885" s="10">
        <v>4000</v>
      </c>
      <c r="K1885" s="11">
        <f t="shared" si="14"/>
        <v>1800</v>
      </c>
      <c r="L1885" s="11">
        <f t="shared" si="15"/>
        <v>719.99999999999989</v>
      </c>
      <c r="M1885" s="12">
        <v>0.39999999999999997</v>
      </c>
      <c r="O1885" s="17"/>
      <c r="P1885" s="15"/>
      <c r="Q1885" s="13"/>
      <c r="R1885" s="14"/>
    </row>
    <row r="1886" spans="1:18" ht="15.75" customHeight="1">
      <c r="A1886" s="1"/>
      <c r="B1886" s="7" t="s">
        <v>27</v>
      </c>
      <c r="C1886" s="7">
        <v>1128299</v>
      </c>
      <c r="D1886" s="8">
        <v>44244</v>
      </c>
      <c r="E1886" s="7" t="s">
        <v>28</v>
      </c>
      <c r="F1886" s="7" t="s">
        <v>77</v>
      </c>
      <c r="G1886" s="7" t="s">
        <v>60</v>
      </c>
      <c r="H1886" s="7" t="s">
        <v>19</v>
      </c>
      <c r="I1886" s="9">
        <v>0.45</v>
      </c>
      <c r="J1886" s="10">
        <v>4000</v>
      </c>
      <c r="K1886" s="11">
        <f t="shared" si="14"/>
        <v>1800</v>
      </c>
      <c r="L1886" s="11">
        <f t="shared" si="15"/>
        <v>719.99999999999989</v>
      </c>
      <c r="M1886" s="12">
        <v>0.39999999999999997</v>
      </c>
      <c r="O1886" s="17"/>
      <c r="P1886" s="15"/>
      <c r="Q1886" s="13"/>
      <c r="R1886" s="14"/>
    </row>
    <row r="1887" spans="1:18" ht="15.75" customHeight="1">
      <c r="A1887" s="1"/>
      <c r="B1887" s="7" t="s">
        <v>27</v>
      </c>
      <c r="C1887" s="7">
        <v>1128299</v>
      </c>
      <c r="D1887" s="8">
        <v>44244</v>
      </c>
      <c r="E1887" s="7" t="s">
        <v>28</v>
      </c>
      <c r="F1887" s="7" t="s">
        <v>77</v>
      </c>
      <c r="G1887" s="7" t="s">
        <v>60</v>
      </c>
      <c r="H1887" s="7" t="s">
        <v>20</v>
      </c>
      <c r="I1887" s="9">
        <v>0.45</v>
      </c>
      <c r="J1887" s="10">
        <v>2500</v>
      </c>
      <c r="K1887" s="11">
        <f t="shared" si="14"/>
        <v>1125</v>
      </c>
      <c r="L1887" s="11">
        <f t="shared" si="15"/>
        <v>449.99999999999994</v>
      </c>
      <c r="M1887" s="12">
        <v>0.39999999999999997</v>
      </c>
      <c r="O1887" s="17"/>
      <c r="P1887" s="15"/>
      <c r="Q1887" s="13"/>
      <c r="R1887" s="14"/>
    </row>
    <row r="1888" spans="1:18" ht="15.75" customHeight="1">
      <c r="A1888" s="1"/>
      <c r="B1888" s="7" t="s">
        <v>27</v>
      </c>
      <c r="C1888" s="7">
        <v>1128299</v>
      </c>
      <c r="D1888" s="8">
        <v>44244</v>
      </c>
      <c r="E1888" s="7" t="s">
        <v>28</v>
      </c>
      <c r="F1888" s="7" t="s">
        <v>77</v>
      </c>
      <c r="G1888" s="7" t="s">
        <v>60</v>
      </c>
      <c r="H1888" s="7" t="s">
        <v>21</v>
      </c>
      <c r="I1888" s="9">
        <v>0.50000000000000011</v>
      </c>
      <c r="J1888" s="10">
        <v>1750</v>
      </c>
      <c r="K1888" s="11">
        <f t="shared" si="14"/>
        <v>875.00000000000023</v>
      </c>
      <c r="L1888" s="11">
        <f t="shared" si="15"/>
        <v>393.75000000000011</v>
      </c>
      <c r="M1888" s="12">
        <v>0.45</v>
      </c>
      <c r="O1888" s="17"/>
      <c r="P1888" s="15"/>
      <c r="Q1888" s="13"/>
      <c r="R1888" s="14"/>
    </row>
    <row r="1889" spans="1:18" ht="15.75" customHeight="1">
      <c r="A1889" s="1"/>
      <c r="B1889" s="7" t="s">
        <v>27</v>
      </c>
      <c r="C1889" s="7">
        <v>1128299</v>
      </c>
      <c r="D1889" s="8">
        <v>44244</v>
      </c>
      <c r="E1889" s="7" t="s">
        <v>28</v>
      </c>
      <c r="F1889" s="7" t="s">
        <v>77</v>
      </c>
      <c r="G1889" s="7" t="s">
        <v>60</v>
      </c>
      <c r="H1889" s="7" t="s">
        <v>22</v>
      </c>
      <c r="I1889" s="9">
        <v>0.45</v>
      </c>
      <c r="J1889" s="10">
        <v>3750</v>
      </c>
      <c r="K1889" s="11">
        <f t="shared" si="14"/>
        <v>1687.5</v>
      </c>
      <c r="L1889" s="11">
        <f t="shared" si="15"/>
        <v>590.625</v>
      </c>
      <c r="M1889" s="12">
        <v>0.35</v>
      </c>
      <c r="O1889" s="17"/>
      <c r="P1889" s="15"/>
      <c r="Q1889" s="13"/>
      <c r="R1889" s="14"/>
    </row>
    <row r="1890" spans="1:18" ht="15.75" customHeight="1">
      <c r="A1890" s="1"/>
      <c r="B1890" s="7" t="s">
        <v>27</v>
      </c>
      <c r="C1890" s="7">
        <v>1128299</v>
      </c>
      <c r="D1890" s="8">
        <v>44271</v>
      </c>
      <c r="E1890" s="7" t="s">
        <v>28</v>
      </c>
      <c r="F1890" s="7" t="s">
        <v>77</v>
      </c>
      <c r="G1890" s="7" t="s">
        <v>60</v>
      </c>
      <c r="H1890" s="7" t="s">
        <v>17</v>
      </c>
      <c r="I1890" s="9">
        <v>0.45</v>
      </c>
      <c r="J1890" s="10">
        <v>5250</v>
      </c>
      <c r="K1890" s="11">
        <f t="shared" si="14"/>
        <v>2362.5</v>
      </c>
      <c r="L1890" s="11">
        <f t="shared" si="15"/>
        <v>944.99999999999989</v>
      </c>
      <c r="M1890" s="12">
        <v>0.39999999999999997</v>
      </c>
      <c r="O1890" s="17"/>
      <c r="P1890" s="15"/>
      <c r="Q1890" s="13"/>
      <c r="R1890" s="14"/>
    </row>
    <row r="1891" spans="1:18" ht="15.75" customHeight="1">
      <c r="A1891" s="1"/>
      <c r="B1891" s="7" t="s">
        <v>27</v>
      </c>
      <c r="C1891" s="7">
        <v>1128299</v>
      </c>
      <c r="D1891" s="8">
        <v>44271</v>
      </c>
      <c r="E1891" s="7" t="s">
        <v>28</v>
      </c>
      <c r="F1891" s="7" t="s">
        <v>77</v>
      </c>
      <c r="G1891" s="7" t="s">
        <v>60</v>
      </c>
      <c r="H1891" s="7" t="s">
        <v>18</v>
      </c>
      <c r="I1891" s="9">
        <v>0.55000000000000004</v>
      </c>
      <c r="J1891" s="10">
        <v>3750</v>
      </c>
      <c r="K1891" s="11">
        <f t="shared" si="14"/>
        <v>2062.5</v>
      </c>
      <c r="L1891" s="11">
        <f t="shared" si="15"/>
        <v>824.99999999999989</v>
      </c>
      <c r="M1891" s="12">
        <v>0.39999999999999997</v>
      </c>
      <c r="O1891" s="17"/>
      <c r="P1891" s="15"/>
      <c r="Q1891" s="13"/>
      <c r="R1891" s="14"/>
    </row>
    <row r="1892" spans="1:18" ht="15.75" customHeight="1">
      <c r="A1892" s="1"/>
      <c r="B1892" s="7" t="s">
        <v>27</v>
      </c>
      <c r="C1892" s="7">
        <v>1128299</v>
      </c>
      <c r="D1892" s="8">
        <v>44271</v>
      </c>
      <c r="E1892" s="7" t="s">
        <v>28</v>
      </c>
      <c r="F1892" s="7" t="s">
        <v>77</v>
      </c>
      <c r="G1892" s="7" t="s">
        <v>60</v>
      </c>
      <c r="H1892" s="7" t="s">
        <v>19</v>
      </c>
      <c r="I1892" s="9">
        <v>0.6</v>
      </c>
      <c r="J1892" s="10">
        <v>4000</v>
      </c>
      <c r="K1892" s="11">
        <f t="shared" si="14"/>
        <v>2400</v>
      </c>
      <c r="L1892" s="11">
        <f t="shared" si="15"/>
        <v>959.99999999999989</v>
      </c>
      <c r="M1892" s="12">
        <v>0.39999999999999997</v>
      </c>
      <c r="O1892" s="17"/>
      <c r="P1892" s="15"/>
      <c r="Q1892" s="13"/>
      <c r="R1892" s="14"/>
    </row>
    <row r="1893" spans="1:18" ht="15.75" customHeight="1">
      <c r="A1893" s="1"/>
      <c r="B1893" s="7" t="s">
        <v>27</v>
      </c>
      <c r="C1893" s="7">
        <v>1128299</v>
      </c>
      <c r="D1893" s="8">
        <v>44271</v>
      </c>
      <c r="E1893" s="7" t="s">
        <v>28</v>
      </c>
      <c r="F1893" s="7" t="s">
        <v>77</v>
      </c>
      <c r="G1893" s="7" t="s">
        <v>60</v>
      </c>
      <c r="H1893" s="7" t="s">
        <v>20</v>
      </c>
      <c r="I1893" s="9">
        <v>0.55000000000000004</v>
      </c>
      <c r="J1893" s="10">
        <v>3000</v>
      </c>
      <c r="K1893" s="11">
        <f t="shared" si="14"/>
        <v>1650.0000000000002</v>
      </c>
      <c r="L1893" s="11">
        <f t="shared" si="15"/>
        <v>660</v>
      </c>
      <c r="M1893" s="12">
        <v>0.39999999999999997</v>
      </c>
      <c r="O1893" s="17"/>
      <c r="P1893" s="15"/>
      <c r="Q1893" s="13"/>
      <c r="R1893" s="14"/>
    </row>
    <row r="1894" spans="1:18" ht="15.75" customHeight="1">
      <c r="A1894" s="1"/>
      <c r="B1894" s="7" t="s">
        <v>27</v>
      </c>
      <c r="C1894" s="7">
        <v>1128299</v>
      </c>
      <c r="D1894" s="8">
        <v>44271</v>
      </c>
      <c r="E1894" s="7" t="s">
        <v>28</v>
      </c>
      <c r="F1894" s="7" t="s">
        <v>77</v>
      </c>
      <c r="G1894" s="7" t="s">
        <v>60</v>
      </c>
      <c r="H1894" s="7" t="s">
        <v>21</v>
      </c>
      <c r="I1894" s="9">
        <v>0.60000000000000009</v>
      </c>
      <c r="J1894" s="10">
        <v>1500</v>
      </c>
      <c r="K1894" s="11">
        <f t="shared" si="14"/>
        <v>900.00000000000011</v>
      </c>
      <c r="L1894" s="11">
        <f t="shared" si="15"/>
        <v>405.00000000000006</v>
      </c>
      <c r="M1894" s="12">
        <v>0.45</v>
      </c>
      <c r="O1894" s="17"/>
      <c r="P1894" s="15"/>
      <c r="Q1894" s="13"/>
      <c r="R1894" s="14"/>
    </row>
    <row r="1895" spans="1:18" ht="15.75" customHeight="1">
      <c r="A1895" s="1"/>
      <c r="B1895" s="7" t="s">
        <v>27</v>
      </c>
      <c r="C1895" s="7">
        <v>1128299</v>
      </c>
      <c r="D1895" s="8">
        <v>44271</v>
      </c>
      <c r="E1895" s="7" t="s">
        <v>28</v>
      </c>
      <c r="F1895" s="7" t="s">
        <v>77</v>
      </c>
      <c r="G1895" s="7" t="s">
        <v>60</v>
      </c>
      <c r="H1895" s="7" t="s">
        <v>22</v>
      </c>
      <c r="I1895" s="9">
        <v>0.45</v>
      </c>
      <c r="J1895" s="10">
        <v>3500</v>
      </c>
      <c r="K1895" s="11">
        <f t="shared" si="14"/>
        <v>1575</v>
      </c>
      <c r="L1895" s="11">
        <f t="shared" si="15"/>
        <v>551.25</v>
      </c>
      <c r="M1895" s="12">
        <v>0.35</v>
      </c>
      <c r="O1895" s="17"/>
      <c r="P1895" s="15"/>
      <c r="Q1895" s="13"/>
      <c r="R1895" s="14"/>
    </row>
    <row r="1896" spans="1:18" ht="15.75" customHeight="1">
      <c r="A1896" s="1"/>
      <c r="B1896" s="7" t="s">
        <v>27</v>
      </c>
      <c r="C1896" s="7">
        <v>1128299</v>
      </c>
      <c r="D1896" s="8">
        <v>44303</v>
      </c>
      <c r="E1896" s="7" t="s">
        <v>28</v>
      </c>
      <c r="F1896" s="7" t="s">
        <v>77</v>
      </c>
      <c r="G1896" s="7" t="s">
        <v>60</v>
      </c>
      <c r="H1896" s="7" t="s">
        <v>17</v>
      </c>
      <c r="I1896" s="9">
        <v>0.5</v>
      </c>
      <c r="J1896" s="10">
        <v>5250</v>
      </c>
      <c r="K1896" s="11">
        <f t="shared" si="14"/>
        <v>2625</v>
      </c>
      <c r="L1896" s="11">
        <f t="shared" si="15"/>
        <v>1050</v>
      </c>
      <c r="M1896" s="12">
        <v>0.39999999999999997</v>
      </c>
      <c r="O1896" s="17"/>
      <c r="P1896" s="15"/>
      <c r="Q1896" s="13"/>
      <c r="R1896" s="14"/>
    </row>
    <row r="1897" spans="1:18" ht="15.75" customHeight="1">
      <c r="A1897" s="1"/>
      <c r="B1897" s="7" t="s">
        <v>27</v>
      </c>
      <c r="C1897" s="7">
        <v>1128299</v>
      </c>
      <c r="D1897" s="8">
        <v>44303</v>
      </c>
      <c r="E1897" s="7" t="s">
        <v>28</v>
      </c>
      <c r="F1897" s="7" t="s">
        <v>77</v>
      </c>
      <c r="G1897" s="7" t="s">
        <v>60</v>
      </c>
      <c r="H1897" s="7" t="s">
        <v>18</v>
      </c>
      <c r="I1897" s="9">
        <v>0.55000000000000004</v>
      </c>
      <c r="J1897" s="10">
        <v>3250</v>
      </c>
      <c r="K1897" s="11">
        <f t="shared" si="14"/>
        <v>1787.5000000000002</v>
      </c>
      <c r="L1897" s="11">
        <f t="shared" si="15"/>
        <v>715</v>
      </c>
      <c r="M1897" s="12">
        <v>0.39999999999999997</v>
      </c>
      <c r="O1897" s="17"/>
      <c r="P1897" s="15"/>
      <c r="Q1897" s="13"/>
      <c r="R1897" s="14"/>
    </row>
    <row r="1898" spans="1:18" ht="15.75" customHeight="1">
      <c r="A1898" s="1"/>
      <c r="B1898" s="7" t="s">
        <v>27</v>
      </c>
      <c r="C1898" s="7">
        <v>1128299</v>
      </c>
      <c r="D1898" s="8">
        <v>44303</v>
      </c>
      <c r="E1898" s="7" t="s">
        <v>28</v>
      </c>
      <c r="F1898" s="7" t="s">
        <v>77</v>
      </c>
      <c r="G1898" s="7" t="s">
        <v>60</v>
      </c>
      <c r="H1898" s="7" t="s">
        <v>19</v>
      </c>
      <c r="I1898" s="9">
        <v>0.55000000000000004</v>
      </c>
      <c r="J1898" s="10">
        <v>3750</v>
      </c>
      <c r="K1898" s="11">
        <f t="shared" si="14"/>
        <v>2062.5</v>
      </c>
      <c r="L1898" s="11">
        <f t="shared" si="15"/>
        <v>824.99999999999989</v>
      </c>
      <c r="M1898" s="12">
        <v>0.39999999999999997</v>
      </c>
      <c r="O1898" s="17"/>
      <c r="P1898" s="15"/>
      <c r="Q1898" s="13"/>
      <c r="R1898" s="14"/>
    </row>
    <row r="1899" spans="1:18" ht="15.75" customHeight="1">
      <c r="A1899" s="1"/>
      <c r="B1899" s="7" t="s">
        <v>27</v>
      </c>
      <c r="C1899" s="7">
        <v>1128299</v>
      </c>
      <c r="D1899" s="8">
        <v>44303</v>
      </c>
      <c r="E1899" s="7" t="s">
        <v>28</v>
      </c>
      <c r="F1899" s="7" t="s">
        <v>77</v>
      </c>
      <c r="G1899" s="7" t="s">
        <v>60</v>
      </c>
      <c r="H1899" s="7" t="s">
        <v>20</v>
      </c>
      <c r="I1899" s="9">
        <v>0.40000000000000008</v>
      </c>
      <c r="J1899" s="10">
        <v>2750</v>
      </c>
      <c r="K1899" s="11">
        <f t="shared" si="14"/>
        <v>1100.0000000000002</v>
      </c>
      <c r="L1899" s="11">
        <f t="shared" si="15"/>
        <v>440.00000000000006</v>
      </c>
      <c r="M1899" s="12">
        <v>0.39999999999999997</v>
      </c>
      <c r="O1899" s="17"/>
      <c r="P1899" s="15"/>
      <c r="Q1899" s="13"/>
      <c r="R1899" s="14"/>
    </row>
    <row r="1900" spans="1:18" ht="15.75" customHeight="1">
      <c r="A1900" s="1"/>
      <c r="B1900" s="7" t="s">
        <v>27</v>
      </c>
      <c r="C1900" s="7">
        <v>1128299</v>
      </c>
      <c r="D1900" s="8">
        <v>44303</v>
      </c>
      <c r="E1900" s="7" t="s">
        <v>28</v>
      </c>
      <c r="F1900" s="7" t="s">
        <v>77</v>
      </c>
      <c r="G1900" s="7" t="s">
        <v>60</v>
      </c>
      <c r="H1900" s="7" t="s">
        <v>21</v>
      </c>
      <c r="I1900" s="9">
        <v>0.45000000000000012</v>
      </c>
      <c r="J1900" s="10">
        <v>1750</v>
      </c>
      <c r="K1900" s="11">
        <f t="shared" si="14"/>
        <v>787.50000000000023</v>
      </c>
      <c r="L1900" s="11">
        <f t="shared" si="15"/>
        <v>354.37500000000011</v>
      </c>
      <c r="M1900" s="12">
        <v>0.45</v>
      </c>
      <c r="O1900" s="17"/>
      <c r="P1900" s="15"/>
      <c r="Q1900" s="13"/>
      <c r="R1900" s="14"/>
    </row>
    <row r="1901" spans="1:18" ht="15.75" customHeight="1">
      <c r="A1901" s="1"/>
      <c r="B1901" s="7" t="s">
        <v>27</v>
      </c>
      <c r="C1901" s="7">
        <v>1128299</v>
      </c>
      <c r="D1901" s="8">
        <v>44303</v>
      </c>
      <c r="E1901" s="7" t="s">
        <v>28</v>
      </c>
      <c r="F1901" s="7" t="s">
        <v>77</v>
      </c>
      <c r="G1901" s="7" t="s">
        <v>60</v>
      </c>
      <c r="H1901" s="7" t="s">
        <v>22</v>
      </c>
      <c r="I1901" s="9">
        <v>0.60000000000000009</v>
      </c>
      <c r="J1901" s="10">
        <v>3500</v>
      </c>
      <c r="K1901" s="11">
        <f t="shared" si="14"/>
        <v>2100.0000000000005</v>
      </c>
      <c r="L1901" s="11">
        <f t="shared" si="15"/>
        <v>735.00000000000011</v>
      </c>
      <c r="M1901" s="12">
        <v>0.35</v>
      </c>
      <c r="O1901" s="17"/>
      <c r="P1901" s="15"/>
      <c r="Q1901" s="13"/>
      <c r="R1901" s="14"/>
    </row>
    <row r="1902" spans="1:18" ht="15.75" customHeight="1">
      <c r="A1902" s="1"/>
      <c r="B1902" s="7" t="s">
        <v>27</v>
      </c>
      <c r="C1902" s="7">
        <v>1128299</v>
      </c>
      <c r="D1902" s="8">
        <v>44334</v>
      </c>
      <c r="E1902" s="7" t="s">
        <v>28</v>
      </c>
      <c r="F1902" s="7" t="s">
        <v>77</v>
      </c>
      <c r="G1902" s="7" t="s">
        <v>60</v>
      </c>
      <c r="H1902" s="7" t="s">
        <v>17</v>
      </c>
      <c r="I1902" s="9">
        <v>0.45</v>
      </c>
      <c r="J1902" s="10">
        <v>5500</v>
      </c>
      <c r="K1902" s="11">
        <f t="shared" si="14"/>
        <v>2475</v>
      </c>
      <c r="L1902" s="11">
        <f t="shared" si="15"/>
        <v>989.99999999999989</v>
      </c>
      <c r="M1902" s="12">
        <v>0.39999999999999997</v>
      </c>
      <c r="O1902" s="17"/>
      <c r="P1902" s="15"/>
      <c r="Q1902" s="13"/>
      <c r="R1902" s="14"/>
    </row>
    <row r="1903" spans="1:18" ht="15.75" customHeight="1">
      <c r="A1903" s="1"/>
      <c r="B1903" s="7" t="s">
        <v>27</v>
      </c>
      <c r="C1903" s="7">
        <v>1128299</v>
      </c>
      <c r="D1903" s="8">
        <v>44334</v>
      </c>
      <c r="E1903" s="7" t="s">
        <v>28</v>
      </c>
      <c r="F1903" s="7" t="s">
        <v>77</v>
      </c>
      <c r="G1903" s="7" t="s">
        <v>60</v>
      </c>
      <c r="H1903" s="7" t="s">
        <v>18</v>
      </c>
      <c r="I1903" s="9">
        <v>0.5</v>
      </c>
      <c r="J1903" s="10">
        <v>4000</v>
      </c>
      <c r="K1903" s="11">
        <f t="shared" si="14"/>
        <v>2000</v>
      </c>
      <c r="L1903" s="11">
        <f t="shared" si="15"/>
        <v>799.99999999999989</v>
      </c>
      <c r="M1903" s="12">
        <v>0.39999999999999997</v>
      </c>
      <c r="O1903" s="17"/>
      <c r="P1903" s="15"/>
      <c r="Q1903" s="13"/>
      <c r="R1903" s="14"/>
    </row>
    <row r="1904" spans="1:18" ht="15.75" customHeight="1">
      <c r="A1904" s="1"/>
      <c r="B1904" s="7" t="s">
        <v>27</v>
      </c>
      <c r="C1904" s="7">
        <v>1128299</v>
      </c>
      <c r="D1904" s="8">
        <v>44334</v>
      </c>
      <c r="E1904" s="7" t="s">
        <v>28</v>
      </c>
      <c r="F1904" s="7" t="s">
        <v>77</v>
      </c>
      <c r="G1904" s="7" t="s">
        <v>60</v>
      </c>
      <c r="H1904" s="7" t="s">
        <v>19</v>
      </c>
      <c r="I1904" s="9">
        <v>0.5</v>
      </c>
      <c r="J1904" s="10">
        <v>4000</v>
      </c>
      <c r="K1904" s="11">
        <f t="shared" si="14"/>
        <v>2000</v>
      </c>
      <c r="L1904" s="11">
        <f t="shared" si="15"/>
        <v>799.99999999999989</v>
      </c>
      <c r="M1904" s="12">
        <v>0.39999999999999997</v>
      </c>
      <c r="O1904" s="17"/>
      <c r="P1904" s="15"/>
      <c r="Q1904" s="13"/>
      <c r="R1904" s="14"/>
    </row>
    <row r="1905" spans="1:18" ht="15.75" customHeight="1">
      <c r="A1905" s="1"/>
      <c r="B1905" s="7" t="s">
        <v>27</v>
      </c>
      <c r="C1905" s="7">
        <v>1128299</v>
      </c>
      <c r="D1905" s="8">
        <v>44334</v>
      </c>
      <c r="E1905" s="7" t="s">
        <v>28</v>
      </c>
      <c r="F1905" s="7" t="s">
        <v>77</v>
      </c>
      <c r="G1905" s="7" t="s">
        <v>60</v>
      </c>
      <c r="H1905" s="7" t="s">
        <v>20</v>
      </c>
      <c r="I1905" s="9">
        <v>0.45</v>
      </c>
      <c r="J1905" s="10">
        <v>3250</v>
      </c>
      <c r="K1905" s="11">
        <f t="shared" si="14"/>
        <v>1462.5</v>
      </c>
      <c r="L1905" s="11">
        <f t="shared" si="15"/>
        <v>585</v>
      </c>
      <c r="M1905" s="12">
        <v>0.39999999999999997</v>
      </c>
      <c r="O1905" s="17"/>
      <c r="P1905" s="15"/>
      <c r="Q1905" s="13"/>
      <c r="R1905" s="14"/>
    </row>
    <row r="1906" spans="1:18" ht="15.75" customHeight="1">
      <c r="A1906" s="1"/>
      <c r="B1906" s="7" t="s">
        <v>27</v>
      </c>
      <c r="C1906" s="7">
        <v>1128299</v>
      </c>
      <c r="D1906" s="8">
        <v>44334</v>
      </c>
      <c r="E1906" s="7" t="s">
        <v>28</v>
      </c>
      <c r="F1906" s="7" t="s">
        <v>77</v>
      </c>
      <c r="G1906" s="7" t="s">
        <v>60</v>
      </c>
      <c r="H1906" s="7" t="s">
        <v>21</v>
      </c>
      <c r="I1906" s="9">
        <v>0.39999999999999997</v>
      </c>
      <c r="J1906" s="10">
        <v>2250</v>
      </c>
      <c r="K1906" s="11">
        <f t="shared" si="14"/>
        <v>899.99999999999989</v>
      </c>
      <c r="L1906" s="11">
        <f t="shared" si="15"/>
        <v>404.99999999999994</v>
      </c>
      <c r="M1906" s="12">
        <v>0.45</v>
      </c>
      <c r="O1906" s="17"/>
      <c r="P1906" s="15"/>
      <c r="Q1906" s="13"/>
      <c r="R1906" s="14"/>
    </row>
    <row r="1907" spans="1:18" ht="15.75" customHeight="1">
      <c r="A1907" s="1"/>
      <c r="B1907" s="7" t="s">
        <v>27</v>
      </c>
      <c r="C1907" s="7">
        <v>1128299</v>
      </c>
      <c r="D1907" s="8">
        <v>44334</v>
      </c>
      <c r="E1907" s="7" t="s">
        <v>28</v>
      </c>
      <c r="F1907" s="7" t="s">
        <v>77</v>
      </c>
      <c r="G1907" s="7" t="s">
        <v>60</v>
      </c>
      <c r="H1907" s="7" t="s">
        <v>22</v>
      </c>
      <c r="I1907" s="9">
        <v>0.65</v>
      </c>
      <c r="J1907" s="10">
        <v>5750</v>
      </c>
      <c r="K1907" s="11">
        <f t="shared" si="14"/>
        <v>3737.5</v>
      </c>
      <c r="L1907" s="11">
        <f t="shared" si="15"/>
        <v>1308.125</v>
      </c>
      <c r="M1907" s="12">
        <v>0.35</v>
      </c>
      <c r="O1907" s="17"/>
      <c r="P1907" s="15"/>
      <c r="Q1907" s="13"/>
      <c r="R1907" s="14"/>
    </row>
    <row r="1908" spans="1:18" ht="15.75" customHeight="1">
      <c r="A1908" s="1"/>
      <c r="B1908" s="7" t="s">
        <v>27</v>
      </c>
      <c r="C1908" s="7">
        <v>1128299</v>
      </c>
      <c r="D1908" s="8">
        <v>44364</v>
      </c>
      <c r="E1908" s="7" t="s">
        <v>28</v>
      </c>
      <c r="F1908" s="7" t="s">
        <v>77</v>
      </c>
      <c r="G1908" s="7" t="s">
        <v>60</v>
      </c>
      <c r="H1908" s="7" t="s">
        <v>17</v>
      </c>
      <c r="I1908" s="9">
        <v>0.6</v>
      </c>
      <c r="J1908" s="10">
        <v>8250</v>
      </c>
      <c r="K1908" s="11">
        <f t="shared" si="14"/>
        <v>4950</v>
      </c>
      <c r="L1908" s="11">
        <f t="shared" si="15"/>
        <v>1979.9999999999998</v>
      </c>
      <c r="M1908" s="12">
        <v>0.39999999999999997</v>
      </c>
      <c r="O1908" s="17"/>
      <c r="P1908" s="15"/>
      <c r="Q1908" s="13"/>
      <c r="R1908" s="14"/>
    </row>
    <row r="1909" spans="1:18" ht="15.75" customHeight="1">
      <c r="A1909" s="1"/>
      <c r="B1909" s="7" t="s">
        <v>27</v>
      </c>
      <c r="C1909" s="7">
        <v>1128299</v>
      </c>
      <c r="D1909" s="8">
        <v>44364</v>
      </c>
      <c r="E1909" s="7" t="s">
        <v>28</v>
      </c>
      <c r="F1909" s="7" t="s">
        <v>77</v>
      </c>
      <c r="G1909" s="7" t="s">
        <v>60</v>
      </c>
      <c r="H1909" s="7" t="s">
        <v>18</v>
      </c>
      <c r="I1909" s="9">
        <v>0.7</v>
      </c>
      <c r="J1909" s="10">
        <v>7000</v>
      </c>
      <c r="K1909" s="11">
        <f t="shared" si="14"/>
        <v>4900</v>
      </c>
      <c r="L1909" s="11">
        <f t="shared" si="15"/>
        <v>1959.9999999999998</v>
      </c>
      <c r="M1909" s="12">
        <v>0.39999999999999997</v>
      </c>
      <c r="O1909" s="17"/>
      <c r="P1909" s="15"/>
      <c r="Q1909" s="13"/>
      <c r="R1909" s="14"/>
    </row>
    <row r="1910" spans="1:18" ht="15.75" customHeight="1">
      <c r="A1910" s="1"/>
      <c r="B1910" s="7" t="s">
        <v>27</v>
      </c>
      <c r="C1910" s="7">
        <v>1128299</v>
      </c>
      <c r="D1910" s="8">
        <v>44364</v>
      </c>
      <c r="E1910" s="7" t="s">
        <v>28</v>
      </c>
      <c r="F1910" s="7" t="s">
        <v>77</v>
      </c>
      <c r="G1910" s="7" t="s">
        <v>60</v>
      </c>
      <c r="H1910" s="7" t="s">
        <v>19</v>
      </c>
      <c r="I1910" s="9">
        <v>0.85</v>
      </c>
      <c r="J1910" s="10">
        <v>7000</v>
      </c>
      <c r="K1910" s="11">
        <f t="shared" si="14"/>
        <v>5950</v>
      </c>
      <c r="L1910" s="11">
        <f t="shared" si="15"/>
        <v>2380</v>
      </c>
      <c r="M1910" s="12">
        <v>0.39999999999999997</v>
      </c>
      <c r="O1910" s="17"/>
      <c r="P1910" s="15"/>
      <c r="Q1910" s="13"/>
      <c r="R1910" s="14"/>
    </row>
    <row r="1911" spans="1:18" ht="15.75" customHeight="1">
      <c r="A1911" s="1"/>
      <c r="B1911" s="7" t="s">
        <v>27</v>
      </c>
      <c r="C1911" s="7">
        <v>1128299</v>
      </c>
      <c r="D1911" s="8">
        <v>44364</v>
      </c>
      <c r="E1911" s="7" t="s">
        <v>28</v>
      </c>
      <c r="F1911" s="7" t="s">
        <v>77</v>
      </c>
      <c r="G1911" s="7" t="s">
        <v>60</v>
      </c>
      <c r="H1911" s="7" t="s">
        <v>20</v>
      </c>
      <c r="I1911" s="9">
        <v>0.85</v>
      </c>
      <c r="J1911" s="10">
        <v>5750</v>
      </c>
      <c r="K1911" s="11">
        <f t="shared" si="14"/>
        <v>4887.5</v>
      </c>
      <c r="L1911" s="11">
        <f t="shared" si="15"/>
        <v>1954.9999999999998</v>
      </c>
      <c r="M1911" s="12">
        <v>0.39999999999999997</v>
      </c>
      <c r="O1911" s="17"/>
      <c r="P1911" s="15"/>
      <c r="Q1911" s="13"/>
      <c r="R1911" s="14"/>
    </row>
    <row r="1912" spans="1:18" ht="15.75" customHeight="1">
      <c r="A1912" s="1"/>
      <c r="B1912" s="7" t="s">
        <v>27</v>
      </c>
      <c r="C1912" s="7">
        <v>1128299</v>
      </c>
      <c r="D1912" s="8">
        <v>44364</v>
      </c>
      <c r="E1912" s="7" t="s">
        <v>28</v>
      </c>
      <c r="F1912" s="7" t="s">
        <v>77</v>
      </c>
      <c r="G1912" s="7" t="s">
        <v>60</v>
      </c>
      <c r="H1912" s="7" t="s">
        <v>21</v>
      </c>
      <c r="I1912" s="9">
        <v>0.95000000000000007</v>
      </c>
      <c r="J1912" s="10">
        <v>4500</v>
      </c>
      <c r="K1912" s="11">
        <f t="shared" si="14"/>
        <v>4275</v>
      </c>
      <c r="L1912" s="11">
        <f t="shared" si="15"/>
        <v>1923.75</v>
      </c>
      <c r="M1912" s="12">
        <v>0.45</v>
      </c>
      <c r="O1912" s="17"/>
      <c r="P1912" s="15"/>
      <c r="Q1912" s="13"/>
      <c r="R1912" s="14"/>
    </row>
    <row r="1913" spans="1:18" ht="15.75" customHeight="1">
      <c r="A1913" s="1"/>
      <c r="B1913" s="7" t="s">
        <v>27</v>
      </c>
      <c r="C1913" s="7">
        <v>1128299</v>
      </c>
      <c r="D1913" s="8">
        <v>44364</v>
      </c>
      <c r="E1913" s="7" t="s">
        <v>28</v>
      </c>
      <c r="F1913" s="7" t="s">
        <v>77</v>
      </c>
      <c r="G1913" s="7" t="s">
        <v>60</v>
      </c>
      <c r="H1913" s="7" t="s">
        <v>22</v>
      </c>
      <c r="I1913" s="9">
        <v>1.1000000000000001</v>
      </c>
      <c r="J1913" s="10">
        <v>7500</v>
      </c>
      <c r="K1913" s="11">
        <f t="shared" si="14"/>
        <v>8250</v>
      </c>
      <c r="L1913" s="11">
        <f t="shared" si="15"/>
        <v>2887.5</v>
      </c>
      <c r="M1913" s="12">
        <v>0.35</v>
      </c>
      <c r="O1913" s="17"/>
      <c r="P1913" s="15"/>
      <c r="Q1913" s="13"/>
      <c r="R1913" s="14"/>
    </row>
    <row r="1914" spans="1:18" ht="15.75" customHeight="1">
      <c r="A1914" s="1"/>
      <c r="B1914" s="7" t="s">
        <v>27</v>
      </c>
      <c r="C1914" s="7">
        <v>1128299</v>
      </c>
      <c r="D1914" s="8">
        <v>44393</v>
      </c>
      <c r="E1914" s="7" t="s">
        <v>28</v>
      </c>
      <c r="F1914" s="7" t="s">
        <v>77</v>
      </c>
      <c r="G1914" s="7" t="s">
        <v>60</v>
      </c>
      <c r="H1914" s="7" t="s">
        <v>17</v>
      </c>
      <c r="I1914" s="9">
        <v>0.9</v>
      </c>
      <c r="J1914" s="10">
        <v>9000</v>
      </c>
      <c r="K1914" s="11">
        <f t="shared" si="14"/>
        <v>8100</v>
      </c>
      <c r="L1914" s="11">
        <f t="shared" si="15"/>
        <v>3239.9999999999995</v>
      </c>
      <c r="M1914" s="12">
        <v>0.39999999999999997</v>
      </c>
      <c r="O1914" s="17"/>
      <c r="P1914" s="15"/>
      <c r="Q1914" s="13"/>
      <c r="R1914" s="14"/>
    </row>
    <row r="1915" spans="1:18" ht="15.75" customHeight="1">
      <c r="A1915" s="1"/>
      <c r="B1915" s="7" t="s">
        <v>27</v>
      </c>
      <c r="C1915" s="7">
        <v>1128299</v>
      </c>
      <c r="D1915" s="8">
        <v>44393</v>
      </c>
      <c r="E1915" s="7" t="s">
        <v>28</v>
      </c>
      <c r="F1915" s="7" t="s">
        <v>77</v>
      </c>
      <c r="G1915" s="7" t="s">
        <v>60</v>
      </c>
      <c r="H1915" s="7" t="s">
        <v>18</v>
      </c>
      <c r="I1915" s="9">
        <v>0.95000000000000007</v>
      </c>
      <c r="J1915" s="10">
        <v>7500</v>
      </c>
      <c r="K1915" s="11">
        <f t="shared" si="14"/>
        <v>7125.0000000000009</v>
      </c>
      <c r="L1915" s="11">
        <f t="shared" si="15"/>
        <v>2850</v>
      </c>
      <c r="M1915" s="12">
        <v>0.39999999999999997</v>
      </c>
      <c r="O1915" s="17"/>
      <c r="P1915" s="15"/>
      <c r="Q1915" s="13"/>
      <c r="R1915" s="14"/>
    </row>
    <row r="1916" spans="1:18" ht="15.75" customHeight="1">
      <c r="A1916" s="1"/>
      <c r="B1916" s="7" t="s">
        <v>27</v>
      </c>
      <c r="C1916" s="7">
        <v>1128299</v>
      </c>
      <c r="D1916" s="8">
        <v>44393</v>
      </c>
      <c r="E1916" s="7" t="s">
        <v>28</v>
      </c>
      <c r="F1916" s="7" t="s">
        <v>77</v>
      </c>
      <c r="G1916" s="7" t="s">
        <v>60</v>
      </c>
      <c r="H1916" s="7" t="s">
        <v>19</v>
      </c>
      <c r="I1916" s="9">
        <v>0.95000000000000007</v>
      </c>
      <c r="J1916" s="10">
        <v>7000</v>
      </c>
      <c r="K1916" s="11">
        <f t="shared" si="14"/>
        <v>6650.0000000000009</v>
      </c>
      <c r="L1916" s="11">
        <f t="shared" si="15"/>
        <v>2660</v>
      </c>
      <c r="M1916" s="12">
        <v>0.39999999999999997</v>
      </c>
      <c r="O1916" s="17"/>
      <c r="P1916" s="15"/>
      <c r="Q1916" s="13"/>
      <c r="R1916" s="14"/>
    </row>
    <row r="1917" spans="1:18" ht="15.75" customHeight="1">
      <c r="A1917" s="1"/>
      <c r="B1917" s="7" t="s">
        <v>27</v>
      </c>
      <c r="C1917" s="7">
        <v>1128299</v>
      </c>
      <c r="D1917" s="8">
        <v>44393</v>
      </c>
      <c r="E1917" s="7" t="s">
        <v>28</v>
      </c>
      <c r="F1917" s="7" t="s">
        <v>77</v>
      </c>
      <c r="G1917" s="7" t="s">
        <v>60</v>
      </c>
      <c r="H1917" s="7" t="s">
        <v>20</v>
      </c>
      <c r="I1917" s="9">
        <v>0.9</v>
      </c>
      <c r="J1917" s="10">
        <v>6000</v>
      </c>
      <c r="K1917" s="11">
        <f t="shared" si="14"/>
        <v>5400</v>
      </c>
      <c r="L1917" s="11">
        <f t="shared" si="15"/>
        <v>2160</v>
      </c>
      <c r="M1917" s="12">
        <v>0.39999999999999997</v>
      </c>
      <c r="O1917" s="17"/>
      <c r="P1917" s="15"/>
      <c r="Q1917" s="13"/>
      <c r="R1917" s="14"/>
    </row>
    <row r="1918" spans="1:18" ht="15.75" customHeight="1">
      <c r="A1918" s="1"/>
      <c r="B1918" s="7" t="s">
        <v>27</v>
      </c>
      <c r="C1918" s="7">
        <v>1128299</v>
      </c>
      <c r="D1918" s="8">
        <v>44393</v>
      </c>
      <c r="E1918" s="7" t="s">
        <v>28</v>
      </c>
      <c r="F1918" s="7" t="s">
        <v>77</v>
      </c>
      <c r="G1918" s="7" t="s">
        <v>60</v>
      </c>
      <c r="H1918" s="7" t="s">
        <v>21</v>
      </c>
      <c r="I1918" s="9">
        <v>0.95000000000000007</v>
      </c>
      <c r="J1918" s="10">
        <v>6500</v>
      </c>
      <c r="K1918" s="11">
        <f t="shared" si="14"/>
        <v>6175</v>
      </c>
      <c r="L1918" s="11">
        <f t="shared" si="15"/>
        <v>2778.75</v>
      </c>
      <c r="M1918" s="12">
        <v>0.45</v>
      </c>
      <c r="O1918" s="17"/>
      <c r="P1918" s="15"/>
      <c r="Q1918" s="13"/>
      <c r="R1918" s="14"/>
    </row>
    <row r="1919" spans="1:18" ht="15.75" customHeight="1">
      <c r="A1919" s="1"/>
      <c r="B1919" s="7" t="s">
        <v>27</v>
      </c>
      <c r="C1919" s="7">
        <v>1128299</v>
      </c>
      <c r="D1919" s="8">
        <v>44393</v>
      </c>
      <c r="E1919" s="7" t="s">
        <v>28</v>
      </c>
      <c r="F1919" s="7" t="s">
        <v>77</v>
      </c>
      <c r="G1919" s="7" t="s">
        <v>60</v>
      </c>
      <c r="H1919" s="7" t="s">
        <v>22</v>
      </c>
      <c r="I1919" s="9">
        <v>1.1000000000000001</v>
      </c>
      <c r="J1919" s="10">
        <v>6500</v>
      </c>
      <c r="K1919" s="11">
        <f t="shared" si="14"/>
        <v>7150.0000000000009</v>
      </c>
      <c r="L1919" s="11">
        <f t="shared" si="15"/>
        <v>2502.5</v>
      </c>
      <c r="M1919" s="12">
        <v>0.35</v>
      </c>
      <c r="O1919" s="17"/>
      <c r="P1919" s="15"/>
      <c r="Q1919" s="13"/>
      <c r="R1919" s="14"/>
    </row>
    <row r="1920" spans="1:18" ht="15.75" customHeight="1">
      <c r="A1920" s="1"/>
      <c r="B1920" s="7" t="s">
        <v>27</v>
      </c>
      <c r="C1920" s="7">
        <v>1128299</v>
      </c>
      <c r="D1920" s="8">
        <v>44425</v>
      </c>
      <c r="E1920" s="7" t="s">
        <v>28</v>
      </c>
      <c r="F1920" s="7" t="s">
        <v>77</v>
      </c>
      <c r="G1920" s="7" t="s">
        <v>60</v>
      </c>
      <c r="H1920" s="7" t="s">
        <v>17</v>
      </c>
      <c r="I1920" s="9">
        <v>0.95000000000000007</v>
      </c>
      <c r="J1920" s="10">
        <v>8500</v>
      </c>
      <c r="K1920" s="11">
        <f t="shared" si="14"/>
        <v>8075.0000000000009</v>
      </c>
      <c r="L1920" s="11">
        <f t="shared" si="15"/>
        <v>3230</v>
      </c>
      <c r="M1920" s="12">
        <v>0.39999999999999997</v>
      </c>
      <c r="O1920" s="17"/>
      <c r="P1920" s="15"/>
      <c r="Q1920" s="13"/>
      <c r="R1920" s="14"/>
    </row>
    <row r="1921" spans="1:18" ht="15.75" customHeight="1">
      <c r="A1921" s="1"/>
      <c r="B1921" s="7" t="s">
        <v>27</v>
      </c>
      <c r="C1921" s="7">
        <v>1128299</v>
      </c>
      <c r="D1921" s="8">
        <v>44425</v>
      </c>
      <c r="E1921" s="7" t="s">
        <v>28</v>
      </c>
      <c r="F1921" s="7" t="s">
        <v>77</v>
      </c>
      <c r="G1921" s="7" t="s">
        <v>60</v>
      </c>
      <c r="H1921" s="7" t="s">
        <v>18</v>
      </c>
      <c r="I1921" s="9">
        <v>0.85000000000000009</v>
      </c>
      <c r="J1921" s="10">
        <v>8250</v>
      </c>
      <c r="K1921" s="11">
        <f t="shared" si="14"/>
        <v>7012.5000000000009</v>
      </c>
      <c r="L1921" s="11">
        <f t="shared" si="15"/>
        <v>2805</v>
      </c>
      <c r="M1921" s="12">
        <v>0.39999999999999997</v>
      </c>
      <c r="O1921" s="17"/>
      <c r="P1921" s="15"/>
      <c r="Q1921" s="13"/>
      <c r="R1921" s="14"/>
    </row>
    <row r="1922" spans="1:18" ht="15.75" customHeight="1">
      <c r="A1922" s="1"/>
      <c r="B1922" s="7" t="s">
        <v>27</v>
      </c>
      <c r="C1922" s="7">
        <v>1128299</v>
      </c>
      <c r="D1922" s="8">
        <v>44425</v>
      </c>
      <c r="E1922" s="7" t="s">
        <v>28</v>
      </c>
      <c r="F1922" s="7" t="s">
        <v>77</v>
      </c>
      <c r="G1922" s="7" t="s">
        <v>60</v>
      </c>
      <c r="H1922" s="7" t="s">
        <v>19</v>
      </c>
      <c r="I1922" s="9">
        <v>0.75000000000000011</v>
      </c>
      <c r="J1922" s="10">
        <v>7000</v>
      </c>
      <c r="K1922" s="11">
        <f t="shared" si="14"/>
        <v>5250.0000000000009</v>
      </c>
      <c r="L1922" s="11">
        <f t="shared" si="15"/>
        <v>2100</v>
      </c>
      <c r="M1922" s="12">
        <v>0.39999999999999997</v>
      </c>
      <c r="O1922" s="17"/>
      <c r="P1922" s="15"/>
      <c r="Q1922" s="13"/>
      <c r="R1922" s="14"/>
    </row>
    <row r="1923" spans="1:18" ht="15.75" customHeight="1">
      <c r="A1923" s="1"/>
      <c r="B1923" s="7" t="s">
        <v>27</v>
      </c>
      <c r="C1923" s="7">
        <v>1128299</v>
      </c>
      <c r="D1923" s="8">
        <v>44425</v>
      </c>
      <c r="E1923" s="7" t="s">
        <v>28</v>
      </c>
      <c r="F1923" s="7" t="s">
        <v>77</v>
      </c>
      <c r="G1923" s="7" t="s">
        <v>60</v>
      </c>
      <c r="H1923" s="7" t="s">
        <v>20</v>
      </c>
      <c r="I1923" s="9">
        <v>0.75000000000000011</v>
      </c>
      <c r="J1923" s="10">
        <v>4750</v>
      </c>
      <c r="K1923" s="11">
        <f t="shared" si="14"/>
        <v>3562.5000000000005</v>
      </c>
      <c r="L1923" s="11">
        <f t="shared" si="15"/>
        <v>1425</v>
      </c>
      <c r="M1923" s="12">
        <v>0.39999999999999997</v>
      </c>
      <c r="O1923" s="17"/>
      <c r="P1923" s="15"/>
      <c r="Q1923" s="13"/>
      <c r="R1923" s="14"/>
    </row>
    <row r="1924" spans="1:18" ht="15.75" customHeight="1">
      <c r="A1924" s="1"/>
      <c r="B1924" s="7" t="s">
        <v>27</v>
      </c>
      <c r="C1924" s="7">
        <v>1128299</v>
      </c>
      <c r="D1924" s="8">
        <v>44425</v>
      </c>
      <c r="E1924" s="7" t="s">
        <v>28</v>
      </c>
      <c r="F1924" s="7" t="s">
        <v>77</v>
      </c>
      <c r="G1924" s="7" t="s">
        <v>60</v>
      </c>
      <c r="H1924" s="7" t="s">
        <v>21</v>
      </c>
      <c r="I1924" s="9">
        <v>0.64999999999999991</v>
      </c>
      <c r="J1924" s="10">
        <v>4750</v>
      </c>
      <c r="K1924" s="11">
        <f t="shared" si="14"/>
        <v>3087.4999999999995</v>
      </c>
      <c r="L1924" s="11">
        <f t="shared" si="15"/>
        <v>1389.3749999999998</v>
      </c>
      <c r="M1924" s="12">
        <v>0.45</v>
      </c>
      <c r="O1924" s="17"/>
      <c r="P1924" s="15"/>
      <c r="Q1924" s="13"/>
      <c r="R1924" s="14"/>
    </row>
    <row r="1925" spans="1:18" ht="15.75" customHeight="1">
      <c r="A1925" s="1"/>
      <c r="B1925" s="7" t="s">
        <v>27</v>
      </c>
      <c r="C1925" s="7">
        <v>1128299</v>
      </c>
      <c r="D1925" s="8">
        <v>44425</v>
      </c>
      <c r="E1925" s="7" t="s">
        <v>28</v>
      </c>
      <c r="F1925" s="7" t="s">
        <v>77</v>
      </c>
      <c r="G1925" s="7" t="s">
        <v>60</v>
      </c>
      <c r="H1925" s="7" t="s">
        <v>22</v>
      </c>
      <c r="I1925" s="9">
        <v>0.7</v>
      </c>
      <c r="J1925" s="10">
        <v>3000</v>
      </c>
      <c r="K1925" s="11">
        <f t="shared" si="14"/>
        <v>2100</v>
      </c>
      <c r="L1925" s="11">
        <f t="shared" si="15"/>
        <v>735</v>
      </c>
      <c r="M1925" s="12">
        <v>0.35</v>
      </c>
      <c r="O1925" s="17"/>
      <c r="P1925" s="15"/>
      <c r="Q1925" s="13"/>
      <c r="R1925" s="14"/>
    </row>
    <row r="1926" spans="1:18" ht="15.75" customHeight="1">
      <c r="A1926" s="1"/>
      <c r="B1926" s="7" t="s">
        <v>27</v>
      </c>
      <c r="C1926" s="7">
        <v>1128299</v>
      </c>
      <c r="D1926" s="8">
        <v>44457</v>
      </c>
      <c r="E1926" s="7" t="s">
        <v>28</v>
      </c>
      <c r="F1926" s="7" t="s">
        <v>77</v>
      </c>
      <c r="G1926" s="7" t="s">
        <v>60</v>
      </c>
      <c r="H1926" s="7" t="s">
        <v>17</v>
      </c>
      <c r="I1926" s="9">
        <v>0.45000000000000012</v>
      </c>
      <c r="J1926" s="10">
        <v>5000</v>
      </c>
      <c r="K1926" s="11">
        <f t="shared" si="14"/>
        <v>2250.0000000000005</v>
      </c>
      <c r="L1926" s="11">
        <f t="shared" si="15"/>
        <v>900.00000000000011</v>
      </c>
      <c r="M1926" s="12">
        <v>0.39999999999999997</v>
      </c>
      <c r="O1926" s="17"/>
      <c r="P1926" s="15"/>
      <c r="Q1926" s="13"/>
      <c r="R1926" s="14"/>
    </row>
    <row r="1927" spans="1:18" ht="15.75" customHeight="1">
      <c r="A1927" s="1"/>
      <c r="B1927" s="7" t="s">
        <v>27</v>
      </c>
      <c r="C1927" s="7">
        <v>1128299</v>
      </c>
      <c r="D1927" s="8">
        <v>44457</v>
      </c>
      <c r="E1927" s="7" t="s">
        <v>28</v>
      </c>
      <c r="F1927" s="7" t="s">
        <v>77</v>
      </c>
      <c r="G1927" s="7" t="s">
        <v>60</v>
      </c>
      <c r="H1927" s="7" t="s">
        <v>18</v>
      </c>
      <c r="I1927" s="9">
        <v>0.50000000000000011</v>
      </c>
      <c r="J1927" s="10">
        <v>5000</v>
      </c>
      <c r="K1927" s="11">
        <f t="shared" si="14"/>
        <v>2500.0000000000005</v>
      </c>
      <c r="L1927" s="11">
        <f t="shared" si="15"/>
        <v>1000.0000000000001</v>
      </c>
      <c r="M1927" s="12">
        <v>0.39999999999999997</v>
      </c>
      <c r="O1927" s="17"/>
      <c r="P1927" s="15"/>
      <c r="Q1927" s="13"/>
      <c r="R1927" s="14"/>
    </row>
    <row r="1928" spans="1:18" ht="15.75" customHeight="1">
      <c r="A1928" s="1"/>
      <c r="B1928" s="7" t="s">
        <v>27</v>
      </c>
      <c r="C1928" s="7">
        <v>1128299</v>
      </c>
      <c r="D1928" s="8">
        <v>44457</v>
      </c>
      <c r="E1928" s="7" t="s">
        <v>28</v>
      </c>
      <c r="F1928" s="7" t="s">
        <v>77</v>
      </c>
      <c r="G1928" s="7" t="s">
        <v>60</v>
      </c>
      <c r="H1928" s="7" t="s">
        <v>19</v>
      </c>
      <c r="I1928" s="9">
        <v>0.45000000000000012</v>
      </c>
      <c r="J1928" s="10">
        <v>3000</v>
      </c>
      <c r="K1928" s="11">
        <f t="shared" si="14"/>
        <v>1350.0000000000005</v>
      </c>
      <c r="L1928" s="11">
        <f t="shared" si="15"/>
        <v>540.00000000000011</v>
      </c>
      <c r="M1928" s="12">
        <v>0.39999999999999997</v>
      </c>
      <c r="O1928" s="17"/>
      <c r="P1928" s="15"/>
      <c r="Q1928" s="13"/>
      <c r="R1928" s="14"/>
    </row>
    <row r="1929" spans="1:18" ht="15.75" customHeight="1">
      <c r="A1929" s="1"/>
      <c r="B1929" s="7" t="s">
        <v>27</v>
      </c>
      <c r="C1929" s="7">
        <v>1128299</v>
      </c>
      <c r="D1929" s="8">
        <v>44457</v>
      </c>
      <c r="E1929" s="7" t="s">
        <v>28</v>
      </c>
      <c r="F1929" s="7" t="s">
        <v>77</v>
      </c>
      <c r="G1929" s="7" t="s">
        <v>60</v>
      </c>
      <c r="H1929" s="7" t="s">
        <v>20</v>
      </c>
      <c r="I1929" s="9">
        <v>0.45000000000000012</v>
      </c>
      <c r="J1929" s="10">
        <v>2500</v>
      </c>
      <c r="K1929" s="11">
        <f t="shared" si="14"/>
        <v>1125.0000000000002</v>
      </c>
      <c r="L1929" s="11">
        <f t="shared" si="15"/>
        <v>450.00000000000006</v>
      </c>
      <c r="M1929" s="12">
        <v>0.39999999999999997</v>
      </c>
      <c r="O1929" s="17"/>
      <c r="P1929" s="15"/>
      <c r="Q1929" s="13"/>
      <c r="R1929" s="14"/>
    </row>
    <row r="1930" spans="1:18" ht="15.75" customHeight="1">
      <c r="A1930" s="1"/>
      <c r="B1930" s="7" t="s">
        <v>27</v>
      </c>
      <c r="C1930" s="7">
        <v>1128299</v>
      </c>
      <c r="D1930" s="8">
        <v>44457</v>
      </c>
      <c r="E1930" s="7" t="s">
        <v>28</v>
      </c>
      <c r="F1930" s="7" t="s">
        <v>77</v>
      </c>
      <c r="G1930" s="7" t="s">
        <v>60</v>
      </c>
      <c r="H1930" s="7" t="s">
        <v>21</v>
      </c>
      <c r="I1930" s="9">
        <v>0.55000000000000004</v>
      </c>
      <c r="J1930" s="10">
        <v>2750</v>
      </c>
      <c r="K1930" s="11">
        <f t="shared" si="14"/>
        <v>1512.5000000000002</v>
      </c>
      <c r="L1930" s="11">
        <f t="shared" si="15"/>
        <v>680.62500000000011</v>
      </c>
      <c r="M1930" s="12">
        <v>0.45</v>
      </c>
      <c r="O1930" s="17"/>
      <c r="P1930" s="15"/>
      <c r="Q1930" s="13"/>
      <c r="R1930" s="14"/>
    </row>
    <row r="1931" spans="1:18" ht="15.75" customHeight="1">
      <c r="A1931" s="1"/>
      <c r="B1931" s="7" t="s">
        <v>27</v>
      </c>
      <c r="C1931" s="7">
        <v>1128299</v>
      </c>
      <c r="D1931" s="8">
        <v>44457</v>
      </c>
      <c r="E1931" s="7" t="s">
        <v>28</v>
      </c>
      <c r="F1931" s="7" t="s">
        <v>77</v>
      </c>
      <c r="G1931" s="7" t="s">
        <v>60</v>
      </c>
      <c r="H1931" s="7" t="s">
        <v>22</v>
      </c>
      <c r="I1931" s="9">
        <v>0.39999999999999997</v>
      </c>
      <c r="J1931" s="10">
        <v>3000</v>
      </c>
      <c r="K1931" s="11">
        <f t="shared" si="14"/>
        <v>1200</v>
      </c>
      <c r="L1931" s="11">
        <f t="shared" si="15"/>
        <v>420</v>
      </c>
      <c r="M1931" s="12">
        <v>0.35</v>
      </c>
      <c r="O1931" s="17"/>
      <c r="P1931" s="15"/>
      <c r="Q1931" s="13"/>
      <c r="R1931" s="14"/>
    </row>
    <row r="1932" spans="1:18" ht="15.75" customHeight="1">
      <c r="A1932" s="1"/>
      <c r="B1932" s="7" t="s">
        <v>27</v>
      </c>
      <c r="C1932" s="7">
        <v>1128299</v>
      </c>
      <c r="D1932" s="8">
        <v>44486</v>
      </c>
      <c r="E1932" s="7" t="s">
        <v>28</v>
      </c>
      <c r="F1932" s="7" t="s">
        <v>77</v>
      </c>
      <c r="G1932" s="7" t="s">
        <v>60</v>
      </c>
      <c r="H1932" s="7" t="s">
        <v>17</v>
      </c>
      <c r="I1932" s="9">
        <v>0.35000000000000003</v>
      </c>
      <c r="J1932" s="10">
        <v>4000</v>
      </c>
      <c r="K1932" s="11">
        <f t="shared" si="14"/>
        <v>1400.0000000000002</v>
      </c>
      <c r="L1932" s="11">
        <f t="shared" si="15"/>
        <v>560</v>
      </c>
      <c r="M1932" s="12">
        <v>0.39999999999999997</v>
      </c>
      <c r="O1932" s="17"/>
      <c r="P1932" s="15"/>
      <c r="Q1932" s="13"/>
      <c r="R1932" s="14"/>
    </row>
    <row r="1933" spans="1:18" ht="15.75" customHeight="1">
      <c r="A1933" s="1"/>
      <c r="B1933" s="7" t="s">
        <v>27</v>
      </c>
      <c r="C1933" s="7">
        <v>1128299</v>
      </c>
      <c r="D1933" s="8">
        <v>44486</v>
      </c>
      <c r="E1933" s="7" t="s">
        <v>28</v>
      </c>
      <c r="F1933" s="7" t="s">
        <v>77</v>
      </c>
      <c r="G1933" s="7" t="s">
        <v>60</v>
      </c>
      <c r="H1933" s="7" t="s">
        <v>18</v>
      </c>
      <c r="I1933" s="9">
        <v>0.50000000000000011</v>
      </c>
      <c r="J1933" s="10">
        <v>5750</v>
      </c>
      <c r="K1933" s="11">
        <f t="shared" si="14"/>
        <v>2875.0000000000005</v>
      </c>
      <c r="L1933" s="11">
        <f t="shared" si="15"/>
        <v>1150</v>
      </c>
      <c r="M1933" s="12">
        <v>0.39999999999999997</v>
      </c>
      <c r="O1933" s="17"/>
      <c r="P1933" s="15"/>
      <c r="Q1933" s="13"/>
      <c r="R1933" s="14"/>
    </row>
    <row r="1934" spans="1:18" ht="15.75" customHeight="1">
      <c r="A1934" s="1"/>
      <c r="B1934" s="7" t="s">
        <v>27</v>
      </c>
      <c r="C1934" s="7">
        <v>1128299</v>
      </c>
      <c r="D1934" s="8">
        <v>44486</v>
      </c>
      <c r="E1934" s="7" t="s">
        <v>28</v>
      </c>
      <c r="F1934" s="7" t="s">
        <v>77</v>
      </c>
      <c r="G1934" s="7" t="s">
        <v>60</v>
      </c>
      <c r="H1934" s="7" t="s">
        <v>19</v>
      </c>
      <c r="I1934" s="9">
        <v>0.45000000000000012</v>
      </c>
      <c r="J1934" s="10">
        <v>4000</v>
      </c>
      <c r="K1934" s="11">
        <f t="shared" si="14"/>
        <v>1800.0000000000005</v>
      </c>
      <c r="L1934" s="11">
        <f t="shared" si="15"/>
        <v>720.00000000000011</v>
      </c>
      <c r="M1934" s="12">
        <v>0.39999999999999997</v>
      </c>
      <c r="O1934" s="17"/>
      <c r="P1934" s="15"/>
      <c r="Q1934" s="13"/>
      <c r="R1934" s="14"/>
    </row>
    <row r="1935" spans="1:18" ht="15.75" customHeight="1">
      <c r="A1935" s="1"/>
      <c r="B1935" s="7" t="s">
        <v>27</v>
      </c>
      <c r="C1935" s="7">
        <v>1128299</v>
      </c>
      <c r="D1935" s="8">
        <v>44486</v>
      </c>
      <c r="E1935" s="7" t="s">
        <v>28</v>
      </c>
      <c r="F1935" s="7" t="s">
        <v>77</v>
      </c>
      <c r="G1935" s="7" t="s">
        <v>60</v>
      </c>
      <c r="H1935" s="7" t="s">
        <v>20</v>
      </c>
      <c r="I1935" s="9">
        <v>0.40000000000000008</v>
      </c>
      <c r="J1935" s="10">
        <v>3750</v>
      </c>
      <c r="K1935" s="11">
        <f t="shared" si="14"/>
        <v>1500.0000000000002</v>
      </c>
      <c r="L1935" s="11">
        <f t="shared" si="15"/>
        <v>600</v>
      </c>
      <c r="M1935" s="12">
        <v>0.39999999999999997</v>
      </c>
      <c r="O1935" s="17"/>
      <c r="P1935" s="15"/>
      <c r="Q1935" s="13"/>
      <c r="R1935" s="14"/>
    </row>
    <row r="1936" spans="1:18" ht="15.75" customHeight="1">
      <c r="A1936" s="1"/>
      <c r="B1936" s="7" t="s">
        <v>27</v>
      </c>
      <c r="C1936" s="7">
        <v>1128299</v>
      </c>
      <c r="D1936" s="8">
        <v>44486</v>
      </c>
      <c r="E1936" s="7" t="s">
        <v>28</v>
      </c>
      <c r="F1936" s="7" t="s">
        <v>77</v>
      </c>
      <c r="G1936" s="7" t="s">
        <v>60</v>
      </c>
      <c r="H1936" s="7" t="s">
        <v>21</v>
      </c>
      <c r="I1936" s="9">
        <v>0.5</v>
      </c>
      <c r="J1936" s="10">
        <v>3500</v>
      </c>
      <c r="K1936" s="11">
        <f t="shared" si="14"/>
        <v>1750</v>
      </c>
      <c r="L1936" s="11">
        <f t="shared" si="15"/>
        <v>787.5</v>
      </c>
      <c r="M1936" s="12">
        <v>0.45</v>
      </c>
      <c r="O1936" s="17"/>
      <c r="P1936" s="15"/>
      <c r="Q1936" s="13"/>
      <c r="R1936" s="14"/>
    </row>
    <row r="1937" spans="1:18" ht="15.75" customHeight="1">
      <c r="A1937" s="1"/>
      <c r="B1937" s="7" t="s">
        <v>27</v>
      </c>
      <c r="C1937" s="7">
        <v>1128299</v>
      </c>
      <c r="D1937" s="8">
        <v>44486</v>
      </c>
      <c r="E1937" s="7" t="s">
        <v>28</v>
      </c>
      <c r="F1937" s="7" t="s">
        <v>77</v>
      </c>
      <c r="G1937" s="7" t="s">
        <v>60</v>
      </c>
      <c r="H1937" s="7" t="s">
        <v>22</v>
      </c>
      <c r="I1937" s="9">
        <v>0.55000000000000004</v>
      </c>
      <c r="J1937" s="10">
        <v>4000</v>
      </c>
      <c r="K1937" s="11">
        <f t="shared" si="14"/>
        <v>2200</v>
      </c>
      <c r="L1937" s="11">
        <f t="shared" si="15"/>
        <v>770</v>
      </c>
      <c r="M1937" s="12">
        <v>0.35</v>
      </c>
      <c r="O1937" s="17"/>
      <c r="P1937" s="15"/>
      <c r="Q1937" s="13"/>
      <c r="R1937" s="14"/>
    </row>
    <row r="1938" spans="1:18" ht="15.75" customHeight="1">
      <c r="A1938" s="1"/>
      <c r="B1938" s="7" t="s">
        <v>27</v>
      </c>
      <c r="C1938" s="7">
        <v>1128299</v>
      </c>
      <c r="D1938" s="8">
        <v>44517</v>
      </c>
      <c r="E1938" s="7" t="s">
        <v>28</v>
      </c>
      <c r="F1938" s="7" t="s">
        <v>77</v>
      </c>
      <c r="G1938" s="7" t="s">
        <v>60</v>
      </c>
      <c r="H1938" s="7" t="s">
        <v>17</v>
      </c>
      <c r="I1938" s="9">
        <v>0.40000000000000008</v>
      </c>
      <c r="J1938" s="10">
        <v>6250</v>
      </c>
      <c r="K1938" s="11">
        <f t="shared" si="14"/>
        <v>2500.0000000000005</v>
      </c>
      <c r="L1938" s="11">
        <f t="shared" si="15"/>
        <v>1000.0000000000001</v>
      </c>
      <c r="M1938" s="12">
        <v>0.39999999999999997</v>
      </c>
      <c r="O1938" s="17"/>
      <c r="P1938" s="15"/>
      <c r="Q1938" s="13"/>
      <c r="R1938" s="14"/>
    </row>
    <row r="1939" spans="1:18" ht="15.75" customHeight="1">
      <c r="A1939" s="1"/>
      <c r="B1939" s="7" t="s">
        <v>27</v>
      </c>
      <c r="C1939" s="7">
        <v>1128299</v>
      </c>
      <c r="D1939" s="8">
        <v>44517</v>
      </c>
      <c r="E1939" s="7" t="s">
        <v>28</v>
      </c>
      <c r="F1939" s="7" t="s">
        <v>77</v>
      </c>
      <c r="G1939" s="7" t="s">
        <v>60</v>
      </c>
      <c r="H1939" s="7" t="s">
        <v>18</v>
      </c>
      <c r="I1939" s="9">
        <v>0.45000000000000012</v>
      </c>
      <c r="J1939" s="10">
        <v>7000</v>
      </c>
      <c r="K1939" s="11">
        <f t="shared" si="14"/>
        <v>3150.0000000000009</v>
      </c>
      <c r="L1939" s="11">
        <f t="shared" si="15"/>
        <v>1260.0000000000002</v>
      </c>
      <c r="M1939" s="12">
        <v>0.39999999999999997</v>
      </c>
      <c r="O1939" s="17"/>
      <c r="P1939" s="15"/>
      <c r="Q1939" s="13"/>
      <c r="R1939" s="14"/>
    </row>
    <row r="1940" spans="1:18" ht="15.75" customHeight="1">
      <c r="A1940" s="1"/>
      <c r="B1940" s="7" t="s">
        <v>27</v>
      </c>
      <c r="C1940" s="7">
        <v>1128299</v>
      </c>
      <c r="D1940" s="8">
        <v>44517</v>
      </c>
      <c r="E1940" s="7" t="s">
        <v>28</v>
      </c>
      <c r="F1940" s="7" t="s">
        <v>77</v>
      </c>
      <c r="G1940" s="7" t="s">
        <v>60</v>
      </c>
      <c r="H1940" s="7" t="s">
        <v>19</v>
      </c>
      <c r="I1940" s="9">
        <v>0.40000000000000008</v>
      </c>
      <c r="J1940" s="10">
        <v>5250</v>
      </c>
      <c r="K1940" s="11">
        <f t="shared" si="14"/>
        <v>2100.0000000000005</v>
      </c>
      <c r="L1940" s="11">
        <f t="shared" si="15"/>
        <v>840.00000000000011</v>
      </c>
      <c r="M1940" s="12">
        <v>0.39999999999999997</v>
      </c>
      <c r="O1940" s="17"/>
      <c r="P1940" s="15"/>
      <c r="Q1940" s="13"/>
      <c r="R1940" s="14"/>
    </row>
    <row r="1941" spans="1:18" ht="15.75" customHeight="1">
      <c r="A1941" s="1"/>
      <c r="B1941" s="7" t="s">
        <v>27</v>
      </c>
      <c r="C1941" s="7">
        <v>1128299</v>
      </c>
      <c r="D1941" s="8">
        <v>44517</v>
      </c>
      <c r="E1941" s="7" t="s">
        <v>28</v>
      </c>
      <c r="F1941" s="7" t="s">
        <v>77</v>
      </c>
      <c r="G1941" s="7" t="s">
        <v>60</v>
      </c>
      <c r="H1941" s="7" t="s">
        <v>20</v>
      </c>
      <c r="I1941" s="9">
        <v>0.50000000000000011</v>
      </c>
      <c r="J1941" s="10">
        <v>5000</v>
      </c>
      <c r="K1941" s="11">
        <f t="shared" si="14"/>
        <v>2500.0000000000005</v>
      </c>
      <c r="L1941" s="11">
        <f t="shared" si="15"/>
        <v>1000.0000000000001</v>
      </c>
      <c r="M1941" s="12">
        <v>0.39999999999999997</v>
      </c>
      <c r="O1941" s="17"/>
      <c r="P1941" s="15"/>
      <c r="Q1941" s="13"/>
      <c r="R1941" s="14"/>
    </row>
    <row r="1942" spans="1:18" ht="15.75" customHeight="1">
      <c r="A1942" s="1"/>
      <c r="B1942" s="7" t="s">
        <v>27</v>
      </c>
      <c r="C1942" s="7">
        <v>1128299</v>
      </c>
      <c r="D1942" s="8">
        <v>44517</v>
      </c>
      <c r="E1942" s="7" t="s">
        <v>28</v>
      </c>
      <c r="F1942" s="7" t="s">
        <v>77</v>
      </c>
      <c r="G1942" s="7" t="s">
        <v>60</v>
      </c>
      <c r="H1942" s="7" t="s">
        <v>21</v>
      </c>
      <c r="I1942" s="9">
        <v>0.70000000000000007</v>
      </c>
      <c r="J1942" s="10">
        <v>4750</v>
      </c>
      <c r="K1942" s="11">
        <f t="shared" si="14"/>
        <v>3325.0000000000005</v>
      </c>
      <c r="L1942" s="11">
        <f t="shared" si="15"/>
        <v>1496.2500000000002</v>
      </c>
      <c r="M1942" s="12">
        <v>0.45</v>
      </c>
      <c r="O1942" s="17"/>
      <c r="P1942" s="15"/>
      <c r="Q1942" s="13"/>
      <c r="R1942" s="14"/>
    </row>
    <row r="1943" spans="1:18" ht="15.75" customHeight="1">
      <c r="A1943" s="1"/>
      <c r="B1943" s="7" t="s">
        <v>27</v>
      </c>
      <c r="C1943" s="7">
        <v>1128299</v>
      </c>
      <c r="D1943" s="8">
        <v>44517</v>
      </c>
      <c r="E1943" s="7" t="s">
        <v>28</v>
      </c>
      <c r="F1943" s="7" t="s">
        <v>77</v>
      </c>
      <c r="G1943" s="7" t="s">
        <v>60</v>
      </c>
      <c r="H1943" s="7" t="s">
        <v>22</v>
      </c>
      <c r="I1943" s="9">
        <v>0.8500000000000002</v>
      </c>
      <c r="J1943" s="10">
        <v>6000</v>
      </c>
      <c r="K1943" s="11">
        <f t="shared" si="14"/>
        <v>5100.0000000000009</v>
      </c>
      <c r="L1943" s="11">
        <f t="shared" si="15"/>
        <v>1785.0000000000002</v>
      </c>
      <c r="M1943" s="12">
        <v>0.35</v>
      </c>
      <c r="O1943" s="17"/>
      <c r="P1943" s="15"/>
      <c r="Q1943" s="13"/>
      <c r="R1943" s="14"/>
    </row>
    <row r="1944" spans="1:18" ht="15.75" customHeight="1">
      <c r="A1944" s="1"/>
      <c r="B1944" s="7" t="s">
        <v>27</v>
      </c>
      <c r="C1944" s="7">
        <v>1128299</v>
      </c>
      <c r="D1944" s="8">
        <v>44546</v>
      </c>
      <c r="E1944" s="7" t="s">
        <v>28</v>
      </c>
      <c r="F1944" s="7" t="s">
        <v>77</v>
      </c>
      <c r="G1944" s="7" t="s">
        <v>60</v>
      </c>
      <c r="H1944" s="7" t="s">
        <v>17</v>
      </c>
      <c r="I1944" s="9">
        <v>0.70000000000000018</v>
      </c>
      <c r="J1944" s="10">
        <v>8000</v>
      </c>
      <c r="K1944" s="11">
        <f t="shared" si="14"/>
        <v>5600.0000000000018</v>
      </c>
      <c r="L1944" s="11">
        <f t="shared" si="15"/>
        <v>2240.0000000000005</v>
      </c>
      <c r="M1944" s="12">
        <v>0.39999999999999997</v>
      </c>
      <c r="O1944" s="17"/>
      <c r="P1944" s="15"/>
      <c r="Q1944" s="13"/>
      <c r="R1944" s="14"/>
    </row>
    <row r="1945" spans="1:18" ht="15.75" customHeight="1">
      <c r="A1945" s="1"/>
      <c r="B1945" s="7" t="s">
        <v>27</v>
      </c>
      <c r="C1945" s="7">
        <v>1128299</v>
      </c>
      <c r="D1945" s="8">
        <v>44546</v>
      </c>
      <c r="E1945" s="7" t="s">
        <v>28</v>
      </c>
      <c r="F1945" s="7" t="s">
        <v>77</v>
      </c>
      <c r="G1945" s="7" t="s">
        <v>60</v>
      </c>
      <c r="H1945" s="7" t="s">
        <v>18</v>
      </c>
      <c r="I1945" s="9">
        <v>0.80000000000000027</v>
      </c>
      <c r="J1945" s="10">
        <v>8000</v>
      </c>
      <c r="K1945" s="11">
        <f t="shared" si="14"/>
        <v>6400.0000000000018</v>
      </c>
      <c r="L1945" s="11">
        <f t="shared" si="15"/>
        <v>2560.0000000000005</v>
      </c>
      <c r="M1945" s="12">
        <v>0.39999999999999997</v>
      </c>
      <c r="O1945" s="17"/>
      <c r="P1945" s="15"/>
      <c r="Q1945" s="13"/>
      <c r="R1945" s="14"/>
    </row>
    <row r="1946" spans="1:18" ht="15.75" customHeight="1">
      <c r="A1946" s="1"/>
      <c r="B1946" s="7" t="s">
        <v>27</v>
      </c>
      <c r="C1946" s="7">
        <v>1128299</v>
      </c>
      <c r="D1946" s="8">
        <v>44546</v>
      </c>
      <c r="E1946" s="7" t="s">
        <v>28</v>
      </c>
      <c r="F1946" s="7" t="s">
        <v>77</v>
      </c>
      <c r="G1946" s="7" t="s">
        <v>60</v>
      </c>
      <c r="H1946" s="7" t="s">
        <v>19</v>
      </c>
      <c r="I1946" s="9">
        <v>0.75000000000000022</v>
      </c>
      <c r="J1946" s="10">
        <v>6000</v>
      </c>
      <c r="K1946" s="11">
        <f t="shared" si="14"/>
        <v>4500.0000000000009</v>
      </c>
      <c r="L1946" s="11">
        <f t="shared" si="15"/>
        <v>1800.0000000000002</v>
      </c>
      <c r="M1946" s="12">
        <v>0.39999999999999997</v>
      </c>
      <c r="O1946" s="17"/>
      <c r="P1946" s="15"/>
      <c r="Q1946" s="13"/>
      <c r="R1946" s="14"/>
    </row>
    <row r="1947" spans="1:18" ht="15.75" customHeight="1">
      <c r="A1947" s="1"/>
      <c r="B1947" s="7" t="s">
        <v>27</v>
      </c>
      <c r="C1947" s="7">
        <v>1128299</v>
      </c>
      <c r="D1947" s="8">
        <v>44546</v>
      </c>
      <c r="E1947" s="7" t="s">
        <v>28</v>
      </c>
      <c r="F1947" s="7" t="s">
        <v>77</v>
      </c>
      <c r="G1947" s="7" t="s">
        <v>60</v>
      </c>
      <c r="H1947" s="7" t="s">
        <v>20</v>
      </c>
      <c r="I1947" s="9">
        <v>0.75000000000000022</v>
      </c>
      <c r="J1947" s="10">
        <v>6000</v>
      </c>
      <c r="K1947" s="11">
        <f t="shared" si="14"/>
        <v>4500.0000000000009</v>
      </c>
      <c r="L1947" s="11">
        <f t="shared" si="15"/>
        <v>1800.0000000000002</v>
      </c>
      <c r="M1947" s="12">
        <v>0.39999999999999997</v>
      </c>
      <c r="O1947" s="17"/>
      <c r="P1947" s="15"/>
      <c r="Q1947" s="13"/>
      <c r="R1947" s="14"/>
    </row>
    <row r="1948" spans="1:18" ht="15.75" customHeight="1">
      <c r="A1948" s="1"/>
      <c r="B1948" s="7" t="s">
        <v>27</v>
      </c>
      <c r="C1948" s="7">
        <v>1128299</v>
      </c>
      <c r="D1948" s="8">
        <v>44546</v>
      </c>
      <c r="E1948" s="7" t="s">
        <v>28</v>
      </c>
      <c r="F1948" s="7" t="s">
        <v>77</v>
      </c>
      <c r="G1948" s="7" t="s">
        <v>60</v>
      </c>
      <c r="H1948" s="7" t="s">
        <v>21</v>
      </c>
      <c r="I1948" s="9">
        <v>0.8500000000000002</v>
      </c>
      <c r="J1948" s="10">
        <v>5250</v>
      </c>
      <c r="K1948" s="11">
        <f t="shared" si="14"/>
        <v>4462.5000000000009</v>
      </c>
      <c r="L1948" s="11">
        <f t="shared" si="15"/>
        <v>2008.1250000000005</v>
      </c>
      <c r="M1948" s="12">
        <v>0.45</v>
      </c>
      <c r="O1948" s="17"/>
      <c r="P1948" s="15"/>
      <c r="Q1948" s="13"/>
      <c r="R1948" s="14"/>
    </row>
    <row r="1949" spans="1:18" ht="15.75" customHeight="1">
      <c r="A1949" s="1"/>
      <c r="B1949" s="7" t="s">
        <v>27</v>
      </c>
      <c r="C1949" s="7">
        <v>1128299</v>
      </c>
      <c r="D1949" s="8">
        <v>44546</v>
      </c>
      <c r="E1949" s="7" t="s">
        <v>28</v>
      </c>
      <c r="F1949" s="7" t="s">
        <v>77</v>
      </c>
      <c r="G1949" s="7" t="s">
        <v>60</v>
      </c>
      <c r="H1949" s="7" t="s">
        <v>22</v>
      </c>
      <c r="I1949" s="9">
        <v>0.90000000000000024</v>
      </c>
      <c r="J1949" s="10">
        <v>6250</v>
      </c>
      <c r="K1949" s="11">
        <f t="shared" si="14"/>
        <v>5625.0000000000018</v>
      </c>
      <c r="L1949" s="11">
        <f t="shared" si="15"/>
        <v>1968.7500000000005</v>
      </c>
      <c r="M1949" s="12">
        <v>0.35</v>
      </c>
      <c r="O1949" s="17"/>
      <c r="P1949" s="15"/>
      <c r="Q1949" s="13"/>
      <c r="R1949" s="14"/>
    </row>
    <row r="1950" spans="1:18" ht="15.75" customHeight="1">
      <c r="A1950" s="1" t="s">
        <v>39</v>
      </c>
      <c r="B1950" s="7" t="s">
        <v>23</v>
      </c>
      <c r="C1950" s="7">
        <v>1197831</v>
      </c>
      <c r="D1950" s="8">
        <v>44201</v>
      </c>
      <c r="E1950" s="7" t="s">
        <v>24</v>
      </c>
      <c r="F1950" s="7" t="s">
        <v>78</v>
      </c>
      <c r="G1950" s="7" t="s">
        <v>79</v>
      </c>
      <c r="H1950" s="7" t="s">
        <v>17</v>
      </c>
      <c r="I1950" s="9">
        <v>0.2</v>
      </c>
      <c r="J1950" s="10">
        <v>6750</v>
      </c>
      <c r="K1950" s="11">
        <f t="shared" si="14"/>
        <v>1350</v>
      </c>
      <c r="L1950" s="11">
        <f t="shared" si="15"/>
        <v>405</v>
      </c>
      <c r="M1950" s="12">
        <v>0.3</v>
      </c>
      <c r="O1950" s="17"/>
      <c r="P1950" s="15"/>
      <c r="Q1950" s="13"/>
      <c r="R1950" s="14"/>
    </row>
    <row r="1951" spans="1:18" ht="15.75" customHeight="1">
      <c r="A1951" s="1"/>
      <c r="B1951" s="7" t="s">
        <v>23</v>
      </c>
      <c r="C1951" s="7">
        <v>1197831</v>
      </c>
      <c r="D1951" s="8">
        <v>44201</v>
      </c>
      <c r="E1951" s="7" t="s">
        <v>24</v>
      </c>
      <c r="F1951" s="7" t="s">
        <v>78</v>
      </c>
      <c r="G1951" s="7" t="s">
        <v>79</v>
      </c>
      <c r="H1951" s="7" t="s">
        <v>18</v>
      </c>
      <c r="I1951" s="9">
        <v>0.3</v>
      </c>
      <c r="J1951" s="10">
        <v>6750</v>
      </c>
      <c r="K1951" s="11">
        <f t="shared" si="14"/>
        <v>2025</v>
      </c>
      <c r="L1951" s="11">
        <f t="shared" si="15"/>
        <v>607.5</v>
      </c>
      <c r="M1951" s="12">
        <v>0.3</v>
      </c>
      <c r="O1951" s="17"/>
      <c r="P1951" s="15"/>
      <c r="Q1951" s="13"/>
      <c r="R1951" s="14"/>
    </row>
    <row r="1952" spans="1:18" ht="15.75" customHeight="1">
      <c r="A1952" s="1"/>
      <c r="B1952" s="7" t="s">
        <v>23</v>
      </c>
      <c r="C1952" s="7">
        <v>1197831</v>
      </c>
      <c r="D1952" s="8">
        <v>44201</v>
      </c>
      <c r="E1952" s="7" t="s">
        <v>24</v>
      </c>
      <c r="F1952" s="7" t="s">
        <v>78</v>
      </c>
      <c r="G1952" s="7" t="s">
        <v>79</v>
      </c>
      <c r="H1952" s="7" t="s">
        <v>19</v>
      </c>
      <c r="I1952" s="9">
        <v>0.3</v>
      </c>
      <c r="J1952" s="10">
        <v>4750</v>
      </c>
      <c r="K1952" s="11">
        <f t="shared" si="14"/>
        <v>1425</v>
      </c>
      <c r="L1952" s="11">
        <f t="shared" si="15"/>
        <v>427.5</v>
      </c>
      <c r="M1952" s="12">
        <v>0.3</v>
      </c>
      <c r="O1952" s="17"/>
      <c r="P1952" s="15"/>
      <c r="Q1952" s="13"/>
      <c r="R1952" s="14"/>
    </row>
    <row r="1953" spans="1:18" ht="15.75" customHeight="1">
      <c r="A1953" s="1"/>
      <c r="B1953" s="7" t="s">
        <v>23</v>
      </c>
      <c r="C1953" s="7">
        <v>1197831</v>
      </c>
      <c r="D1953" s="8">
        <v>44201</v>
      </c>
      <c r="E1953" s="7" t="s">
        <v>24</v>
      </c>
      <c r="F1953" s="7" t="s">
        <v>78</v>
      </c>
      <c r="G1953" s="7" t="s">
        <v>79</v>
      </c>
      <c r="H1953" s="7" t="s">
        <v>20</v>
      </c>
      <c r="I1953" s="9">
        <v>0.35</v>
      </c>
      <c r="J1953" s="10">
        <v>4750</v>
      </c>
      <c r="K1953" s="11">
        <f t="shared" si="14"/>
        <v>1662.5</v>
      </c>
      <c r="L1953" s="11">
        <f t="shared" si="15"/>
        <v>665</v>
      </c>
      <c r="M1953" s="12">
        <v>0.4</v>
      </c>
      <c r="O1953" s="17"/>
      <c r="P1953" s="15"/>
      <c r="Q1953" s="13"/>
      <c r="R1953" s="14"/>
    </row>
    <row r="1954" spans="1:18" ht="15.75" customHeight="1">
      <c r="A1954" s="1"/>
      <c r="B1954" s="7" t="s">
        <v>23</v>
      </c>
      <c r="C1954" s="7">
        <v>1197831</v>
      </c>
      <c r="D1954" s="8">
        <v>44201</v>
      </c>
      <c r="E1954" s="7" t="s">
        <v>24</v>
      </c>
      <c r="F1954" s="7" t="s">
        <v>78</v>
      </c>
      <c r="G1954" s="7" t="s">
        <v>79</v>
      </c>
      <c r="H1954" s="7" t="s">
        <v>21</v>
      </c>
      <c r="I1954" s="9">
        <v>0.4</v>
      </c>
      <c r="J1954" s="10">
        <v>3250</v>
      </c>
      <c r="K1954" s="11">
        <f t="shared" si="14"/>
        <v>1300</v>
      </c>
      <c r="L1954" s="11">
        <f t="shared" si="15"/>
        <v>325</v>
      </c>
      <c r="M1954" s="12">
        <v>0.25</v>
      </c>
      <c r="O1954" s="17"/>
      <c r="P1954" s="15"/>
      <c r="Q1954" s="13"/>
      <c r="R1954" s="14"/>
    </row>
    <row r="1955" spans="1:18" ht="15.75" customHeight="1">
      <c r="A1955" s="1"/>
      <c r="B1955" s="7" t="s">
        <v>23</v>
      </c>
      <c r="C1955" s="7">
        <v>1197831</v>
      </c>
      <c r="D1955" s="8">
        <v>44201</v>
      </c>
      <c r="E1955" s="7" t="s">
        <v>24</v>
      </c>
      <c r="F1955" s="7" t="s">
        <v>78</v>
      </c>
      <c r="G1955" s="7" t="s">
        <v>79</v>
      </c>
      <c r="H1955" s="7" t="s">
        <v>22</v>
      </c>
      <c r="I1955" s="9">
        <v>0.35</v>
      </c>
      <c r="J1955" s="10">
        <v>4750</v>
      </c>
      <c r="K1955" s="11">
        <f t="shared" si="14"/>
        <v>1662.5</v>
      </c>
      <c r="L1955" s="11">
        <f t="shared" si="15"/>
        <v>748.125</v>
      </c>
      <c r="M1955" s="12">
        <v>0.45</v>
      </c>
      <c r="O1955" s="17"/>
      <c r="P1955" s="15"/>
      <c r="Q1955" s="13"/>
      <c r="R1955" s="14"/>
    </row>
    <row r="1956" spans="1:18" ht="15.75" customHeight="1">
      <c r="A1956" s="1"/>
      <c r="B1956" s="7" t="s">
        <v>23</v>
      </c>
      <c r="C1956" s="7">
        <v>1197831</v>
      </c>
      <c r="D1956" s="8">
        <v>44231</v>
      </c>
      <c r="E1956" s="7" t="s">
        <v>24</v>
      </c>
      <c r="F1956" s="7" t="s">
        <v>78</v>
      </c>
      <c r="G1956" s="7" t="s">
        <v>79</v>
      </c>
      <c r="H1956" s="7" t="s">
        <v>17</v>
      </c>
      <c r="I1956" s="9">
        <v>0.25</v>
      </c>
      <c r="J1956" s="10">
        <v>6250</v>
      </c>
      <c r="K1956" s="11">
        <f t="shared" si="14"/>
        <v>1562.5</v>
      </c>
      <c r="L1956" s="11">
        <f t="shared" si="15"/>
        <v>468.75</v>
      </c>
      <c r="M1956" s="12">
        <v>0.3</v>
      </c>
      <c r="O1956" s="17"/>
      <c r="P1956" s="15"/>
      <c r="Q1956" s="13"/>
      <c r="R1956" s="14"/>
    </row>
    <row r="1957" spans="1:18" ht="15.75" customHeight="1">
      <c r="A1957" s="1"/>
      <c r="B1957" s="7" t="s">
        <v>23</v>
      </c>
      <c r="C1957" s="7">
        <v>1197831</v>
      </c>
      <c r="D1957" s="8">
        <v>44231</v>
      </c>
      <c r="E1957" s="7" t="s">
        <v>24</v>
      </c>
      <c r="F1957" s="7" t="s">
        <v>78</v>
      </c>
      <c r="G1957" s="7" t="s">
        <v>79</v>
      </c>
      <c r="H1957" s="7" t="s">
        <v>18</v>
      </c>
      <c r="I1957" s="9">
        <v>0.35</v>
      </c>
      <c r="J1957" s="10">
        <v>6000</v>
      </c>
      <c r="K1957" s="11">
        <f t="shared" si="14"/>
        <v>2100</v>
      </c>
      <c r="L1957" s="11">
        <f t="shared" si="15"/>
        <v>630</v>
      </c>
      <c r="M1957" s="12">
        <v>0.3</v>
      </c>
      <c r="O1957" s="17"/>
      <c r="P1957" s="15"/>
      <c r="Q1957" s="13"/>
      <c r="R1957" s="14"/>
    </row>
    <row r="1958" spans="1:18" ht="15.75" customHeight="1">
      <c r="A1958" s="1"/>
      <c r="B1958" s="7" t="s">
        <v>23</v>
      </c>
      <c r="C1958" s="7">
        <v>1197831</v>
      </c>
      <c r="D1958" s="8">
        <v>44231</v>
      </c>
      <c r="E1958" s="7" t="s">
        <v>24</v>
      </c>
      <c r="F1958" s="7" t="s">
        <v>78</v>
      </c>
      <c r="G1958" s="7" t="s">
        <v>79</v>
      </c>
      <c r="H1958" s="7" t="s">
        <v>19</v>
      </c>
      <c r="I1958" s="9">
        <v>0.35</v>
      </c>
      <c r="J1958" s="10">
        <v>4250</v>
      </c>
      <c r="K1958" s="11">
        <f t="shared" si="14"/>
        <v>1487.5</v>
      </c>
      <c r="L1958" s="11">
        <f t="shared" si="15"/>
        <v>446.25</v>
      </c>
      <c r="M1958" s="12">
        <v>0.3</v>
      </c>
      <c r="O1958" s="17"/>
      <c r="P1958" s="15"/>
      <c r="Q1958" s="13"/>
      <c r="R1958" s="14"/>
    </row>
    <row r="1959" spans="1:18" ht="15.75" customHeight="1">
      <c r="A1959" s="1"/>
      <c r="B1959" s="7" t="s">
        <v>23</v>
      </c>
      <c r="C1959" s="7">
        <v>1197831</v>
      </c>
      <c r="D1959" s="8">
        <v>44231</v>
      </c>
      <c r="E1959" s="7" t="s">
        <v>24</v>
      </c>
      <c r="F1959" s="7" t="s">
        <v>78</v>
      </c>
      <c r="G1959" s="7" t="s">
        <v>79</v>
      </c>
      <c r="H1959" s="7" t="s">
        <v>20</v>
      </c>
      <c r="I1959" s="9">
        <v>0.35</v>
      </c>
      <c r="J1959" s="10">
        <v>3750</v>
      </c>
      <c r="K1959" s="11">
        <f t="shared" si="14"/>
        <v>1312.5</v>
      </c>
      <c r="L1959" s="11">
        <f t="shared" si="15"/>
        <v>525</v>
      </c>
      <c r="M1959" s="12">
        <v>0.4</v>
      </c>
      <c r="O1959" s="17"/>
      <c r="P1959" s="15"/>
      <c r="Q1959" s="13"/>
      <c r="R1959" s="14"/>
    </row>
    <row r="1960" spans="1:18" ht="15.75" customHeight="1">
      <c r="A1960" s="1"/>
      <c r="B1960" s="7" t="s">
        <v>23</v>
      </c>
      <c r="C1960" s="7">
        <v>1197831</v>
      </c>
      <c r="D1960" s="8">
        <v>44231</v>
      </c>
      <c r="E1960" s="7" t="s">
        <v>24</v>
      </c>
      <c r="F1960" s="7" t="s">
        <v>78</v>
      </c>
      <c r="G1960" s="7" t="s">
        <v>79</v>
      </c>
      <c r="H1960" s="7" t="s">
        <v>21</v>
      </c>
      <c r="I1960" s="9">
        <v>0.4</v>
      </c>
      <c r="J1960" s="10">
        <v>2500</v>
      </c>
      <c r="K1960" s="11">
        <f t="shared" si="14"/>
        <v>1000</v>
      </c>
      <c r="L1960" s="11">
        <f t="shared" si="15"/>
        <v>250</v>
      </c>
      <c r="M1960" s="12">
        <v>0.25</v>
      </c>
      <c r="O1960" s="17"/>
      <c r="P1960" s="15"/>
      <c r="Q1960" s="13"/>
      <c r="R1960" s="14"/>
    </row>
    <row r="1961" spans="1:18" ht="15.75" customHeight="1">
      <c r="A1961" s="1"/>
      <c r="B1961" s="7" t="s">
        <v>23</v>
      </c>
      <c r="C1961" s="7">
        <v>1197831</v>
      </c>
      <c r="D1961" s="8">
        <v>44231</v>
      </c>
      <c r="E1961" s="7" t="s">
        <v>24</v>
      </c>
      <c r="F1961" s="7" t="s">
        <v>78</v>
      </c>
      <c r="G1961" s="7" t="s">
        <v>79</v>
      </c>
      <c r="H1961" s="7" t="s">
        <v>22</v>
      </c>
      <c r="I1961" s="9">
        <v>0.35</v>
      </c>
      <c r="J1961" s="10">
        <v>4500</v>
      </c>
      <c r="K1961" s="11">
        <f t="shared" si="14"/>
        <v>1575</v>
      </c>
      <c r="L1961" s="11">
        <f t="shared" si="15"/>
        <v>708.75</v>
      </c>
      <c r="M1961" s="12">
        <v>0.45</v>
      </c>
      <c r="O1961" s="17"/>
      <c r="P1961" s="15"/>
      <c r="Q1961" s="13"/>
      <c r="R1961" s="14"/>
    </row>
    <row r="1962" spans="1:18" ht="15.75" customHeight="1">
      <c r="A1962" s="1"/>
      <c r="B1962" s="7" t="s">
        <v>23</v>
      </c>
      <c r="C1962" s="7">
        <v>1197831</v>
      </c>
      <c r="D1962" s="8">
        <v>44261</v>
      </c>
      <c r="E1962" s="7" t="s">
        <v>24</v>
      </c>
      <c r="F1962" s="7" t="s">
        <v>78</v>
      </c>
      <c r="G1962" s="7" t="s">
        <v>79</v>
      </c>
      <c r="H1962" s="7" t="s">
        <v>17</v>
      </c>
      <c r="I1962" s="9">
        <v>0.3</v>
      </c>
      <c r="J1962" s="10">
        <v>6250</v>
      </c>
      <c r="K1962" s="11">
        <f t="shared" si="14"/>
        <v>1875</v>
      </c>
      <c r="L1962" s="11">
        <f t="shared" si="15"/>
        <v>656.25</v>
      </c>
      <c r="M1962" s="12">
        <v>0.35</v>
      </c>
      <c r="O1962" s="17"/>
      <c r="P1962" s="15"/>
      <c r="Q1962" s="13"/>
      <c r="R1962" s="14"/>
    </row>
    <row r="1963" spans="1:18" ht="15.75" customHeight="1">
      <c r="A1963" s="1"/>
      <c r="B1963" s="7" t="s">
        <v>23</v>
      </c>
      <c r="C1963" s="7">
        <v>1197831</v>
      </c>
      <c r="D1963" s="8">
        <v>44261</v>
      </c>
      <c r="E1963" s="7" t="s">
        <v>24</v>
      </c>
      <c r="F1963" s="7" t="s">
        <v>78</v>
      </c>
      <c r="G1963" s="7" t="s">
        <v>79</v>
      </c>
      <c r="H1963" s="7" t="s">
        <v>18</v>
      </c>
      <c r="I1963" s="9">
        <v>0.4</v>
      </c>
      <c r="J1963" s="10">
        <v>6250</v>
      </c>
      <c r="K1963" s="11">
        <f t="shared" si="14"/>
        <v>2500</v>
      </c>
      <c r="L1963" s="11">
        <f t="shared" si="15"/>
        <v>875</v>
      </c>
      <c r="M1963" s="12">
        <v>0.35</v>
      </c>
      <c r="O1963" s="17"/>
      <c r="P1963" s="15"/>
      <c r="Q1963" s="13"/>
      <c r="R1963" s="14"/>
    </row>
    <row r="1964" spans="1:18" ht="15.75" customHeight="1">
      <c r="A1964" s="1"/>
      <c r="B1964" s="7" t="s">
        <v>23</v>
      </c>
      <c r="C1964" s="7">
        <v>1197831</v>
      </c>
      <c r="D1964" s="8">
        <v>44261</v>
      </c>
      <c r="E1964" s="7" t="s">
        <v>24</v>
      </c>
      <c r="F1964" s="7" t="s">
        <v>78</v>
      </c>
      <c r="G1964" s="7" t="s">
        <v>79</v>
      </c>
      <c r="H1964" s="7" t="s">
        <v>19</v>
      </c>
      <c r="I1964" s="9">
        <v>0.3</v>
      </c>
      <c r="J1964" s="10">
        <v>4500</v>
      </c>
      <c r="K1964" s="11">
        <f t="shared" si="14"/>
        <v>1350</v>
      </c>
      <c r="L1964" s="11">
        <f t="shared" si="15"/>
        <v>472.49999999999994</v>
      </c>
      <c r="M1964" s="12">
        <v>0.35</v>
      </c>
      <c r="O1964" s="17"/>
      <c r="P1964" s="15"/>
      <c r="Q1964" s="13"/>
      <c r="R1964" s="14"/>
    </row>
    <row r="1965" spans="1:18" ht="15.75" customHeight="1">
      <c r="A1965" s="1"/>
      <c r="B1965" s="7" t="s">
        <v>23</v>
      </c>
      <c r="C1965" s="7">
        <v>1197831</v>
      </c>
      <c r="D1965" s="8">
        <v>44261</v>
      </c>
      <c r="E1965" s="7" t="s">
        <v>24</v>
      </c>
      <c r="F1965" s="7" t="s">
        <v>78</v>
      </c>
      <c r="G1965" s="7" t="s">
        <v>79</v>
      </c>
      <c r="H1965" s="7" t="s">
        <v>20</v>
      </c>
      <c r="I1965" s="9">
        <v>0.35000000000000003</v>
      </c>
      <c r="J1965" s="10">
        <v>3500</v>
      </c>
      <c r="K1965" s="11">
        <f t="shared" si="14"/>
        <v>1225.0000000000002</v>
      </c>
      <c r="L1965" s="11">
        <f t="shared" si="15"/>
        <v>551.25000000000011</v>
      </c>
      <c r="M1965" s="12">
        <v>0.45</v>
      </c>
      <c r="O1965" s="17"/>
      <c r="P1965" s="15"/>
      <c r="Q1965" s="13"/>
      <c r="R1965" s="14"/>
    </row>
    <row r="1966" spans="1:18" ht="15.75" customHeight="1">
      <c r="A1966" s="1"/>
      <c r="B1966" s="7" t="s">
        <v>23</v>
      </c>
      <c r="C1966" s="7">
        <v>1197831</v>
      </c>
      <c r="D1966" s="8">
        <v>44261</v>
      </c>
      <c r="E1966" s="7" t="s">
        <v>24</v>
      </c>
      <c r="F1966" s="7" t="s">
        <v>78</v>
      </c>
      <c r="G1966" s="7" t="s">
        <v>79</v>
      </c>
      <c r="H1966" s="7" t="s">
        <v>21</v>
      </c>
      <c r="I1966" s="9">
        <v>0.4</v>
      </c>
      <c r="J1966" s="10">
        <v>2500</v>
      </c>
      <c r="K1966" s="11">
        <f t="shared" si="14"/>
        <v>1000</v>
      </c>
      <c r="L1966" s="11">
        <f t="shared" si="15"/>
        <v>300</v>
      </c>
      <c r="M1966" s="12">
        <v>0.3</v>
      </c>
      <c r="O1966" s="17"/>
      <c r="P1966" s="15"/>
      <c r="Q1966" s="13"/>
      <c r="R1966" s="14"/>
    </row>
    <row r="1967" spans="1:18" ht="15.75" customHeight="1">
      <c r="A1967" s="1"/>
      <c r="B1967" s="7" t="s">
        <v>23</v>
      </c>
      <c r="C1967" s="7">
        <v>1197831</v>
      </c>
      <c r="D1967" s="8">
        <v>44261</v>
      </c>
      <c r="E1967" s="7" t="s">
        <v>24</v>
      </c>
      <c r="F1967" s="7" t="s">
        <v>78</v>
      </c>
      <c r="G1967" s="7" t="s">
        <v>79</v>
      </c>
      <c r="H1967" s="7" t="s">
        <v>22</v>
      </c>
      <c r="I1967" s="9">
        <v>0.35000000000000003</v>
      </c>
      <c r="J1967" s="10">
        <v>4000</v>
      </c>
      <c r="K1967" s="11">
        <f t="shared" si="14"/>
        <v>1400.0000000000002</v>
      </c>
      <c r="L1967" s="11">
        <f t="shared" si="15"/>
        <v>700.00000000000011</v>
      </c>
      <c r="M1967" s="12">
        <v>0.5</v>
      </c>
      <c r="O1967" s="17"/>
      <c r="P1967" s="15"/>
      <c r="Q1967" s="13"/>
      <c r="R1967" s="14"/>
    </row>
    <row r="1968" spans="1:18" ht="15.75" customHeight="1">
      <c r="A1968" s="1"/>
      <c r="B1968" s="7" t="s">
        <v>23</v>
      </c>
      <c r="C1968" s="7">
        <v>1197831</v>
      </c>
      <c r="D1968" s="8">
        <v>44291</v>
      </c>
      <c r="E1968" s="7" t="s">
        <v>24</v>
      </c>
      <c r="F1968" s="7" t="s">
        <v>78</v>
      </c>
      <c r="G1968" s="7" t="s">
        <v>79</v>
      </c>
      <c r="H1968" s="7" t="s">
        <v>17</v>
      </c>
      <c r="I1968" s="9">
        <v>0.19999999999999998</v>
      </c>
      <c r="J1968" s="10">
        <v>6500</v>
      </c>
      <c r="K1968" s="11">
        <f t="shared" si="14"/>
        <v>1300</v>
      </c>
      <c r="L1968" s="11">
        <f t="shared" si="15"/>
        <v>454.99999999999994</v>
      </c>
      <c r="M1968" s="12">
        <v>0.35</v>
      </c>
      <c r="O1968" s="17"/>
      <c r="P1968" s="15"/>
      <c r="Q1968" s="13"/>
      <c r="R1968" s="14"/>
    </row>
    <row r="1969" spans="1:18" ht="15.75" customHeight="1">
      <c r="A1969" s="1"/>
      <c r="B1969" s="7" t="s">
        <v>23</v>
      </c>
      <c r="C1969" s="7">
        <v>1197831</v>
      </c>
      <c r="D1969" s="8">
        <v>44291</v>
      </c>
      <c r="E1969" s="7" t="s">
        <v>24</v>
      </c>
      <c r="F1969" s="7" t="s">
        <v>78</v>
      </c>
      <c r="G1969" s="7" t="s">
        <v>79</v>
      </c>
      <c r="H1969" s="7" t="s">
        <v>18</v>
      </c>
      <c r="I1969" s="9">
        <v>0.30000000000000004</v>
      </c>
      <c r="J1969" s="10">
        <v>6500</v>
      </c>
      <c r="K1969" s="11">
        <f t="shared" si="14"/>
        <v>1950.0000000000002</v>
      </c>
      <c r="L1969" s="11">
        <f t="shared" si="15"/>
        <v>682.5</v>
      </c>
      <c r="M1969" s="12">
        <v>0.35</v>
      </c>
      <c r="O1969" s="17"/>
      <c r="P1969" s="15"/>
      <c r="Q1969" s="13"/>
      <c r="R1969" s="14"/>
    </row>
    <row r="1970" spans="1:18" ht="15.75" customHeight="1">
      <c r="A1970" s="1"/>
      <c r="B1970" s="7" t="s">
        <v>23</v>
      </c>
      <c r="C1970" s="7">
        <v>1197831</v>
      </c>
      <c r="D1970" s="8">
        <v>44291</v>
      </c>
      <c r="E1970" s="7" t="s">
        <v>24</v>
      </c>
      <c r="F1970" s="7" t="s">
        <v>78</v>
      </c>
      <c r="G1970" s="7" t="s">
        <v>79</v>
      </c>
      <c r="H1970" s="7" t="s">
        <v>19</v>
      </c>
      <c r="I1970" s="9">
        <v>0.24999999999999997</v>
      </c>
      <c r="J1970" s="10">
        <v>4750</v>
      </c>
      <c r="K1970" s="11">
        <f t="shared" si="14"/>
        <v>1187.4999999999998</v>
      </c>
      <c r="L1970" s="11">
        <f t="shared" si="15"/>
        <v>415.62499999999989</v>
      </c>
      <c r="M1970" s="12">
        <v>0.35</v>
      </c>
      <c r="O1970" s="17"/>
      <c r="P1970" s="15"/>
      <c r="Q1970" s="13"/>
      <c r="R1970" s="14"/>
    </row>
    <row r="1971" spans="1:18" ht="15.75" customHeight="1">
      <c r="A1971" s="1"/>
      <c r="B1971" s="7" t="s">
        <v>23</v>
      </c>
      <c r="C1971" s="7">
        <v>1197831</v>
      </c>
      <c r="D1971" s="8">
        <v>44291</v>
      </c>
      <c r="E1971" s="7" t="s">
        <v>24</v>
      </c>
      <c r="F1971" s="7" t="s">
        <v>78</v>
      </c>
      <c r="G1971" s="7" t="s">
        <v>79</v>
      </c>
      <c r="H1971" s="7" t="s">
        <v>20</v>
      </c>
      <c r="I1971" s="9">
        <v>0.30000000000000004</v>
      </c>
      <c r="J1971" s="10">
        <v>3750</v>
      </c>
      <c r="K1971" s="11">
        <f t="shared" si="14"/>
        <v>1125.0000000000002</v>
      </c>
      <c r="L1971" s="11">
        <f t="shared" si="15"/>
        <v>506.25000000000011</v>
      </c>
      <c r="M1971" s="12">
        <v>0.45</v>
      </c>
      <c r="O1971" s="17"/>
      <c r="P1971" s="15"/>
      <c r="Q1971" s="13"/>
      <c r="R1971" s="14"/>
    </row>
    <row r="1972" spans="1:18" ht="15.75" customHeight="1">
      <c r="A1972" s="1"/>
      <c r="B1972" s="7" t="s">
        <v>23</v>
      </c>
      <c r="C1972" s="7">
        <v>1197831</v>
      </c>
      <c r="D1972" s="8">
        <v>44291</v>
      </c>
      <c r="E1972" s="7" t="s">
        <v>24</v>
      </c>
      <c r="F1972" s="7" t="s">
        <v>78</v>
      </c>
      <c r="G1972" s="7" t="s">
        <v>79</v>
      </c>
      <c r="H1972" s="7" t="s">
        <v>21</v>
      </c>
      <c r="I1972" s="9">
        <v>0.35</v>
      </c>
      <c r="J1972" s="10">
        <v>2750</v>
      </c>
      <c r="K1972" s="11">
        <f t="shared" si="14"/>
        <v>962.49999999999989</v>
      </c>
      <c r="L1972" s="11">
        <f t="shared" si="15"/>
        <v>288.74999999999994</v>
      </c>
      <c r="M1972" s="12">
        <v>0.3</v>
      </c>
      <c r="O1972" s="17"/>
      <c r="P1972" s="15"/>
      <c r="Q1972" s="13"/>
      <c r="R1972" s="14"/>
    </row>
    <row r="1973" spans="1:18" ht="15.75" customHeight="1">
      <c r="A1973" s="1"/>
      <c r="B1973" s="7" t="s">
        <v>23</v>
      </c>
      <c r="C1973" s="7">
        <v>1197831</v>
      </c>
      <c r="D1973" s="8">
        <v>44291</v>
      </c>
      <c r="E1973" s="7" t="s">
        <v>24</v>
      </c>
      <c r="F1973" s="7" t="s">
        <v>78</v>
      </c>
      <c r="G1973" s="7" t="s">
        <v>79</v>
      </c>
      <c r="H1973" s="7" t="s">
        <v>22</v>
      </c>
      <c r="I1973" s="9">
        <v>0.30000000000000004</v>
      </c>
      <c r="J1973" s="10">
        <v>5500</v>
      </c>
      <c r="K1973" s="11">
        <f t="shared" si="14"/>
        <v>1650.0000000000002</v>
      </c>
      <c r="L1973" s="11">
        <f t="shared" si="15"/>
        <v>825.00000000000011</v>
      </c>
      <c r="M1973" s="12">
        <v>0.5</v>
      </c>
      <c r="O1973" s="17"/>
      <c r="P1973" s="15"/>
      <c r="Q1973" s="13"/>
      <c r="R1973" s="14"/>
    </row>
    <row r="1974" spans="1:18" ht="15.75" customHeight="1">
      <c r="A1974" s="1"/>
      <c r="B1974" s="7" t="s">
        <v>23</v>
      </c>
      <c r="C1974" s="7">
        <v>1197831</v>
      </c>
      <c r="D1974" s="8">
        <v>44321</v>
      </c>
      <c r="E1974" s="7" t="s">
        <v>24</v>
      </c>
      <c r="F1974" s="7" t="s">
        <v>78</v>
      </c>
      <c r="G1974" s="7" t="s">
        <v>79</v>
      </c>
      <c r="H1974" s="7" t="s">
        <v>17</v>
      </c>
      <c r="I1974" s="9">
        <v>0.19999999999999998</v>
      </c>
      <c r="J1974" s="10">
        <v>7000</v>
      </c>
      <c r="K1974" s="11">
        <f t="shared" si="14"/>
        <v>1399.9999999999998</v>
      </c>
      <c r="L1974" s="11">
        <f t="shared" si="15"/>
        <v>489.99999999999989</v>
      </c>
      <c r="M1974" s="12">
        <v>0.35</v>
      </c>
      <c r="O1974" s="17"/>
      <c r="P1974" s="15"/>
      <c r="Q1974" s="13"/>
      <c r="R1974" s="14"/>
    </row>
    <row r="1975" spans="1:18" ht="15.75" customHeight="1">
      <c r="A1975" s="1"/>
      <c r="B1975" s="7" t="s">
        <v>23</v>
      </c>
      <c r="C1975" s="7">
        <v>1197831</v>
      </c>
      <c r="D1975" s="8">
        <v>44321</v>
      </c>
      <c r="E1975" s="7" t="s">
        <v>24</v>
      </c>
      <c r="F1975" s="7" t="s">
        <v>78</v>
      </c>
      <c r="G1975" s="7" t="s">
        <v>79</v>
      </c>
      <c r="H1975" s="7" t="s">
        <v>18</v>
      </c>
      <c r="I1975" s="9">
        <v>0.30000000000000004</v>
      </c>
      <c r="J1975" s="10">
        <v>7250</v>
      </c>
      <c r="K1975" s="11">
        <f t="shared" si="14"/>
        <v>2175.0000000000005</v>
      </c>
      <c r="L1975" s="11">
        <f t="shared" si="15"/>
        <v>761.25000000000011</v>
      </c>
      <c r="M1975" s="12">
        <v>0.35</v>
      </c>
      <c r="O1975" s="17"/>
      <c r="P1975" s="15"/>
      <c r="Q1975" s="13"/>
      <c r="R1975" s="14"/>
    </row>
    <row r="1976" spans="1:18" ht="15.75" customHeight="1">
      <c r="A1976" s="1"/>
      <c r="B1976" s="7" t="s">
        <v>23</v>
      </c>
      <c r="C1976" s="7">
        <v>1197831</v>
      </c>
      <c r="D1976" s="8">
        <v>44321</v>
      </c>
      <c r="E1976" s="7" t="s">
        <v>24</v>
      </c>
      <c r="F1976" s="7" t="s">
        <v>78</v>
      </c>
      <c r="G1976" s="7" t="s">
        <v>79</v>
      </c>
      <c r="H1976" s="7" t="s">
        <v>19</v>
      </c>
      <c r="I1976" s="9">
        <v>0.24999999999999997</v>
      </c>
      <c r="J1976" s="10">
        <v>5750</v>
      </c>
      <c r="K1976" s="11">
        <f t="shared" si="14"/>
        <v>1437.4999999999998</v>
      </c>
      <c r="L1976" s="11">
        <f t="shared" si="15"/>
        <v>503.12499999999989</v>
      </c>
      <c r="M1976" s="12">
        <v>0.35</v>
      </c>
      <c r="O1976" s="17"/>
      <c r="P1976" s="15"/>
      <c r="Q1976" s="13"/>
      <c r="R1976" s="14"/>
    </row>
    <row r="1977" spans="1:18" ht="15.75" customHeight="1">
      <c r="A1977" s="1"/>
      <c r="B1977" s="7" t="s">
        <v>23</v>
      </c>
      <c r="C1977" s="7">
        <v>1197831</v>
      </c>
      <c r="D1977" s="8">
        <v>44321</v>
      </c>
      <c r="E1977" s="7" t="s">
        <v>24</v>
      </c>
      <c r="F1977" s="7" t="s">
        <v>78</v>
      </c>
      <c r="G1977" s="7" t="s">
        <v>79</v>
      </c>
      <c r="H1977" s="7" t="s">
        <v>20</v>
      </c>
      <c r="I1977" s="9">
        <v>0.35000000000000003</v>
      </c>
      <c r="J1977" s="10">
        <v>5000</v>
      </c>
      <c r="K1977" s="11">
        <f t="shared" si="14"/>
        <v>1750.0000000000002</v>
      </c>
      <c r="L1977" s="11">
        <f t="shared" si="15"/>
        <v>787.50000000000011</v>
      </c>
      <c r="M1977" s="12">
        <v>0.45</v>
      </c>
      <c r="O1977" s="17"/>
      <c r="P1977" s="15"/>
      <c r="Q1977" s="13"/>
      <c r="R1977" s="14"/>
    </row>
    <row r="1978" spans="1:18" ht="15.75" customHeight="1">
      <c r="A1978" s="1"/>
      <c r="B1978" s="7" t="s">
        <v>23</v>
      </c>
      <c r="C1978" s="7">
        <v>1197831</v>
      </c>
      <c r="D1978" s="8">
        <v>44321</v>
      </c>
      <c r="E1978" s="7" t="s">
        <v>24</v>
      </c>
      <c r="F1978" s="7" t="s">
        <v>78</v>
      </c>
      <c r="G1978" s="7" t="s">
        <v>79</v>
      </c>
      <c r="H1978" s="7" t="s">
        <v>21</v>
      </c>
      <c r="I1978" s="9">
        <v>0.5</v>
      </c>
      <c r="J1978" s="10">
        <v>4000</v>
      </c>
      <c r="K1978" s="11">
        <f t="shared" si="14"/>
        <v>2000</v>
      </c>
      <c r="L1978" s="11">
        <f t="shared" si="15"/>
        <v>600</v>
      </c>
      <c r="M1978" s="12">
        <v>0.3</v>
      </c>
      <c r="O1978" s="17"/>
      <c r="P1978" s="15"/>
      <c r="Q1978" s="13"/>
      <c r="R1978" s="14"/>
    </row>
    <row r="1979" spans="1:18" ht="15.75" customHeight="1">
      <c r="A1979" s="1"/>
      <c r="B1979" s="7" t="s">
        <v>23</v>
      </c>
      <c r="C1979" s="7">
        <v>1197831</v>
      </c>
      <c r="D1979" s="8">
        <v>44321</v>
      </c>
      <c r="E1979" s="7" t="s">
        <v>24</v>
      </c>
      <c r="F1979" s="7" t="s">
        <v>78</v>
      </c>
      <c r="G1979" s="7" t="s">
        <v>79</v>
      </c>
      <c r="H1979" s="7" t="s">
        <v>22</v>
      </c>
      <c r="I1979" s="9">
        <v>0.45</v>
      </c>
      <c r="J1979" s="10">
        <v>7500</v>
      </c>
      <c r="K1979" s="11">
        <f t="shared" si="14"/>
        <v>3375</v>
      </c>
      <c r="L1979" s="11">
        <f t="shared" si="15"/>
        <v>1687.5</v>
      </c>
      <c r="M1979" s="12">
        <v>0.5</v>
      </c>
      <c r="O1979" s="17"/>
      <c r="P1979" s="15"/>
      <c r="Q1979" s="13"/>
      <c r="R1979" s="14"/>
    </row>
    <row r="1980" spans="1:18" ht="15.75" customHeight="1">
      <c r="A1980" s="1"/>
      <c r="B1980" s="7" t="s">
        <v>23</v>
      </c>
      <c r="C1980" s="7">
        <v>1197831</v>
      </c>
      <c r="D1980" s="8">
        <v>44351</v>
      </c>
      <c r="E1980" s="7" t="s">
        <v>24</v>
      </c>
      <c r="F1980" s="7" t="s">
        <v>78</v>
      </c>
      <c r="G1980" s="7" t="s">
        <v>79</v>
      </c>
      <c r="H1980" s="7" t="s">
        <v>17</v>
      </c>
      <c r="I1980" s="9">
        <v>0.45</v>
      </c>
      <c r="J1980" s="10">
        <v>7500</v>
      </c>
      <c r="K1980" s="11">
        <f t="shared" si="14"/>
        <v>3375</v>
      </c>
      <c r="L1980" s="11">
        <f t="shared" si="15"/>
        <v>1181.25</v>
      </c>
      <c r="M1980" s="12">
        <v>0.35</v>
      </c>
      <c r="O1980" s="17"/>
      <c r="P1980" s="15"/>
      <c r="Q1980" s="13"/>
      <c r="R1980" s="14"/>
    </row>
    <row r="1981" spans="1:18" ht="15.75" customHeight="1">
      <c r="A1981" s="1"/>
      <c r="B1981" s="7" t="s">
        <v>23</v>
      </c>
      <c r="C1981" s="7">
        <v>1197831</v>
      </c>
      <c r="D1981" s="8">
        <v>44351</v>
      </c>
      <c r="E1981" s="7" t="s">
        <v>24</v>
      </c>
      <c r="F1981" s="7" t="s">
        <v>78</v>
      </c>
      <c r="G1981" s="7" t="s">
        <v>79</v>
      </c>
      <c r="H1981" s="7" t="s">
        <v>18</v>
      </c>
      <c r="I1981" s="9">
        <v>0.5</v>
      </c>
      <c r="J1981" s="10">
        <v>7500</v>
      </c>
      <c r="K1981" s="11">
        <f t="shared" si="14"/>
        <v>3750</v>
      </c>
      <c r="L1981" s="11">
        <f t="shared" si="15"/>
        <v>1312.5</v>
      </c>
      <c r="M1981" s="12">
        <v>0.35</v>
      </c>
      <c r="O1981" s="17"/>
      <c r="P1981" s="15"/>
      <c r="Q1981" s="13"/>
      <c r="R1981" s="14"/>
    </row>
    <row r="1982" spans="1:18" ht="15.75" customHeight="1">
      <c r="A1982" s="1"/>
      <c r="B1982" s="7" t="s">
        <v>23</v>
      </c>
      <c r="C1982" s="7">
        <v>1197831</v>
      </c>
      <c r="D1982" s="8">
        <v>44351</v>
      </c>
      <c r="E1982" s="7" t="s">
        <v>24</v>
      </c>
      <c r="F1982" s="7" t="s">
        <v>78</v>
      </c>
      <c r="G1982" s="7" t="s">
        <v>79</v>
      </c>
      <c r="H1982" s="7" t="s">
        <v>19</v>
      </c>
      <c r="I1982" s="9">
        <v>0.5</v>
      </c>
      <c r="J1982" s="10">
        <v>6000</v>
      </c>
      <c r="K1982" s="11">
        <f t="shared" si="14"/>
        <v>3000</v>
      </c>
      <c r="L1982" s="11">
        <f t="shared" si="15"/>
        <v>1050</v>
      </c>
      <c r="M1982" s="12">
        <v>0.35</v>
      </c>
      <c r="O1982" s="17"/>
      <c r="P1982" s="15"/>
      <c r="Q1982" s="13"/>
      <c r="R1982" s="14"/>
    </row>
    <row r="1983" spans="1:18" ht="15.75" customHeight="1">
      <c r="A1983" s="1"/>
      <c r="B1983" s="7" t="s">
        <v>23</v>
      </c>
      <c r="C1983" s="7">
        <v>1197831</v>
      </c>
      <c r="D1983" s="8">
        <v>44351</v>
      </c>
      <c r="E1983" s="7" t="s">
        <v>24</v>
      </c>
      <c r="F1983" s="7" t="s">
        <v>78</v>
      </c>
      <c r="G1983" s="7" t="s">
        <v>79</v>
      </c>
      <c r="H1983" s="7" t="s">
        <v>20</v>
      </c>
      <c r="I1983" s="9">
        <v>0.5</v>
      </c>
      <c r="J1983" s="10">
        <v>5500</v>
      </c>
      <c r="K1983" s="11">
        <f t="shared" si="14"/>
        <v>2750</v>
      </c>
      <c r="L1983" s="11">
        <f t="shared" si="15"/>
        <v>1237.5</v>
      </c>
      <c r="M1983" s="12">
        <v>0.45</v>
      </c>
      <c r="O1983" s="17"/>
      <c r="P1983" s="15"/>
      <c r="Q1983" s="13"/>
      <c r="R1983" s="14"/>
    </row>
    <row r="1984" spans="1:18" ht="15.75" customHeight="1">
      <c r="A1984" s="1"/>
      <c r="B1984" s="7" t="s">
        <v>23</v>
      </c>
      <c r="C1984" s="7">
        <v>1197831</v>
      </c>
      <c r="D1984" s="8">
        <v>44351</v>
      </c>
      <c r="E1984" s="7" t="s">
        <v>24</v>
      </c>
      <c r="F1984" s="7" t="s">
        <v>78</v>
      </c>
      <c r="G1984" s="7" t="s">
        <v>79</v>
      </c>
      <c r="H1984" s="7" t="s">
        <v>21</v>
      </c>
      <c r="I1984" s="9">
        <v>0.55000000000000004</v>
      </c>
      <c r="J1984" s="10">
        <v>4500</v>
      </c>
      <c r="K1984" s="11">
        <f t="shared" si="14"/>
        <v>2475</v>
      </c>
      <c r="L1984" s="11">
        <f t="shared" si="15"/>
        <v>742.5</v>
      </c>
      <c r="M1984" s="12">
        <v>0.3</v>
      </c>
      <c r="O1984" s="17"/>
      <c r="P1984" s="15"/>
      <c r="Q1984" s="13"/>
      <c r="R1984" s="14"/>
    </row>
    <row r="1985" spans="1:18" ht="15.75" customHeight="1">
      <c r="A1985" s="1"/>
      <c r="B1985" s="7" t="s">
        <v>23</v>
      </c>
      <c r="C1985" s="7">
        <v>1197831</v>
      </c>
      <c r="D1985" s="8">
        <v>44351</v>
      </c>
      <c r="E1985" s="7" t="s">
        <v>24</v>
      </c>
      <c r="F1985" s="7" t="s">
        <v>78</v>
      </c>
      <c r="G1985" s="7" t="s">
        <v>79</v>
      </c>
      <c r="H1985" s="7" t="s">
        <v>22</v>
      </c>
      <c r="I1985" s="9">
        <v>0.60000000000000009</v>
      </c>
      <c r="J1985" s="10">
        <v>8250</v>
      </c>
      <c r="K1985" s="11">
        <f t="shared" si="14"/>
        <v>4950.0000000000009</v>
      </c>
      <c r="L1985" s="11">
        <f t="shared" si="15"/>
        <v>2475.0000000000005</v>
      </c>
      <c r="M1985" s="12">
        <v>0.5</v>
      </c>
      <c r="O1985" s="17"/>
      <c r="P1985" s="15"/>
      <c r="Q1985" s="13"/>
      <c r="R1985" s="14"/>
    </row>
    <row r="1986" spans="1:18" ht="15.75" customHeight="1">
      <c r="A1986" s="1"/>
      <c r="B1986" s="7" t="s">
        <v>23</v>
      </c>
      <c r="C1986" s="7">
        <v>1197831</v>
      </c>
      <c r="D1986" s="8">
        <v>44383</v>
      </c>
      <c r="E1986" s="7" t="s">
        <v>24</v>
      </c>
      <c r="F1986" s="7" t="s">
        <v>78</v>
      </c>
      <c r="G1986" s="7" t="s">
        <v>79</v>
      </c>
      <c r="H1986" s="7" t="s">
        <v>17</v>
      </c>
      <c r="I1986" s="9">
        <v>0.5</v>
      </c>
      <c r="J1986" s="10">
        <v>7750</v>
      </c>
      <c r="K1986" s="11">
        <f t="shared" si="14"/>
        <v>3875</v>
      </c>
      <c r="L1986" s="11">
        <f t="shared" si="15"/>
        <v>1549.9999999999998</v>
      </c>
      <c r="M1986" s="12">
        <v>0.39999999999999997</v>
      </c>
      <c r="O1986" s="17"/>
      <c r="P1986" s="15"/>
      <c r="Q1986" s="13"/>
      <c r="R1986" s="14"/>
    </row>
    <row r="1987" spans="1:18" ht="15.75" customHeight="1">
      <c r="A1987" s="1"/>
      <c r="B1987" s="7" t="s">
        <v>23</v>
      </c>
      <c r="C1987" s="7">
        <v>1197831</v>
      </c>
      <c r="D1987" s="8">
        <v>44383</v>
      </c>
      <c r="E1987" s="7" t="s">
        <v>24</v>
      </c>
      <c r="F1987" s="7" t="s">
        <v>78</v>
      </c>
      <c r="G1987" s="7" t="s">
        <v>79</v>
      </c>
      <c r="H1987" s="7" t="s">
        <v>18</v>
      </c>
      <c r="I1987" s="9">
        <v>0.55000000000000004</v>
      </c>
      <c r="J1987" s="10">
        <v>7750</v>
      </c>
      <c r="K1987" s="11">
        <f t="shared" si="14"/>
        <v>4262.5</v>
      </c>
      <c r="L1987" s="11">
        <f t="shared" si="15"/>
        <v>1704.9999999999998</v>
      </c>
      <c r="M1987" s="12">
        <v>0.39999999999999997</v>
      </c>
      <c r="O1987" s="17"/>
      <c r="P1987" s="15"/>
      <c r="Q1987" s="13"/>
      <c r="R1987" s="14"/>
    </row>
    <row r="1988" spans="1:18" ht="15.75" customHeight="1">
      <c r="A1988" s="1"/>
      <c r="B1988" s="7" t="s">
        <v>23</v>
      </c>
      <c r="C1988" s="7">
        <v>1197831</v>
      </c>
      <c r="D1988" s="8">
        <v>44383</v>
      </c>
      <c r="E1988" s="7" t="s">
        <v>24</v>
      </c>
      <c r="F1988" s="7" t="s">
        <v>78</v>
      </c>
      <c r="G1988" s="7" t="s">
        <v>79</v>
      </c>
      <c r="H1988" s="7" t="s">
        <v>19</v>
      </c>
      <c r="I1988" s="9">
        <v>0.5</v>
      </c>
      <c r="J1988" s="10">
        <v>9250</v>
      </c>
      <c r="K1988" s="11">
        <f t="shared" si="14"/>
        <v>4625</v>
      </c>
      <c r="L1988" s="11">
        <f t="shared" si="15"/>
        <v>1849.9999999999998</v>
      </c>
      <c r="M1988" s="12">
        <v>0.39999999999999997</v>
      </c>
      <c r="O1988" s="17"/>
      <c r="P1988" s="15"/>
      <c r="Q1988" s="13"/>
      <c r="R1988" s="14"/>
    </row>
    <row r="1989" spans="1:18" ht="15.75" customHeight="1">
      <c r="A1989" s="1"/>
      <c r="B1989" s="7" t="s">
        <v>23</v>
      </c>
      <c r="C1989" s="7">
        <v>1197831</v>
      </c>
      <c r="D1989" s="8">
        <v>44383</v>
      </c>
      <c r="E1989" s="7" t="s">
        <v>24</v>
      </c>
      <c r="F1989" s="7" t="s">
        <v>78</v>
      </c>
      <c r="G1989" s="7" t="s">
        <v>79</v>
      </c>
      <c r="H1989" s="7" t="s">
        <v>20</v>
      </c>
      <c r="I1989" s="9">
        <v>0.5</v>
      </c>
      <c r="J1989" s="10">
        <v>5250</v>
      </c>
      <c r="K1989" s="11">
        <f t="shared" si="14"/>
        <v>2625</v>
      </c>
      <c r="L1989" s="11">
        <f t="shared" si="15"/>
        <v>1312.5</v>
      </c>
      <c r="M1989" s="12">
        <v>0.5</v>
      </c>
      <c r="O1989" s="17"/>
      <c r="P1989" s="15"/>
      <c r="Q1989" s="13"/>
      <c r="R1989" s="14"/>
    </row>
    <row r="1990" spans="1:18" ht="15.75" customHeight="1">
      <c r="A1990" s="1"/>
      <c r="B1990" s="7" t="s">
        <v>23</v>
      </c>
      <c r="C1990" s="7">
        <v>1197831</v>
      </c>
      <c r="D1990" s="8">
        <v>44383</v>
      </c>
      <c r="E1990" s="7" t="s">
        <v>24</v>
      </c>
      <c r="F1990" s="7" t="s">
        <v>78</v>
      </c>
      <c r="G1990" s="7" t="s">
        <v>79</v>
      </c>
      <c r="H1990" s="7" t="s">
        <v>21</v>
      </c>
      <c r="I1990" s="9">
        <v>0.55000000000000004</v>
      </c>
      <c r="J1990" s="10">
        <v>5250</v>
      </c>
      <c r="K1990" s="11">
        <f t="shared" si="14"/>
        <v>2887.5000000000005</v>
      </c>
      <c r="L1990" s="11">
        <f t="shared" si="15"/>
        <v>1010.6250000000001</v>
      </c>
      <c r="M1990" s="12">
        <v>0.35</v>
      </c>
      <c r="O1990" s="17"/>
      <c r="P1990" s="15"/>
      <c r="Q1990" s="13"/>
      <c r="R1990" s="14"/>
    </row>
    <row r="1991" spans="1:18" ht="15.75" customHeight="1">
      <c r="A1991" s="1"/>
      <c r="B1991" s="7" t="s">
        <v>23</v>
      </c>
      <c r="C1991" s="7">
        <v>1197831</v>
      </c>
      <c r="D1991" s="8">
        <v>44383</v>
      </c>
      <c r="E1991" s="7" t="s">
        <v>24</v>
      </c>
      <c r="F1991" s="7" t="s">
        <v>78</v>
      </c>
      <c r="G1991" s="7" t="s">
        <v>79</v>
      </c>
      <c r="H1991" s="7" t="s">
        <v>22</v>
      </c>
      <c r="I1991" s="9">
        <v>0.65</v>
      </c>
      <c r="J1991" s="10">
        <v>8000</v>
      </c>
      <c r="K1991" s="11">
        <f t="shared" si="14"/>
        <v>5200</v>
      </c>
      <c r="L1991" s="11">
        <f t="shared" si="15"/>
        <v>2860.0000000000005</v>
      </c>
      <c r="M1991" s="12">
        <v>0.55000000000000004</v>
      </c>
      <c r="O1991" s="17"/>
      <c r="P1991" s="15"/>
      <c r="Q1991" s="13"/>
      <c r="R1991" s="14"/>
    </row>
    <row r="1992" spans="1:18" ht="15.75" customHeight="1">
      <c r="A1992" s="1"/>
      <c r="B1992" s="7" t="s">
        <v>23</v>
      </c>
      <c r="C1992" s="7">
        <v>1197831</v>
      </c>
      <c r="D1992" s="8">
        <v>44416</v>
      </c>
      <c r="E1992" s="7" t="s">
        <v>24</v>
      </c>
      <c r="F1992" s="7" t="s">
        <v>78</v>
      </c>
      <c r="G1992" s="7" t="s">
        <v>79</v>
      </c>
      <c r="H1992" s="7" t="s">
        <v>17</v>
      </c>
      <c r="I1992" s="9">
        <v>0.5</v>
      </c>
      <c r="J1992" s="10">
        <v>7500</v>
      </c>
      <c r="K1992" s="11">
        <f t="shared" si="14"/>
        <v>3750</v>
      </c>
      <c r="L1992" s="11">
        <f t="shared" si="15"/>
        <v>1499.9999999999998</v>
      </c>
      <c r="M1992" s="12">
        <v>0.39999999999999997</v>
      </c>
      <c r="O1992" s="17"/>
      <c r="P1992" s="15"/>
      <c r="Q1992" s="13"/>
      <c r="R1992" s="14"/>
    </row>
    <row r="1993" spans="1:18" ht="15.75" customHeight="1">
      <c r="A1993" s="1"/>
      <c r="B1993" s="7" t="s">
        <v>23</v>
      </c>
      <c r="C1993" s="7">
        <v>1197831</v>
      </c>
      <c r="D1993" s="8">
        <v>44416</v>
      </c>
      <c r="E1993" s="7" t="s">
        <v>24</v>
      </c>
      <c r="F1993" s="7" t="s">
        <v>78</v>
      </c>
      <c r="G1993" s="7" t="s">
        <v>79</v>
      </c>
      <c r="H1993" s="7" t="s">
        <v>18</v>
      </c>
      <c r="I1993" s="9">
        <v>0.55000000000000004</v>
      </c>
      <c r="J1993" s="10">
        <v>7500</v>
      </c>
      <c r="K1993" s="11">
        <f t="shared" si="14"/>
        <v>4125</v>
      </c>
      <c r="L1993" s="11">
        <f t="shared" si="15"/>
        <v>1649.9999999999998</v>
      </c>
      <c r="M1993" s="12">
        <v>0.39999999999999997</v>
      </c>
      <c r="O1993" s="17"/>
      <c r="P1993" s="15"/>
      <c r="Q1993" s="13"/>
      <c r="R1993" s="14"/>
    </row>
    <row r="1994" spans="1:18" ht="15.75" customHeight="1">
      <c r="A1994" s="1"/>
      <c r="B1994" s="7" t="s">
        <v>23</v>
      </c>
      <c r="C1994" s="7">
        <v>1197831</v>
      </c>
      <c r="D1994" s="8">
        <v>44416</v>
      </c>
      <c r="E1994" s="7" t="s">
        <v>24</v>
      </c>
      <c r="F1994" s="7" t="s">
        <v>78</v>
      </c>
      <c r="G1994" s="7" t="s">
        <v>79</v>
      </c>
      <c r="H1994" s="7" t="s">
        <v>19</v>
      </c>
      <c r="I1994" s="9">
        <v>0.5</v>
      </c>
      <c r="J1994" s="10">
        <v>9250</v>
      </c>
      <c r="K1994" s="11">
        <f t="shared" si="14"/>
        <v>4625</v>
      </c>
      <c r="L1994" s="11">
        <f t="shared" si="15"/>
        <v>1849.9999999999998</v>
      </c>
      <c r="M1994" s="12">
        <v>0.39999999999999997</v>
      </c>
      <c r="O1994" s="17"/>
      <c r="P1994" s="15"/>
      <c r="Q1994" s="13"/>
      <c r="R1994" s="14"/>
    </row>
    <row r="1995" spans="1:18" ht="15.75" customHeight="1">
      <c r="A1995" s="1"/>
      <c r="B1995" s="7" t="s">
        <v>23</v>
      </c>
      <c r="C1995" s="7">
        <v>1197831</v>
      </c>
      <c r="D1995" s="8">
        <v>44416</v>
      </c>
      <c r="E1995" s="7" t="s">
        <v>24</v>
      </c>
      <c r="F1995" s="7" t="s">
        <v>78</v>
      </c>
      <c r="G1995" s="7" t="s">
        <v>79</v>
      </c>
      <c r="H1995" s="7" t="s">
        <v>20</v>
      </c>
      <c r="I1995" s="9">
        <v>0.5</v>
      </c>
      <c r="J1995" s="10">
        <v>4750</v>
      </c>
      <c r="K1995" s="11">
        <f t="shared" si="14"/>
        <v>2375</v>
      </c>
      <c r="L1995" s="11">
        <f t="shared" si="15"/>
        <v>1187.5</v>
      </c>
      <c r="M1995" s="12">
        <v>0.5</v>
      </c>
      <c r="O1995" s="17"/>
      <c r="P1995" s="15"/>
      <c r="Q1995" s="13"/>
      <c r="R1995" s="14"/>
    </row>
    <row r="1996" spans="1:18" ht="15.75" customHeight="1">
      <c r="A1996" s="1"/>
      <c r="B1996" s="7" t="s">
        <v>23</v>
      </c>
      <c r="C1996" s="7">
        <v>1197831</v>
      </c>
      <c r="D1996" s="8">
        <v>44416</v>
      </c>
      <c r="E1996" s="7" t="s">
        <v>24</v>
      </c>
      <c r="F1996" s="7" t="s">
        <v>78</v>
      </c>
      <c r="G1996" s="7" t="s">
        <v>79</v>
      </c>
      <c r="H1996" s="7" t="s">
        <v>21</v>
      </c>
      <c r="I1996" s="9">
        <v>0.55000000000000004</v>
      </c>
      <c r="J1996" s="10">
        <v>4750</v>
      </c>
      <c r="K1996" s="11">
        <f t="shared" si="14"/>
        <v>2612.5</v>
      </c>
      <c r="L1996" s="11">
        <f t="shared" si="15"/>
        <v>914.37499999999989</v>
      </c>
      <c r="M1996" s="12">
        <v>0.35</v>
      </c>
      <c r="O1996" s="17"/>
      <c r="P1996" s="15"/>
      <c r="Q1996" s="13"/>
      <c r="R1996" s="14"/>
    </row>
    <row r="1997" spans="1:18" ht="15.75" customHeight="1">
      <c r="A1997" s="1"/>
      <c r="B1997" s="7" t="s">
        <v>23</v>
      </c>
      <c r="C1997" s="7">
        <v>1197831</v>
      </c>
      <c r="D1997" s="8">
        <v>44416</v>
      </c>
      <c r="E1997" s="7" t="s">
        <v>24</v>
      </c>
      <c r="F1997" s="7" t="s">
        <v>78</v>
      </c>
      <c r="G1997" s="7" t="s">
        <v>79</v>
      </c>
      <c r="H1997" s="7" t="s">
        <v>22</v>
      </c>
      <c r="I1997" s="9">
        <v>0.6</v>
      </c>
      <c r="J1997" s="10">
        <v>7250</v>
      </c>
      <c r="K1997" s="11">
        <f t="shared" si="14"/>
        <v>4350</v>
      </c>
      <c r="L1997" s="11">
        <f t="shared" si="15"/>
        <v>2392.5</v>
      </c>
      <c r="M1997" s="12">
        <v>0.55000000000000004</v>
      </c>
      <c r="O1997" s="17"/>
      <c r="P1997" s="15"/>
      <c r="Q1997" s="13"/>
      <c r="R1997" s="14"/>
    </row>
    <row r="1998" spans="1:18" ht="15.75" customHeight="1">
      <c r="A1998" s="1"/>
      <c r="B1998" s="7" t="s">
        <v>23</v>
      </c>
      <c r="C1998" s="7">
        <v>1197831</v>
      </c>
      <c r="D1998" s="8">
        <v>44444</v>
      </c>
      <c r="E1998" s="7" t="s">
        <v>24</v>
      </c>
      <c r="F1998" s="7" t="s">
        <v>78</v>
      </c>
      <c r="G1998" s="7" t="s">
        <v>79</v>
      </c>
      <c r="H1998" s="7" t="s">
        <v>17</v>
      </c>
      <c r="I1998" s="9">
        <v>0.55000000000000004</v>
      </c>
      <c r="J1998" s="10">
        <v>6750</v>
      </c>
      <c r="K1998" s="11">
        <f t="shared" si="14"/>
        <v>3712.5000000000005</v>
      </c>
      <c r="L1998" s="11">
        <f t="shared" si="15"/>
        <v>1485</v>
      </c>
      <c r="M1998" s="12">
        <v>0.39999999999999997</v>
      </c>
      <c r="O1998" s="17"/>
      <c r="P1998" s="15"/>
      <c r="Q1998" s="13"/>
      <c r="R1998" s="14"/>
    </row>
    <row r="1999" spans="1:18" ht="15.75" customHeight="1">
      <c r="A1999" s="1"/>
      <c r="B1999" s="7" t="s">
        <v>23</v>
      </c>
      <c r="C1999" s="7">
        <v>1197831</v>
      </c>
      <c r="D1999" s="8">
        <v>44444</v>
      </c>
      <c r="E1999" s="7" t="s">
        <v>24</v>
      </c>
      <c r="F1999" s="7" t="s">
        <v>78</v>
      </c>
      <c r="G1999" s="7" t="s">
        <v>79</v>
      </c>
      <c r="H1999" s="7" t="s">
        <v>18</v>
      </c>
      <c r="I1999" s="9">
        <v>0.55000000000000004</v>
      </c>
      <c r="J1999" s="10">
        <v>6250</v>
      </c>
      <c r="K1999" s="11">
        <f t="shared" si="14"/>
        <v>3437.5000000000005</v>
      </c>
      <c r="L1999" s="11">
        <f t="shared" si="15"/>
        <v>1375</v>
      </c>
      <c r="M1999" s="12">
        <v>0.39999999999999997</v>
      </c>
      <c r="O1999" s="17"/>
      <c r="P1999" s="15"/>
      <c r="Q1999" s="13"/>
      <c r="R1999" s="14"/>
    </row>
    <row r="2000" spans="1:18" ht="15.75" customHeight="1">
      <c r="A2000" s="1"/>
      <c r="B2000" s="7" t="s">
        <v>23</v>
      </c>
      <c r="C2000" s="7">
        <v>1197831</v>
      </c>
      <c r="D2000" s="8">
        <v>44444</v>
      </c>
      <c r="E2000" s="7" t="s">
        <v>24</v>
      </c>
      <c r="F2000" s="7" t="s">
        <v>78</v>
      </c>
      <c r="G2000" s="7" t="s">
        <v>79</v>
      </c>
      <c r="H2000" s="7" t="s">
        <v>19</v>
      </c>
      <c r="I2000" s="9">
        <v>0.6</v>
      </c>
      <c r="J2000" s="10">
        <v>6750</v>
      </c>
      <c r="K2000" s="11">
        <f t="shared" si="14"/>
        <v>4050</v>
      </c>
      <c r="L2000" s="11">
        <f t="shared" si="15"/>
        <v>1619.9999999999998</v>
      </c>
      <c r="M2000" s="12">
        <v>0.39999999999999997</v>
      </c>
      <c r="O2000" s="17"/>
      <c r="P2000" s="15"/>
      <c r="Q2000" s="13"/>
      <c r="R2000" s="14"/>
    </row>
    <row r="2001" spans="1:18" ht="15.75" customHeight="1">
      <c r="A2001" s="1"/>
      <c r="B2001" s="7" t="s">
        <v>23</v>
      </c>
      <c r="C2001" s="7">
        <v>1197831</v>
      </c>
      <c r="D2001" s="8">
        <v>44444</v>
      </c>
      <c r="E2001" s="7" t="s">
        <v>24</v>
      </c>
      <c r="F2001" s="7" t="s">
        <v>78</v>
      </c>
      <c r="G2001" s="7" t="s">
        <v>79</v>
      </c>
      <c r="H2001" s="7" t="s">
        <v>20</v>
      </c>
      <c r="I2001" s="9">
        <v>0.6</v>
      </c>
      <c r="J2001" s="10">
        <v>4000</v>
      </c>
      <c r="K2001" s="11">
        <f t="shared" si="14"/>
        <v>2400</v>
      </c>
      <c r="L2001" s="11">
        <f t="shared" si="15"/>
        <v>1200</v>
      </c>
      <c r="M2001" s="12">
        <v>0.5</v>
      </c>
      <c r="O2001" s="17"/>
      <c r="P2001" s="15"/>
      <c r="Q2001" s="13"/>
      <c r="R2001" s="14"/>
    </row>
    <row r="2002" spans="1:18" ht="15.75" customHeight="1">
      <c r="A2002" s="1"/>
      <c r="B2002" s="7" t="s">
        <v>23</v>
      </c>
      <c r="C2002" s="7">
        <v>1197831</v>
      </c>
      <c r="D2002" s="8">
        <v>44444</v>
      </c>
      <c r="E2002" s="7" t="s">
        <v>24</v>
      </c>
      <c r="F2002" s="7" t="s">
        <v>78</v>
      </c>
      <c r="G2002" s="7" t="s">
        <v>79</v>
      </c>
      <c r="H2002" s="7" t="s">
        <v>21</v>
      </c>
      <c r="I2002" s="9">
        <v>0.55000000000000004</v>
      </c>
      <c r="J2002" s="10">
        <v>4000</v>
      </c>
      <c r="K2002" s="11">
        <f t="shared" si="14"/>
        <v>2200</v>
      </c>
      <c r="L2002" s="11">
        <f t="shared" si="15"/>
        <v>770</v>
      </c>
      <c r="M2002" s="12">
        <v>0.35</v>
      </c>
      <c r="O2002" s="17"/>
      <c r="P2002" s="15"/>
      <c r="Q2002" s="13"/>
      <c r="R2002" s="14"/>
    </row>
    <row r="2003" spans="1:18" ht="15.75" customHeight="1">
      <c r="A2003" s="1"/>
      <c r="B2003" s="7" t="s">
        <v>23</v>
      </c>
      <c r="C2003" s="7">
        <v>1197831</v>
      </c>
      <c r="D2003" s="8">
        <v>44444</v>
      </c>
      <c r="E2003" s="7" t="s">
        <v>24</v>
      </c>
      <c r="F2003" s="7" t="s">
        <v>78</v>
      </c>
      <c r="G2003" s="7" t="s">
        <v>79</v>
      </c>
      <c r="H2003" s="7" t="s">
        <v>22</v>
      </c>
      <c r="I2003" s="9">
        <v>0.5</v>
      </c>
      <c r="J2003" s="10">
        <v>6250</v>
      </c>
      <c r="K2003" s="11">
        <f t="shared" si="14"/>
        <v>3125</v>
      </c>
      <c r="L2003" s="11">
        <f t="shared" si="15"/>
        <v>1718.7500000000002</v>
      </c>
      <c r="M2003" s="12">
        <v>0.55000000000000004</v>
      </c>
      <c r="O2003" s="17"/>
      <c r="P2003" s="15"/>
      <c r="Q2003" s="13"/>
      <c r="R2003" s="14"/>
    </row>
    <row r="2004" spans="1:18" ht="15.75" customHeight="1">
      <c r="A2004" s="1"/>
      <c r="B2004" s="7" t="s">
        <v>23</v>
      </c>
      <c r="C2004" s="7">
        <v>1197831</v>
      </c>
      <c r="D2004" s="8">
        <v>44473</v>
      </c>
      <c r="E2004" s="7" t="s">
        <v>24</v>
      </c>
      <c r="F2004" s="7" t="s">
        <v>78</v>
      </c>
      <c r="G2004" s="7" t="s">
        <v>79</v>
      </c>
      <c r="H2004" s="7" t="s">
        <v>17</v>
      </c>
      <c r="I2004" s="9">
        <v>0.4</v>
      </c>
      <c r="J2004" s="10">
        <v>5750</v>
      </c>
      <c r="K2004" s="11">
        <f t="shared" si="14"/>
        <v>2300</v>
      </c>
      <c r="L2004" s="11">
        <f t="shared" si="15"/>
        <v>919.99999999999989</v>
      </c>
      <c r="M2004" s="12">
        <v>0.39999999999999997</v>
      </c>
      <c r="O2004" s="17"/>
      <c r="P2004" s="15"/>
      <c r="Q2004" s="13"/>
      <c r="R2004" s="14"/>
    </row>
    <row r="2005" spans="1:18" ht="15.75" customHeight="1">
      <c r="A2005" s="1"/>
      <c r="B2005" s="7" t="s">
        <v>23</v>
      </c>
      <c r="C2005" s="7">
        <v>1197831</v>
      </c>
      <c r="D2005" s="8">
        <v>44473</v>
      </c>
      <c r="E2005" s="7" t="s">
        <v>24</v>
      </c>
      <c r="F2005" s="7" t="s">
        <v>78</v>
      </c>
      <c r="G2005" s="7" t="s">
        <v>79</v>
      </c>
      <c r="H2005" s="7" t="s">
        <v>18</v>
      </c>
      <c r="I2005" s="9">
        <v>0.4</v>
      </c>
      <c r="J2005" s="10">
        <v>5750</v>
      </c>
      <c r="K2005" s="11">
        <f t="shared" si="14"/>
        <v>2300</v>
      </c>
      <c r="L2005" s="11">
        <f t="shared" si="15"/>
        <v>919.99999999999989</v>
      </c>
      <c r="M2005" s="12">
        <v>0.39999999999999997</v>
      </c>
      <c r="O2005" s="17"/>
      <c r="P2005" s="15"/>
      <c r="Q2005" s="13"/>
      <c r="R2005" s="14"/>
    </row>
    <row r="2006" spans="1:18" ht="15.75" customHeight="1">
      <c r="A2006" s="1"/>
      <c r="B2006" s="7" t="s">
        <v>23</v>
      </c>
      <c r="C2006" s="7">
        <v>1197831</v>
      </c>
      <c r="D2006" s="8">
        <v>44473</v>
      </c>
      <c r="E2006" s="7" t="s">
        <v>24</v>
      </c>
      <c r="F2006" s="7" t="s">
        <v>78</v>
      </c>
      <c r="G2006" s="7" t="s">
        <v>79</v>
      </c>
      <c r="H2006" s="7" t="s">
        <v>19</v>
      </c>
      <c r="I2006" s="9">
        <v>0.45</v>
      </c>
      <c r="J2006" s="10">
        <v>5250</v>
      </c>
      <c r="K2006" s="11">
        <f t="shared" si="14"/>
        <v>2362.5</v>
      </c>
      <c r="L2006" s="11">
        <f t="shared" si="15"/>
        <v>944.99999999999989</v>
      </c>
      <c r="M2006" s="12">
        <v>0.39999999999999997</v>
      </c>
      <c r="O2006" s="17"/>
      <c r="P2006" s="15"/>
      <c r="Q2006" s="13"/>
      <c r="R2006" s="14"/>
    </row>
    <row r="2007" spans="1:18" ht="15.75" customHeight="1">
      <c r="A2007" s="1"/>
      <c r="B2007" s="7" t="s">
        <v>23</v>
      </c>
      <c r="C2007" s="7">
        <v>1197831</v>
      </c>
      <c r="D2007" s="8">
        <v>44473</v>
      </c>
      <c r="E2007" s="7" t="s">
        <v>24</v>
      </c>
      <c r="F2007" s="7" t="s">
        <v>78</v>
      </c>
      <c r="G2007" s="7" t="s">
        <v>79</v>
      </c>
      <c r="H2007" s="7" t="s">
        <v>20</v>
      </c>
      <c r="I2007" s="9">
        <v>0.45</v>
      </c>
      <c r="J2007" s="10">
        <v>3750</v>
      </c>
      <c r="K2007" s="11">
        <f t="shared" si="14"/>
        <v>1687.5</v>
      </c>
      <c r="L2007" s="11">
        <f t="shared" si="15"/>
        <v>843.75</v>
      </c>
      <c r="M2007" s="12">
        <v>0.5</v>
      </c>
      <c r="O2007" s="17"/>
      <c r="P2007" s="15"/>
      <c r="Q2007" s="13"/>
      <c r="R2007" s="14"/>
    </row>
    <row r="2008" spans="1:18" ht="15.75" customHeight="1">
      <c r="A2008" s="1"/>
      <c r="B2008" s="7" t="s">
        <v>23</v>
      </c>
      <c r="C2008" s="7">
        <v>1197831</v>
      </c>
      <c r="D2008" s="8">
        <v>44473</v>
      </c>
      <c r="E2008" s="7" t="s">
        <v>24</v>
      </c>
      <c r="F2008" s="7" t="s">
        <v>78</v>
      </c>
      <c r="G2008" s="7" t="s">
        <v>79</v>
      </c>
      <c r="H2008" s="7" t="s">
        <v>21</v>
      </c>
      <c r="I2008" s="9">
        <v>0.35000000000000003</v>
      </c>
      <c r="J2008" s="10">
        <v>3500</v>
      </c>
      <c r="K2008" s="11">
        <f t="shared" si="14"/>
        <v>1225.0000000000002</v>
      </c>
      <c r="L2008" s="11">
        <f t="shared" si="15"/>
        <v>428.75000000000006</v>
      </c>
      <c r="M2008" s="12">
        <v>0.35</v>
      </c>
      <c r="O2008" s="17"/>
      <c r="P2008" s="15"/>
      <c r="Q2008" s="13"/>
      <c r="R2008" s="14"/>
    </row>
    <row r="2009" spans="1:18" ht="15.75" customHeight="1">
      <c r="A2009" s="1"/>
      <c r="B2009" s="7" t="s">
        <v>23</v>
      </c>
      <c r="C2009" s="7">
        <v>1197831</v>
      </c>
      <c r="D2009" s="8">
        <v>44473</v>
      </c>
      <c r="E2009" s="7" t="s">
        <v>24</v>
      </c>
      <c r="F2009" s="7" t="s">
        <v>78</v>
      </c>
      <c r="G2009" s="7" t="s">
        <v>79</v>
      </c>
      <c r="H2009" s="7" t="s">
        <v>22</v>
      </c>
      <c r="I2009" s="9">
        <v>0.45</v>
      </c>
      <c r="J2009" s="10">
        <v>5250</v>
      </c>
      <c r="K2009" s="11">
        <f t="shared" si="14"/>
        <v>2362.5</v>
      </c>
      <c r="L2009" s="11">
        <f t="shared" si="15"/>
        <v>1299.375</v>
      </c>
      <c r="M2009" s="12">
        <v>0.55000000000000004</v>
      </c>
      <c r="O2009" s="17"/>
      <c r="P2009" s="15"/>
      <c r="Q2009" s="13"/>
      <c r="R2009" s="14"/>
    </row>
    <row r="2010" spans="1:18" ht="15.75" customHeight="1">
      <c r="A2010" s="1"/>
      <c r="B2010" s="7" t="s">
        <v>23</v>
      </c>
      <c r="C2010" s="7">
        <v>1197831</v>
      </c>
      <c r="D2010" s="8">
        <v>44505</v>
      </c>
      <c r="E2010" s="7" t="s">
        <v>24</v>
      </c>
      <c r="F2010" s="7" t="s">
        <v>78</v>
      </c>
      <c r="G2010" s="7" t="s">
        <v>79</v>
      </c>
      <c r="H2010" s="7" t="s">
        <v>17</v>
      </c>
      <c r="I2010" s="9">
        <v>0.35000000000000003</v>
      </c>
      <c r="J2010" s="10">
        <v>6750</v>
      </c>
      <c r="K2010" s="11">
        <f t="shared" si="14"/>
        <v>2362.5</v>
      </c>
      <c r="L2010" s="11">
        <f t="shared" si="15"/>
        <v>944.99999999999989</v>
      </c>
      <c r="M2010" s="12">
        <v>0.39999999999999997</v>
      </c>
      <c r="O2010" s="17"/>
      <c r="P2010" s="15"/>
      <c r="Q2010" s="13"/>
      <c r="R2010" s="14"/>
    </row>
    <row r="2011" spans="1:18" ht="15.75" customHeight="1">
      <c r="A2011" s="1"/>
      <c r="B2011" s="7" t="s">
        <v>23</v>
      </c>
      <c r="C2011" s="7">
        <v>1197831</v>
      </c>
      <c r="D2011" s="8">
        <v>44505</v>
      </c>
      <c r="E2011" s="7" t="s">
        <v>24</v>
      </c>
      <c r="F2011" s="7" t="s">
        <v>78</v>
      </c>
      <c r="G2011" s="7" t="s">
        <v>79</v>
      </c>
      <c r="H2011" s="7" t="s">
        <v>18</v>
      </c>
      <c r="I2011" s="9">
        <v>0.35000000000000003</v>
      </c>
      <c r="J2011" s="10">
        <v>6750</v>
      </c>
      <c r="K2011" s="11">
        <f t="shared" si="14"/>
        <v>2362.5</v>
      </c>
      <c r="L2011" s="11">
        <f t="shared" si="15"/>
        <v>944.99999999999989</v>
      </c>
      <c r="M2011" s="12">
        <v>0.39999999999999997</v>
      </c>
      <c r="O2011" s="17"/>
      <c r="P2011" s="15"/>
      <c r="Q2011" s="13"/>
      <c r="R2011" s="14"/>
    </row>
    <row r="2012" spans="1:18" ht="15.75" customHeight="1">
      <c r="A2012" s="1"/>
      <c r="B2012" s="7" t="s">
        <v>23</v>
      </c>
      <c r="C2012" s="7">
        <v>1197831</v>
      </c>
      <c r="D2012" s="8">
        <v>44505</v>
      </c>
      <c r="E2012" s="7" t="s">
        <v>24</v>
      </c>
      <c r="F2012" s="7" t="s">
        <v>78</v>
      </c>
      <c r="G2012" s="7" t="s">
        <v>79</v>
      </c>
      <c r="H2012" s="7" t="s">
        <v>19</v>
      </c>
      <c r="I2012" s="9">
        <v>0.6</v>
      </c>
      <c r="J2012" s="10">
        <v>6000</v>
      </c>
      <c r="K2012" s="11">
        <f t="shared" si="14"/>
        <v>3600</v>
      </c>
      <c r="L2012" s="11">
        <f t="shared" si="15"/>
        <v>1439.9999999999998</v>
      </c>
      <c r="M2012" s="12">
        <v>0.39999999999999997</v>
      </c>
      <c r="O2012" s="17"/>
      <c r="P2012" s="15"/>
      <c r="Q2012" s="13"/>
      <c r="R2012" s="14"/>
    </row>
    <row r="2013" spans="1:18" ht="15.75" customHeight="1">
      <c r="A2013" s="1"/>
      <c r="B2013" s="7" t="s">
        <v>23</v>
      </c>
      <c r="C2013" s="7">
        <v>1197831</v>
      </c>
      <c r="D2013" s="8">
        <v>44505</v>
      </c>
      <c r="E2013" s="7" t="s">
        <v>24</v>
      </c>
      <c r="F2013" s="7" t="s">
        <v>78</v>
      </c>
      <c r="G2013" s="7" t="s">
        <v>79</v>
      </c>
      <c r="H2013" s="7" t="s">
        <v>20</v>
      </c>
      <c r="I2013" s="9">
        <v>0.6</v>
      </c>
      <c r="J2013" s="10">
        <v>4500</v>
      </c>
      <c r="K2013" s="11">
        <f t="shared" si="14"/>
        <v>2700</v>
      </c>
      <c r="L2013" s="11">
        <f t="shared" si="15"/>
        <v>1350</v>
      </c>
      <c r="M2013" s="12">
        <v>0.5</v>
      </c>
      <c r="O2013" s="17"/>
      <c r="P2013" s="15"/>
      <c r="Q2013" s="13"/>
      <c r="R2013" s="14"/>
    </row>
    <row r="2014" spans="1:18" ht="15.75" customHeight="1">
      <c r="A2014" s="1"/>
      <c r="B2014" s="7" t="s">
        <v>23</v>
      </c>
      <c r="C2014" s="7">
        <v>1197831</v>
      </c>
      <c r="D2014" s="8">
        <v>44505</v>
      </c>
      <c r="E2014" s="7" t="s">
        <v>24</v>
      </c>
      <c r="F2014" s="7" t="s">
        <v>78</v>
      </c>
      <c r="G2014" s="7" t="s">
        <v>79</v>
      </c>
      <c r="H2014" s="7" t="s">
        <v>21</v>
      </c>
      <c r="I2014" s="9">
        <v>0.54999999999999993</v>
      </c>
      <c r="J2014" s="10">
        <v>4250</v>
      </c>
      <c r="K2014" s="11">
        <f t="shared" si="14"/>
        <v>2337.4999999999995</v>
      </c>
      <c r="L2014" s="11">
        <f t="shared" si="15"/>
        <v>818.12499999999977</v>
      </c>
      <c r="M2014" s="12">
        <v>0.35</v>
      </c>
      <c r="O2014" s="17"/>
      <c r="P2014" s="15"/>
      <c r="Q2014" s="13"/>
      <c r="R2014" s="14"/>
    </row>
    <row r="2015" spans="1:18" ht="15.75" customHeight="1">
      <c r="A2015" s="1"/>
      <c r="B2015" s="7" t="s">
        <v>23</v>
      </c>
      <c r="C2015" s="7">
        <v>1197831</v>
      </c>
      <c r="D2015" s="8">
        <v>44505</v>
      </c>
      <c r="E2015" s="7" t="s">
        <v>24</v>
      </c>
      <c r="F2015" s="7" t="s">
        <v>78</v>
      </c>
      <c r="G2015" s="7" t="s">
        <v>79</v>
      </c>
      <c r="H2015" s="7" t="s">
        <v>22</v>
      </c>
      <c r="I2015" s="9">
        <v>0.65</v>
      </c>
      <c r="J2015" s="10">
        <v>6250</v>
      </c>
      <c r="K2015" s="11">
        <f t="shared" si="14"/>
        <v>4062.5</v>
      </c>
      <c r="L2015" s="11">
        <f t="shared" si="15"/>
        <v>2234.375</v>
      </c>
      <c r="M2015" s="12">
        <v>0.55000000000000004</v>
      </c>
      <c r="O2015" s="17"/>
      <c r="P2015" s="15"/>
      <c r="Q2015" s="13"/>
      <c r="R2015" s="14"/>
    </row>
    <row r="2016" spans="1:18" ht="15.75" customHeight="1">
      <c r="A2016" s="1"/>
      <c r="B2016" s="7" t="s">
        <v>23</v>
      </c>
      <c r="C2016" s="7">
        <v>1197831</v>
      </c>
      <c r="D2016" s="8">
        <v>44534</v>
      </c>
      <c r="E2016" s="7" t="s">
        <v>24</v>
      </c>
      <c r="F2016" s="7" t="s">
        <v>78</v>
      </c>
      <c r="G2016" s="7" t="s">
        <v>79</v>
      </c>
      <c r="H2016" s="7" t="s">
        <v>17</v>
      </c>
      <c r="I2016" s="9">
        <v>0.54999999999999993</v>
      </c>
      <c r="J2016" s="10">
        <v>7750</v>
      </c>
      <c r="K2016" s="11">
        <f t="shared" si="14"/>
        <v>4262.4999999999991</v>
      </c>
      <c r="L2016" s="11">
        <f t="shared" si="15"/>
        <v>1704.9999999999995</v>
      </c>
      <c r="M2016" s="12">
        <v>0.39999999999999997</v>
      </c>
      <c r="O2016" s="17"/>
      <c r="P2016" s="15"/>
      <c r="Q2016" s="13"/>
      <c r="R2016" s="14"/>
    </row>
    <row r="2017" spans="1:18" ht="15.75" customHeight="1">
      <c r="A2017" s="1"/>
      <c r="B2017" s="7" t="s">
        <v>23</v>
      </c>
      <c r="C2017" s="7">
        <v>1197831</v>
      </c>
      <c r="D2017" s="8">
        <v>44534</v>
      </c>
      <c r="E2017" s="7" t="s">
        <v>24</v>
      </c>
      <c r="F2017" s="7" t="s">
        <v>78</v>
      </c>
      <c r="G2017" s="7" t="s">
        <v>79</v>
      </c>
      <c r="H2017" s="7" t="s">
        <v>18</v>
      </c>
      <c r="I2017" s="9">
        <v>0.54999999999999993</v>
      </c>
      <c r="J2017" s="10">
        <v>7750</v>
      </c>
      <c r="K2017" s="11">
        <f t="shared" si="14"/>
        <v>4262.4999999999991</v>
      </c>
      <c r="L2017" s="11">
        <f t="shared" si="15"/>
        <v>1704.9999999999995</v>
      </c>
      <c r="M2017" s="12">
        <v>0.39999999999999997</v>
      </c>
      <c r="O2017" s="17"/>
      <c r="P2017" s="15"/>
      <c r="Q2017" s="13"/>
      <c r="R2017" s="14"/>
    </row>
    <row r="2018" spans="1:18" ht="15.75" customHeight="1">
      <c r="A2018" s="1"/>
      <c r="B2018" s="7" t="s">
        <v>23</v>
      </c>
      <c r="C2018" s="7">
        <v>1197831</v>
      </c>
      <c r="D2018" s="8">
        <v>44534</v>
      </c>
      <c r="E2018" s="7" t="s">
        <v>24</v>
      </c>
      <c r="F2018" s="7" t="s">
        <v>78</v>
      </c>
      <c r="G2018" s="7" t="s">
        <v>79</v>
      </c>
      <c r="H2018" s="7" t="s">
        <v>19</v>
      </c>
      <c r="I2018" s="9">
        <v>0.6</v>
      </c>
      <c r="J2018" s="10">
        <v>6750</v>
      </c>
      <c r="K2018" s="11">
        <f t="shared" si="14"/>
        <v>4050</v>
      </c>
      <c r="L2018" s="11">
        <f t="shared" si="15"/>
        <v>1619.9999999999998</v>
      </c>
      <c r="M2018" s="12">
        <v>0.39999999999999997</v>
      </c>
      <c r="O2018" s="17"/>
      <c r="P2018" s="15"/>
      <c r="Q2018" s="13"/>
      <c r="R2018" s="14"/>
    </row>
    <row r="2019" spans="1:18" ht="15.75" customHeight="1">
      <c r="A2019" s="1"/>
      <c r="B2019" s="7" t="s">
        <v>23</v>
      </c>
      <c r="C2019" s="7">
        <v>1197831</v>
      </c>
      <c r="D2019" s="8">
        <v>44534</v>
      </c>
      <c r="E2019" s="7" t="s">
        <v>24</v>
      </c>
      <c r="F2019" s="7" t="s">
        <v>78</v>
      </c>
      <c r="G2019" s="7" t="s">
        <v>79</v>
      </c>
      <c r="H2019" s="7" t="s">
        <v>20</v>
      </c>
      <c r="I2019" s="9">
        <v>0.6</v>
      </c>
      <c r="J2019" s="10">
        <v>5250</v>
      </c>
      <c r="K2019" s="11">
        <f t="shared" si="14"/>
        <v>3150</v>
      </c>
      <c r="L2019" s="11">
        <f t="shared" si="15"/>
        <v>1575</v>
      </c>
      <c r="M2019" s="12">
        <v>0.5</v>
      </c>
      <c r="O2019" s="17"/>
      <c r="P2019" s="15"/>
      <c r="Q2019" s="13"/>
      <c r="R2019" s="14"/>
    </row>
    <row r="2020" spans="1:18" ht="15.75" customHeight="1">
      <c r="A2020" s="1"/>
      <c r="B2020" s="7" t="s">
        <v>23</v>
      </c>
      <c r="C2020" s="7">
        <v>1197831</v>
      </c>
      <c r="D2020" s="8">
        <v>44534</v>
      </c>
      <c r="E2020" s="7" t="s">
        <v>24</v>
      </c>
      <c r="F2020" s="7" t="s">
        <v>78</v>
      </c>
      <c r="G2020" s="7" t="s">
        <v>79</v>
      </c>
      <c r="H2020" s="7" t="s">
        <v>21</v>
      </c>
      <c r="I2020" s="9">
        <v>0.54999999999999993</v>
      </c>
      <c r="J2020" s="10">
        <v>4750</v>
      </c>
      <c r="K2020" s="11">
        <f t="shared" si="14"/>
        <v>2612.4999999999995</v>
      </c>
      <c r="L2020" s="11">
        <f t="shared" si="15"/>
        <v>914.37499999999977</v>
      </c>
      <c r="M2020" s="12">
        <v>0.35</v>
      </c>
      <c r="O2020" s="17"/>
      <c r="P2020" s="15"/>
      <c r="Q2020" s="13"/>
      <c r="R2020" s="14"/>
    </row>
    <row r="2021" spans="1:18" ht="15.75" customHeight="1">
      <c r="A2021" s="1"/>
      <c r="B2021" s="7" t="s">
        <v>23</v>
      </c>
      <c r="C2021" s="7">
        <v>1197831</v>
      </c>
      <c r="D2021" s="8">
        <v>44534</v>
      </c>
      <c r="E2021" s="7" t="s">
        <v>24</v>
      </c>
      <c r="F2021" s="7" t="s">
        <v>78</v>
      </c>
      <c r="G2021" s="7" t="s">
        <v>79</v>
      </c>
      <c r="H2021" s="7" t="s">
        <v>22</v>
      </c>
      <c r="I2021" s="9">
        <v>0.65</v>
      </c>
      <c r="J2021" s="10">
        <v>7250</v>
      </c>
      <c r="K2021" s="11">
        <f t="shared" si="14"/>
        <v>4712.5</v>
      </c>
      <c r="L2021" s="11">
        <f t="shared" si="15"/>
        <v>2591.875</v>
      </c>
      <c r="M2021" s="12">
        <v>0.55000000000000004</v>
      </c>
      <c r="O2021" s="17"/>
      <c r="P2021" s="15"/>
      <c r="Q2021" s="13"/>
      <c r="R2021" s="14"/>
    </row>
    <row r="2022" spans="1:18" ht="15.75" customHeight="1">
      <c r="A2022" s="1" t="s">
        <v>39</v>
      </c>
      <c r="B2022" s="7" t="s">
        <v>27</v>
      </c>
      <c r="C2022" s="7">
        <v>1128299</v>
      </c>
      <c r="D2022" s="8">
        <v>44219</v>
      </c>
      <c r="E2022" s="7" t="s">
        <v>28</v>
      </c>
      <c r="F2022" s="7" t="s">
        <v>80</v>
      </c>
      <c r="G2022" s="7" t="s">
        <v>81</v>
      </c>
      <c r="H2022" s="7" t="s">
        <v>17</v>
      </c>
      <c r="I2022" s="9">
        <v>0.29999999999999993</v>
      </c>
      <c r="J2022" s="10">
        <v>4250</v>
      </c>
      <c r="K2022" s="11">
        <f t="shared" si="14"/>
        <v>1274.9999999999998</v>
      </c>
      <c r="L2022" s="11">
        <f t="shared" si="15"/>
        <v>446.24999999999989</v>
      </c>
      <c r="M2022" s="12">
        <v>0.35</v>
      </c>
      <c r="O2022" s="17"/>
      <c r="P2022" s="15"/>
      <c r="Q2022" s="13"/>
      <c r="R2022" s="14"/>
    </row>
    <row r="2023" spans="1:18" ht="15.75" customHeight="1">
      <c r="A2023" s="1"/>
      <c r="B2023" s="7" t="s">
        <v>27</v>
      </c>
      <c r="C2023" s="7">
        <v>1128299</v>
      </c>
      <c r="D2023" s="8">
        <v>44219</v>
      </c>
      <c r="E2023" s="7" t="s">
        <v>28</v>
      </c>
      <c r="F2023" s="7" t="s">
        <v>80</v>
      </c>
      <c r="G2023" s="7" t="s">
        <v>81</v>
      </c>
      <c r="H2023" s="7" t="s">
        <v>18</v>
      </c>
      <c r="I2023" s="9">
        <v>0.4</v>
      </c>
      <c r="J2023" s="10">
        <v>4250</v>
      </c>
      <c r="K2023" s="11">
        <f t="shared" si="14"/>
        <v>1700</v>
      </c>
      <c r="L2023" s="11">
        <f t="shared" si="15"/>
        <v>680</v>
      </c>
      <c r="M2023" s="12">
        <v>0.4</v>
      </c>
      <c r="O2023" s="17"/>
      <c r="P2023" s="15"/>
      <c r="Q2023" s="13"/>
      <c r="R2023" s="14"/>
    </row>
    <row r="2024" spans="1:18" ht="15.75" customHeight="1">
      <c r="A2024" s="1"/>
      <c r="B2024" s="7" t="s">
        <v>27</v>
      </c>
      <c r="C2024" s="7">
        <v>1128299</v>
      </c>
      <c r="D2024" s="8">
        <v>44219</v>
      </c>
      <c r="E2024" s="7" t="s">
        <v>28</v>
      </c>
      <c r="F2024" s="7" t="s">
        <v>80</v>
      </c>
      <c r="G2024" s="7" t="s">
        <v>81</v>
      </c>
      <c r="H2024" s="7" t="s">
        <v>19</v>
      </c>
      <c r="I2024" s="9">
        <v>0.4</v>
      </c>
      <c r="J2024" s="10">
        <v>4250</v>
      </c>
      <c r="K2024" s="11">
        <f t="shared" si="14"/>
        <v>1700</v>
      </c>
      <c r="L2024" s="11">
        <f t="shared" si="15"/>
        <v>595</v>
      </c>
      <c r="M2024" s="12">
        <v>0.35</v>
      </c>
      <c r="O2024" s="17"/>
      <c r="P2024" s="15"/>
      <c r="Q2024" s="13"/>
      <c r="R2024" s="14"/>
    </row>
    <row r="2025" spans="1:18" ht="15.75" customHeight="1">
      <c r="A2025" s="1"/>
      <c r="B2025" s="7" t="s">
        <v>27</v>
      </c>
      <c r="C2025" s="7">
        <v>1128299</v>
      </c>
      <c r="D2025" s="8">
        <v>44219</v>
      </c>
      <c r="E2025" s="7" t="s">
        <v>28</v>
      </c>
      <c r="F2025" s="7" t="s">
        <v>80</v>
      </c>
      <c r="G2025" s="7" t="s">
        <v>81</v>
      </c>
      <c r="H2025" s="7" t="s">
        <v>20</v>
      </c>
      <c r="I2025" s="9">
        <v>0.4</v>
      </c>
      <c r="J2025" s="10">
        <v>2750</v>
      </c>
      <c r="K2025" s="11">
        <f t="shared" si="14"/>
        <v>1100</v>
      </c>
      <c r="L2025" s="11">
        <f t="shared" si="15"/>
        <v>385</v>
      </c>
      <c r="M2025" s="12">
        <v>0.35</v>
      </c>
      <c r="O2025" s="17"/>
      <c r="P2025" s="15"/>
      <c r="Q2025" s="13"/>
      <c r="R2025" s="14"/>
    </row>
    <row r="2026" spans="1:18" ht="15.75" customHeight="1">
      <c r="A2026" s="1"/>
      <c r="B2026" s="7" t="s">
        <v>27</v>
      </c>
      <c r="C2026" s="7">
        <v>1128299</v>
      </c>
      <c r="D2026" s="8">
        <v>44219</v>
      </c>
      <c r="E2026" s="7" t="s">
        <v>28</v>
      </c>
      <c r="F2026" s="7" t="s">
        <v>80</v>
      </c>
      <c r="G2026" s="7" t="s">
        <v>81</v>
      </c>
      <c r="H2026" s="7" t="s">
        <v>21</v>
      </c>
      <c r="I2026" s="9">
        <v>0.45000000000000007</v>
      </c>
      <c r="J2026" s="10">
        <v>2250</v>
      </c>
      <c r="K2026" s="11">
        <f t="shared" si="14"/>
        <v>1012.5000000000001</v>
      </c>
      <c r="L2026" s="11">
        <f t="shared" si="15"/>
        <v>303.75</v>
      </c>
      <c r="M2026" s="12">
        <v>0.3</v>
      </c>
      <c r="O2026" s="17"/>
      <c r="P2026" s="15"/>
      <c r="Q2026" s="13"/>
      <c r="R2026" s="14"/>
    </row>
    <row r="2027" spans="1:18" ht="15.75" customHeight="1">
      <c r="A2027" s="1"/>
      <c r="B2027" s="7" t="s">
        <v>27</v>
      </c>
      <c r="C2027" s="7">
        <v>1128299</v>
      </c>
      <c r="D2027" s="8">
        <v>44219</v>
      </c>
      <c r="E2027" s="7" t="s">
        <v>28</v>
      </c>
      <c r="F2027" s="7" t="s">
        <v>80</v>
      </c>
      <c r="G2027" s="7" t="s">
        <v>81</v>
      </c>
      <c r="H2027" s="7" t="s">
        <v>22</v>
      </c>
      <c r="I2027" s="9">
        <v>0.4</v>
      </c>
      <c r="J2027" s="10">
        <v>4250</v>
      </c>
      <c r="K2027" s="11">
        <f t="shared" si="14"/>
        <v>1700</v>
      </c>
      <c r="L2027" s="11">
        <f t="shared" si="15"/>
        <v>425</v>
      </c>
      <c r="M2027" s="12">
        <v>0.25</v>
      </c>
      <c r="O2027" s="17"/>
      <c r="P2027" s="15"/>
      <c r="Q2027" s="13"/>
      <c r="R2027" s="14"/>
    </row>
    <row r="2028" spans="1:18" ht="15.75" customHeight="1">
      <c r="A2028" s="1"/>
      <c r="B2028" s="7" t="s">
        <v>27</v>
      </c>
      <c r="C2028" s="7">
        <v>1128299</v>
      </c>
      <c r="D2028" s="8">
        <v>44250</v>
      </c>
      <c r="E2028" s="7" t="s">
        <v>28</v>
      </c>
      <c r="F2028" s="7" t="s">
        <v>80</v>
      </c>
      <c r="G2028" s="7" t="s">
        <v>81</v>
      </c>
      <c r="H2028" s="7" t="s">
        <v>17</v>
      </c>
      <c r="I2028" s="9">
        <v>0.29999999999999993</v>
      </c>
      <c r="J2028" s="10">
        <v>4750</v>
      </c>
      <c r="K2028" s="11">
        <f t="shared" si="14"/>
        <v>1424.9999999999998</v>
      </c>
      <c r="L2028" s="11">
        <f t="shared" si="15"/>
        <v>498.74999999999989</v>
      </c>
      <c r="M2028" s="12">
        <v>0.35</v>
      </c>
      <c r="O2028" s="17"/>
      <c r="P2028" s="15"/>
      <c r="Q2028" s="13"/>
      <c r="R2028" s="14"/>
    </row>
    <row r="2029" spans="1:18" ht="15.75" customHeight="1">
      <c r="A2029" s="1"/>
      <c r="B2029" s="7" t="s">
        <v>27</v>
      </c>
      <c r="C2029" s="7">
        <v>1128299</v>
      </c>
      <c r="D2029" s="8">
        <v>44250</v>
      </c>
      <c r="E2029" s="7" t="s">
        <v>28</v>
      </c>
      <c r="F2029" s="7" t="s">
        <v>80</v>
      </c>
      <c r="G2029" s="7" t="s">
        <v>81</v>
      </c>
      <c r="H2029" s="7" t="s">
        <v>18</v>
      </c>
      <c r="I2029" s="9">
        <v>0.4</v>
      </c>
      <c r="J2029" s="10">
        <v>3750</v>
      </c>
      <c r="K2029" s="11">
        <f t="shared" si="14"/>
        <v>1500</v>
      </c>
      <c r="L2029" s="11">
        <f t="shared" si="15"/>
        <v>600</v>
      </c>
      <c r="M2029" s="12">
        <v>0.4</v>
      </c>
      <c r="O2029" s="17"/>
      <c r="P2029" s="15"/>
      <c r="Q2029" s="13"/>
      <c r="R2029" s="14"/>
    </row>
    <row r="2030" spans="1:18" ht="15.75" customHeight="1">
      <c r="A2030" s="1"/>
      <c r="B2030" s="7" t="s">
        <v>27</v>
      </c>
      <c r="C2030" s="7">
        <v>1128299</v>
      </c>
      <c r="D2030" s="8">
        <v>44250</v>
      </c>
      <c r="E2030" s="7" t="s">
        <v>28</v>
      </c>
      <c r="F2030" s="7" t="s">
        <v>80</v>
      </c>
      <c r="G2030" s="7" t="s">
        <v>81</v>
      </c>
      <c r="H2030" s="7" t="s">
        <v>19</v>
      </c>
      <c r="I2030" s="9">
        <v>0.4</v>
      </c>
      <c r="J2030" s="10">
        <v>3750</v>
      </c>
      <c r="K2030" s="11">
        <f t="shared" si="14"/>
        <v>1500</v>
      </c>
      <c r="L2030" s="11">
        <f t="shared" si="15"/>
        <v>525</v>
      </c>
      <c r="M2030" s="12">
        <v>0.35</v>
      </c>
      <c r="O2030" s="17"/>
      <c r="P2030" s="15"/>
      <c r="Q2030" s="13"/>
      <c r="R2030" s="14"/>
    </row>
    <row r="2031" spans="1:18" ht="15.75" customHeight="1">
      <c r="A2031" s="1"/>
      <c r="B2031" s="7" t="s">
        <v>27</v>
      </c>
      <c r="C2031" s="7">
        <v>1128299</v>
      </c>
      <c r="D2031" s="8">
        <v>44250</v>
      </c>
      <c r="E2031" s="7" t="s">
        <v>28</v>
      </c>
      <c r="F2031" s="7" t="s">
        <v>80</v>
      </c>
      <c r="G2031" s="7" t="s">
        <v>81</v>
      </c>
      <c r="H2031" s="7" t="s">
        <v>20</v>
      </c>
      <c r="I2031" s="9">
        <v>0.4</v>
      </c>
      <c r="J2031" s="10">
        <v>2250</v>
      </c>
      <c r="K2031" s="11">
        <f t="shared" si="14"/>
        <v>900</v>
      </c>
      <c r="L2031" s="11">
        <f t="shared" si="15"/>
        <v>315</v>
      </c>
      <c r="M2031" s="12">
        <v>0.35</v>
      </c>
      <c r="O2031" s="17"/>
      <c r="P2031" s="15"/>
      <c r="Q2031" s="13"/>
      <c r="R2031" s="14"/>
    </row>
    <row r="2032" spans="1:18" ht="15.75" customHeight="1">
      <c r="A2032" s="1"/>
      <c r="B2032" s="7" t="s">
        <v>27</v>
      </c>
      <c r="C2032" s="7">
        <v>1128299</v>
      </c>
      <c r="D2032" s="8">
        <v>44250</v>
      </c>
      <c r="E2032" s="7" t="s">
        <v>28</v>
      </c>
      <c r="F2032" s="7" t="s">
        <v>80</v>
      </c>
      <c r="G2032" s="7" t="s">
        <v>81</v>
      </c>
      <c r="H2032" s="7" t="s">
        <v>21</v>
      </c>
      <c r="I2032" s="9">
        <v>0.45000000000000007</v>
      </c>
      <c r="J2032" s="10">
        <v>1500</v>
      </c>
      <c r="K2032" s="11">
        <f t="shared" si="14"/>
        <v>675.00000000000011</v>
      </c>
      <c r="L2032" s="11">
        <f t="shared" si="15"/>
        <v>202.50000000000003</v>
      </c>
      <c r="M2032" s="12">
        <v>0.3</v>
      </c>
      <c r="O2032" s="17"/>
      <c r="P2032" s="15"/>
      <c r="Q2032" s="13"/>
      <c r="R2032" s="14"/>
    </row>
    <row r="2033" spans="1:18" ht="15.75" customHeight="1">
      <c r="A2033" s="1"/>
      <c r="B2033" s="7" t="s">
        <v>27</v>
      </c>
      <c r="C2033" s="7">
        <v>1128299</v>
      </c>
      <c r="D2033" s="8">
        <v>44250</v>
      </c>
      <c r="E2033" s="7" t="s">
        <v>28</v>
      </c>
      <c r="F2033" s="7" t="s">
        <v>80</v>
      </c>
      <c r="G2033" s="7" t="s">
        <v>81</v>
      </c>
      <c r="H2033" s="7" t="s">
        <v>22</v>
      </c>
      <c r="I2033" s="9">
        <v>0.4</v>
      </c>
      <c r="J2033" s="10">
        <v>3500</v>
      </c>
      <c r="K2033" s="11">
        <f t="shared" si="14"/>
        <v>1400</v>
      </c>
      <c r="L2033" s="11">
        <f t="shared" si="15"/>
        <v>350</v>
      </c>
      <c r="M2033" s="12">
        <v>0.25</v>
      </c>
      <c r="O2033" s="17"/>
      <c r="P2033" s="15"/>
      <c r="Q2033" s="13"/>
      <c r="R2033" s="14"/>
    </row>
    <row r="2034" spans="1:18" ht="15.75" customHeight="1">
      <c r="A2034" s="1"/>
      <c r="B2034" s="7" t="s">
        <v>27</v>
      </c>
      <c r="C2034" s="7">
        <v>1128299</v>
      </c>
      <c r="D2034" s="8">
        <v>44277</v>
      </c>
      <c r="E2034" s="7" t="s">
        <v>28</v>
      </c>
      <c r="F2034" s="7" t="s">
        <v>80</v>
      </c>
      <c r="G2034" s="7" t="s">
        <v>81</v>
      </c>
      <c r="H2034" s="7" t="s">
        <v>17</v>
      </c>
      <c r="I2034" s="9">
        <v>0.4</v>
      </c>
      <c r="J2034" s="10">
        <v>5000</v>
      </c>
      <c r="K2034" s="11">
        <f t="shared" si="14"/>
        <v>2000</v>
      </c>
      <c r="L2034" s="11">
        <f t="shared" si="15"/>
        <v>700</v>
      </c>
      <c r="M2034" s="12">
        <v>0.35</v>
      </c>
      <c r="O2034" s="17"/>
      <c r="P2034" s="15"/>
      <c r="Q2034" s="13"/>
      <c r="R2034" s="14"/>
    </row>
    <row r="2035" spans="1:18" ht="15.75" customHeight="1">
      <c r="A2035" s="1"/>
      <c r="B2035" s="7" t="s">
        <v>27</v>
      </c>
      <c r="C2035" s="7">
        <v>1128299</v>
      </c>
      <c r="D2035" s="8">
        <v>44277</v>
      </c>
      <c r="E2035" s="7" t="s">
        <v>28</v>
      </c>
      <c r="F2035" s="7" t="s">
        <v>80</v>
      </c>
      <c r="G2035" s="7" t="s">
        <v>81</v>
      </c>
      <c r="H2035" s="7" t="s">
        <v>18</v>
      </c>
      <c r="I2035" s="9">
        <v>0.5</v>
      </c>
      <c r="J2035" s="10">
        <v>3500</v>
      </c>
      <c r="K2035" s="11">
        <f t="shared" si="14"/>
        <v>1750</v>
      </c>
      <c r="L2035" s="11">
        <f t="shared" si="15"/>
        <v>700</v>
      </c>
      <c r="M2035" s="12">
        <v>0.4</v>
      </c>
      <c r="O2035" s="17"/>
      <c r="P2035" s="15"/>
      <c r="Q2035" s="13"/>
      <c r="R2035" s="14"/>
    </row>
    <row r="2036" spans="1:18" ht="15.75" customHeight="1">
      <c r="A2036" s="1"/>
      <c r="B2036" s="7" t="s">
        <v>27</v>
      </c>
      <c r="C2036" s="7">
        <v>1128299</v>
      </c>
      <c r="D2036" s="8">
        <v>44277</v>
      </c>
      <c r="E2036" s="7" t="s">
        <v>28</v>
      </c>
      <c r="F2036" s="7" t="s">
        <v>80</v>
      </c>
      <c r="G2036" s="7" t="s">
        <v>81</v>
      </c>
      <c r="H2036" s="7" t="s">
        <v>19</v>
      </c>
      <c r="I2036" s="9">
        <v>0.5</v>
      </c>
      <c r="J2036" s="10">
        <v>3500</v>
      </c>
      <c r="K2036" s="11">
        <f t="shared" si="14"/>
        <v>1750</v>
      </c>
      <c r="L2036" s="11">
        <f t="shared" si="15"/>
        <v>612.5</v>
      </c>
      <c r="M2036" s="12">
        <v>0.35</v>
      </c>
      <c r="O2036" s="17"/>
      <c r="P2036" s="15"/>
      <c r="Q2036" s="13"/>
      <c r="R2036" s="14"/>
    </row>
    <row r="2037" spans="1:18" ht="15.75" customHeight="1">
      <c r="A2037" s="1"/>
      <c r="B2037" s="7" t="s">
        <v>27</v>
      </c>
      <c r="C2037" s="7">
        <v>1128299</v>
      </c>
      <c r="D2037" s="8">
        <v>44277</v>
      </c>
      <c r="E2037" s="7" t="s">
        <v>28</v>
      </c>
      <c r="F2037" s="7" t="s">
        <v>80</v>
      </c>
      <c r="G2037" s="7" t="s">
        <v>81</v>
      </c>
      <c r="H2037" s="7" t="s">
        <v>20</v>
      </c>
      <c r="I2037" s="9">
        <v>0.5</v>
      </c>
      <c r="J2037" s="10">
        <v>2250</v>
      </c>
      <c r="K2037" s="11">
        <f t="shared" si="14"/>
        <v>1125</v>
      </c>
      <c r="L2037" s="11">
        <f t="shared" si="15"/>
        <v>393.75</v>
      </c>
      <c r="M2037" s="12">
        <v>0.35</v>
      </c>
      <c r="O2037" s="17"/>
      <c r="P2037" s="15"/>
      <c r="Q2037" s="13"/>
      <c r="R2037" s="14"/>
    </row>
    <row r="2038" spans="1:18" ht="15.75" customHeight="1">
      <c r="A2038" s="1"/>
      <c r="B2038" s="7" t="s">
        <v>27</v>
      </c>
      <c r="C2038" s="7">
        <v>1128299</v>
      </c>
      <c r="D2038" s="8">
        <v>44277</v>
      </c>
      <c r="E2038" s="7" t="s">
        <v>28</v>
      </c>
      <c r="F2038" s="7" t="s">
        <v>80</v>
      </c>
      <c r="G2038" s="7" t="s">
        <v>81</v>
      </c>
      <c r="H2038" s="7" t="s">
        <v>21</v>
      </c>
      <c r="I2038" s="9">
        <v>0.55000000000000004</v>
      </c>
      <c r="J2038" s="10">
        <v>1250</v>
      </c>
      <c r="K2038" s="11">
        <f t="shared" si="14"/>
        <v>687.5</v>
      </c>
      <c r="L2038" s="11">
        <f t="shared" si="15"/>
        <v>206.25</v>
      </c>
      <c r="M2038" s="12">
        <v>0.3</v>
      </c>
      <c r="O2038" s="17"/>
      <c r="P2038" s="15"/>
      <c r="Q2038" s="13"/>
      <c r="R2038" s="14"/>
    </row>
    <row r="2039" spans="1:18" ht="15.75" customHeight="1">
      <c r="A2039" s="1"/>
      <c r="B2039" s="7" t="s">
        <v>27</v>
      </c>
      <c r="C2039" s="7">
        <v>1128299</v>
      </c>
      <c r="D2039" s="8">
        <v>44277</v>
      </c>
      <c r="E2039" s="7" t="s">
        <v>28</v>
      </c>
      <c r="F2039" s="7" t="s">
        <v>80</v>
      </c>
      <c r="G2039" s="7" t="s">
        <v>81</v>
      </c>
      <c r="H2039" s="7" t="s">
        <v>22</v>
      </c>
      <c r="I2039" s="9">
        <v>0.5</v>
      </c>
      <c r="J2039" s="10">
        <v>3250</v>
      </c>
      <c r="K2039" s="11">
        <f t="shared" si="14"/>
        <v>1625</v>
      </c>
      <c r="L2039" s="11">
        <f t="shared" si="15"/>
        <v>406.25</v>
      </c>
      <c r="M2039" s="12">
        <v>0.25</v>
      </c>
      <c r="O2039" s="17"/>
      <c r="P2039" s="15"/>
      <c r="Q2039" s="13"/>
      <c r="R2039" s="14"/>
    </row>
    <row r="2040" spans="1:18" ht="15.75" customHeight="1">
      <c r="A2040" s="1"/>
      <c r="B2040" s="7" t="s">
        <v>27</v>
      </c>
      <c r="C2040" s="7">
        <v>1128299</v>
      </c>
      <c r="D2040" s="8">
        <v>44309</v>
      </c>
      <c r="E2040" s="7" t="s">
        <v>28</v>
      </c>
      <c r="F2040" s="7" t="s">
        <v>80</v>
      </c>
      <c r="G2040" s="7" t="s">
        <v>81</v>
      </c>
      <c r="H2040" s="7" t="s">
        <v>17</v>
      </c>
      <c r="I2040" s="9">
        <v>0.5</v>
      </c>
      <c r="J2040" s="10">
        <v>5000</v>
      </c>
      <c r="K2040" s="11">
        <f t="shared" si="14"/>
        <v>2500</v>
      </c>
      <c r="L2040" s="11">
        <f t="shared" si="15"/>
        <v>875</v>
      </c>
      <c r="M2040" s="12">
        <v>0.35</v>
      </c>
      <c r="O2040" s="17"/>
      <c r="P2040" s="15"/>
      <c r="Q2040" s="13"/>
      <c r="R2040" s="14"/>
    </row>
    <row r="2041" spans="1:18" ht="15.75" customHeight="1">
      <c r="A2041" s="1"/>
      <c r="B2041" s="7" t="s">
        <v>27</v>
      </c>
      <c r="C2041" s="7">
        <v>1128299</v>
      </c>
      <c r="D2041" s="8">
        <v>44309</v>
      </c>
      <c r="E2041" s="7" t="s">
        <v>28</v>
      </c>
      <c r="F2041" s="7" t="s">
        <v>80</v>
      </c>
      <c r="G2041" s="7" t="s">
        <v>81</v>
      </c>
      <c r="H2041" s="7" t="s">
        <v>18</v>
      </c>
      <c r="I2041" s="9">
        <v>0.55000000000000004</v>
      </c>
      <c r="J2041" s="10">
        <v>3000</v>
      </c>
      <c r="K2041" s="11">
        <f t="shared" si="14"/>
        <v>1650.0000000000002</v>
      </c>
      <c r="L2041" s="11">
        <f t="shared" si="15"/>
        <v>660.00000000000011</v>
      </c>
      <c r="M2041" s="12">
        <v>0.4</v>
      </c>
      <c r="O2041" s="17"/>
      <c r="P2041" s="15"/>
      <c r="Q2041" s="13"/>
      <c r="R2041" s="14"/>
    </row>
    <row r="2042" spans="1:18" ht="15.75" customHeight="1">
      <c r="A2042" s="1"/>
      <c r="B2042" s="7" t="s">
        <v>27</v>
      </c>
      <c r="C2042" s="7">
        <v>1128299</v>
      </c>
      <c r="D2042" s="8">
        <v>44309</v>
      </c>
      <c r="E2042" s="7" t="s">
        <v>28</v>
      </c>
      <c r="F2042" s="7" t="s">
        <v>80</v>
      </c>
      <c r="G2042" s="7" t="s">
        <v>81</v>
      </c>
      <c r="H2042" s="7" t="s">
        <v>19</v>
      </c>
      <c r="I2042" s="9">
        <v>0.55000000000000004</v>
      </c>
      <c r="J2042" s="10">
        <v>3500</v>
      </c>
      <c r="K2042" s="11">
        <f t="shared" si="14"/>
        <v>1925.0000000000002</v>
      </c>
      <c r="L2042" s="11">
        <f t="shared" si="15"/>
        <v>673.75</v>
      </c>
      <c r="M2042" s="12">
        <v>0.35</v>
      </c>
      <c r="O2042" s="17"/>
      <c r="P2042" s="15"/>
      <c r="Q2042" s="13"/>
      <c r="R2042" s="14"/>
    </row>
    <row r="2043" spans="1:18" ht="15.75" customHeight="1">
      <c r="A2043" s="1"/>
      <c r="B2043" s="7" t="s">
        <v>27</v>
      </c>
      <c r="C2043" s="7">
        <v>1128299</v>
      </c>
      <c r="D2043" s="8">
        <v>44309</v>
      </c>
      <c r="E2043" s="7" t="s">
        <v>28</v>
      </c>
      <c r="F2043" s="7" t="s">
        <v>80</v>
      </c>
      <c r="G2043" s="7" t="s">
        <v>81</v>
      </c>
      <c r="H2043" s="7" t="s">
        <v>20</v>
      </c>
      <c r="I2043" s="9">
        <v>0.5</v>
      </c>
      <c r="J2043" s="10">
        <v>2500</v>
      </c>
      <c r="K2043" s="11">
        <f t="shared" si="14"/>
        <v>1250</v>
      </c>
      <c r="L2043" s="11">
        <f t="shared" si="15"/>
        <v>437.5</v>
      </c>
      <c r="M2043" s="12">
        <v>0.35</v>
      </c>
      <c r="O2043" s="17"/>
      <c r="P2043" s="15"/>
      <c r="Q2043" s="13"/>
      <c r="R2043" s="14"/>
    </row>
    <row r="2044" spans="1:18" ht="15.75" customHeight="1">
      <c r="A2044" s="1"/>
      <c r="B2044" s="7" t="s">
        <v>27</v>
      </c>
      <c r="C2044" s="7">
        <v>1128299</v>
      </c>
      <c r="D2044" s="8">
        <v>44309</v>
      </c>
      <c r="E2044" s="7" t="s">
        <v>28</v>
      </c>
      <c r="F2044" s="7" t="s">
        <v>80</v>
      </c>
      <c r="G2044" s="7" t="s">
        <v>81</v>
      </c>
      <c r="H2044" s="7" t="s">
        <v>21</v>
      </c>
      <c r="I2044" s="9">
        <v>0.55000000000000004</v>
      </c>
      <c r="J2044" s="10">
        <v>1500</v>
      </c>
      <c r="K2044" s="11">
        <f t="shared" si="14"/>
        <v>825.00000000000011</v>
      </c>
      <c r="L2044" s="11">
        <f t="shared" si="15"/>
        <v>247.50000000000003</v>
      </c>
      <c r="M2044" s="12">
        <v>0.3</v>
      </c>
      <c r="O2044" s="17"/>
      <c r="P2044" s="15"/>
      <c r="Q2044" s="13"/>
      <c r="R2044" s="14"/>
    </row>
    <row r="2045" spans="1:18" ht="15.75" customHeight="1">
      <c r="A2045" s="1"/>
      <c r="B2045" s="7" t="s">
        <v>27</v>
      </c>
      <c r="C2045" s="7">
        <v>1128299</v>
      </c>
      <c r="D2045" s="8">
        <v>44309</v>
      </c>
      <c r="E2045" s="7" t="s">
        <v>28</v>
      </c>
      <c r="F2045" s="7" t="s">
        <v>80</v>
      </c>
      <c r="G2045" s="7" t="s">
        <v>81</v>
      </c>
      <c r="H2045" s="7" t="s">
        <v>22</v>
      </c>
      <c r="I2045" s="9">
        <v>0.70000000000000007</v>
      </c>
      <c r="J2045" s="10">
        <v>3250</v>
      </c>
      <c r="K2045" s="11">
        <f t="shared" si="14"/>
        <v>2275</v>
      </c>
      <c r="L2045" s="11">
        <f t="shared" si="15"/>
        <v>568.75</v>
      </c>
      <c r="M2045" s="12">
        <v>0.25</v>
      </c>
      <c r="O2045" s="17"/>
      <c r="P2045" s="15"/>
      <c r="Q2045" s="13"/>
      <c r="R2045" s="14"/>
    </row>
    <row r="2046" spans="1:18" ht="15.75" customHeight="1">
      <c r="A2046" s="1"/>
      <c r="B2046" s="7" t="s">
        <v>27</v>
      </c>
      <c r="C2046" s="7">
        <v>1128299</v>
      </c>
      <c r="D2046" s="8">
        <v>44340</v>
      </c>
      <c r="E2046" s="7" t="s">
        <v>28</v>
      </c>
      <c r="F2046" s="7" t="s">
        <v>80</v>
      </c>
      <c r="G2046" s="7" t="s">
        <v>81</v>
      </c>
      <c r="H2046" s="7" t="s">
        <v>17</v>
      </c>
      <c r="I2046" s="9">
        <v>0.5</v>
      </c>
      <c r="J2046" s="10">
        <v>5250</v>
      </c>
      <c r="K2046" s="11">
        <f t="shared" ref="K2046:K5933" si="16">I2046*J2046</f>
        <v>2625</v>
      </c>
      <c r="L2046" s="11">
        <f t="shared" ref="L2046:L5933" si="17">K2046*M2046</f>
        <v>918.74999999999989</v>
      </c>
      <c r="M2046" s="12">
        <v>0.35</v>
      </c>
      <c r="O2046" s="17"/>
      <c r="P2046" s="15"/>
      <c r="Q2046" s="13"/>
      <c r="R2046" s="14"/>
    </row>
    <row r="2047" spans="1:18" ht="15.75" customHeight="1">
      <c r="A2047" s="1"/>
      <c r="B2047" s="7" t="s">
        <v>27</v>
      </c>
      <c r="C2047" s="7">
        <v>1128299</v>
      </c>
      <c r="D2047" s="8">
        <v>44340</v>
      </c>
      <c r="E2047" s="7" t="s">
        <v>28</v>
      </c>
      <c r="F2047" s="7" t="s">
        <v>80</v>
      </c>
      <c r="G2047" s="7" t="s">
        <v>81</v>
      </c>
      <c r="H2047" s="7" t="s">
        <v>18</v>
      </c>
      <c r="I2047" s="9">
        <v>0.55000000000000004</v>
      </c>
      <c r="J2047" s="10">
        <v>3750</v>
      </c>
      <c r="K2047" s="11">
        <f t="shared" si="16"/>
        <v>2062.5</v>
      </c>
      <c r="L2047" s="11">
        <f t="shared" si="17"/>
        <v>825</v>
      </c>
      <c r="M2047" s="12">
        <v>0.4</v>
      </c>
      <c r="O2047" s="17"/>
      <c r="P2047" s="15"/>
      <c r="Q2047" s="13"/>
      <c r="R2047" s="14"/>
    </row>
    <row r="2048" spans="1:18" ht="15.75" customHeight="1">
      <c r="A2048" s="1"/>
      <c r="B2048" s="7" t="s">
        <v>27</v>
      </c>
      <c r="C2048" s="7">
        <v>1128299</v>
      </c>
      <c r="D2048" s="8">
        <v>44340</v>
      </c>
      <c r="E2048" s="7" t="s">
        <v>28</v>
      </c>
      <c r="F2048" s="7" t="s">
        <v>80</v>
      </c>
      <c r="G2048" s="7" t="s">
        <v>81</v>
      </c>
      <c r="H2048" s="7" t="s">
        <v>19</v>
      </c>
      <c r="I2048" s="9">
        <v>0.55000000000000004</v>
      </c>
      <c r="J2048" s="10">
        <v>4000</v>
      </c>
      <c r="K2048" s="11">
        <f t="shared" si="16"/>
        <v>2200</v>
      </c>
      <c r="L2048" s="11">
        <f t="shared" si="17"/>
        <v>770</v>
      </c>
      <c r="M2048" s="12">
        <v>0.35</v>
      </c>
      <c r="O2048" s="17"/>
      <c r="P2048" s="15"/>
      <c r="Q2048" s="13"/>
      <c r="R2048" s="14"/>
    </row>
    <row r="2049" spans="1:18" ht="15.75" customHeight="1">
      <c r="A2049" s="1"/>
      <c r="B2049" s="7" t="s">
        <v>27</v>
      </c>
      <c r="C2049" s="7">
        <v>1128299</v>
      </c>
      <c r="D2049" s="8">
        <v>44340</v>
      </c>
      <c r="E2049" s="7" t="s">
        <v>28</v>
      </c>
      <c r="F2049" s="7" t="s">
        <v>80</v>
      </c>
      <c r="G2049" s="7" t="s">
        <v>81</v>
      </c>
      <c r="H2049" s="7" t="s">
        <v>20</v>
      </c>
      <c r="I2049" s="9">
        <v>0.5</v>
      </c>
      <c r="J2049" s="10">
        <v>3000</v>
      </c>
      <c r="K2049" s="11">
        <f t="shared" si="16"/>
        <v>1500</v>
      </c>
      <c r="L2049" s="11">
        <f t="shared" si="17"/>
        <v>525</v>
      </c>
      <c r="M2049" s="12">
        <v>0.35</v>
      </c>
      <c r="O2049" s="17"/>
      <c r="P2049" s="15"/>
      <c r="Q2049" s="13"/>
      <c r="R2049" s="14"/>
    </row>
    <row r="2050" spans="1:18" ht="15.75" customHeight="1">
      <c r="A2050" s="1"/>
      <c r="B2050" s="7" t="s">
        <v>27</v>
      </c>
      <c r="C2050" s="7">
        <v>1128299</v>
      </c>
      <c r="D2050" s="8">
        <v>44340</v>
      </c>
      <c r="E2050" s="7" t="s">
        <v>28</v>
      </c>
      <c r="F2050" s="7" t="s">
        <v>80</v>
      </c>
      <c r="G2050" s="7" t="s">
        <v>81</v>
      </c>
      <c r="H2050" s="7" t="s">
        <v>21</v>
      </c>
      <c r="I2050" s="9">
        <v>0.55000000000000004</v>
      </c>
      <c r="J2050" s="10">
        <v>2000</v>
      </c>
      <c r="K2050" s="11">
        <f t="shared" si="16"/>
        <v>1100</v>
      </c>
      <c r="L2050" s="11">
        <f t="shared" si="17"/>
        <v>330</v>
      </c>
      <c r="M2050" s="12">
        <v>0.3</v>
      </c>
      <c r="O2050" s="17"/>
      <c r="P2050" s="15"/>
      <c r="Q2050" s="13"/>
      <c r="R2050" s="14"/>
    </row>
    <row r="2051" spans="1:18" ht="15.75" customHeight="1">
      <c r="A2051" s="1"/>
      <c r="B2051" s="7" t="s">
        <v>27</v>
      </c>
      <c r="C2051" s="7">
        <v>1128299</v>
      </c>
      <c r="D2051" s="8">
        <v>44340</v>
      </c>
      <c r="E2051" s="7" t="s">
        <v>28</v>
      </c>
      <c r="F2051" s="7" t="s">
        <v>80</v>
      </c>
      <c r="G2051" s="7" t="s">
        <v>81</v>
      </c>
      <c r="H2051" s="7" t="s">
        <v>22</v>
      </c>
      <c r="I2051" s="9">
        <v>0.70000000000000007</v>
      </c>
      <c r="J2051" s="10">
        <v>3750</v>
      </c>
      <c r="K2051" s="11">
        <f t="shared" si="16"/>
        <v>2625.0000000000005</v>
      </c>
      <c r="L2051" s="11">
        <f t="shared" si="17"/>
        <v>656.25000000000011</v>
      </c>
      <c r="M2051" s="12">
        <v>0.25</v>
      </c>
      <c r="O2051" s="17"/>
      <c r="P2051" s="15"/>
      <c r="Q2051" s="13"/>
      <c r="R2051" s="14"/>
    </row>
    <row r="2052" spans="1:18" ht="15.75" customHeight="1">
      <c r="A2052" s="1"/>
      <c r="B2052" s="7" t="s">
        <v>27</v>
      </c>
      <c r="C2052" s="7">
        <v>1128299</v>
      </c>
      <c r="D2052" s="8">
        <v>44370</v>
      </c>
      <c r="E2052" s="7" t="s">
        <v>28</v>
      </c>
      <c r="F2052" s="7" t="s">
        <v>80</v>
      </c>
      <c r="G2052" s="7" t="s">
        <v>81</v>
      </c>
      <c r="H2052" s="7" t="s">
        <v>17</v>
      </c>
      <c r="I2052" s="9">
        <v>0.5</v>
      </c>
      <c r="J2052" s="10">
        <v>6250</v>
      </c>
      <c r="K2052" s="11">
        <f t="shared" si="16"/>
        <v>3125</v>
      </c>
      <c r="L2052" s="11">
        <f t="shared" si="17"/>
        <v>1093.75</v>
      </c>
      <c r="M2052" s="12">
        <v>0.35</v>
      </c>
      <c r="O2052" s="17"/>
      <c r="P2052" s="15"/>
      <c r="Q2052" s="13"/>
      <c r="R2052" s="14"/>
    </row>
    <row r="2053" spans="1:18" ht="15.75" customHeight="1">
      <c r="A2053" s="1"/>
      <c r="B2053" s="7" t="s">
        <v>27</v>
      </c>
      <c r="C2053" s="7">
        <v>1128299</v>
      </c>
      <c r="D2053" s="8">
        <v>44370</v>
      </c>
      <c r="E2053" s="7" t="s">
        <v>28</v>
      </c>
      <c r="F2053" s="7" t="s">
        <v>80</v>
      </c>
      <c r="G2053" s="7" t="s">
        <v>81</v>
      </c>
      <c r="H2053" s="7" t="s">
        <v>18</v>
      </c>
      <c r="I2053" s="9">
        <v>0.55000000000000004</v>
      </c>
      <c r="J2053" s="10">
        <v>4750</v>
      </c>
      <c r="K2053" s="11">
        <f t="shared" si="16"/>
        <v>2612.5</v>
      </c>
      <c r="L2053" s="11">
        <f t="shared" si="17"/>
        <v>1045</v>
      </c>
      <c r="M2053" s="12">
        <v>0.4</v>
      </c>
      <c r="O2053" s="17"/>
      <c r="P2053" s="15"/>
      <c r="Q2053" s="13"/>
      <c r="R2053" s="14"/>
    </row>
    <row r="2054" spans="1:18" ht="15.75" customHeight="1">
      <c r="A2054" s="1"/>
      <c r="B2054" s="7" t="s">
        <v>27</v>
      </c>
      <c r="C2054" s="7">
        <v>1128299</v>
      </c>
      <c r="D2054" s="8">
        <v>44370</v>
      </c>
      <c r="E2054" s="7" t="s">
        <v>28</v>
      </c>
      <c r="F2054" s="7" t="s">
        <v>80</v>
      </c>
      <c r="G2054" s="7" t="s">
        <v>81</v>
      </c>
      <c r="H2054" s="7" t="s">
        <v>19</v>
      </c>
      <c r="I2054" s="9">
        <v>0.55000000000000004</v>
      </c>
      <c r="J2054" s="10">
        <v>4750</v>
      </c>
      <c r="K2054" s="11">
        <f t="shared" si="16"/>
        <v>2612.5</v>
      </c>
      <c r="L2054" s="11">
        <f t="shared" si="17"/>
        <v>914.37499999999989</v>
      </c>
      <c r="M2054" s="12">
        <v>0.35</v>
      </c>
      <c r="O2054" s="17"/>
      <c r="P2054" s="15"/>
      <c r="Q2054" s="13"/>
      <c r="R2054" s="14"/>
    </row>
    <row r="2055" spans="1:18" ht="15.75" customHeight="1">
      <c r="A2055" s="1"/>
      <c r="B2055" s="7" t="s">
        <v>27</v>
      </c>
      <c r="C2055" s="7">
        <v>1128299</v>
      </c>
      <c r="D2055" s="8">
        <v>44370</v>
      </c>
      <c r="E2055" s="7" t="s">
        <v>28</v>
      </c>
      <c r="F2055" s="7" t="s">
        <v>80</v>
      </c>
      <c r="G2055" s="7" t="s">
        <v>81</v>
      </c>
      <c r="H2055" s="7" t="s">
        <v>20</v>
      </c>
      <c r="I2055" s="9">
        <v>0.5</v>
      </c>
      <c r="J2055" s="10">
        <v>3500</v>
      </c>
      <c r="K2055" s="11">
        <f t="shared" si="16"/>
        <v>1750</v>
      </c>
      <c r="L2055" s="11">
        <f t="shared" si="17"/>
        <v>612.5</v>
      </c>
      <c r="M2055" s="12">
        <v>0.35</v>
      </c>
      <c r="O2055" s="17"/>
      <c r="P2055" s="15"/>
      <c r="Q2055" s="13"/>
      <c r="R2055" s="14"/>
    </row>
    <row r="2056" spans="1:18" ht="15.75" customHeight="1">
      <c r="A2056" s="1"/>
      <c r="B2056" s="7" t="s">
        <v>27</v>
      </c>
      <c r="C2056" s="7">
        <v>1128299</v>
      </c>
      <c r="D2056" s="8">
        <v>44370</v>
      </c>
      <c r="E2056" s="7" t="s">
        <v>28</v>
      </c>
      <c r="F2056" s="7" t="s">
        <v>80</v>
      </c>
      <c r="G2056" s="7" t="s">
        <v>81</v>
      </c>
      <c r="H2056" s="7" t="s">
        <v>21</v>
      </c>
      <c r="I2056" s="9">
        <v>0.55000000000000004</v>
      </c>
      <c r="J2056" s="10">
        <v>2250</v>
      </c>
      <c r="K2056" s="11">
        <f t="shared" si="16"/>
        <v>1237.5</v>
      </c>
      <c r="L2056" s="11">
        <f t="shared" si="17"/>
        <v>371.25</v>
      </c>
      <c r="M2056" s="12">
        <v>0.3</v>
      </c>
      <c r="O2056" s="17"/>
      <c r="P2056" s="15"/>
      <c r="Q2056" s="13"/>
      <c r="R2056" s="14"/>
    </row>
    <row r="2057" spans="1:18" ht="15.75" customHeight="1">
      <c r="A2057" s="1"/>
      <c r="B2057" s="7" t="s">
        <v>27</v>
      </c>
      <c r="C2057" s="7">
        <v>1128299</v>
      </c>
      <c r="D2057" s="8">
        <v>44370</v>
      </c>
      <c r="E2057" s="7" t="s">
        <v>28</v>
      </c>
      <c r="F2057" s="7" t="s">
        <v>80</v>
      </c>
      <c r="G2057" s="7" t="s">
        <v>81</v>
      </c>
      <c r="H2057" s="7" t="s">
        <v>22</v>
      </c>
      <c r="I2057" s="9">
        <v>0.70000000000000007</v>
      </c>
      <c r="J2057" s="10">
        <v>5250</v>
      </c>
      <c r="K2057" s="11">
        <f t="shared" si="16"/>
        <v>3675.0000000000005</v>
      </c>
      <c r="L2057" s="11">
        <f t="shared" si="17"/>
        <v>918.75000000000011</v>
      </c>
      <c r="M2057" s="12">
        <v>0.25</v>
      </c>
      <c r="O2057" s="17"/>
      <c r="P2057" s="15"/>
      <c r="Q2057" s="13"/>
      <c r="R2057" s="14"/>
    </row>
    <row r="2058" spans="1:18" ht="15.75" customHeight="1">
      <c r="A2058" s="1"/>
      <c r="B2058" s="7" t="s">
        <v>27</v>
      </c>
      <c r="C2058" s="7">
        <v>1128299</v>
      </c>
      <c r="D2058" s="8">
        <v>44399</v>
      </c>
      <c r="E2058" s="7" t="s">
        <v>28</v>
      </c>
      <c r="F2058" s="7" t="s">
        <v>80</v>
      </c>
      <c r="G2058" s="7" t="s">
        <v>81</v>
      </c>
      <c r="H2058" s="7" t="s">
        <v>17</v>
      </c>
      <c r="I2058" s="9">
        <v>0.5</v>
      </c>
      <c r="J2058" s="10">
        <v>6750</v>
      </c>
      <c r="K2058" s="11">
        <f t="shared" si="16"/>
        <v>3375</v>
      </c>
      <c r="L2058" s="11">
        <f t="shared" si="17"/>
        <v>1181.25</v>
      </c>
      <c r="M2058" s="12">
        <v>0.35</v>
      </c>
      <c r="O2058" s="17"/>
      <c r="P2058" s="15"/>
      <c r="Q2058" s="13"/>
      <c r="R2058" s="14"/>
    </row>
    <row r="2059" spans="1:18" ht="15.75" customHeight="1">
      <c r="A2059" s="1"/>
      <c r="B2059" s="7" t="s">
        <v>27</v>
      </c>
      <c r="C2059" s="7">
        <v>1128299</v>
      </c>
      <c r="D2059" s="8">
        <v>44399</v>
      </c>
      <c r="E2059" s="7" t="s">
        <v>28</v>
      </c>
      <c r="F2059" s="7" t="s">
        <v>80</v>
      </c>
      <c r="G2059" s="7" t="s">
        <v>81</v>
      </c>
      <c r="H2059" s="7" t="s">
        <v>18</v>
      </c>
      <c r="I2059" s="9">
        <v>0.55000000000000004</v>
      </c>
      <c r="J2059" s="10">
        <v>5250</v>
      </c>
      <c r="K2059" s="11">
        <f t="shared" si="16"/>
        <v>2887.5000000000005</v>
      </c>
      <c r="L2059" s="11">
        <f t="shared" si="17"/>
        <v>1155.0000000000002</v>
      </c>
      <c r="M2059" s="12">
        <v>0.4</v>
      </c>
      <c r="O2059" s="17"/>
      <c r="P2059" s="15"/>
      <c r="Q2059" s="13"/>
      <c r="R2059" s="14"/>
    </row>
    <row r="2060" spans="1:18" ht="15.75" customHeight="1">
      <c r="A2060" s="1"/>
      <c r="B2060" s="7" t="s">
        <v>27</v>
      </c>
      <c r="C2060" s="7">
        <v>1128299</v>
      </c>
      <c r="D2060" s="8">
        <v>44399</v>
      </c>
      <c r="E2060" s="7" t="s">
        <v>28</v>
      </c>
      <c r="F2060" s="7" t="s">
        <v>80</v>
      </c>
      <c r="G2060" s="7" t="s">
        <v>81</v>
      </c>
      <c r="H2060" s="7" t="s">
        <v>19</v>
      </c>
      <c r="I2060" s="9">
        <v>0.55000000000000004</v>
      </c>
      <c r="J2060" s="10">
        <v>4750</v>
      </c>
      <c r="K2060" s="11">
        <f t="shared" si="16"/>
        <v>2612.5</v>
      </c>
      <c r="L2060" s="11">
        <f t="shared" si="17"/>
        <v>914.37499999999989</v>
      </c>
      <c r="M2060" s="12">
        <v>0.35</v>
      </c>
      <c r="O2060" s="17"/>
      <c r="P2060" s="15"/>
      <c r="Q2060" s="13"/>
      <c r="R2060" s="14"/>
    </row>
    <row r="2061" spans="1:18" ht="15.75" customHeight="1">
      <c r="A2061" s="1"/>
      <c r="B2061" s="7" t="s">
        <v>27</v>
      </c>
      <c r="C2061" s="7">
        <v>1128299</v>
      </c>
      <c r="D2061" s="8">
        <v>44399</v>
      </c>
      <c r="E2061" s="7" t="s">
        <v>28</v>
      </c>
      <c r="F2061" s="7" t="s">
        <v>80</v>
      </c>
      <c r="G2061" s="7" t="s">
        <v>81</v>
      </c>
      <c r="H2061" s="7" t="s">
        <v>20</v>
      </c>
      <c r="I2061" s="9">
        <v>0.5</v>
      </c>
      <c r="J2061" s="10">
        <v>3750</v>
      </c>
      <c r="K2061" s="11">
        <f t="shared" si="16"/>
        <v>1875</v>
      </c>
      <c r="L2061" s="11">
        <f t="shared" si="17"/>
        <v>656.25</v>
      </c>
      <c r="M2061" s="12">
        <v>0.35</v>
      </c>
      <c r="O2061" s="17"/>
      <c r="P2061" s="15"/>
      <c r="Q2061" s="13"/>
      <c r="R2061" s="14"/>
    </row>
    <row r="2062" spans="1:18" ht="15.75" customHeight="1">
      <c r="A2062" s="1"/>
      <c r="B2062" s="7" t="s">
        <v>27</v>
      </c>
      <c r="C2062" s="7">
        <v>1128299</v>
      </c>
      <c r="D2062" s="8">
        <v>44399</v>
      </c>
      <c r="E2062" s="7" t="s">
        <v>28</v>
      </c>
      <c r="F2062" s="7" t="s">
        <v>80</v>
      </c>
      <c r="G2062" s="7" t="s">
        <v>81</v>
      </c>
      <c r="H2062" s="7" t="s">
        <v>21</v>
      </c>
      <c r="I2062" s="9">
        <v>0.55000000000000004</v>
      </c>
      <c r="J2062" s="10">
        <v>4250</v>
      </c>
      <c r="K2062" s="11">
        <f t="shared" si="16"/>
        <v>2337.5</v>
      </c>
      <c r="L2062" s="11">
        <f t="shared" si="17"/>
        <v>701.25</v>
      </c>
      <c r="M2062" s="12">
        <v>0.3</v>
      </c>
      <c r="O2062" s="17"/>
      <c r="P2062" s="15"/>
      <c r="Q2062" s="13"/>
      <c r="R2062" s="14"/>
    </row>
    <row r="2063" spans="1:18" ht="15.75" customHeight="1">
      <c r="A2063" s="1"/>
      <c r="B2063" s="7" t="s">
        <v>27</v>
      </c>
      <c r="C2063" s="7">
        <v>1128299</v>
      </c>
      <c r="D2063" s="8">
        <v>44399</v>
      </c>
      <c r="E2063" s="7" t="s">
        <v>28</v>
      </c>
      <c r="F2063" s="7" t="s">
        <v>80</v>
      </c>
      <c r="G2063" s="7" t="s">
        <v>81</v>
      </c>
      <c r="H2063" s="7" t="s">
        <v>22</v>
      </c>
      <c r="I2063" s="9">
        <v>0.70000000000000007</v>
      </c>
      <c r="J2063" s="10">
        <v>4250</v>
      </c>
      <c r="K2063" s="11">
        <f t="shared" si="16"/>
        <v>2975.0000000000005</v>
      </c>
      <c r="L2063" s="11">
        <f t="shared" si="17"/>
        <v>743.75000000000011</v>
      </c>
      <c r="M2063" s="12">
        <v>0.25</v>
      </c>
      <c r="O2063" s="17"/>
      <c r="P2063" s="15"/>
      <c r="Q2063" s="13"/>
      <c r="R2063" s="14"/>
    </row>
    <row r="2064" spans="1:18" ht="15.75" customHeight="1">
      <c r="A2064" s="1"/>
      <c r="B2064" s="7" t="s">
        <v>27</v>
      </c>
      <c r="C2064" s="7">
        <v>1128299</v>
      </c>
      <c r="D2064" s="8">
        <v>44431</v>
      </c>
      <c r="E2064" s="7" t="s">
        <v>28</v>
      </c>
      <c r="F2064" s="7" t="s">
        <v>80</v>
      </c>
      <c r="G2064" s="7" t="s">
        <v>81</v>
      </c>
      <c r="H2064" s="7" t="s">
        <v>17</v>
      </c>
      <c r="I2064" s="9">
        <v>0.55000000000000004</v>
      </c>
      <c r="J2064" s="10">
        <v>6250</v>
      </c>
      <c r="K2064" s="11">
        <f t="shared" si="16"/>
        <v>3437.5000000000005</v>
      </c>
      <c r="L2064" s="11">
        <f t="shared" si="17"/>
        <v>1203.125</v>
      </c>
      <c r="M2064" s="12">
        <v>0.35</v>
      </c>
      <c r="O2064" s="17"/>
      <c r="P2064" s="15"/>
      <c r="Q2064" s="13"/>
      <c r="R2064" s="14"/>
    </row>
    <row r="2065" spans="1:18" ht="15.75" customHeight="1">
      <c r="A2065" s="1"/>
      <c r="B2065" s="7" t="s">
        <v>27</v>
      </c>
      <c r="C2065" s="7">
        <v>1128299</v>
      </c>
      <c r="D2065" s="8">
        <v>44431</v>
      </c>
      <c r="E2065" s="7" t="s">
        <v>28</v>
      </c>
      <c r="F2065" s="7" t="s">
        <v>80</v>
      </c>
      <c r="G2065" s="7" t="s">
        <v>81</v>
      </c>
      <c r="H2065" s="7" t="s">
        <v>18</v>
      </c>
      <c r="I2065" s="9">
        <v>0.60000000000000009</v>
      </c>
      <c r="J2065" s="10">
        <v>5750</v>
      </c>
      <c r="K2065" s="11">
        <f t="shared" si="16"/>
        <v>3450.0000000000005</v>
      </c>
      <c r="L2065" s="11">
        <f t="shared" si="17"/>
        <v>1380.0000000000002</v>
      </c>
      <c r="M2065" s="12">
        <v>0.4</v>
      </c>
      <c r="O2065" s="17"/>
      <c r="P2065" s="15"/>
      <c r="Q2065" s="13"/>
      <c r="R2065" s="14"/>
    </row>
    <row r="2066" spans="1:18" ht="15.75" customHeight="1">
      <c r="A2066" s="1"/>
      <c r="B2066" s="7" t="s">
        <v>27</v>
      </c>
      <c r="C2066" s="7">
        <v>1128299</v>
      </c>
      <c r="D2066" s="8">
        <v>44431</v>
      </c>
      <c r="E2066" s="7" t="s">
        <v>28</v>
      </c>
      <c r="F2066" s="7" t="s">
        <v>80</v>
      </c>
      <c r="G2066" s="7" t="s">
        <v>81</v>
      </c>
      <c r="H2066" s="7" t="s">
        <v>19</v>
      </c>
      <c r="I2066" s="9">
        <v>0.55000000000000004</v>
      </c>
      <c r="J2066" s="10">
        <v>4500</v>
      </c>
      <c r="K2066" s="11">
        <f t="shared" si="16"/>
        <v>2475</v>
      </c>
      <c r="L2066" s="11">
        <f t="shared" si="17"/>
        <v>866.25</v>
      </c>
      <c r="M2066" s="12">
        <v>0.35</v>
      </c>
      <c r="O2066" s="17"/>
      <c r="P2066" s="15"/>
      <c r="Q2066" s="13"/>
      <c r="R2066" s="14"/>
    </row>
    <row r="2067" spans="1:18" ht="15.75" customHeight="1">
      <c r="A2067" s="1"/>
      <c r="B2067" s="7" t="s">
        <v>27</v>
      </c>
      <c r="C2067" s="7">
        <v>1128299</v>
      </c>
      <c r="D2067" s="8">
        <v>44431</v>
      </c>
      <c r="E2067" s="7" t="s">
        <v>28</v>
      </c>
      <c r="F2067" s="7" t="s">
        <v>80</v>
      </c>
      <c r="G2067" s="7" t="s">
        <v>81</v>
      </c>
      <c r="H2067" s="7" t="s">
        <v>20</v>
      </c>
      <c r="I2067" s="9">
        <v>0.55000000000000004</v>
      </c>
      <c r="J2067" s="10">
        <v>4000</v>
      </c>
      <c r="K2067" s="11">
        <f t="shared" si="16"/>
        <v>2200</v>
      </c>
      <c r="L2067" s="11">
        <f t="shared" si="17"/>
        <v>770</v>
      </c>
      <c r="M2067" s="12">
        <v>0.35</v>
      </c>
      <c r="O2067" s="17"/>
      <c r="P2067" s="15"/>
      <c r="Q2067" s="13"/>
      <c r="R2067" s="14"/>
    </row>
    <row r="2068" spans="1:18" ht="15.75" customHeight="1">
      <c r="A2068" s="1"/>
      <c r="B2068" s="7" t="s">
        <v>27</v>
      </c>
      <c r="C2068" s="7">
        <v>1128299</v>
      </c>
      <c r="D2068" s="8">
        <v>44431</v>
      </c>
      <c r="E2068" s="7" t="s">
        <v>28</v>
      </c>
      <c r="F2068" s="7" t="s">
        <v>80</v>
      </c>
      <c r="G2068" s="7" t="s">
        <v>81</v>
      </c>
      <c r="H2068" s="7" t="s">
        <v>21</v>
      </c>
      <c r="I2068" s="9">
        <v>0.65</v>
      </c>
      <c r="J2068" s="10">
        <v>4000</v>
      </c>
      <c r="K2068" s="11">
        <f t="shared" si="16"/>
        <v>2600</v>
      </c>
      <c r="L2068" s="11">
        <f t="shared" si="17"/>
        <v>780</v>
      </c>
      <c r="M2068" s="12">
        <v>0.3</v>
      </c>
      <c r="O2068" s="17"/>
      <c r="P2068" s="15"/>
      <c r="Q2068" s="13"/>
      <c r="R2068" s="14"/>
    </row>
    <row r="2069" spans="1:18" ht="15.75" customHeight="1">
      <c r="A2069" s="1"/>
      <c r="B2069" s="7" t="s">
        <v>27</v>
      </c>
      <c r="C2069" s="7">
        <v>1128299</v>
      </c>
      <c r="D2069" s="8">
        <v>44431</v>
      </c>
      <c r="E2069" s="7" t="s">
        <v>28</v>
      </c>
      <c r="F2069" s="7" t="s">
        <v>80</v>
      </c>
      <c r="G2069" s="7" t="s">
        <v>81</v>
      </c>
      <c r="H2069" s="7" t="s">
        <v>22</v>
      </c>
      <c r="I2069" s="9">
        <v>0.70000000000000007</v>
      </c>
      <c r="J2069" s="10">
        <v>3750</v>
      </c>
      <c r="K2069" s="11">
        <f t="shared" si="16"/>
        <v>2625.0000000000005</v>
      </c>
      <c r="L2069" s="11">
        <f t="shared" si="17"/>
        <v>656.25000000000011</v>
      </c>
      <c r="M2069" s="12">
        <v>0.25</v>
      </c>
      <c r="O2069" s="17"/>
      <c r="P2069" s="15"/>
      <c r="Q2069" s="13"/>
      <c r="R2069" s="14"/>
    </row>
    <row r="2070" spans="1:18" ht="15.75" customHeight="1">
      <c r="A2070" s="1"/>
      <c r="B2070" s="7" t="s">
        <v>27</v>
      </c>
      <c r="C2070" s="7">
        <v>1128299</v>
      </c>
      <c r="D2070" s="8">
        <v>44463</v>
      </c>
      <c r="E2070" s="7" t="s">
        <v>28</v>
      </c>
      <c r="F2070" s="7" t="s">
        <v>80</v>
      </c>
      <c r="G2070" s="7" t="s">
        <v>81</v>
      </c>
      <c r="H2070" s="7" t="s">
        <v>17</v>
      </c>
      <c r="I2070" s="9">
        <v>0.45000000000000007</v>
      </c>
      <c r="J2070" s="10">
        <v>5750</v>
      </c>
      <c r="K2070" s="11">
        <f t="shared" si="16"/>
        <v>2587.5000000000005</v>
      </c>
      <c r="L2070" s="11">
        <f t="shared" si="17"/>
        <v>905.62500000000011</v>
      </c>
      <c r="M2070" s="12">
        <v>0.35</v>
      </c>
      <c r="O2070" s="17"/>
      <c r="P2070" s="15"/>
      <c r="Q2070" s="13"/>
      <c r="R2070" s="14"/>
    </row>
    <row r="2071" spans="1:18" ht="15.75" customHeight="1">
      <c r="A2071" s="1"/>
      <c r="B2071" s="7" t="s">
        <v>27</v>
      </c>
      <c r="C2071" s="7">
        <v>1128299</v>
      </c>
      <c r="D2071" s="8">
        <v>44463</v>
      </c>
      <c r="E2071" s="7" t="s">
        <v>28</v>
      </c>
      <c r="F2071" s="7" t="s">
        <v>80</v>
      </c>
      <c r="G2071" s="7" t="s">
        <v>81</v>
      </c>
      <c r="H2071" s="7" t="s">
        <v>18</v>
      </c>
      <c r="I2071" s="9">
        <v>0.50000000000000011</v>
      </c>
      <c r="J2071" s="10">
        <v>5750</v>
      </c>
      <c r="K2071" s="11">
        <f t="shared" si="16"/>
        <v>2875.0000000000005</v>
      </c>
      <c r="L2071" s="11">
        <f t="shared" si="17"/>
        <v>1150.0000000000002</v>
      </c>
      <c r="M2071" s="12">
        <v>0.4</v>
      </c>
      <c r="O2071" s="17"/>
      <c r="P2071" s="15"/>
      <c r="Q2071" s="13"/>
      <c r="R2071" s="14"/>
    </row>
    <row r="2072" spans="1:18" ht="15.75" customHeight="1">
      <c r="A2072" s="1"/>
      <c r="B2072" s="7" t="s">
        <v>27</v>
      </c>
      <c r="C2072" s="7">
        <v>1128299</v>
      </c>
      <c r="D2072" s="8">
        <v>44463</v>
      </c>
      <c r="E2072" s="7" t="s">
        <v>28</v>
      </c>
      <c r="F2072" s="7" t="s">
        <v>80</v>
      </c>
      <c r="G2072" s="7" t="s">
        <v>81</v>
      </c>
      <c r="H2072" s="7" t="s">
        <v>19</v>
      </c>
      <c r="I2072" s="9">
        <v>0.45000000000000007</v>
      </c>
      <c r="J2072" s="10">
        <v>4250</v>
      </c>
      <c r="K2072" s="11">
        <f t="shared" si="16"/>
        <v>1912.5000000000002</v>
      </c>
      <c r="L2072" s="11">
        <f t="shared" si="17"/>
        <v>669.375</v>
      </c>
      <c r="M2072" s="12">
        <v>0.35</v>
      </c>
      <c r="O2072" s="17"/>
      <c r="P2072" s="15"/>
      <c r="Q2072" s="13"/>
      <c r="R2072" s="14"/>
    </row>
    <row r="2073" spans="1:18" ht="15.75" customHeight="1">
      <c r="A2073" s="1"/>
      <c r="B2073" s="7" t="s">
        <v>27</v>
      </c>
      <c r="C2073" s="7">
        <v>1128299</v>
      </c>
      <c r="D2073" s="8">
        <v>44463</v>
      </c>
      <c r="E2073" s="7" t="s">
        <v>28</v>
      </c>
      <c r="F2073" s="7" t="s">
        <v>80</v>
      </c>
      <c r="G2073" s="7" t="s">
        <v>81</v>
      </c>
      <c r="H2073" s="7" t="s">
        <v>20</v>
      </c>
      <c r="I2073" s="9">
        <v>0.45000000000000007</v>
      </c>
      <c r="J2073" s="10">
        <v>3750</v>
      </c>
      <c r="K2073" s="11">
        <f t="shared" si="16"/>
        <v>1687.5000000000002</v>
      </c>
      <c r="L2073" s="11">
        <f t="shared" si="17"/>
        <v>590.625</v>
      </c>
      <c r="M2073" s="12">
        <v>0.35</v>
      </c>
      <c r="O2073" s="17"/>
      <c r="P2073" s="15"/>
      <c r="Q2073" s="13"/>
      <c r="R2073" s="14"/>
    </row>
    <row r="2074" spans="1:18" ht="15.75" customHeight="1">
      <c r="A2074" s="1"/>
      <c r="B2074" s="7" t="s">
        <v>27</v>
      </c>
      <c r="C2074" s="7">
        <v>1128299</v>
      </c>
      <c r="D2074" s="8">
        <v>44463</v>
      </c>
      <c r="E2074" s="7" t="s">
        <v>28</v>
      </c>
      <c r="F2074" s="7" t="s">
        <v>80</v>
      </c>
      <c r="G2074" s="7" t="s">
        <v>81</v>
      </c>
      <c r="H2074" s="7" t="s">
        <v>21</v>
      </c>
      <c r="I2074" s="9">
        <v>0.55000000000000004</v>
      </c>
      <c r="J2074" s="10">
        <v>3750</v>
      </c>
      <c r="K2074" s="11">
        <f t="shared" si="16"/>
        <v>2062.5</v>
      </c>
      <c r="L2074" s="11">
        <f t="shared" si="17"/>
        <v>618.75</v>
      </c>
      <c r="M2074" s="12">
        <v>0.3</v>
      </c>
      <c r="O2074" s="17"/>
      <c r="P2074" s="15"/>
      <c r="Q2074" s="13"/>
      <c r="R2074" s="14"/>
    </row>
    <row r="2075" spans="1:18" ht="15.75" customHeight="1">
      <c r="A2075" s="1"/>
      <c r="B2075" s="7" t="s">
        <v>27</v>
      </c>
      <c r="C2075" s="7">
        <v>1128299</v>
      </c>
      <c r="D2075" s="8">
        <v>44463</v>
      </c>
      <c r="E2075" s="7" t="s">
        <v>28</v>
      </c>
      <c r="F2075" s="7" t="s">
        <v>80</v>
      </c>
      <c r="G2075" s="7" t="s">
        <v>81</v>
      </c>
      <c r="H2075" s="7" t="s">
        <v>22</v>
      </c>
      <c r="I2075" s="9">
        <v>0.60000000000000009</v>
      </c>
      <c r="J2075" s="10">
        <v>4250</v>
      </c>
      <c r="K2075" s="11">
        <f t="shared" si="16"/>
        <v>2550.0000000000005</v>
      </c>
      <c r="L2075" s="11">
        <f t="shared" si="17"/>
        <v>637.50000000000011</v>
      </c>
      <c r="M2075" s="12">
        <v>0.25</v>
      </c>
      <c r="O2075" s="17"/>
      <c r="P2075" s="15"/>
      <c r="Q2075" s="13"/>
      <c r="R2075" s="14"/>
    </row>
    <row r="2076" spans="1:18" ht="15.75" customHeight="1">
      <c r="A2076" s="1"/>
      <c r="B2076" s="7" t="s">
        <v>27</v>
      </c>
      <c r="C2076" s="7">
        <v>1128299</v>
      </c>
      <c r="D2076" s="8">
        <v>44492</v>
      </c>
      <c r="E2076" s="7" t="s">
        <v>28</v>
      </c>
      <c r="F2076" s="7" t="s">
        <v>80</v>
      </c>
      <c r="G2076" s="7" t="s">
        <v>81</v>
      </c>
      <c r="H2076" s="7" t="s">
        <v>17</v>
      </c>
      <c r="I2076" s="9">
        <v>0.45000000000000007</v>
      </c>
      <c r="J2076" s="10">
        <v>5000</v>
      </c>
      <c r="K2076" s="11">
        <f t="shared" si="16"/>
        <v>2250.0000000000005</v>
      </c>
      <c r="L2076" s="11">
        <f t="shared" si="17"/>
        <v>787.50000000000011</v>
      </c>
      <c r="M2076" s="12">
        <v>0.35</v>
      </c>
      <c r="O2076" s="17"/>
      <c r="P2076" s="15"/>
      <c r="Q2076" s="13"/>
      <c r="R2076" s="14"/>
    </row>
    <row r="2077" spans="1:18" ht="15.75" customHeight="1">
      <c r="A2077" s="1"/>
      <c r="B2077" s="7" t="s">
        <v>27</v>
      </c>
      <c r="C2077" s="7">
        <v>1128299</v>
      </c>
      <c r="D2077" s="8">
        <v>44492</v>
      </c>
      <c r="E2077" s="7" t="s">
        <v>28</v>
      </c>
      <c r="F2077" s="7" t="s">
        <v>80</v>
      </c>
      <c r="G2077" s="7" t="s">
        <v>81</v>
      </c>
      <c r="H2077" s="7" t="s">
        <v>18</v>
      </c>
      <c r="I2077" s="9">
        <v>0.50000000000000011</v>
      </c>
      <c r="J2077" s="10">
        <v>5000</v>
      </c>
      <c r="K2077" s="11">
        <f t="shared" si="16"/>
        <v>2500.0000000000005</v>
      </c>
      <c r="L2077" s="11">
        <f t="shared" si="17"/>
        <v>1000.0000000000002</v>
      </c>
      <c r="M2077" s="12">
        <v>0.4</v>
      </c>
      <c r="O2077" s="17"/>
      <c r="P2077" s="15"/>
      <c r="Q2077" s="13"/>
      <c r="R2077" s="14"/>
    </row>
    <row r="2078" spans="1:18" ht="15.75" customHeight="1">
      <c r="A2078" s="1"/>
      <c r="B2078" s="7" t="s">
        <v>27</v>
      </c>
      <c r="C2078" s="7">
        <v>1128299</v>
      </c>
      <c r="D2078" s="8">
        <v>44492</v>
      </c>
      <c r="E2078" s="7" t="s">
        <v>28</v>
      </c>
      <c r="F2078" s="7" t="s">
        <v>80</v>
      </c>
      <c r="G2078" s="7" t="s">
        <v>81</v>
      </c>
      <c r="H2078" s="7" t="s">
        <v>19</v>
      </c>
      <c r="I2078" s="9">
        <v>0.45000000000000007</v>
      </c>
      <c r="J2078" s="10">
        <v>3250</v>
      </c>
      <c r="K2078" s="11">
        <f t="shared" si="16"/>
        <v>1462.5000000000002</v>
      </c>
      <c r="L2078" s="11">
        <f t="shared" si="17"/>
        <v>511.87500000000006</v>
      </c>
      <c r="M2078" s="12">
        <v>0.35</v>
      </c>
      <c r="O2078" s="17"/>
      <c r="P2078" s="15"/>
      <c r="Q2078" s="13"/>
      <c r="R2078" s="14"/>
    </row>
    <row r="2079" spans="1:18" ht="15.75" customHeight="1">
      <c r="A2079" s="1"/>
      <c r="B2079" s="7" t="s">
        <v>27</v>
      </c>
      <c r="C2079" s="7">
        <v>1128299</v>
      </c>
      <c r="D2079" s="8">
        <v>44492</v>
      </c>
      <c r="E2079" s="7" t="s">
        <v>28</v>
      </c>
      <c r="F2079" s="7" t="s">
        <v>80</v>
      </c>
      <c r="G2079" s="7" t="s">
        <v>81</v>
      </c>
      <c r="H2079" s="7" t="s">
        <v>20</v>
      </c>
      <c r="I2079" s="9">
        <v>0.45000000000000007</v>
      </c>
      <c r="J2079" s="10">
        <v>3000</v>
      </c>
      <c r="K2079" s="11">
        <f t="shared" si="16"/>
        <v>1350.0000000000002</v>
      </c>
      <c r="L2079" s="11">
        <f t="shared" si="17"/>
        <v>472.50000000000006</v>
      </c>
      <c r="M2079" s="12">
        <v>0.35</v>
      </c>
      <c r="O2079" s="17"/>
      <c r="P2079" s="15"/>
      <c r="Q2079" s="13"/>
      <c r="R2079" s="14"/>
    </row>
    <row r="2080" spans="1:18" ht="15.75" customHeight="1">
      <c r="A2080" s="1"/>
      <c r="B2080" s="7" t="s">
        <v>27</v>
      </c>
      <c r="C2080" s="7">
        <v>1128299</v>
      </c>
      <c r="D2080" s="8">
        <v>44492</v>
      </c>
      <c r="E2080" s="7" t="s">
        <v>28</v>
      </c>
      <c r="F2080" s="7" t="s">
        <v>80</v>
      </c>
      <c r="G2080" s="7" t="s">
        <v>81</v>
      </c>
      <c r="H2080" s="7" t="s">
        <v>21</v>
      </c>
      <c r="I2080" s="9">
        <v>0.55000000000000004</v>
      </c>
      <c r="J2080" s="10">
        <v>2750</v>
      </c>
      <c r="K2080" s="11">
        <f t="shared" si="16"/>
        <v>1512.5000000000002</v>
      </c>
      <c r="L2080" s="11">
        <f t="shared" si="17"/>
        <v>453.75000000000006</v>
      </c>
      <c r="M2080" s="12">
        <v>0.3</v>
      </c>
      <c r="O2080" s="17"/>
      <c r="P2080" s="15"/>
      <c r="Q2080" s="13"/>
      <c r="R2080" s="14"/>
    </row>
    <row r="2081" spans="1:18" ht="15.75" customHeight="1">
      <c r="A2081" s="1"/>
      <c r="B2081" s="7" t="s">
        <v>27</v>
      </c>
      <c r="C2081" s="7">
        <v>1128299</v>
      </c>
      <c r="D2081" s="8">
        <v>44492</v>
      </c>
      <c r="E2081" s="7" t="s">
        <v>28</v>
      </c>
      <c r="F2081" s="7" t="s">
        <v>80</v>
      </c>
      <c r="G2081" s="7" t="s">
        <v>81</v>
      </c>
      <c r="H2081" s="7" t="s">
        <v>22</v>
      </c>
      <c r="I2081" s="9">
        <v>0.60000000000000009</v>
      </c>
      <c r="J2081" s="10">
        <v>3250</v>
      </c>
      <c r="K2081" s="11">
        <f t="shared" si="16"/>
        <v>1950.0000000000002</v>
      </c>
      <c r="L2081" s="11">
        <f t="shared" si="17"/>
        <v>487.50000000000006</v>
      </c>
      <c r="M2081" s="12">
        <v>0.25</v>
      </c>
      <c r="O2081" s="17"/>
      <c r="P2081" s="15"/>
      <c r="Q2081" s="13"/>
      <c r="R2081" s="14"/>
    </row>
    <row r="2082" spans="1:18" ht="15.75" customHeight="1">
      <c r="A2082" s="1"/>
      <c r="B2082" s="7" t="s">
        <v>27</v>
      </c>
      <c r="C2082" s="7">
        <v>1128299</v>
      </c>
      <c r="D2082" s="8">
        <v>44523</v>
      </c>
      <c r="E2082" s="7" t="s">
        <v>28</v>
      </c>
      <c r="F2082" s="7" t="s">
        <v>80</v>
      </c>
      <c r="G2082" s="7" t="s">
        <v>81</v>
      </c>
      <c r="H2082" s="7" t="s">
        <v>17</v>
      </c>
      <c r="I2082" s="9">
        <v>0.45000000000000007</v>
      </c>
      <c r="J2082" s="10">
        <v>5000</v>
      </c>
      <c r="K2082" s="11">
        <f t="shared" si="16"/>
        <v>2250.0000000000005</v>
      </c>
      <c r="L2082" s="11">
        <f t="shared" si="17"/>
        <v>787.50000000000011</v>
      </c>
      <c r="M2082" s="12">
        <v>0.35</v>
      </c>
      <c r="O2082" s="17"/>
      <c r="P2082" s="15"/>
      <c r="Q2082" s="13"/>
      <c r="R2082" s="14"/>
    </row>
    <row r="2083" spans="1:18" ht="15.75" customHeight="1">
      <c r="A2083" s="1"/>
      <c r="B2083" s="7" t="s">
        <v>27</v>
      </c>
      <c r="C2083" s="7">
        <v>1128299</v>
      </c>
      <c r="D2083" s="8">
        <v>44523</v>
      </c>
      <c r="E2083" s="7" t="s">
        <v>28</v>
      </c>
      <c r="F2083" s="7" t="s">
        <v>80</v>
      </c>
      <c r="G2083" s="7" t="s">
        <v>81</v>
      </c>
      <c r="H2083" s="7" t="s">
        <v>18</v>
      </c>
      <c r="I2083" s="9">
        <v>0.50000000000000011</v>
      </c>
      <c r="J2083" s="10">
        <v>5250</v>
      </c>
      <c r="K2083" s="11">
        <f t="shared" si="16"/>
        <v>2625.0000000000005</v>
      </c>
      <c r="L2083" s="11">
        <f t="shared" si="17"/>
        <v>1050.0000000000002</v>
      </c>
      <c r="M2083" s="12">
        <v>0.4</v>
      </c>
      <c r="O2083" s="17"/>
      <c r="P2083" s="15"/>
      <c r="Q2083" s="13"/>
      <c r="R2083" s="14"/>
    </row>
    <row r="2084" spans="1:18" ht="15.75" customHeight="1">
      <c r="A2084" s="1"/>
      <c r="B2084" s="7" t="s">
        <v>27</v>
      </c>
      <c r="C2084" s="7">
        <v>1128299</v>
      </c>
      <c r="D2084" s="8">
        <v>44523</v>
      </c>
      <c r="E2084" s="7" t="s">
        <v>28</v>
      </c>
      <c r="F2084" s="7" t="s">
        <v>80</v>
      </c>
      <c r="G2084" s="7" t="s">
        <v>81</v>
      </c>
      <c r="H2084" s="7" t="s">
        <v>19</v>
      </c>
      <c r="I2084" s="9">
        <v>0.45000000000000007</v>
      </c>
      <c r="J2084" s="10">
        <v>3750</v>
      </c>
      <c r="K2084" s="11">
        <f t="shared" si="16"/>
        <v>1687.5000000000002</v>
      </c>
      <c r="L2084" s="11">
        <f t="shared" si="17"/>
        <v>590.625</v>
      </c>
      <c r="M2084" s="12">
        <v>0.35</v>
      </c>
      <c r="O2084" s="17"/>
      <c r="P2084" s="15"/>
      <c r="Q2084" s="13"/>
      <c r="R2084" s="14"/>
    </row>
    <row r="2085" spans="1:18" ht="15.75" customHeight="1">
      <c r="A2085" s="1"/>
      <c r="B2085" s="7" t="s">
        <v>27</v>
      </c>
      <c r="C2085" s="7">
        <v>1128299</v>
      </c>
      <c r="D2085" s="8">
        <v>44523</v>
      </c>
      <c r="E2085" s="7" t="s">
        <v>28</v>
      </c>
      <c r="F2085" s="7" t="s">
        <v>80</v>
      </c>
      <c r="G2085" s="7" t="s">
        <v>81</v>
      </c>
      <c r="H2085" s="7" t="s">
        <v>20</v>
      </c>
      <c r="I2085" s="9">
        <v>0.45000000000000007</v>
      </c>
      <c r="J2085" s="10">
        <v>3500</v>
      </c>
      <c r="K2085" s="11">
        <f t="shared" si="16"/>
        <v>1575.0000000000002</v>
      </c>
      <c r="L2085" s="11">
        <f t="shared" si="17"/>
        <v>551.25</v>
      </c>
      <c r="M2085" s="12">
        <v>0.35</v>
      </c>
      <c r="O2085" s="17"/>
      <c r="P2085" s="15"/>
      <c r="Q2085" s="13"/>
      <c r="R2085" s="14"/>
    </row>
    <row r="2086" spans="1:18" ht="15.75" customHeight="1">
      <c r="A2086" s="1"/>
      <c r="B2086" s="7" t="s">
        <v>27</v>
      </c>
      <c r="C2086" s="7">
        <v>1128299</v>
      </c>
      <c r="D2086" s="8">
        <v>44523</v>
      </c>
      <c r="E2086" s="7" t="s">
        <v>28</v>
      </c>
      <c r="F2086" s="7" t="s">
        <v>80</v>
      </c>
      <c r="G2086" s="7" t="s">
        <v>81</v>
      </c>
      <c r="H2086" s="7" t="s">
        <v>21</v>
      </c>
      <c r="I2086" s="9">
        <v>0.55000000000000004</v>
      </c>
      <c r="J2086" s="10">
        <v>3000</v>
      </c>
      <c r="K2086" s="11">
        <f t="shared" si="16"/>
        <v>1650.0000000000002</v>
      </c>
      <c r="L2086" s="11">
        <f t="shared" si="17"/>
        <v>495.00000000000006</v>
      </c>
      <c r="M2086" s="12">
        <v>0.3</v>
      </c>
      <c r="O2086" s="17"/>
      <c r="P2086" s="15"/>
      <c r="Q2086" s="13"/>
      <c r="R2086" s="14"/>
    </row>
    <row r="2087" spans="1:18" ht="15.75" customHeight="1">
      <c r="A2087" s="1"/>
      <c r="B2087" s="7" t="s">
        <v>27</v>
      </c>
      <c r="C2087" s="7">
        <v>1128299</v>
      </c>
      <c r="D2087" s="8">
        <v>44523</v>
      </c>
      <c r="E2087" s="7" t="s">
        <v>28</v>
      </c>
      <c r="F2087" s="7" t="s">
        <v>80</v>
      </c>
      <c r="G2087" s="7" t="s">
        <v>81</v>
      </c>
      <c r="H2087" s="7" t="s">
        <v>22</v>
      </c>
      <c r="I2087" s="9">
        <v>0.60000000000000009</v>
      </c>
      <c r="J2087" s="10">
        <v>4250</v>
      </c>
      <c r="K2087" s="11">
        <f t="shared" si="16"/>
        <v>2550.0000000000005</v>
      </c>
      <c r="L2087" s="11">
        <f t="shared" si="17"/>
        <v>637.50000000000011</v>
      </c>
      <c r="M2087" s="12">
        <v>0.25</v>
      </c>
      <c r="O2087" s="17"/>
      <c r="P2087" s="15"/>
      <c r="Q2087" s="13"/>
      <c r="R2087" s="14"/>
    </row>
    <row r="2088" spans="1:18" ht="15.75" customHeight="1">
      <c r="A2088" s="1"/>
      <c r="B2088" s="7" t="s">
        <v>27</v>
      </c>
      <c r="C2088" s="7">
        <v>1128299</v>
      </c>
      <c r="D2088" s="8">
        <v>44552</v>
      </c>
      <c r="E2088" s="7" t="s">
        <v>28</v>
      </c>
      <c r="F2088" s="7" t="s">
        <v>80</v>
      </c>
      <c r="G2088" s="7" t="s">
        <v>81</v>
      </c>
      <c r="H2088" s="7" t="s">
        <v>17</v>
      </c>
      <c r="I2088" s="9">
        <v>0.45000000000000007</v>
      </c>
      <c r="J2088" s="10">
        <v>6250</v>
      </c>
      <c r="K2088" s="11">
        <f t="shared" si="16"/>
        <v>2812.5000000000005</v>
      </c>
      <c r="L2088" s="11">
        <f t="shared" si="17"/>
        <v>984.37500000000011</v>
      </c>
      <c r="M2088" s="12">
        <v>0.35</v>
      </c>
      <c r="O2088" s="17"/>
      <c r="P2088" s="15"/>
      <c r="Q2088" s="13"/>
      <c r="R2088" s="14"/>
    </row>
    <row r="2089" spans="1:18" ht="15.75" customHeight="1">
      <c r="A2089" s="1"/>
      <c r="B2089" s="7" t="s">
        <v>27</v>
      </c>
      <c r="C2089" s="7">
        <v>1128299</v>
      </c>
      <c r="D2089" s="8">
        <v>44552</v>
      </c>
      <c r="E2089" s="7" t="s">
        <v>28</v>
      </c>
      <c r="F2089" s="7" t="s">
        <v>80</v>
      </c>
      <c r="G2089" s="7" t="s">
        <v>81</v>
      </c>
      <c r="H2089" s="7" t="s">
        <v>18</v>
      </c>
      <c r="I2089" s="9">
        <v>0.50000000000000011</v>
      </c>
      <c r="J2089" s="10">
        <v>6250</v>
      </c>
      <c r="K2089" s="11">
        <f t="shared" si="16"/>
        <v>3125.0000000000009</v>
      </c>
      <c r="L2089" s="11">
        <f t="shared" si="17"/>
        <v>1250.0000000000005</v>
      </c>
      <c r="M2089" s="12">
        <v>0.4</v>
      </c>
      <c r="O2089" s="17"/>
      <c r="P2089" s="15"/>
      <c r="Q2089" s="13"/>
      <c r="R2089" s="14"/>
    </row>
    <row r="2090" spans="1:18" ht="15.75" customHeight="1">
      <c r="A2090" s="1"/>
      <c r="B2090" s="7" t="s">
        <v>27</v>
      </c>
      <c r="C2090" s="7">
        <v>1128299</v>
      </c>
      <c r="D2090" s="8">
        <v>44552</v>
      </c>
      <c r="E2090" s="7" t="s">
        <v>28</v>
      </c>
      <c r="F2090" s="7" t="s">
        <v>80</v>
      </c>
      <c r="G2090" s="7" t="s">
        <v>81</v>
      </c>
      <c r="H2090" s="7" t="s">
        <v>19</v>
      </c>
      <c r="I2090" s="9">
        <v>0.45000000000000007</v>
      </c>
      <c r="J2090" s="10">
        <v>4250</v>
      </c>
      <c r="K2090" s="11">
        <f t="shared" si="16"/>
        <v>1912.5000000000002</v>
      </c>
      <c r="L2090" s="11">
        <f t="shared" si="17"/>
        <v>669.375</v>
      </c>
      <c r="M2090" s="12">
        <v>0.35</v>
      </c>
      <c r="O2090" s="17"/>
      <c r="P2090" s="15"/>
      <c r="Q2090" s="13"/>
      <c r="R2090" s="14"/>
    </row>
    <row r="2091" spans="1:18" ht="15.75" customHeight="1">
      <c r="A2091" s="1"/>
      <c r="B2091" s="7" t="s">
        <v>27</v>
      </c>
      <c r="C2091" s="7">
        <v>1128299</v>
      </c>
      <c r="D2091" s="8">
        <v>44552</v>
      </c>
      <c r="E2091" s="7" t="s">
        <v>28</v>
      </c>
      <c r="F2091" s="7" t="s">
        <v>80</v>
      </c>
      <c r="G2091" s="7" t="s">
        <v>81</v>
      </c>
      <c r="H2091" s="7" t="s">
        <v>20</v>
      </c>
      <c r="I2091" s="9">
        <v>0.45000000000000007</v>
      </c>
      <c r="J2091" s="10">
        <v>4250</v>
      </c>
      <c r="K2091" s="11">
        <f t="shared" si="16"/>
        <v>1912.5000000000002</v>
      </c>
      <c r="L2091" s="11">
        <f t="shared" si="17"/>
        <v>669.375</v>
      </c>
      <c r="M2091" s="12">
        <v>0.35</v>
      </c>
      <c r="O2091" s="17"/>
      <c r="P2091" s="15"/>
      <c r="Q2091" s="13"/>
      <c r="R2091" s="14"/>
    </row>
    <row r="2092" spans="1:18" ht="15.75" customHeight="1">
      <c r="A2092" s="1"/>
      <c r="B2092" s="7" t="s">
        <v>27</v>
      </c>
      <c r="C2092" s="7">
        <v>1128299</v>
      </c>
      <c r="D2092" s="8">
        <v>44552</v>
      </c>
      <c r="E2092" s="7" t="s">
        <v>28</v>
      </c>
      <c r="F2092" s="7" t="s">
        <v>80</v>
      </c>
      <c r="G2092" s="7" t="s">
        <v>81</v>
      </c>
      <c r="H2092" s="7" t="s">
        <v>21</v>
      </c>
      <c r="I2092" s="9">
        <v>0.55000000000000004</v>
      </c>
      <c r="J2092" s="10">
        <v>3500</v>
      </c>
      <c r="K2092" s="11">
        <f t="shared" si="16"/>
        <v>1925.0000000000002</v>
      </c>
      <c r="L2092" s="11">
        <f t="shared" si="17"/>
        <v>577.5</v>
      </c>
      <c r="M2092" s="12">
        <v>0.3</v>
      </c>
      <c r="O2092" s="17"/>
      <c r="P2092" s="15"/>
      <c r="Q2092" s="13"/>
      <c r="R2092" s="14"/>
    </row>
    <row r="2093" spans="1:18" ht="15.75" customHeight="1">
      <c r="A2093" s="1"/>
      <c r="B2093" s="7" t="s">
        <v>27</v>
      </c>
      <c r="C2093" s="7">
        <v>1128299</v>
      </c>
      <c r="D2093" s="8">
        <v>44552</v>
      </c>
      <c r="E2093" s="7" t="s">
        <v>28</v>
      </c>
      <c r="F2093" s="7" t="s">
        <v>80</v>
      </c>
      <c r="G2093" s="7" t="s">
        <v>81</v>
      </c>
      <c r="H2093" s="7" t="s">
        <v>22</v>
      </c>
      <c r="I2093" s="9">
        <v>0.60000000000000009</v>
      </c>
      <c r="J2093" s="10">
        <v>4500</v>
      </c>
      <c r="K2093" s="11">
        <f t="shared" si="16"/>
        <v>2700.0000000000005</v>
      </c>
      <c r="L2093" s="11">
        <f t="shared" si="17"/>
        <v>675.00000000000011</v>
      </c>
      <c r="M2093" s="12">
        <v>0.25</v>
      </c>
      <c r="O2093" s="17"/>
      <c r="P2093" s="15"/>
      <c r="Q2093" s="13"/>
      <c r="R2093" s="14"/>
    </row>
    <row r="2094" spans="1:18" ht="15.75" customHeight="1">
      <c r="A2094" s="1" t="s">
        <v>39</v>
      </c>
      <c r="B2094" s="7" t="s">
        <v>27</v>
      </c>
      <c r="C2094" s="7">
        <v>1128299</v>
      </c>
      <c r="D2094" s="8">
        <v>44222</v>
      </c>
      <c r="E2094" s="7" t="s">
        <v>28</v>
      </c>
      <c r="F2094" s="7" t="s">
        <v>82</v>
      </c>
      <c r="G2094" s="7" t="s">
        <v>83</v>
      </c>
      <c r="H2094" s="7" t="s">
        <v>17</v>
      </c>
      <c r="I2094" s="9">
        <v>0.34999999999999992</v>
      </c>
      <c r="J2094" s="10">
        <v>4750</v>
      </c>
      <c r="K2094" s="11">
        <f t="shared" si="16"/>
        <v>1662.4999999999995</v>
      </c>
      <c r="L2094" s="11">
        <f t="shared" si="17"/>
        <v>581.87499999999977</v>
      </c>
      <c r="M2094" s="12">
        <v>0.35</v>
      </c>
      <c r="O2094" s="17"/>
      <c r="P2094" s="15"/>
      <c r="Q2094" s="13"/>
      <c r="R2094" s="14"/>
    </row>
    <row r="2095" spans="1:18" ht="15.75" customHeight="1">
      <c r="A2095" s="1"/>
      <c r="B2095" s="7" t="s">
        <v>27</v>
      </c>
      <c r="C2095" s="7">
        <v>1128299</v>
      </c>
      <c r="D2095" s="8">
        <v>44222</v>
      </c>
      <c r="E2095" s="7" t="s">
        <v>28</v>
      </c>
      <c r="F2095" s="7" t="s">
        <v>82</v>
      </c>
      <c r="G2095" s="7" t="s">
        <v>83</v>
      </c>
      <c r="H2095" s="7" t="s">
        <v>18</v>
      </c>
      <c r="I2095" s="9">
        <v>0.45</v>
      </c>
      <c r="J2095" s="10">
        <v>4750</v>
      </c>
      <c r="K2095" s="11">
        <f t="shared" si="16"/>
        <v>2137.5</v>
      </c>
      <c r="L2095" s="11">
        <f t="shared" si="17"/>
        <v>855</v>
      </c>
      <c r="M2095" s="12">
        <v>0.4</v>
      </c>
      <c r="O2095" s="17"/>
      <c r="P2095" s="15"/>
      <c r="Q2095" s="13"/>
      <c r="R2095" s="14"/>
    </row>
    <row r="2096" spans="1:18" ht="15.75" customHeight="1">
      <c r="A2096" s="1"/>
      <c r="B2096" s="7" t="s">
        <v>27</v>
      </c>
      <c r="C2096" s="7">
        <v>1128299</v>
      </c>
      <c r="D2096" s="8">
        <v>44222</v>
      </c>
      <c r="E2096" s="7" t="s">
        <v>28</v>
      </c>
      <c r="F2096" s="7" t="s">
        <v>82</v>
      </c>
      <c r="G2096" s="7" t="s">
        <v>83</v>
      </c>
      <c r="H2096" s="7" t="s">
        <v>19</v>
      </c>
      <c r="I2096" s="9">
        <v>0.45</v>
      </c>
      <c r="J2096" s="10">
        <v>4750</v>
      </c>
      <c r="K2096" s="11">
        <f t="shared" si="16"/>
        <v>2137.5</v>
      </c>
      <c r="L2096" s="11">
        <f t="shared" si="17"/>
        <v>748.125</v>
      </c>
      <c r="M2096" s="12">
        <v>0.35</v>
      </c>
      <c r="O2096" s="17"/>
      <c r="P2096" s="15"/>
      <c r="Q2096" s="13"/>
      <c r="R2096" s="14"/>
    </row>
    <row r="2097" spans="1:18" ht="15.75" customHeight="1">
      <c r="A2097" s="1"/>
      <c r="B2097" s="7" t="s">
        <v>27</v>
      </c>
      <c r="C2097" s="7">
        <v>1128299</v>
      </c>
      <c r="D2097" s="8">
        <v>44222</v>
      </c>
      <c r="E2097" s="7" t="s">
        <v>28</v>
      </c>
      <c r="F2097" s="7" t="s">
        <v>82</v>
      </c>
      <c r="G2097" s="7" t="s">
        <v>83</v>
      </c>
      <c r="H2097" s="7" t="s">
        <v>20</v>
      </c>
      <c r="I2097" s="9">
        <v>0.45</v>
      </c>
      <c r="J2097" s="10">
        <v>3250</v>
      </c>
      <c r="K2097" s="11">
        <f t="shared" si="16"/>
        <v>1462.5</v>
      </c>
      <c r="L2097" s="11">
        <f t="shared" si="17"/>
        <v>511.87499999999994</v>
      </c>
      <c r="M2097" s="12">
        <v>0.35</v>
      </c>
      <c r="O2097" s="17"/>
      <c r="P2097" s="15"/>
      <c r="Q2097" s="13"/>
      <c r="R2097" s="14"/>
    </row>
    <row r="2098" spans="1:18" ht="15.75" customHeight="1">
      <c r="A2098" s="1"/>
      <c r="B2098" s="7" t="s">
        <v>27</v>
      </c>
      <c r="C2098" s="7">
        <v>1128299</v>
      </c>
      <c r="D2098" s="8">
        <v>44222</v>
      </c>
      <c r="E2098" s="7" t="s">
        <v>28</v>
      </c>
      <c r="F2098" s="7" t="s">
        <v>82</v>
      </c>
      <c r="G2098" s="7" t="s">
        <v>83</v>
      </c>
      <c r="H2098" s="7" t="s">
        <v>21</v>
      </c>
      <c r="I2098" s="9">
        <v>0.50000000000000011</v>
      </c>
      <c r="J2098" s="10">
        <v>2750</v>
      </c>
      <c r="K2098" s="11">
        <f t="shared" si="16"/>
        <v>1375.0000000000002</v>
      </c>
      <c r="L2098" s="11">
        <f t="shared" si="17"/>
        <v>412.50000000000006</v>
      </c>
      <c r="M2098" s="12">
        <v>0.3</v>
      </c>
      <c r="O2098" s="17"/>
      <c r="P2098" s="15"/>
      <c r="Q2098" s="13"/>
      <c r="R2098" s="14"/>
    </row>
    <row r="2099" spans="1:18" ht="15.75" customHeight="1">
      <c r="A2099" s="1"/>
      <c r="B2099" s="7" t="s">
        <v>27</v>
      </c>
      <c r="C2099" s="7">
        <v>1128299</v>
      </c>
      <c r="D2099" s="8">
        <v>44222</v>
      </c>
      <c r="E2099" s="7" t="s">
        <v>28</v>
      </c>
      <c r="F2099" s="7" t="s">
        <v>82</v>
      </c>
      <c r="G2099" s="7" t="s">
        <v>83</v>
      </c>
      <c r="H2099" s="7" t="s">
        <v>22</v>
      </c>
      <c r="I2099" s="9">
        <v>0.45</v>
      </c>
      <c r="J2099" s="10">
        <v>4750</v>
      </c>
      <c r="K2099" s="11">
        <f t="shared" si="16"/>
        <v>2137.5</v>
      </c>
      <c r="L2099" s="11">
        <f t="shared" si="17"/>
        <v>534.375</v>
      </c>
      <c r="M2099" s="12">
        <v>0.25</v>
      </c>
      <c r="O2099" s="17"/>
      <c r="P2099" s="15"/>
      <c r="Q2099" s="13"/>
      <c r="R2099" s="14"/>
    </row>
    <row r="2100" spans="1:18" ht="15.75" customHeight="1">
      <c r="A2100" s="1"/>
      <c r="B2100" s="7" t="s">
        <v>27</v>
      </c>
      <c r="C2100" s="7">
        <v>1128299</v>
      </c>
      <c r="D2100" s="8">
        <v>44253</v>
      </c>
      <c r="E2100" s="7" t="s">
        <v>28</v>
      </c>
      <c r="F2100" s="7" t="s">
        <v>82</v>
      </c>
      <c r="G2100" s="7" t="s">
        <v>83</v>
      </c>
      <c r="H2100" s="7" t="s">
        <v>17</v>
      </c>
      <c r="I2100" s="9">
        <v>0.34999999999999992</v>
      </c>
      <c r="J2100" s="10">
        <v>5250</v>
      </c>
      <c r="K2100" s="11">
        <f t="shared" si="16"/>
        <v>1837.4999999999995</v>
      </c>
      <c r="L2100" s="11">
        <f t="shared" si="17"/>
        <v>643.12499999999977</v>
      </c>
      <c r="M2100" s="12">
        <v>0.35</v>
      </c>
      <c r="O2100" s="17"/>
      <c r="P2100" s="15"/>
      <c r="Q2100" s="13"/>
      <c r="R2100" s="14"/>
    </row>
    <row r="2101" spans="1:18" ht="15.75" customHeight="1">
      <c r="A2101" s="1"/>
      <c r="B2101" s="7" t="s">
        <v>27</v>
      </c>
      <c r="C2101" s="7">
        <v>1128299</v>
      </c>
      <c r="D2101" s="8">
        <v>44253</v>
      </c>
      <c r="E2101" s="7" t="s">
        <v>28</v>
      </c>
      <c r="F2101" s="7" t="s">
        <v>82</v>
      </c>
      <c r="G2101" s="7" t="s">
        <v>83</v>
      </c>
      <c r="H2101" s="7" t="s">
        <v>18</v>
      </c>
      <c r="I2101" s="9">
        <v>0.45</v>
      </c>
      <c r="J2101" s="10">
        <v>4250</v>
      </c>
      <c r="K2101" s="11">
        <f t="shared" si="16"/>
        <v>1912.5</v>
      </c>
      <c r="L2101" s="11">
        <f t="shared" si="17"/>
        <v>765</v>
      </c>
      <c r="M2101" s="12">
        <v>0.4</v>
      </c>
      <c r="O2101" s="17"/>
      <c r="P2101" s="15"/>
      <c r="Q2101" s="13"/>
      <c r="R2101" s="14"/>
    </row>
    <row r="2102" spans="1:18" ht="15.75" customHeight="1">
      <c r="A2102" s="1"/>
      <c r="B2102" s="7" t="s">
        <v>27</v>
      </c>
      <c r="C2102" s="7">
        <v>1128299</v>
      </c>
      <c r="D2102" s="8">
        <v>44253</v>
      </c>
      <c r="E2102" s="7" t="s">
        <v>28</v>
      </c>
      <c r="F2102" s="7" t="s">
        <v>82</v>
      </c>
      <c r="G2102" s="7" t="s">
        <v>83</v>
      </c>
      <c r="H2102" s="7" t="s">
        <v>19</v>
      </c>
      <c r="I2102" s="9">
        <v>0.45</v>
      </c>
      <c r="J2102" s="10">
        <v>4250</v>
      </c>
      <c r="K2102" s="11">
        <f t="shared" si="16"/>
        <v>1912.5</v>
      </c>
      <c r="L2102" s="11">
        <f t="shared" si="17"/>
        <v>669.375</v>
      </c>
      <c r="M2102" s="12">
        <v>0.35</v>
      </c>
      <c r="O2102" s="17"/>
      <c r="P2102" s="15"/>
      <c r="Q2102" s="13"/>
      <c r="R2102" s="14"/>
    </row>
    <row r="2103" spans="1:18" ht="15.75" customHeight="1">
      <c r="A2103" s="1"/>
      <c r="B2103" s="7" t="s">
        <v>27</v>
      </c>
      <c r="C2103" s="7">
        <v>1128299</v>
      </c>
      <c r="D2103" s="8">
        <v>44253</v>
      </c>
      <c r="E2103" s="7" t="s">
        <v>28</v>
      </c>
      <c r="F2103" s="7" t="s">
        <v>82</v>
      </c>
      <c r="G2103" s="7" t="s">
        <v>83</v>
      </c>
      <c r="H2103" s="7" t="s">
        <v>20</v>
      </c>
      <c r="I2103" s="9">
        <v>0.45</v>
      </c>
      <c r="J2103" s="10">
        <v>2750</v>
      </c>
      <c r="K2103" s="11">
        <f t="shared" si="16"/>
        <v>1237.5</v>
      </c>
      <c r="L2103" s="11">
        <f t="shared" si="17"/>
        <v>433.125</v>
      </c>
      <c r="M2103" s="12">
        <v>0.35</v>
      </c>
      <c r="O2103" s="17"/>
      <c r="P2103" s="15"/>
      <c r="Q2103" s="13"/>
      <c r="R2103" s="14"/>
    </row>
    <row r="2104" spans="1:18" ht="15.75" customHeight="1">
      <c r="A2104" s="1"/>
      <c r="B2104" s="7" t="s">
        <v>27</v>
      </c>
      <c r="C2104" s="7">
        <v>1128299</v>
      </c>
      <c r="D2104" s="8">
        <v>44253</v>
      </c>
      <c r="E2104" s="7" t="s">
        <v>28</v>
      </c>
      <c r="F2104" s="7" t="s">
        <v>82</v>
      </c>
      <c r="G2104" s="7" t="s">
        <v>83</v>
      </c>
      <c r="H2104" s="7" t="s">
        <v>21</v>
      </c>
      <c r="I2104" s="9">
        <v>0.50000000000000011</v>
      </c>
      <c r="J2104" s="10">
        <v>2000</v>
      </c>
      <c r="K2104" s="11">
        <f t="shared" si="16"/>
        <v>1000.0000000000002</v>
      </c>
      <c r="L2104" s="11">
        <f t="shared" si="17"/>
        <v>300.00000000000006</v>
      </c>
      <c r="M2104" s="12">
        <v>0.3</v>
      </c>
      <c r="O2104" s="17"/>
      <c r="P2104" s="15"/>
      <c r="Q2104" s="13"/>
      <c r="R2104" s="14"/>
    </row>
    <row r="2105" spans="1:18" ht="15.75" customHeight="1">
      <c r="A2105" s="1"/>
      <c r="B2105" s="7" t="s">
        <v>27</v>
      </c>
      <c r="C2105" s="7">
        <v>1128299</v>
      </c>
      <c r="D2105" s="8">
        <v>44253</v>
      </c>
      <c r="E2105" s="7" t="s">
        <v>28</v>
      </c>
      <c r="F2105" s="7" t="s">
        <v>82</v>
      </c>
      <c r="G2105" s="7" t="s">
        <v>83</v>
      </c>
      <c r="H2105" s="7" t="s">
        <v>22</v>
      </c>
      <c r="I2105" s="9">
        <v>0.45</v>
      </c>
      <c r="J2105" s="10">
        <v>4000</v>
      </c>
      <c r="K2105" s="11">
        <f t="shared" si="16"/>
        <v>1800</v>
      </c>
      <c r="L2105" s="11">
        <f t="shared" si="17"/>
        <v>450</v>
      </c>
      <c r="M2105" s="12">
        <v>0.25</v>
      </c>
      <c r="O2105" s="17"/>
      <c r="P2105" s="15"/>
      <c r="Q2105" s="13"/>
      <c r="R2105" s="14"/>
    </row>
    <row r="2106" spans="1:18" ht="15.75" customHeight="1">
      <c r="A2106" s="1"/>
      <c r="B2106" s="7" t="s">
        <v>27</v>
      </c>
      <c r="C2106" s="7">
        <v>1128299</v>
      </c>
      <c r="D2106" s="8">
        <v>44280</v>
      </c>
      <c r="E2106" s="7" t="s">
        <v>28</v>
      </c>
      <c r="F2106" s="7" t="s">
        <v>82</v>
      </c>
      <c r="G2106" s="7" t="s">
        <v>83</v>
      </c>
      <c r="H2106" s="7" t="s">
        <v>17</v>
      </c>
      <c r="I2106" s="9">
        <v>0.45</v>
      </c>
      <c r="J2106" s="10">
        <v>5500</v>
      </c>
      <c r="K2106" s="11">
        <f t="shared" si="16"/>
        <v>2475</v>
      </c>
      <c r="L2106" s="11">
        <f t="shared" si="17"/>
        <v>866.25</v>
      </c>
      <c r="M2106" s="12">
        <v>0.35</v>
      </c>
      <c r="O2106" s="17"/>
      <c r="P2106" s="15"/>
      <c r="Q2106" s="13"/>
      <c r="R2106" s="14"/>
    </row>
    <row r="2107" spans="1:18" ht="15.75" customHeight="1">
      <c r="A2107" s="1"/>
      <c r="B2107" s="7" t="s">
        <v>27</v>
      </c>
      <c r="C2107" s="7">
        <v>1128299</v>
      </c>
      <c r="D2107" s="8">
        <v>44280</v>
      </c>
      <c r="E2107" s="7" t="s">
        <v>28</v>
      </c>
      <c r="F2107" s="7" t="s">
        <v>82</v>
      </c>
      <c r="G2107" s="7" t="s">
        <v>83</v>
      </c>
      <c r="H2107" s="7" t="s">
        <v>18</v>
      </c>
      <c r="I2107" s="9">
        <v>0.55000000000000004</v>
      </c>
      <c r="J2107" s="10">
        <v>4000</v>
      </c>
      <c r="K2107" s="11">
        <f t="shared" si="16"/>
        <v>2200</v>
      </c>
      <c r="L2107" s="11">
        <f t="shared" si="17"/>
        <v>880</v>
      </c>
      <c r="M2107" s="12">
        <v>0.4</v>
      </c>
      <c r="O2107" s="17"/>
      <c r="P2107" s="15"/>
      <c r="Q2107" s="13"/>
      <c r="R2107" s="14"/>
    </row>
    <row r="2108" spans="1:18" ht="15.75" customHeight="1">
      <c r="A2108" s="1"/>
      <c r="B2108" s="7" t="s">
        <v>27</v>
      </c>
      <c r="C2108" s="7">
        <v>1128299</v>
      </c>
      <c r="D2108" s="8">
        <v>44280</v>
      </c>
      <c r="E2108" s="7" t="s">
        <v>28</v>
      </c>
      <c r="F2108" s="7" t="s">
        <v>82</v>
      </c>
      <c r="G2108" s="7" t="s">
        <v>83</v>
      </c>
      <c r="H2108" s="7" t="s">
        <v>19</v>
      </c>
      <c r="I2108" s="9">
        <v>0.55000000000000004</v>
      </c>
      <c r="J2108" s="10">
        <v>4000</v>
      </c>
      <c r="K2108" s="11">
        <f t="shared" si="16"/>
        <v>2200</v>
      </c>
      <c r="L2108" s="11">
        <f t="shared" si="17"/>
        <v>770</v>
      </c>
      <c r="M2108" s="12">
        <v>0.35</v>
      </c>
      <c r="O2108" s="17"/>
      <c r="P2108" s="15"/>
      <c r="Q2108" s="13"/>
      <c r="R2108" s="14"/>
    </row>
    <row r="2109" spans="1:18" ht="15.75" customHeight="1">
      <c r="A2109" s="1"/>
      <c r="B2109" s="7" t="s">
        <v>27</v>
      </c>
      <c r="C2109" s="7">
        <v>1128299</v>
      </c>
      <c r="D2109" s="8">
        <v>44280</v>
      </c>
      <c r="E2109" s="7" t="s">
        <v>28</v>
      </c>
      <c r="F2109" s="7" t="s">
        <v>82</v>
      </c>
      <c r="G2109" s="7" t="s">
        <v>83</v>
      </c>
      <c r="H2109" s="7" t="s">
        <v>20</v>
      </c>
      <c r="I2109" s="9">
        <v>0.55000000000000004</v>
      </c>
      <c r="J2109" s="10">
        <v>2750</v>
      </c>
      <c r="K2109" s="11">
        <f t="shared" si="16"/>
        <v>1512.5000000000002</v>
      </c>
      <c r="L2109" s="11">
        <f t="shared" si="17"/>
        <v>529.375</v>
      </c>
      <c r="M2109" s="12">
        <v>0.35</v>
      </c>
      <c r="O2109" s="17"/>
      <c r="P2109" s="15"/>
      <c r="Q2109" s="13"/>
      <c r="R2109" s="14"/>
    </row>
    <row r="2110" spans="1:18" ht="15.75" customHeight="1">
      <c r="A2110" s="1"/>
      <c r="B2110" s="7" t="s">
        <v>27</v>
      </c>
      <c r="C2110" s="7">
        <v>1128299</v>
      </c>
      <c r="D2110" s="8">
        <v>44280</v>
      </c>
      <c r="E2110" s="7" t="s">
        <v>28</v>
      </c>
      <c r="F2110" s="7" t="s">
        <v>82</v>
      </c>
      <c r="G2110" s="7" t="s">
        <v>83</v>
      </c>
      <c r="H2110" s="7" t="s">
        <v>21</v>
      </c>
      <c r="I2110" s="9">
        <v>0.60000000000000009</v>
      </c>
      <c r="J2110" s="10">
        <v>1750</v>
      </c>
      <c r="K2110" s="11">
        <f t="shared" si="16"/>
        <v>1050.0000000000002</v>
      </c>
      <c r="L2110" s="11">
        <f t="shared" si="17"/>
        <v>315.00000000000006</v>
      </c>
      <c r="M2110" s="12">
        <v>0.3</v>
      </c>
      <c r="O2110" s="17"/>
      <c r="P2110" s="15"/>
      <c r="Q2110" s="13"/>
      <c r="R2110" s="14"/>
    </row>
    <row r="2111" spans="1:18" ht="15.75" customHeight="1">
      <c r="A2111" s="1"/>
      <c r="B2111" s="7" t="s">
        <v>27</v>
      </c>
      <c r="C2111" s="7">
        <v>1128299</v>
      </c>
      <c r="D2111" s="8">
        <v>44280</v>
      </c>
      <c r="E2111" s="7" t="s">
        <v>28</v>
      </c>
      <c r="F2111" s="7" t="s">
        <v>82</v>
      </c>
      <c r="G2111" s="7" t="s">
        <v>83</v>
      </c>
      <c r="H2111" s="7" t="s">
        <v>22</v>
      </c>
      <c r="I2111" s="9">
        <v>0.55000000000000004</v>
      </c>
      <c r="J2111" s="10">
        <v>3750</v>
      </c>
      <c r="K2111" s="11">
        <f t="shared" si="16"/>
        <v>2062.5</v>
      </c>
      <c r="L2111" s="11">
        <f t="shared" si="17"/>
        <v>515.625</v>
      </c>
      <c r="M2111" s="12">
        <v>0.25</v>
      </c>
      <c r="O2111" s="17"/>
      <c r="P2111" s="15"/>
      <c r="Q2111" s="13"/>
      <c r="R2111" s="14"/>
    </row>
    <row r="2112" spans="1:18" ht="15.75" customHeight="1">
      <c r="A2112" s="1"/>
      <c r="B2112" s="7" t="s">
        <v>27</v>
      </c>
      <c r="C2112" s="7">
        <v>1128299</v>
      </c>
      <c r="D2112" s="8">
        <v>44312</v>
      </c>
      <c r="E2112" s="7" t="s">
        <v>28</v>
      </c>
      <c r="F2112" s="7" t="s">
        <v>82</v>
      </c>
      <c r="G2112" s="7" t="s">
        <v>83</v>
      </c>
      <c r="H2112" s="7" t="s">
        <v>17</v>
      </c>
      <c r="I2112" s="9">
        <v>0.55000000000000004</v>
      </c>
      <c r="J2112" s="10">
        <v>5500</v>
      </c>
      <c r="K2112" s="11">
        <f t="shared" si="16"/>
        <v>3025.0000000000005</v>
      </c>
      <c r="L2112" s="11">
        <f t="shared" si="17"/>
        <v>1058.75</v>
      </c>
      <c r="M2112" s="12">
        <v>0.35</v>
      </c>
      <c r="O2112" s="17"/>
      <c r="P2112" s="15"/>
      <c r="Q2112" s="13"/>
      <c r="R2112" s="14"/>
    </row>
    <row r="2113" spans="1:18" ht="15.75" customHeight="1">
      <c r="A2113" s="1"/>
      <c r="B2113" s="7" t="s">
        <v>27</v>
      </c>
      <c r="C2113" s="7">
        <v>1128299</v>
      </c>
      <c r="D2113" s="8">
        <v>44312</v>
      </c>
      <c r="E2113" s="7" t="s">
        <v>28</v>
      </c>
      <c r="F2113" s="7" t="s">
        <v>82</v>
      </c>
      <c r="G2113" s="7" t="s">
        <v>83</v>
      </c>
      <c r="H2113" s="7" t="s">
        <v>18</v>
      </c>
      <c r="I2113" s="9">
        <v>0.60000000000000009</v>
      </c>
      <c r="J2113" s="10">
        <v>3500</v>
      </c>
      <c r="K2113" s="11">
        <f t="shared" si="16"/>
        <v>2100.0000000000005</v>
      </c>
      <c r="L2113" s="11">
        <f t="shared" si="17"/>
        <v>840.00000000000023</v>
      </c>
      <c r="M2113" s="12">
        <v>0.4</v>
      </c>
      <c r="O2113" s="17"/>
      <c r="P2113" s="15"/>
      <c r="Q2113" s="13"/>
      <c r="R2113" s="14"/>
    </row>
    <row r="2114" spans="1:18" ht="15.75" customHeight="1">
      <c r="A2114" s="1"/>
      <c r="B2114" s="7" t="s">
        <v>27</v>
      </c>
      <c r="C2114" s="7">
        <v>1128299</v>
      </c>
      <c r="D2114" s="8">
        <v>44312</v>
      </c>
      <c r="E2114" s="7" t="s">
        <v>28</v>
      </c>
      <c r="F2114" s="7" t="s">
        <v>82</v>
      </c>
      <c r="G2114" s="7" t="s">
        <v>83</v>
      </c>
      <c r="H2114" s="7" t="s">
        <v>19</v>
      </c>
      <c r="I2114" s="9">
        <v>0.60000000000000009</v>
      </c>
      <c r="J2114" s="10">
        <v>4000</v>
      </c>
      <c r="K2114" s="11">
        <f t="shared" si="16"/>
        <v>2400.0000000000005</v>
      </c>
      <c r="L2114" s="11">
        <f t="shared" si="17"/>
        <v>840.00000000000011</v>
      </c>
      <c r="M2114" s="12">
        <v>0.35</v>
      </c>
      <c r="O2114" s="17"/>
      <c r="P2114" s="15"/>
      <c r="Q2114" s="13"/>
      <c r="R2114" s="14"/>
    </row>
    <row r="2115" spans="1:18" ht="15.75" customHeight="1">
      <c r="A2115" s="1"/>
      <c r="B2115" s="7" t="s">
        <v>27</v>
      </c>
      <c r="C2115" s="7">
        <v>1128299</v>
      </c>
      <c r="D2115" s="8">
        <v>44312</v>
      </c>
      <c r="E2115" s="7" t="s">
        <v>28</v>
      </c>
      <c r="F2115" s="7" t="s">
        <v>82</v>
      </c>
      <c r="G2115" s="7" t="s">
        <v>83</v>
      </c>
      <c r="H2115" s="7" t="s">
        <v>20</v>
      </c>
      <c r="I2115" s="9">
        <v>0.55000000000000004</v>
      </c>
      <c r="J2115" s="10">
        <v>3000</v>
      </c>
      <c r="K2115" s="11">
        <f t="shared" si="16"/>
        <v>1650.0000000000002</v>
      </c>
      <c r="L2115" s="11">
        <f t="shared" si="17"/>
        <v>577.5</v>
      </c>
      <c r="M2115" s="12">
        <v>0.35</v>
      </c>
      <c r="O2115" s="17"/>
      <c r="P2115" s="15"/>
      <c r="Q2115" s="13"/>
      <c r="R2115" s="14"/>
    </row>
    <row r="2116" spans="1:18" ht="15.75" customHeight="1">
      <c r="A2116" s="1"/>
      <c r="B2116" s="7" t="s">
        <v>27</v>
      </c>
      <c r="C2116" s="7">
        <v>1128299</v>
      </c>
      <c r="D2116" s="8">
        <v>44312</v>
      </c>
      <c r="E2116" s="7" t="s">
        <v>28</v>
      </c>
      <c r="F2116" s="7" t="s">
        <v>82</v>
      </c>
      <c r="G2116" s="7" t="s">
        <v>83</v>
      </c>
      <c r="H2116" s="7" t="s">
        <v>21</v>
      </c>
      <c r="I2116" s="9">
        <v>0.60000000000000009</v>
      </c>
      <c r="J2116" s="10">
        <v>2000</v>
      </c>
      <c r="K2116" s="11">
        <f t="shared" si="16"/>
        <v>1200.0000000000002</v>
      </c>
      <c r="L2116" s="11">
        <f t="shared" si="17"/>
        <v>360.00000000000006</v>
      </c>
      <c r="M2116" s="12">
        <v>0.3</v>
      </c>
      <c r="O2116" s="17"/>
      <c r="P2116" s="15"/>
      <c r="Q2116" s="13"/>
      <c r="R2116" s="14"/>
    </row>
    <row r="2117" spans="1:18" ht="15.75" customHeight="1">
      <c r="A2117" s="1"/>
      <c r="B2117" s="7" t="s">
        <v>27</v>
      </c>
      <c r="C2117" s="7">
        <v>1128299</v>
      </c>
      <c r="D2117" s="8">
        <v>44312</v>
      </c>
      <c r="E2117" s="7" t="s">
        <v>28</v>
      </c>
      <c r="F2117" s="7" t="s">
        <v>82</v>
      </c>
      <c r="G2117" s="7" t="s">
        <v>83</v>
      </c>
      <c r="H2117" s="7" t="s">
        <v>22</v>
      </c>
      <c r="I2117" s="9">
        <v>0.75000000000000011</v>
      </c>
      <c r="J2117" s="10">
        <v>3750</v>
      </c>
      <c r="K2117" s="11">
        <f t="shared" si="16"/>
        <v>2812.5000000000005</v>
      </c>
      <c r="L2117" s="11">
        <f t="shared" si="17"/>
        <v>703.12500000000011</v>
      </c>
      <c r="M2117" s="12">
        <v>0.25</v>
      </c>
      <c r="O2117" s="17"/>
      <c r="P2117" s="15"/>
      <c r="Q2117" s="13"/>
      <c r="R2117" s="14"/>
    </row>
    <row r="2118" spans="1:18" ht="15.75" customHeight="1">
      <c r="A2118" s="1"/>
      <c r="B2118" s="7" t="s">
        <v>27</v>
      </c>
      <c r="C2118" s="7">
        <v>1128299</v>
      </c>
      <c r="D2118" s="8">
        <v>44343</v>
      </c>
      <c r="E2118" s="7" t="s">
        <v>28</v>
      </c>
      <c r="F2118" s="7" t="s">
        <v>82</v>
      </c>
      <c r="G2118" s="7" t="s">
        <v>83</v>
      </c>
      <c r="H2118" s="7" t="s">
        <v>17</v>
      </c>
      <c r="I2118" s="9">
        <v>0.55000000000000004</v>
      </c>
      <c r="J2118" s="10">
        <v>5750</v>
      </c>
      <c r="K2118" s="11">
        <f t="shared" si="16"/>
        <v>3162.5000000000005</v>
      </c>
      <c r="L2118" s="11">
        <f t="shared" si="17"/>
        <v>1106.875</v>
      </c>
      <c r="M2118" s="12">
        <v>0.35</v>
      </c>
      <c r="O2118" s="17"/>
      <c r="P2118" s="15"/>
      <c r="Q2118" s="13"/>
      <c r="R2118" s="14"/>
    </row>
    <row r="2119" spans="1:18" ht="15.75" customHeight="1">
      <c r="A2119" s="1"/>
      <c r="B2119" s="7" t="s">
        <v>27</v>
      </c>
      <c r="C2119" s="7">
        <v>1128299</v>
      </c>
      <c r="D2119" s="8">
        <v>44343</v>
      </c>
      <c r="E2119" s="7" t="s">
        <v>28</v>
      </c>
      <c r="F2119" s="7" t="s">
        <v>82</v>
      </c>
      <c r="G2119" s="7" t="s">
        <v>83</v>
      </c>
      <c r="H2119" s="7" t="s">
        <v>18</v>
      </c>
      <c r="I2119" s="9">
        <v>0.60000000000000009</v>
      </c>
      <c r="J2119" s="10">
        <v>4250</v>
      </c>
      <c r="K2119" s="11">
        <f t="shared" si="16"/>
        <v>2550.0000000000005</v>
      </c>
      <c r="L2119" s="11">
        <f t="shared" si="17"/>
        <v>1020.0000000000002</v>
      </c>
      <c r="M2119" s="12">
        <v>0.4</v>
      </c>
      <c r="O2119" s="17"/>
      <c r="P2119" s="15"/>
      <c r="Q2119" s="13"/>
      <c r="R2119" s="14"/>
    </row>
    <row r="2120" spans="1:18" ht="15.75" customHeight="1">
      <c r="A2120" s="1"/>
      <c r="B2120" s="7" t="s">
        <v>27</v>
      </c>
      <c r="C2120" s="7">
        <v>1128299</v>
      </c>
      <c r="D2120" s="8">
        <v>44343</v>
      </c>
      <c r="E2120" s="7" t="s">
        <v>28</v>
      </c>
      <c r="F2120" s="7" t="s">
        <v>82</v>
      </c>
      <c r="G2120" s="7" t="s">
        <v>83</v>
      </c>
      <c r="H2120" s="7" t="s">
        <v>19</v>
      </c>
      <c r="I2120" s="9">
        <v>0.60000000000000009</v>
      </c>
      <c r="J2120" s="10">
        <v>4500</v>
      </c>
      <c r="K2120" s="11">
        <f t="shared" si="16"/>
        <v>2700.0000000000005</v>
      </c>
      <c r="L2120" s="11">
        <f t="shared" si="17"/>
        <v>945.00000000000011</v>
      </c>
      <c r="M2120" s="12">
        <v>0.35</v>
      </c>
      <c r="O2120" s="17"/>
      <c r="P2120" s="15"/>
      <c r="Q2120" s="13"/>
      <c r="R2120" s="14"/>
    </row>
    <row r="2121" spans="1:18" ht="15.75" customHeight="1">
      <c r="A2121" s="1"/>
      <c r="B2121" s="7" t="s">
        <v>27</v>
      </c>
      <c r="C2121" s="7">
        <v>1128299</v>
      </c>
      <c r="D2121" s="8">
        <v>44343</v>
      </c>
      <c r="E2121" s="7" t="s">
        <v>28</v>
      </c>
      <c r="F2121" s="7" t="s">
        <v>82</v>
      </c>
      <c r="G2121" s="7" t="s">
        <v>83</v>
      </c>
      <c r="H2121" s="7" t="s">
        <v>20</v>
      </c>
      <c r="I2121" s="9">
        <v>0.55000000000000004</v>
      </c>
      <c r="J2121" s="10">
        <v>3500</v>
      </c>
      <c r="K2121" s="11">
        <f t="shared" si="16"/>
        <v>1925.0000000000002</v>
      </c>
      <c r="L2121" s="11">
        <f t="shared" si="17"/>
        <v>673.75</v>
      </c>
      <c r="M2121" s="12">
        <v>0.35</v>
      </c>
      <c r="O2121" s="17"/>
      <c r="P2121" s="15"/>
      <c r="Q2121" s="13"/>
      <c r="R2121" s="14"/>
    </row>
    <row r="2122" spans="1:18" ht="15.75" customHeight="1">
      <c r="A2122" s="1"/>
      <c r="B2122" s="7" t="s">
        <v>27</v>
      </c>
      <c r="C2122" s="7">
        <v>1128299</v>
      </c>
      <c r="D2122" s="8">
        <v>44343</v>
      </c>
      <c r="E2122" s="7" t="s">
        <v>28</v>
      </c>
      <c r="F2122" s="7" t="s">
        <v>82</v>
      </c>
      <c r="G2122" s="7" t="s">
        <v>83</v>
      </c>
      <c r="H2122" s="7" t="s">
        <v>21</v>
      </c>
      <c r="I2122" s="9">
        <v>0.60000000000000009</v>
      </c>
      <c r="J2122" s="10">
        <v>2500</v>
      </c>
      <c r="K2122" s="11">
        <f t="shared" si="16"/>
        <v>1500.0000000000002</v>
      </c>
      <c r="L2122" s="11">
        <f t="shared" si="17"/>
        <v>450.00000000000006</v>
      </c>
      <c r="M2122" s="12">
        <v>0.3</v>
      </c>
      <c r="O2122" s="17"/>
      <c r="P2122" s="15"/>
      <c r="Q2122" s="13"/>
      <c r="R2122" s="14"/>
    </row>
    <row r="2123" spans="1:18" ht="15.75" customHeight="1">
      <c r="A2123" s="1"/>
      <c r="B2123" s="7" t="s">
        <v>27</v>
      </c>
      <c r="C2123" s="7">
        <v>1128299</v>
      </c>
      <c r="D2123" s="8">
        <v>44343</v>
      </c>
      <c r="E2123" s="7" t="s">
        <v>28</v>
      </c>
      <c r="F2123" s="7" t="s">
        <v>82</v>
      </c>
      <c r="G2123" s="7" t="s">
        <v>83</v>
      </c>
      <c r="H2123" s="7" t="s">
        <v>22</v>
      </c>
      <c r="I2123" s="9">
        <v>0.75000000000000011</v>
      </c>
      <c r="J2123" s="10">
        <v>4250</v>
      </c>
      <c r="K2123" s="11">
        <f t="shared" si="16"/>
        <v>3187.5000000000005</v>
      </c>
      <c r="L2123" s="11">
        <f t="shared" si="17"/>
        <v>796.87500000000011</v>
      </c>
      <c r="M2123" s="12">
        <v>0.25</v>
      </c>
      <c r="O2123" s="17"/>
      <c r="P2123" s="15"/>
      <c r="Q2123" s="13"/>
      <c r="R2123" s="14"/>
    </row>
    <row r="2124" spans="1:18" ht="15.75" customHeight="1">
      <c r="A2124" s="1"/>
      <c r="B2124" s="7" t="s">
        <v>27</v>
      </c>
      <c r="C2124" s="7">
        <v>1128299</v>
      </c>
      <c r="D2124" s="8">
        <v>44373</v>
      </c>
      <c r="E2124" s="7" t="s">
        <v>28</v>
      </c>
      <c r="F2124" s="7" t="s">
        <v>82</v>
      </c>
      <c r="G2124" s="7" t="s">
        <v>83</v>
      </c>
      <c r="H2124" s="7" t="s">
        <v>17</v>
      </c>
      <c r="I2124" s="9">
        <v>0.55000000000000004</v>
      </c>
      <c r="J2124" s="10">
        <v>7000</v>
      </c>
      <c r="K2124" s="11">
        <f t="shared" si="16"/>
        <v>3850.0000000000005</v>
      </c>
      <c r="L2124" s="11">
        <f t="shared" si="17"/>
        <v>1347.5</v>
      </c>
      <c r="M2124" s="12">
        <v>0.35</v>
      </c>
      <c r="O2124" s="17"/>
      <c r="P2124" s="15"/>
      <c r="Q2124" s="13"/>
      <c r="R2124" s="14"/>
    </row>
    <row r="2125" spans="1:18" ht="15.75" customHeight="1">
      <c r="A2125" s="1"/>
      <c r="B2125" s="7" t="s">
        <v>27</v>
      </c>
      <c r="C2125" s="7">
        <v>1128299</v>
      </c>
      <c r="D2125" s="8">
        <v>44373</v>
      </c>
      <c r="E2125" s="7" t="s">
        <v>28</v>
      </c>
      <c r="F2125" s="7" t="s">
        <v>82</v>
      </c>
      <c r="G2125" s="7" t="s">
        <v>83</v>
      </c>
      <c r="H2125" s="7" t="s">
        <v>18</v>
      </c>
      <c r="I2125" s="9">
        <v>0.60000000000000009</v>
      </c>
      <c r="J2125" s="10">
        <v>5500</v>
      </c>
      <c r="K2125" s="11">
        <f t="shared" si="16"/>
        <v>3300.0000000000005</v>
      </c>
      <c r="L2125" s="11">
        <f t="shared" si="17"/>
        <v>1320.0000000000002</v>
      </c>
      <c r="M2125" s="12">
        <v>0.4</v>
      </c>
      <c r="O2125" s="17"/>
      <c r="P2125" s="15"/>
      <c r="Q2125" s="13"/>
      <c r="R2125" s="14"/>
    </row>
    <row r="2126" spans="1:18" ht="15.75" customHeight="1">
      <c r="A2126" s="1"/>
      <c r="B2126" s="7" t="s">
        <v>27</v>
      </c>
      <c r="C2126" s="7">
        <v>1128299</v>
      </c>
      <c r="D2126" s="8">
        <v>44373</v>
      </c>
      <c r="E2126" s="7" t="s">
        <v>28</v>
      </c>
      <c r="F2126" s="7" t="s">
        <v>82</v>
      </c>
      <c r="G2126" s="7" t="s">
        <v>83</v>
      </c>
      <c r="H2126" s="7" t="s">
        <v>19</v>
      </c>
      <c r="I2126" s="9">
        <v>0.60000000000000009</v>
      </c>
      <c r="J2126" s="10">
        <v>5500</v>
      </c>
      <c r="K2126" s="11">
        <f t="shared" si="16"/>
        <v>3300.0000000000005</v>
      </c>
      <c r="L2126" s="11">
        <f t="shared" si="17"/>
        <v>1155</v>
      </c>
      <c r="M2126" s="12">
        <v>0.35</v>
      </c>
      <c r="O2126" s="17"/>
      <c r="P2126" s="15"/>
      <c r="Q2126" s="13"/>
      <c r="R2126" s="14"/>
    </row>
    <row r="2127" spans="1:18" ht="15.75" customHeight="1">
      <c r="A2127" s="1"/>
      <c r="B2127" s="7" t="s">
        <v>27</v>
      </c>
      <c r="C2127" s="7">
        <v>1128299</v>
      </c>
      <c r="D2127" s="8">
        <v>44373</v>
      </c>
      <c r="E2127" s="7" t="s">
        <v>28</v>
      </c>
      <c r="F2127" s="7" t="s">
        <v>82</v>
      </c>
      <c r="G2127" s="7" t="s">
        <v>83</v>
      </c>
      <c r="H2127" s="7" t="s">
        <v>20</v>
      </c>
      <c r="I2127" s="9">
        <v>0.55000000000000004</v>
      </c>
      <c r="J2127" s="10">
        <v>4250</v>
      </c>
      <c r="K2127" s="11">
        <f t="shared" si="16"/>
        <v>2337.5</v>
      </c>
      <c r="L2127" s="11">
        <f t="shared" si="17"/>
        <v>818.125</v>
      </c>
      <c r="M2127" s="12">
        <v>0.35</v>
      </c>
      <c r="O2127" s="17"/>
      <c r="P2127" s="15"/>
      <c r="Q2127" s="13"/>
      <c r="R2127" s="14"/>
    </row>
    <row r="2128" spans="1:18" ht="15.75" customHeight="1">
      <c r="A2128" s="1"/>
      <c r="B2128" s="7" t="s">
        <v>27</v>
      </c>
      <c r="C2128" s="7">
        <v>1128299</v>
      </c>
      <c r="D2128" s="8">
        <v>44373</v>
      </c>
      <c r="E2128" s="7" t="s">
        <v>28</v>
      </c>
      <c r="F2128" s="7" t="s">
        <v>82</v>
      </c>
      <c r="G2128" s="7" t="s">
        <v>83</v>
      </c>
      <c r="H2128" s="7" t="s">
        <v>21</v>
      </c>
      <c r="I2128" s="9">
        <v>0.60000000000000009</v>
      </c>
      <c r="J2128" s="10">
        <v>3000</v>
      </c>
      <c r="K2128" s="11">
        <f t="shared" si="16"/>
        <v>1800.0000000000002</v>
      </c>
      <c r="L2128" s="11">
        <f t="shared" si="17"/>
        <v>540</v>
      </c>
      <c r="M2128" s="12">
        <v>0.3</v>
      </c>
      <c r="O2128" s="17"/>
      <c r="P2128" s="15"/>
      <c r="Q2128" s="13"/>
      <c r="R2128" s="14"/>
    </row>
    <row r="2129" spans="1:18" ht="15.75" customHeight="1">
      <c r="A2129" s="1"/>
      <c r="B2129" s="7" t="s">
        <v>27</v>
      </c>
      <c r="C2129" s="7">
        <v>1128299</v>
      </c>
      <c r="D2129" s="8">
        <v>44373</v>
      </c>
      <c r="E2129" s="7" t="s">
        <v>28</v>
      </c>
      <c r="F2129" s="7" t="s">
        <v>82</v>
      </c>
      <c r="G2129" s="7" t="s">
        <v>83</v>
      </c>
      <c r="H2129" s="7" t="s">
        <v>22</v>
      </c>
      <c r="I2129" s="9">
        <v>0.75000000000000011</v>
      </c>
      <c r="J2129" s="10">
        <v>6000</v>
      </c>
      <c r="K2129" s="11">
        <f t="shared" si="16"/>
        <v>4500.0000000000009</v>
      </c>
      <c r="L2129" s="11">
        <f t="shared" si="17"/>
        <v>1125.0000000000002</v>
      </c>
      <c r="M2129" s="12">
        <v>0.25</v>
      </c>
      <c r="O2129" s="17"/>
      <c r="P2129" s="15"/>
      <c r="Q2129" s="13"/>
      <c r="R2129" s="14"/>
    </row>
    <row r="2130" spans="1:18" ht="15.75" customHeight="1">
      <c r="A2130" s="1"/>
      <c r="B2130" s="7" t="s">
        <v>27</v>
      </c>
      <c r="C2130" s="7">
        <v>1128299</v>
      </c>
      <c r="D2130" s="8">
        <v>44402</v>
      </c>
      <c r="E2130" s="7" t="s">
        <v>28</v>
      </c>
      <c r="F2130" s="7" t="s">
        <v>82</v>
      </c>
      <c r="G2130" s="7" t="s">
        <v>83</v>
      </c>
      <c r="H2130" s="7" t="s">
        <v>17</v>
      </c>
      <c r="I2130" s="9">
        <v>0.55000000000000004</v>
      </c>
      <c r="J2130" s="10">
        <v>7500</v>
      </c>
      <c r="K2130" s="11">
        <f t="shared" si="16"/>
        <v>4125</v>
      </c>
      <c r="L2130" s="11">
        <f t="shared" si="17"/>
        <v>1443.75</v>
      </c>
      <c r="M2130" s="12">
        <v>0.35</v>
      </c>
      <c r="O2130" s="17"/>
      <c r="P2130" s="15"/>
      <c r="Q2130" s="13"/>
      <c r="R2130" s="14"/>
    </row>
    <row r="2131" spans="1:18" ht="15.75" customHeight="1">
      <c r="A2131" s="1"/>
      <c r="B2131" s="7" t="s">
        <v>27</v>
      </c>
      <c r="C2131" s="7">
        <v>1128299</v>
      </c>
      <c r="D2131" s="8">
        <v>44402</v>
      </c>
      <c r="E2131" s="7" t="s">
        <v>28</v>
      </c>
      <c r="F2131" s="7" t="s">
        <v>82</v>
      </c>
      <c r="G2131" s="7" t="s">
        <v>83</v>
      </c>
      <c r="H2131" s="7" t="s">
        <v>18</v>
      </c>
      <c r="I2131" s="9">
        <v>0.60000000000000009</v>
      </c>
      <c r="J2131" s="10">
        <v>6000</v>
      </c>
      <c r="K2131" s="11">
        <f t="shared" si="16"/>
        <v>3600.0000000000005</v>
      </c>
      <c r="L2131" s="11">
        <f t="shared" si="17"/>
        <v>1440.0000000000002</v>
      </c>
      <c r="M2131" s="12">
        <v>0.4</v>
      </c>
      <c r="O2131" s="17"/>
      <c r="P2131" s="15"/>
      <c r="Q2131" s="13"/>
      <c r="R2131" s="14"/>
    </row>
    <row r="2132" spans="1:18" ht="15.75" customHeight="1">
      <c r="A2132" s="1"/>
      <c r="B2132" s="7" t="s">
        <v>27</v>
      </c>
      <c r="C2132" s="7">
        <v>1128299</v>
      </c>
      <c r="D2132" s="8">
        <v>44402</v>
      </c>
      <c r="E2132" s="7" t="s">
        <v>28</v>
      </c>
      <c r="F2132" s="7" t="s">
        <v>82</v>
      </c>
      <c r="G2132" s="7" t="s">
        <v>83</v>
      </c>
      <c r="H2132" s="7" t="s">
        <v>19</v>
      </c>
      <c r="I2132" s="9">
        <v>0.60000000000000009</v>
      </c>
      <c r="J2132" s="10">
        <v>5500</v>
      </c>
      <c r="K2132" s="11">
        <f t="shared" si="16"/>
        <v>3300.0000000000005</v>
      </c>
      <c r="L2132" s="11">
        <f t="shared" si="17"/>
        <v>1155</v>
      </c>
      <c r="M2132" s="12">
        <v>0.35</v>
      </c>
      <c r="O2132" s="17"/>
      <c r="P2132" s="15"/>
      <c r="Q2132" s="13"/>
      <c r="R2132" s="14"/>
    </row>
    <row r="2133" spans="1:18" ht="15.75" customHeight="1">
      <c r="A2133" s="1"/>
      <c r="B2133" s="7" t="s">
        <v>27</v>
      </c>
      <c r="C2133" s="7">
        <v>1128299</v>
      </c>
      <c r="D2133" s="8">
        <v>44402</v>
      </c>
      <c r="E2133" s="7" t="s">
        <v>28</v>
      </c>
      <c r="F2133" s="7" t="s">
        <v>82</v>
      </c>
      <c r="G2133" s="7" t="s">
        <v>83</v>
      </c>
      <c r="H2133" s="7" t="s">
        <v>20</v>
      </c>
      <c r="I2133" s="9">
        <v>0.55000000000000004</v>
      </c>
      <c r="J2133" s="10">
        <v>4500</v>
      </c>
      <c r="K2133" s="11">
        <f t="shared" si="16"/>
        <v>2475</v>
      </c>
      <c r="L2133" s="11">
        <f t="shared" si="17"/>
        <v>866.25</v>
      </c>
      <c r="M2133" s="12">
        <v>0.35</v>
      </c>
      <c r="O2133" s="17"/>
      <c r="P2133" s="15"/>
      <c r="Q2133" s="13"/>
      <c r="R2133" s="14"/>
    </row>
    <row r="2134" spans="1:18" ht="15.75" customHeight="1">
      <c r="A2134" s="1"/>
      <c r="B2134" s="7" t="s">
        <v>27</v>
      </c>
      <c r="C2134" s="7">
        <v>1128299</v>
      </c>
      <c r="D2134" s="8">
        <v>44402</v>
      </c>
      <c r="E2134" s="7" t="s">
        <v>28</v>
      </c>
      <c r="F2134" s="7" t="s">
        <v>82</v>
      </c>
      <c r="G2134" s="7" t="s">
        <v>83</v>
      </c>
      <c r="H2134" s="7" t="s">
        <v>21</v>
      </c>
      <c r="I2134" s="9">
        <v>0.60000000000000009</v>
      </c>
      <c r="J2134" s="10">
        <v>5000</v>
      </c>
      <c r="K2134" s="11">
        <f t="shared" si="16"/>
        <v>3000.0000000000005</v>
      </c>
      <c r="L2134" s="11">
        <f t="shared" si="17"/>
        <v>900.00000000000011</v>
      </c>
      <c r="M2134" s="12">
        <v>0.3</v>
      </c>
      <c r="O2134" s="17"/>
      <c r="P2134" s="15"/>
      <c r="Q2134" s="13"/>
      <c r="R2134" s="14"/>
    </row>
    <row r="2135" spans="1:18" ht="15.75" customHeight="1">
      <c r="A2135" s="1"/>
      <c r="B2135" s="7" t="s">
        <v>27</v>
      </c>
      <c r="C2135" s="7">
        <v>1128299</v>
      </c>
      <c r="D2135" s="8">
        <v>44402</v>
      </c>
      <c r="E2135" s="7" t="s">
        <v>28</v>
      </c>
      <c r="F2135" s="7" t="s">
        <v>82</v>
      </c>
      <c r="G2135" s="7" t="s">
        <v>83</v>
      </c>
      <c r="H2135" s="7" t="s">
        <v>22</v>
      </c>
      <c r="I2135" s="9">
        <v>0.75000000000000011</v>
      </c>
      <c r="J2135" s="10">
        <v>5000</v>
      </c>
      <c r="K2135" s="11">
        <f t="shared" si="16"/>
        <v>3750.0000000000005</v>
      </c>
      <c r="L2135" s="11">
        <f t="shared" si="17"/>
        <v>937.50000000000011</v>
      </c>
      <c r="M2135" s="12">
        <v>0.25</v>
      </c>
      <c r="O2135" s="17"/>
      <c r="P2135" s="15"/>
      <c r="Q2135" s="13"/>
      <c r="R2135" s="14"/>
    </row>
    <row r="2136" spans="1:18" ht="15.75" customHeight="1">
      <c r="A2136" s="1"/>
      <c r="B2136" s="7" t="s">
        <v>27</v>
      </c>
      <c r="C2136" s="7">
        <v>1128299</v>
      </c>
      <c r="D2136" s="8">
        <v>44434</v>
      </c>
      <c r="E2136" s="7" t="s">
        <v>28</v>
      </c>
      <c r="F2136" s="7" t="s">
        <v>82</v>
      </c>
      <c r="G2136" s="7" t="s">
        <v>83</v>
      </c>
      <c r="H2136" s="7" t="s">
        <v>17</v>
      </c>
      <c r="I2136" s="9">
        <v>0.60000000000000009</v>
      </c>
      <c r="J2136" s="10">
        <v>7000</v>
      </c>
      <c r="K2136" s="11">
        <f t="shared" si="16"/>
        <v>4200.0000000000009</v>
      </c>
      <c r="L2136" s="11">
        <f t="shared" si="17"/>
        <v>1470.0000000000002</v>
      </c>
      <c r="M2136" s="12">
        <v>0.35</v>
      </c>
      <c r="O2136" s="17"/>
      <c r="P2136" s="15"/>
      <c r="Q2136" s="13"/>
      <c r="R2136" s="14"/>
    </row>
    <row r="2137" spans="1:18" ht="15.75" customHeight="1">
      <c r="A2137" s="1"/>
      <c r="B2137" s="7" t="s">
        <v>27</v>
      </c>
      <c r="C2137" s="7">
        <v>1128299</v>
      </c>
      <c r="D2137" s="8">
        <v>44434</v>
      </c>
      <c r="E2137" s="7" t="s">
        <v>28</v>
      </c>
      <c r="F2137" s="7" t="s">
        <v>82</v>
      </c>
      <c r="G2137" s="7" t="s">
        <v>83</v>
      </c>
      <c r="H2137" s="7" t="s">
        <v>18</v>
      </c>
      <c r="I2137" s="9">
        <v>0.65000000000000013</v>
      </c>
      <c r="J2137" s="10">
        <v>6500</v>
      </c>
      <c r="K2137" s="11">
        <f t="shared" si="16"/>
        <v>4225.0000000000009</v>
      </c>
      <c r="L2137" s="11">
        <f t="shared" si="17"/>
        <v>1690.0000000000005</v>
      </c>
      <c r="M2137" s="12">
        <v>0.4</v>
      </c>
      <c r="O2137" s="17"/>
      <c r="P2137" s="15"/>
      <c r="Q2137" s="13"/>
      <c r="R2137" s="14"/>
    </row>
    <row r="2138" spans="1:18" ht="15.75" customHeight="1">
      <c r="A2138" s="1"/>
      <c r="B2138" s="7" t="s">
        <v>27</v>
      </c>
      <c r="C2138" s="7">
        <v>1128299</v>
      </c>
      <c r="D2138" s="8">
        <v>44434</v>
      </c>
      <c r="E2138" s="7" t="s">
        <v>28</v>
      </c>
      <c r="F2138" s="7" t="s">
        <v>82</v>
      </c>
      <c r="G2138" s="7" t="s">
        <v>83</v>
      </c>
      <c r="H2138" s="7" t="s">
        <v>19</v>
      </c>
      <c r="I2138" s="9">
        <v>0.60000000000000009</v>
      </c>
      <c r="J2138" s="10">
        <v>5250</v>
      </c>
      <c r="K2138" s="11">
        <f t="shared" si="16"/>
        <v>3150.0000000000005</v>
      </c>
      <c r="L2138" s="11">
        <f t="shared" si="17"/>
        <v>1102.5</v>
      </c>
      <c r="M2138" s="12">
        <v>0.35</v>
      </c>
      <c r="O2138" s="17"/>
      <c r="P2138" s="15"/>
      <c r="Q2138" s="13"/>
      <c r="R2138" s="14"/>
    </row>
    <row r="2139" spans="1:18" ht="15.75" customHeight="1">
      <c r="A2139" s="1"/>
      <c r="B2139" s="7" t="s">
        <v>27</v>
      </c>
      <c r="C2139" s="7">
        <v>1128299</v>
      </c>
      <c r="D2139" s="8">
        <v>44434</v>
      </c>
      <c r="E2139" s="7" t="s">
        <v>28</v>
      </c>
      <c r="F2139" s="7" t="s">
        <v>82</v>
      </c>
      <c r="G2139" s="7" t="s">
        <v>83</v>
      </c>
      <c r="H2139" s="7" t="s">
        <v>20</v>
      </c>
      <c r="I2139" s="9">
        <v>0.60000000000000009</v>
      </c>
      <c r="J2139" s="10">
        <v>4750</v>
      </c>
      <c r="K2139" s="11">
        <f t="shared" si="16"/>
        <v>2850.0000000000005</v>
      </c>
      <c r="L2139" s="11">
        <f t="shared" si="17"/>
        <v>997.50000000000011</v>
      </c>
      <c r="M2139" s="12">
        <v>0.35</v>
      </c>
      <c r="O2139" s="17"/>
      <c r="P2139" s="15"/>
      <c r="Q2139" s="13"/>
      <c r="R2139" s="14"/>
    </row>
    <row r="2140" spans="1:18" ht="15.75" customHeight="1">
      <c r="A2140" s="1"/>
      <c r="B2140" s="7" t="s">
        <v>27</v>
      </c>
      <c r="C2140" s="7">
        <v>1128299</v>
      </c>
      <c r="D2140" s="8">
        <v>44434</v>
      </c>
      <c r="E2140" s="7" t="s">
        <v>28</v>
      </c>
      <c r="F2140" s="7" t="s">
        <v>82</v>
      </c>
      <c r="G2140" s="7" t="s">
        <v>83</v>
      </c>
      <c r="H2140" s="7" t="s">
        <v>21</v>
      </c>
      <c r="I2140" s="9">
        <v>0.70000000000000007</v>
      </c>
      <c r="J2140" s="10">
        <v>4750</v>
      </c>
      <c r="K2140" s="11">
        <f t="shared" si="16"/>
        <v>3325.0000000000005</v>
      </c>
      <c r="L2140" s="11">
        <f t="shared" si="17"/>
        <v>997.50000000000011</v>
      </c>
      <c r="M2140" s="12">
        <v>0.3</v>
      </c>
      <c r="O2140" s="17"/>
      <c r="P2140" s="15"/>
      <c r="Q2140" s="13"/>
      <c r="R2140" s="14"/>
    </row>
    <row r="2141" spans="1:18" ht="15.75" customHeight="1">
      <c r="A2141" s="1"/>
      <c r="B2141" s="7" t="s">
        <v>27</v>
      </c>
      <c r="C2141" s="7">
        <v>1128299</v>
      </c>
      <c r="D2141" s="8">
        <v>44434</v>
      </c>
      <c r="E2141" s="7" t="s">
        <v>28</v>
      </c>
      <c r="F2141" s="7" t="s">
        <v>82</v>
      </c>
      <c r="G2141" s="7" t="s">
        <v>83</v>
      </c>
      <c r="H2141" s="7" t="s">
        <v>22</v>
      </c>
      <c r="I2141" s="9">
        <v>0.75000000000000011</v>
      </c>
      <c r="J2141" s="10">
        <v>4500</v>
      </c>
      <c r="K2141" s="11">
        <f t="shared" si="16"/>
        <v>3375.0000000000005</v>
      </c>
      <c r="L2141" s="11">
        <f t="shared" si="17"/>
        <v>843.75000000000011</v>
      </c>
      <c r="M2141" s="12">
        <v>0.25</v>
      </c>
      <c r="O2141" s="17"/>
      <c r="P2141" s="15"/>
      <c r="Q2141" s="13"/>
      <c r="R2141" s="14"/>
    </row>
    <row r="2142" spans="1:18" ht="15.75" customHeight="1">
      <c r="A2142" s="1"/>
      <c r="B2142" s="7" t="s">
        <v>27</v>
      </c>
      <c r="C2142" s="7">
        <v>1128299</v>
      </c>
      <c r="D2142" s="8">
        <v>44466</v>
      </c>
      <c r="E2142" s="7" t="s">
        <v>28</v>
      </c>
      <c r="F2142" s="7" t="s">
        <v>82</v>
      </c>
      <c r="G2142" s="7" t="s">
        <v>83</v>
      </c>
      <c r="H2142" s="7" t="s">
        <v>17</v>
      </c>
      <c r="I2142" s="9">
        <v>0.50000000000000011</v>
      </c>
      <c r="J2142" s="10">
        <v>6250</v>
      </c>
      <c r="K2142" s="11">
        <f t="shared" si="16"/>
        <v>3125.0000000000009</v>
      </c>
      <c r="L2142" s="11">
        <f t="shared" si="17"/>
        <v>1093.7500000000002</v>
      </c>
      <c r="M2142" s="12">
        <v>0.35</v>
      </c>
      <c r="O2142" s="17"/>
      <c r="P2142" s="15"/>
      <c r="Q2142" s="13"/>
      <c r="R2142" s="14"/>
    </row>
    <row r="2143" spans="1:18" ht="15.75" customHeight="1">
      <c r="A2143" s="1"/>
      <c r="B2143" s="7" t="s">
        <v>27</v>
      </c>
      <c r="C2143" s="7">
        <v>1128299</v>
      </c>
      <c r="D2143" s="8">
        <v>44466</v>
      </c>
      <c r="E2143" s="7" t="s">
        <v>28</v>
      </c>
      <c r="F2143" s="7" t="s">
        <v>82</v>
      </c>
      <c r="G2143" s="7" t="s">
        <v>83</v>
      </c>
      <c r="H2143" s="7" t="s">
        <v>18</v>
      </c>
      <c r="I2143" s="9">
        <v>0.55000000000000016</v>
      </c>
      <c r="J2143" s="10">
        <v>6250</v>
      </c>
      <c r="K2143" s="11">
        <f t="shared" si="16"/>
        <v>3437.5000000000009</v>
      </c>
      <c r="L2143" s="11">
        <f t="shared" si="17"/>
        <v>1375.0000000000005</v>
      </c>
      <c r="M2143" s="12">
        <v>0.4</v>
      </c>
      <c r="O2143" s="17"/>
      <c r="P2143" s="15"/>
      <c r="Q2143" s="13"/>
      <c r="R2143" s="14"/>
    </row>
    <row r="2144" spans="1:18" ht="15.75" customHeight="1">
      <c r="A2144" s="1"/>
      <c r="B2144" s="7" t="s">
        <v>27</v>
      </c>
      <c r="C2144" s="7">
        <v>1128299</v>
      </c>
      <c r="D2144" s="8">
        <v>44466</v>
      </c>
      <c r="E2144" s="7" t="s">
        <v>28</v>
      </c>
      <c r="F2144" s="7" t="s">
        <v>82</v>
      </c>
      <c r="G2144" s="7" t="s">
        <v>83</v>
      </c>
      <c r="H2144" s="7" t="s">
        <v>19</v>
      </c>
      <c r="I2144" s="9">
        <v>0.50000000000000011</v>
      </c>
      <c r="J2144" s="10">
        <v>4750</v>
      </c>
      <c r="K2144" s="11">
        <f t="shared" si="16"/>
        <v>2375.0000000000005</v>
      </c>
      <c r="L2144" s="11">
        <f t="shared" si="17"/>
        <v>831.25000000000011</v>
      </c>
      <c r="M2144" s="12">
        <v>0.35</v>
      </c>
      <c r="O2144" s="17"/>
      <c r="P2144" s="15"/>
      <c r="Q2144" s="13"/>
      <c r="R2144" s="14"/>
    </row>
    <row r="2145" spans="1:18" ht="15.75" customHeight="1">
      <c r="A2145" s="1"/>
      <c r="B2145" s="7" t="s">
        <v>27</v>
      </c>
      <c r="C2145" s="7">
        <v>1128299</v>
      </c>
      <c r="D2145" s="8">
        <v>44466</v>
      </c>
      <c r="E2145" s="7" t="s">
        <v>28</v>
      </c>
      <c r="F2145" s="7" t="s">
        <v>82</v>
      </c>
      <c r="G2145" s="7" t="s">
        <v>83</v>
      </c>
      <c r="H2145" s="7" t="s">
        <v>20</v>
      </c>
      <c r="I2145" s="9">
        <v>0.50000000000000011</v>
      </c>
      <c r="J2145" s="10">
        <v>4250</v>
      </c>
      <c r="K2145" s="11">
        <f t="shared" si="16"/>
        <v>2125.0000000000005</v>
      </c>
      <c r="L2145" s="11">
        <f t="shared" si="17"/>
        <v>743.75000000000011</v>
      </c>
      <c r="M2145" s="12">
        <v>0.35</v>
      </c>
      <c r="O2145" s="17"/>
      <c r="P2145" s="15"/>
      <c r="Q2145" s="13"/>
      <c r="R2145" s="14"/>
    </row>
    <row r="2146" spans="1:18" ht="15.75" customHeight="1">
      <c r="A2146" s="1"/>
      <c r="B2146" s="7" t="s">
        <v>27</v>
      </c>
      <c r="C2146" s="7">
        <v>1128299</v>
      </c>
      <c r="D2146" s="8">
        <v>44466</v>
      </c>
      <c r="E2146" s="7" t="s">
        <v>28</v>
      </c>
      <c r="F2146" s="7" t="s">
        <v>82</v>
      </c>
      <c r="G2146" s="7" t="s">
        <v>83</v>
      </c>
      <c r="H2146" s="7" t="s">
        <v>21</v>
      </c>
      <c r="I2146" s="9">
        <v>0.60000000000000009</v>
      </c>
      <c r="J2146" s="10">
        <v>4250</v>
      </c>
      <c r="K2146" s="11">
        <f t="shared" si="16"/>
        <v>2550.0000000000005</v>
      </c>
      <c r="L2146" s="11">
        <f t="shared" si="17"/>
        <v>765.00000000000011</v>
      </c>
      <c r="M2146" s="12">
        <v>0.3</v>
      </c>
      <c r="O2146" s="17"/>
      <c r="P2146" s="15"/>
      <c r="Q2146" s="13"/>
      <c r="R2146" s="14"/>
    </row>
    <row r="2147" spans="1:18" ht="15.75" customHeight="1">
      <c r="A2147" s="1"/>
      <c r="B2147" s="7" t="s">
        <v>27</v>
      </c>
      <c r="C2147" s="7">
        <v>1128299</v>
      </c>
      <c r="D2147" s="8">
        <v>44466</v>
      </c>
      <c r="E2147" s="7" t="s">
        <v>28</v>
      </c>
      <c r="F2147" s="7" t="s">
        <v>82</v>
      </c>
      <c r="G2147" s="7" t="s">
        <v>83</v>
      </c>
      <c r="H2147" s="7" t="s">
        <v>22</v>
      </c>
      <c r="I2147" s="9">
        <v>0.65000000000000013</v>
      </c>
      <c r="J2147" s="10">
        <v>4750</v>
      </c>
      <c r="K2147" s="11">
        <f t="shared" si="16"/>
        <v>3087.5000000000005</v>
      </c>
      <c r="L2147" s="11">
        <f t="shared" si="17"/>
        <v>771.87500000000011</v>
      </c>
      <c r="M2147" s="12">
        <v>0.25</v>
      </c>
      <c r="O2147" s="17"/>
      <c r="P2147" s="15"/>
      <c r="Q2147" s="13"/>
      <c r="R2147" s="14"/>
    </row>
    <row r="2148" spans="1:18" ht="15.75" customHeight="1">
      <c r="A2148" s="1"/>
      <c r="B2148" s="7" t="s">
        <v>27</v>
      </c>
      <c r="C2148" s="7">
        <v>1128299</v>
      </c>
      <c r="D2148" s="8">
        <v>44495</v>
      </c>
      <c r="E2148" s="7" t="s">
        <v>28</v>
      </c>
      <c r="F2148" s="7" t="s">
        <v>82</v>
      </c>
      <c r="G2148" s="7" t="s">
        <v>83</v>
      </c>
      <c r="H2148" s="7" t="s">
        <v>17</v>
      </c>
      <c r="I2148" s="9">
        <v>0.50000000000000011</v>
      </c>
      <c r="J2148" s="10">
        <v>5500</v>
      </c>
      <c r="K2148" s="11">
        <f t="shared" si="16"/>
        <v>2750.0000000000005</v>
      </c>
      <c r="L2148" s="11">
        <f t="shared" si="17"/>
        <v>962.50000000000011</v>
      </c>
      <c r="M2148" s="12">
        <v>0.35</v>
      </c>
      <c r="O2148" s="17"/>
      <c r="P2148" s="15"/>
      <c r="Q2148" s="13"/>
      <c r="R2148" s="14"/>
    </row>
    <row r="2149" spans="1:18" ht="15.75" customHeight="1">
      <c r="A2149" s="1"/>
      <c r="B2149" s="7" t="s">
        <v>27</v>
      </c>
      <c r="C2149" s="7">
        <v>1128299</v>
      </c>
      <c r="D2149" s="8">
        <v>44495</v>
      </c>
      <c r="E2149" s="7" t="s">
        <v>28</v>
      </c>
      <c r="F2149" s="7" t="s">
        <v>82</v>
      </c>
      <c r="G2149" s="7" t="s">
        <v>83</v>
      </c>
      <c r="H2149" s="7" t="s">
        <v>18</v>
      </c>
      <c r="I2149" s="9">
        <v>0.55000000000000016</v>
      </c>
      <c r="J2149" s="10">
        <v>5500</v>
      </c>
      <c r="K2149" s="11">
        <f t="shared" si="16"/>
        <v>3025.0000000000009</v>
      </c>
      <c r="L2149" s="11">
        <f t="shared" si="17"/>
        <v>1210.0000000000005</v>
      </c>
      <c r="M2149" s="12">
        <v>0.4</v>
      </c>
      <c r="O2149" s="17"/>
      <c r="P2149" s="15"/>
      <c r="Q2149" s="13"/>
      <c r="R2149" s="14"/>
    </row>
    <row r="2150" spans="1:18" ht="15.75" customHeight="1">
      <c r="A2150" s="1"/>
      <c r="B2150" s="7" t="s">
        <v>27</v>
      </c>
      <c r="C2150" s="7">
        <v>1128299</v>
      </c>
      <c r="D2150" s="8">
        <v>44495</v>
      </c>
      <c r="E2150" s="7" t="s">
        <v>28</v>
      </c>
      <c r="F2150" s="7" t="s">
        <v>82</v>
      </c>
      <c r="G2150" s="7" t="s">
        <v>83</v>
      </c>
      <c r="H2150" s="7" t="s">
        <v>19</v>
      </c>
      <c r="I2150" s="9">
        <v>0.50000000000000011</v>
      </c>
      <c r="J2150" s="10">
        <v>3750</v>
      </c>
      <c r="K2150" s="11">
        <f t="shared" si="16"/>
        <v>1875.0000000000005</v>
      </c>
      <c r="L2150" s="11">
        <f t="shared" si="17"/>
        <v>656.25000000000011</v>
      </c>
      <c r="M2150" s="12">
        <v>0.35</v>
      </c>
      <c r="O2150" s="17"/>
      <c r="P2150" s="15"/>
      <c r="Q2150" s="13"/>
      <c r="R2150" s="14"/>
    </row>
    <row r="2151" spans="1:18" ht="15.75" customHeight="1">
      <c r="A2151" s="1"/>
      <c r="B2151" s="7" t="s">
        <v>27</v>
      </c>
      <c r="C2151" s="7">
        <v>1128299</v>
      </c>
      <c r="D2151" s="8">
        <v>44495</v>
      </c>
      <c r="E2151" s="7" t="s">
        <v>28</v>
      </c>
      <c r="F2151" s="7" t="s">
        <v>82</v>
      </c>
      <c r="G2151" s="7" t="s">
        <v>83</v>
      </c>
      <c r="H2151" s="7" t="s">
        <v>20</v>
      </c>
      <c r="I2151" s="9">
        <v>0.50000000000000011</v>
      </c>
      <c r="J2151" s="10">
        <v>3500</v>
      </c>
      <c r="K2151" s="11">
        <f t="shared" si="16"/>
        <v>1750.0000000000005</v>
      </c>
      <c r="L2151" s="11">
        <f t="shared" si="17"/>
        <v>612.50000000000011</v>
      </c>
      <c r="M2151" s="12">
        <v>0.35</v>
      </c>
      <c r="O2151" s="17"/>
      <c r="P2151" s="15"/>
      <c r="Q2151" s="13"/>
      <c r="R2151" s="14"/>
    </row>
    <row r="2152" spans="1:18" ht="15.75" customHeight="1">
      <c r="A2152" s="1"/>
      <c r="B2152" s="7" t="s">
        <v>27</v>
      </c>
      <c r="C2152" s="7">
        <v>1128299</v>
      </c>
      <c r="D2152" s="8">
        <v>44495</v>
      </c>
      <c r="E2152" s="7" t="s">
        <v>28</v>
      </c>
      <c r="F2152" s="7" t="s">
        <v>82</v>
      </c>
      <c r="G2152" s="7" t="s">
        <v>83</v>
      </c>
      <c r="H2152" s="7" t="s">
        <v>21</v>
      </c>
      <c r="I2152" s="9">
        <v>0.60000000000000009</v>
      </c>
      <c r="J2152" s="10">
        <v>3250</v>
      </c>
      <c r="K2152" s="11">
        <f t="shared" si="16"/>
        <v>1950.0000000000002</v>
      </c>
      <c r="L2152" s="11">
        <f t="shared" si="17"/>
        <v>585</v>
      </c>
      <c r="M2152" s="12">
        <v>0.3</v>
      </c>
      <c r="O2152" s="17"/>
      <c r="P2152" s="15"/>
      <c r="Q2152" s="13"/>
      <c r="R2152" s="14"/>
    </row>
    <row r="2153" spans="1:18" ht="15.75" customHeight="1">
      <c r="A2153" s="1"/>
      <c r="B2153" s="7" t="s">
        <v>27</v>
      </c>
      <c r="C2153" s="7">
        <v>1128299</v>
      </c>
      <c r="D2153" s="8">
        <v>44495</v>
      </c>
      <c r="E2153" s="7" t="s">
        <v>28</v>
      </c>
      <c r="F2153" s="7" t="s">
        <v>82</v>
      </c>
      <c r="G2153" s="7" t="s">
        <v>83</v>
      </c>
      <c r="H2153" s="7" t="s">
        <v>22</v>
      </c>
      <c r="I2153" s="9">
        <v>0.75000000000000011</v>
      </c>
      <c r="J2153" s="10">
        <v>3750</v>
      </c>
      <c r="K2153" s="11">
        <f t="shared" si="16"/>
        <v>2812.5000000000005</v>
      </c>
      <c r="L2153" s="11">
        <f t="shared" si="17"/>
        <v>703.12500000000011</v>
      </c>
      <c r="M2153" s="12">
        <v>0.25</v>
      </c>
      <c r="O2153" s="17"/>
      <c r="P2153" s="15"/>
      <c r="Q2153" s="13"/>
      <c r="R2153" s="14"/>
    </row>
    <row r="2154" spans="1:18" ht="15.75" customHeight="1">
      <c r="A2154" s="1"/>
      <c r="B2154" s="7" t="s">
        <v>27</v>
      </c>
      <c r="C2154" s="7">
        <v>1128299</v>
      </c>
      <c r="D2154" s="8">
        <v>44526</v>
      </c>
      <c r="E2154" s="7" t="s">
        <v>28</v>
      </c>
      <c r="F2154" s="7" t="s">
        <v>82</v>
      </c>
      <c r="G2154" s="7" t="s">
        <v>83</v>
      </c>
      <c r="H2154" s="7" t="s">
        <v>17</v>
      </c>
      <c r="I2154" s="9">
        <v>0.60000000000000009</v>
      </c>
      <c r="J2154" s="10">
        <v>5500</v>
      </c>
      <c r="K2154" s="11">
        <f t="shared" si="16"/>
        <v>3300.0000000000005</v>
      </c>
      <c r="L2154" s="11">
        <f t="shared" si="17"/>
        <v>1155</v>
      </c>
      <c r="M2154" s="12">
        <v>0.35</v>
      </c>
      <c r="O2154" s="17"/>
      <c r="P2154" s="15"/>
      <c r="Q2154" s="13"/>
      <c r="R2154" s="14"/>
    </row>
    <row r="2155" spans="1:18" ht="15.75" customHeight="1">
      <c r="A2155" s="1"/>
      <c r="B2155" s="7" t="s">
        <v>27</v>
      </c>
      <c r="C2155" s="7">
        <v>1128299</v>
      </c>
      <c r="D2155" s="8">
        <v>44526</v>
      </c>
      <c r="E2155" s="7" t="s">
        <v>28</v>
      </c>
      <c r="F2155" s="7" t="s">
        <v>82</v>
      </c>
      <c r="G2155" s="7" t="s">
        <v>83</v>
      </c>
      <c r="H2155" s="7" t="s">
        <v>18</v>
      </c>
      <c r="I2155" s="9">
        <v>0.65000000000000013</v>
      </c>
      <c r="J2155" s="10">
        <v>6000</v>
      </c>
      <c r="K2155" s="11">
        <f t="shared" si="16"/>
        <v>3900.0000000000009</v>
      </c>
      <c r="L2155" s="11">
        <f t="shared" si="17"/>
        <v>1560.0000000000005</v>
      </c>
      <c r="M2155" s="12">
        <v>0.4</v>
      </c>
      <c r="O2155" s="17"/>
      <c r="P2155" s="15"/>
      <c r="Q2155" s="13"/>
      <c r="R2155" s="14"/>
    </row>
    <row r="2156" spans="1:18" ht="15.75" customHeight="1">
      <c r="A2156" s="1"/>
      <c r="B2156" s="7" t="s">
        <v>27</v>
      </c>
      <c r="C2156" s="7">
        <v>1128299</v>
      </c>
      <c r="D2156" s="8">
        <v>44526</v>
      </c>
      <c r="E2156" s="7" t="s">
        <v>28</v>
      </c>
      <c r="F2156" s="7" t="s">
        <v>82</v>
      </c>
      <c r="G2156" s="7" t="s">
        <v>83</v>
      </c>
      <c r="H2156" s="7" t="s">
        <v>19</v>
      </c>
      <c r="I2156" s="9">
        <v>0.60000000000000009</v>
      </c>
      <c r="J2156" s="10">
        <v>4500</v>
      </c>
      <c r="K2156" s="11">
        <f t="shared" si="16"/>
        <v>2700.0000000000005</v>
      </c>
      <c r="L2156" s="11">
        <f t="shared" si="17"/>
        <v>945.00000000000011</v>
      </c>
      <c r="M2156" s="12">
        <v>0.35</v>
      </c>
      <c r="O2156" s="17"/>
      <c r="P2156" s="15"/>
      <c r="Q2156" s="13"/>
      <c r="R2156" s="14"/>
    </row>
    <row r="2157" spans="1:18" ht="15.75" customHeight="1">
      <c r="A2157" s="1"/>
      <c r="B2157" s="7" t="s">
        <v>27</v>
      </c>
      <c r="C2157" s="7">
        <v>1128299</v>
      </c>
      <c r="D2157" s="8">
        <v>44526</v>
      </c>
      <c r="E2157" s="7" t="s">
        <v>28</v>
      </c>
      <c r="F2157" s="7" t="s">
        <v>82</v>
      </c>
      <c r="G2157" s="7" t="s">
        <v>83</v>
      </c>
      <c r="H2157" s="7" t="s">
        <v>20</v>
      </c>
      <c r="I2157" s="9">
        <v>0.60000000000000009</v>
      </c>
      <c r="J2157" s="10">
        <v>4250</v>
      </c>
      <c r="K2157" s="11">
        <f t="shared" si="16"/>
        <v>2550.0000000000005</v>
      </c>
      <c r="L2157" s="11">
        <f t="shared" si="17"/>
        <v>892.50000000000011</v>
      </c>
      <c r="M2157" s="12">
        <v>0.35</v>
      </c>
      <c r="O2157" s="17"/>
      <c r="P2157" s="15"/>
      <c r="Q2157" s="13"/>
      <c r="R2157" s="14"/>
    </row>
    <row r="2158" spans="1:18" ht="15.75" customHeight="1">
      <c r="A2158" s="1"/>
      <c r="B2158" s="7" t="s">
        <v>27</v>
      </c>
      <c r="C2158" s="7">
        <v>1128299</v>
      </c>
      <c r="D2158" s="8">
        <v>44526</v>
      </c>
      <c r="E2158" s="7" t="s">
        <v>28</v>
      </c>
      <c r="F2158" s="7" t="s">
        <v>82</v>
      </c>
      <c r="G2158" s="7" t="s">
        <v>83</v>
      </c>
      <c r="H2158" s="7" t="s">
        <v>21</v>
      </c>
      <c r="I2158" s="9">
        <v>0.70000000000000007</v>
      </c>
      <c r="J2158" s="10">
        <v>3750</v>
      </c>
      <c r="K2158" s="11">
        <f t="shared" si="16"/>
        <v>2625.0000000000005</v>
      </c>
      <c r="L2158" s="11">
        <f t="shared" si="17"/>
        <v>787.50000000000011</v>
      </c>
      <c r="M2158" s="12">
        <v>0.3</v>
      </c>
      <c r="O2158" s="17"/>
      <c r="P2158" s="15"/>
      <c r="Q2158" s="13"/>
      <c r="R2158" s="14"/>
    </row>
    <row r="2159" spans="1:18" ht="15.75" customHeight="1">
      <c r="A2159" s="1"/>
      <c r="B2159" s="7" t="s">
        <v>27</v>
      </c>
      <c r="C2159" s="7">
        <v>1128299</v>
      </c>
      <c r="D2159" s="8">
        <v>44526</v>
      </c>
      <c r="E2159" s="7" t="s">
        <v>28</v>
      </c>
      <c r="F2159" s="7" t="s">
        <v>82</v>
      </c>
      <c r="G2159" s="7" t="s">
        <v>83</v>
      </c>
      <c r="H2159" s="7" t="s">
        <v>22</v>
      </c>
      <c r="I2159" s="9">
        <v>0.75000000000000011</v>
      </c>
      <c r="J2159" s="10">
        <v>5000</v>
      </c>
      <c r="K2159" s="11">
        <f t="shared" si="16"/>
        <v>3750.0000000000005</v>
      </c>
      <c r="L2159" s="11">
        <f t="shared" si="17"/>
        <v>937.50000000000011</v>
      </c>
      <c r="M2159" s="12">
        <v>0.25</v>
      </c>
      <c r="O2159" s="17"/>
      <c r="P2159" s="15"/>
      <c r="Q2159" s="13"/>
      <c r="R2159" s="14"/>
    </row>
    <row r="2160" spans="1:18" ht="15.75" customHeight="1">
      <c r="A2160" s="1"/>
      <c r="B2160" s="7" t="s">
        <v>27</v>
      </c>
      <c r="C2160" s="7">
        <v>1128299</v>
      </c>
      <c r="D2160" s="8">
        <v>44555</v>
      </c>
      <c r="E2160" s="7" t="s">
        <v>28</v>
      </c>
      <c r="F2160" s="7" t="s">
        <v>82</v>
      </c>
      <c r="G2160" s="7" t="s">
        <v>83</v>
      </c>
      <c r="H2160" s="7" t="s">
        <v>17</v>
      </c>
      <c r="I2160" s="9">
        <v>0.60000000000000009</v>
      </c>
      <c r="J2160" s="10">
        <v>7000</v>
      </c>
      <c r="K2160" s="11">
        <f t="shared" si="16"/>
        <v>4200.0000000000009</v>
      </c>
      <c r="L2160" s="11">
        <f t="shared" si="17"/>
        <v>1470.0000000000002</v>
      </c>
      <c r="M2160" s="12">
        <v>0.35</v>
      </c>
      <c r="O2160" s="17"/>
      <c r="P2160" s="15"/>
      <c r="Q2160" s="13"/>
      <c r="R2160" s="14"/>
    </row>
    <row r="2161" spans="1:18" ht="15.75" customHeight="1">
      <c r="A2161" s="1"/>
      <c r="B2161" s="7" t="s">
        <v>27</v>
      </c>
      <c r="C2161" s="7">
        <v>1128299</v>
      </c>
      <c r="D2161" s="8">
        <v>44555</v>
      </c>
      <c r="E2161" s="7" t="s">
        <v>28</v>
      </c>
      <c r="F2161" s="7" t="s">
        <v>82</v>
      </c>
      <c r="G2161" s="7" t="s">
        <v>83</v>
      </c>
      <c r="H2161" s="7" t="s">
        <v>18</v>
      </c>
      <c r="I2161" s="9">
        <v>0.65000000000000013</v>
      </c>
      <c r="J2161" s="10">
        <v>7000</v>
      </c>
      <c r="K2161" s="11">
        <f t="shared" si="16"/>
        <v>4550.0000000000009</v>
      </c>
      <c r="L2161" s="11">
        <f t="shared" si="17"/>
        <v>1820.0000000000005</v>
      </c>
      <c r="M2161" s="12">
        <v>0.4</v>
      </c>
      <c r="O2161" s="17"/>
      <c r="P2161" s="15"/>
      <c r="Q2161" s="13"/>
      <c r="R2161" s="14"/>
    </row>
    <row r="2162" spans="1:18" ht="15.75" customHeight="1">
      <c r="A2162" s="1"/>
      <c r="B2162" s="7" t="s">
        <v>27</v>
      </c>
      <c r="C2162" s="7">
        <v>1128299</v>
      </c>
      <c r="D2162" s="8">
        <v>44555</v>
      </c>
      <c r="E2162" s="7" t="s">
        <v>28</v>
      </c>
      <c r="F2162" s="7" t="s">
        <v>82</v>
      </c>
      <c r="G2162" s="7" t="s">
        <v>83</v>
      </c>
      <c r="H2162" s="7" t="s">
        <v>19</v>
      </c>
      <c r="I2162" s="9">
        <v>0.60000000000000009</v>
      </c>
      <c r="J2162" s="10">
        <v>5000</v>
      </c>
      <c r="K2162" s="11">
        <f t="shared" si="16"/>
        <v>3000.0000000000005</v>
      </c>
      <c r="L2162" s="11">
        <f t="shared" si="17"/>
        <v>1050</v>
      </c>
      <c r="M2162" s="12">
        <v>0.35</v>
      </c>
      <c r="O2162" s="17"/>
      <c r="P2162" s="15"/>
      <c r="Q2162" s="13"/>
      <c r="R2162" s="14"/>
    </row>
    <row r="2163" spans="1:18" ht="15.75" customHeight="1">
      <c r="A2163" s="1"/>
      <c r="B2163" s="7" t="s">
        <v>27</v>
      </c>
      <c r="C2163" s="7">
        <v>1128299</v>
      </c>
      <c r="D2163" s="8">
        <v>44555</v>
      </c>
      <c r="E2163" s="7" t="s">
        <v>28</v>
      </c>
      <c r="F2163" s="7" t="s">
        <v>82</v>
      </c>
      <c r="G2163" s="7" t="s">
        <v>83</v>
      </c>
      <c r="H2163" s="7" t="s">
        <v>20</v>
      </c>
      <c r="I2163" s="9">
        <v>0.60000000000000009</v>
      </c>
      <c r="J2163" s="10">
        <v>5000</v>
      </c>
      <c r="K2163" s="11">
        <f t="shared" si="16"/>
        <v>3000.0000000000005</v>
      </c>
      <c r="L2163" s="11">
        <f t="shared" si="17"/>
        <v>1050</v>
      </c>
      <c r="M2163" s="12">
        <v>0.35</v>
      </c>
      <c r="O2163" s="17"/>
      <c r="P2163" s="15"/>
      <c r="Q2163" s="13"/>
      <c r="R2163" s="14"/>
    </row>
    <row r="2164" spans="1:18" ht="15.75" customHeight="1">
      <c r="A2164" s="1"/>
      <c r="B2164" s="7" t="s">
        <v>27</v>
      </c>
      <c r="C2164" s="7">
        <v>1128299</v>
      </c>
      <c r="D2164" s="8">
        <v>44555</v>
      </c>
      <c r="E2164" s="7" t="s">
        <v>28</v>
      </c>
      <c r="F2164" s="7" t="s">
        <v>82</v>
      </c>
      <c r="G2164" s="7" t="s">
        <v>83</v>
      </c>
      <c r="H2164" s="7" t="s">
        <v>21</v>
      </c>
      <c r="I2164" s="9">
        <v>0.70000000000000007</v>
      </c>
      <c r="J2164" s="10">
        <v>4250</v>
      </c>
      <c r="K2164" s="11">
        <f t="shared" si="16"/>
        <v>2975.0000000000005</v>
      </c>
      <c r="L2164" s="11">
        <f t="shared" si="17"/>
        <v>892.50000000000011</v>
      </c>
      <c r="M2164" s="12">
        <v>0.3</v>
      </c>
      <c r="O2164" s="17"/>
      <c r="P2164" s="15"/>
      <c r="Q2164" s="13"/>
      <c r="R2164" s="14"/>
    </row>
    <row r="2165" spans="1:18" ht="15.75" customHeight="1">
      <c r="A2165" s="1"/>
      <c r="B2165" s="7" t="s">
        <v>27</v>
      </c>
      <c r="C2165" s="7">
        <v>1128299</v>
      </c>
      <c r="D2165" s="8">
        <v>44555</v>
      </c>
      <c r="E2165" s="7" t="s">
        <v>28</v>
      </c>
      <c r="F2165" s="7" t="s">
        <v>82</v>
      </c>
      <c r="G2165" s="7" t="s">
        <v>83</v>
      </c>
      <c r="H2165" s="7" t="s">
        <v>22</v>
      </c>
      <c r="I2165" s="9">
        <v>0.75000000000000011</v>
      </c>
      <c r="J2165" s="10">
        <v>5250</v>
      </c>
      <c r="K2165" s="11">
        <f t="shared" si="16"/>
        <v>3937.5000000000005</v>
      </c>
      <c r="L2165" s="11">
        <f t="shared" si="17"/>
        <v>984.37500000000011</v>
      </c>
      <c r="M2165" s="12">
        <v>0.25</v>
      </c>
      <c r="O2165" s="17"/>
      <c r="P2165" s="15"/>
      <c r="Q2165" s="13"/>
      <c r="R2165" s="14"/>
    </row>
    <row r="2166" spans="1:18" ht="15.75" customHeight="1">
      <c r="A2166" s="1" t="s">
        <v>39</v>
      </c>
      <c r="B2166" s="7" t="s">
        <v>27</v>
      </c>
      <c r="C2166" s="7">
        <v>1128299</v>
      </c>
      <c r="D2166" s="8">
        <v>44209</v>
      </c>
      <c r="E2166" s="7" t="s">
        <v>28</v>
      </c>
      <c r="F2166" s="7" t="s">
        <v>84</v>
      </c>
      <c r="G2166" s="7" t="s">
        <v>85</v>
      </c>
      <c r="H2166" s="7" t="s">
        <v>17</v>
      </c>
      <c r="I2166" s="9">
        <v>0.29999999999999993</v>
      </c>
      <c r="J2166" s="10">
        <v>4500</v>
      </c>
      <c r="K2166" s="11">
        <f t="shared" si="16"/>
        <v>1349.9999999999998</v>
      </c>
      <c r="L2166" s="11">
        <f t="shared" si="17"/>
        <v>539.99999999999989</v>
      </c>
      <c r="M2166" s="12">
        <v>0.4</v>
      </c>
      <c r="O2166" s="17"/>
      <c r="P2166" s="15"/>
      <c r="Q2166" s="13"/>
      <c r="R2166" s="14"/>
    </row>
    <row r="2167" spans="1:18" ht="15.75" customHeight="1">
      <c r="A2167" s="1"/>
      <c r="B2167" s="7" t="s">
        <v>27</v>
      </c>
      <c r="C2167" s="7">
        <v>1128299</v>
      </c>
      <c r="D2167" s="8">
        <v>44209</v>
      </c>
      <c r="E2167" s="7" t="s">
        <v>28</v>
      </c>
      <c r="F2167" s="7" t="s">
        <v>84</v>
      </c>
      <c r="G2167" s="7" t="s">
        <v>85</v>
      </c>
      <c r="H2167" s="7" t="s">
        <v>18</v>
      </c>
      <c r="I2167" s="9">
        <v>0.4</v>
      </c>
      <c r="J2167" s="10">
        <v>4500</v>
      </c>
      <c r="K2167" s="11">
        <f t="shared" si="16"/>
        <v>1800</v>
      </c>
      <c r="L2167" s="11">
        <f t="shared" si="17"/>
        <v>720</v>
      </c>
      <c r="M2167" s="12">
        <v>0.4</v>
      </c>
      <c r="O2167" s="17"/>
      <c r="P2167" s="15"/>
      <c r="Q2167" s="13"/>
      <c r="R2167" s="14"/>
    </row>
    <row r="2168" spans="1:18" ht="15.75" customHeight="1">
      <c r="A2168" s="1"/>
      <c r="B2168" s="7" t="s">
        <v>27</v>
      </c>
      <c r="C2168" s="7">
        <v>1128299</v>
      </c>
      <c r="D2168" s="8">
        <v>44209</v>
      </c>
      <c r="E2168" s="7" t="s">
        <v>28</v>
      </c>
      <c r="F2168" s="7" t="s">
        <v>84</v>
      </c>
      <c r="G2168" s="7" t="s">
        <v>85</v>
      </c>
      <c r="H2168" s="7" t="s">
        <v>19</v>
      </c>
      <c r="I2168" s="9">
        <v>0.4</v>
      </c>
      <c r="J2168" s="10">
        <v>4500</v>
      </c>
      <c r="K2168" s="11">
        <f t="shared" si="16"/>
        <v>1800</v>
      </c>
      <c r="L2168" s="11">
        <f t="shared" si="17"/>
        <v>630</v>
      </c>
      <c r="M2168" s="12">
        <v>0.35</v>
      </c>
      <c r="O2168" s="17"/>
      <c r="P2168" s="15"/>
      <c r="Q2168" s="13"/>
      <c r="R2168" s="14"/>
    </row>
    <row r="2169" spans="1:18" ht="15.75" customHeight="1">
      <c r="A2169" s="1"/>
      <c r="B2169" s="7" t="s">
        <v>27</v>
      </c>
      <c r="C2169" s="7">
        <v>1128299</v>
      </c>
      <c r="D2169" s="8">
        <v>44209</v>
      </c>
      <c r="E2169" s="7" t="s">
        <v>28</v>
      </c>
      <c r="F2169" s="7" t="s">
        <v>84</v>
      </c>
      <c r="G2169" s="7" t="s">
        <v>85</v>
      </c>
      <c r="H2169" s="7" t="s">
        <v>20</v>
      </c>
      <c r="I2169" s="9">
        <v>0.4</v>
      </c>
      <c r="J2169" s="10">
        <v>3000</v>
      </c>
      <c r="K2169" s="11">
        <f t="shared" si="16"/>
        <v>1200</v>
      </c>
      <c r="L2169" s="11">
        <f t="shared" si="17"/>
        <v>480</v>
      </c>
      <c r="M2169" s="12">
        <v>0.4</v>
      </c>
      <c r="O2169" s="17"/>
      <c r="P2169" s="15"/>
      <c r="Q2169" s="13"/>
      <c r="R2169" s="14"/>
    </row>
    <row r="2170" spans="1:18" ht="15.75" customHeight="1">
      <c r="A2170" s="1"/>
      <c r="B2170" s="7" t="s">
        <v>27</v>
      </c>
      <c r="C2170" s="7">
        <v>1128299</v>
      </c>
      <c r="D2170" s="8">
        <v>44209</v>
      </c>
      <c r="E2170" s="7" t="s">
        <v>28</v>
      </c>
      <c r="F2170" s="7" t="s">
        <v>84</v>
      </c>
      <c r="G2170" s="7" t="s">
        <v>85</v>
      </c>
      <c r="H2170" s="7" t="s">
        <v>21</v>
      </c>
      <c r="I2170" s="9">
        <v>0.45000000000000012</v>
      </c>
      <c r="J2170" s="10">
        <v>2500</v>
      </c>
      <c r="K2170" s="11">
        <f t="shared" si="16"/>
        <v>1125.0000000000002</v>
      </c>
      <c r="L2170" s="11">
        <f t="shared" si="17"/>
        <v>393.75000000000006</v>
      </c>
      <c r="M2170" s="12">
        <v>0.35</v>
      </c>
      <c r="O2170" s="17"/>
      <c r="P2170" s="15"/>
      <c r="Q2170" s="13"/>
      <c r="R2170" s="14"/>
    </row>
    <row r="2171" spans="1:18" ht="15.75" customHeight="1">
      <c r="A2171" s="1"/>
      <c r="B2171" s="7" t="s">
        <v>27</v>
      </c>
      <c r="C2171" s="7">
        <v>1128299</v>
      </c>
      <c r="D2171" s="8">
        <v>44209</v>
      </c>
      <c r="E2171" s="7" t="s">
        <v>28</v>
      </c>
      <c r="F2171" s="7" t="s">
        <v>84</v>
      </c>
      <c r="G2171" s="7" t="s">
        <v>85</v>
      </c>
      <c r="H2171" s="7" t="s">
        <v>22</v>
      </c>
      <c r="I2171" s="9">
        <v>0.4</v>
      </c>
      <c r="J2171" s="10">
        <v>4500</v>
      </c>
      <c r="K2171" s="11">
        <f t="shared" si="16"/>
        <v>1800</v>
      </c>
      <c r="L2171" s="11">
        <f t="shared" si="17"/>
        <v>450</v>
      </c>
      <c r="M2171" s="12">
        <v>0.25</v>
      </c>
      <c r="O2171" s="17"/>
      <c r="P2171" s="15"/>
      <c r="Q2171" s="13"/>
      <c r="R2171" s="14"/>
    </row>
    <row r="2172" spans="1:18" ht="15.75" customHeight="1">
      <c r="A2172" s="1"/>
      <c r="B2172" s="7" t="s">
        <v>27</v>
      </c>
      <c r="C2172" s="7">
        <v>1128299</v>
      </c>
      <c r="D2172" s="8">
        <v>44240</v>
      </c>
      <c r="E2172" s="7" t="s">
        <v>28</v>
      </c>
      <c r="F2172" s="7" t="s">
        <v>84</v>
      </c>
      <c r="G2172" s="7" t="s">
        <v>85</v>
      </c>
      <c r="H2172" s="7" t="s">
        <v>17</v>
      </c>
      <c r="I2172" s="9">
        <v>0.29999999999999993</v>
      </c>
      <c r="J2172" s="10">
        <v>5000</v>
      </c>
      <c r="K2172" s="11">
        <f t="shared" si="16"/>
        <v>1499.9999999999998</v>
      </c>
      <c r="L2172" s="11">
        <f t="shared" si="17"/>
        <v>599.99999999999989</v>
      </c>
      <c r="M2172" s="12">
        <v>0.4</v>
      </c>
      <c r="O2172" s="17"/>
      <c r="P2172" s="15"/>
      <c r="Q2172" s="13"/>
      <c r="R2172" s="14"/>
    </row>
    <row r="2173" spans="1:18" ht="15.75" customHeight="1">
      <c r="A2173" s="1"/>
      <c r="B2173" s="7" t="s">
        <v>27</v>
      </c>
      <c r="C2173" s="7">
        <v>1128299</v>
      </c>
      <c r="D2173" s="8">
        <v>44240</v>
      </c>
      <c r="E2173" s="7" t="s">
        <v>28</v>
      </c>
      <c r="F2173" s="7" t="s">
        <v>84</v>
      </c>
      <c r="G2173" s="7" t="s">
        <v>85</v>
      </c>
      <c r="H2173" s="7" t="s">
        <v>18</v>
      </c>
      <c r="I2173" s="9">
        <v>0.4</v>
      </c>
      <c r="J2173" s="10">
        <v>4000</v>
      </c>
      <c r="K2173" s="11">
        <f t="shared" si="16"/>
        <v>1600</v>
      </c>
      <c r="L2173" s="11">
        <f t="shared" si="17"/>
        <v>640</v>
      </c>
      <c r="M2173" s="12">
        <v>0.4</v>
      </c>
      <c r="O2173" s="17"/>
      <c r="P2173" s="15"/>
      <c r="Q2173" s="13"/>
      <c r="R2173" s="14"/>
    </row>
    <row r="2174" spans="1:18" ht="15.75" customHeight="1">
      <c r="A2174" s="1"/>
      <c r="B2174" s="7" t="s">
        <v>27</v>
      </c>
      <c r="C2174" s="7">
        <v>1128299</v>
      </c>
      <c r="D2174" s="8">
        <v>44240</v>
      </c>
      <c r="E2174" s="7" t="s">
        <v>28</v>
      </c>
      <c r="F2174" s="7" t="s">
        <v>84</v>
      </c>
      <c r="G2174" s="7" t="s">
        <v>85</v>
      </c>
      <c r="H2174" s="7" t="s">
        <v>19</v>
      </c>
      <c r="I2174" s="9">
        <v>0.4</v>
      </c>
      <c r="J2174" s="10">
        <v>4000</v>
      </c>
      <c r="K2174" s="11">
        <f t="shared" si="16"/>
        <v>1600</v>
      </c>
      <c r="L2174" s="11">
        <f t="shared" si="17"/>
        <v>560</v>
      </c>
      <c r="M2174" s="12">
        <v>0.35</v>
      </c>
      <c r="O2174" s="17"/>
      <c r="P2174" s="15"/>
      <c r="Q2174" s="13"/>
      <c r="R2174" s="14"/>
    </row>
    <row r="2175" spans="1:18" ht="15.75" customHeight="1">
      <c r="A2175" s="1"/>
      <c r="B2175" s="7" t="s">
        <v>27</v>
      </c>
      <c r="C2175" s="7">
        <v>1128299</v>
      </c>
      <c r="D2175" s="8">
        <v>44240</v>
      </c>
      <c r="E2175" s="7" t="s">
        <v>28</v>
      </c>
      <c r="F2175" s="7" t="s">
        <v>84</v>
      </c>
      <c r="G2175" s="7" t="s">
        <v>85</v>
      </c>
      <c r="H2175" s="7" t="s">
        <v>20</v>
      </c>
      <c r="I2175" s="9">
        <v>0.4</v>
      </c>
      <c r="J2175" s="10">
        <v>2500</v>
      </c>
      <c r="K2175" s="11">
        <f t="shared" si="16"/>
        <v>1000</v>
      </c>
      <c r="L2175" s="11">
        <f t="shared" si="17"/>
        <v>400</v>
      </c>
      <c r="M2175" s="12">
        <v>0.4</v>
      </c>
      <c r="O2175" s="17"/>
      <c r="P2175" s="15"/>
      <c r="Q2175" s="13"/>
      <c r="R2175" s="14"/>
    </row>
    <row r="2176" spans="1:18" ht="15.75" customHeight="1">
      <c r="A2176" s="1"/>
      <c r="B2176" s="7" t="s">
        <v>27</v>
      </c>
      <c r="C2176" s="7">
        <v>1128299</v>
      </c>
      <c r="D2176" s="8">
        <v>44240</v>
      </c>
      <c r="E2176" s="7" t="s">
        <v>28</v>
      </c>
      <c r="F2176" s="7" t="s">
        <v>84</v>
      </c>
      <c r="G2176" s="7" t="s">
        <v>85</v>
      </c>
      <c r="H2176" s="7" t="s">
        <v>21</v>
      </c>
      <c r="I2176" s="9">
        <v>0.45000000000000012</v>
      </c>
      <c r="J2176" s="10">
        <v>1750</v>
      </c>
      <c r="K2176" s="11">
        <f t="shared" si="16"/>
        <v>787.50000000000023</v>
      </c>
      <c r="L2176" s="11">
        <f t="shared" si="17"/>
        <v>275.62500000000006</v>
      </c>
      <c r="M2176" s="12">
        <v>0.35</v>
      </c>
      <c r="O2176" s="17"/>
      <c r="P2176" s="15"/>
      <c r="Q2176" s="13"/>
      <c r="R2176" s="14"/>
    </row>
    <row r="2177" spans="1:18" ht="15.75" customHeight="1">
      <c r="A2177" s="1"/>
      <c r="B2177" s="7" t="s">
        <v>27</v>
      </c>
      <c r="C2177" s="7">
        <v>1128299</v>
      </c>
      <c r="D2177" s="8">
        <v>44240</v>
      </c>
      <c r="E2177" s="7" t="s">
        <v>28</v>
      </c>
      <c r="F2177" s="7" t="s">
        <v>84</v>
      </c>
      <c r="G2177" s="7" t="s">
        <v>85</v>
      </c>
      <c r="H2177" s="7" t="s">
        <v>22</v>
      </c>
      <c r="I2177" s="9">
        <v>0.4</v>
      </c>
      <c r="J2177" s="10">
        <v>3750</v>
      </c>
      <c r="K2177" s="11">
        <f t="shared" si="16"/>
        <v>1500</v>
      </c>
      <c r="L2177" s="11">
        <f t="shared" si="17"/>
        <v>375</v>
      </c>
      <c r="M2177" s="12">
        <v>0.25</v>
      </c>
      <c r="O2177" s="17"/>
      <c r="P2177" s="15"/>
      <c r="Q2177" s="13"/>
      <c r="R2177" s="14"/>
    </row>
    <row r="2178" spans="1:18" ht="15.75" customHeight="1">
      <c r="A2178" s="1"/>
      <c r="B2178" s="7" t="s">
        <v>27</v>
      </c>
      <c r="C2178" s="7">
        <v>1128299</v>
      </c>
      <c r="D2178" s="8">
        <v>44267</v>
      </c>
      <c r="E2178" s="7" t="s">
        <v>28</v>
      </c>
      <c r="F2178" s="7" t="s">
        <v>84</v>
      </c>
      <c r="G2178" s="7" t="s">
        <v>85</v>
      </c>
      <c r="H2178" s="7" t="s">
        <v>17</v>
      </c>
      <c r="I2178" s="9">
        <v>0.4</v>
      </c>
      <c r="J2178" s="10">
        <v>5250</v>
      </c>
      <c r="K2178" s="11">
        <f t="shared" si="16"/>
        <v>2100</v>
      </c>
      <c r="L2178" s="11">
        <f t="shared" si="17"/>
        <v>840</v>
      </c>
      <c r="M2178" s="12">
        <v>0.4</v>
      </c>
      <c r="O2178" s="17"/>
      <c r="P2178" s="15"/>
      <c r="Q2178" s="13"/>
      <c r="R2178" s="14"/>
    </row>
    <row r="2179" spans="1:18" ht="15.75" customHeight="1">
      <c r="A2179" s="1"/>
      <c r="B2179" s="7" t="s">
        <v>27</v>
      </c>
      <c r="C2179" s="7">
        <v>1128299</v>
      </c>
      <c r="D2179" s="8">
        <v>44267</v>
      </c>
      <c r="E2179" s="7" t="s">
        <v>28</v>
      </c>
      <c r="F2179" s="7" t="s">
        <v>84</v>
      </c>
      <c r="G2179" s="7" t="s">
        <v>85</v>
      </c>
      <c r="H2179" s="7" t="s">
        <v>18</v>
      </c>
      <c r="I2179" s="9">
        <v>0.5</v>
      </c>
      <c r="J2179" s="10">
        <v>3750</v>
      </c>
      <c r="K2179" s="11">
        <f t="shared" si="16"/>
        <v>1875</v>
      </c>
      <c r="L2179" s="11">
        <f t="shared" si="17"/>
        <v>750</v>
      </c>
      <c r="M2179" s="12">
        <v>0.4</v>
      </c>
      <c r="O2179" s="17"/>
      <c r="P2179" s="15"/>
      <c r="Q2179" s="13"/>
      <c r="R2179" s="14"/>
    </row>
    <row r="2180" spans="1:18" ht="15.75" customHeight="1">
      <c r="A2180" s="1"/>
      <c r="B2180" s="7" t="s">
        <v>27</v>
      </c>
      <c r="C2180" s="7">
        <v>1128299</v>
      </c>
      <c r="D2180" s="8">
        <v>44267</v>
      </c>
      <c r="E2180" s="7" t="s">
        <v>28</v>
      </c>
      <c r="F2180" s="7" t="s">
        <v>84</v>
      </c>
      <c r="G2180" s="7" t="s">
        <v>85</v>
      </c>
      <c r="H2180" s="7" t="s">
        <v>19</v>
      </c>
      <c r="I2180" s="9">
        <v>0.5</v>
      </c>
      <c r="J2180" s="10">
        <v>3750</v>
      </c>
      <c r="K2180" s="11">
        <f t="shared" si="16"/>
        <v>1875</v>
      </c>
      <c r="L2180" s="11">
        <f t="shared" si="17"/>
        <v>656.25</v>
      </c>
      <c r="M2180" s="12">
        <v>0.35</v>
      </c>
      <c r="O2180" s="17"/>
      <c r="P2180" s="15"/>
      <c r="Q2180" s="13"/>
      <c r="R2180" s="14"/>
    </row>
    <row r="2181" spans="1:18" ht="15.75" customHeight="1">
      <c r="A2181" s="1"/>
      <c r="B2181" s="7" t="s">
        <v>27</v>
      </c>
      <c r="C2181" s="7">
        <v>1128299</v>
      </c>
      <c r="D2181" s="8">
        <v>44267</v>
      </c>
      <c r="E2181" s="7" t="s">
        <v>28</v>
      </c>
      <c r="F2181" s="7" t="s">
        <v>84</v>
      </c>
      <c r="G2181" s="7" t="s">
        <v>85</v>
      </c>
      <c r="H2181" s="7" t="s">
        <v>20</v>
      </c>
      <c r="I2181" s="9">
        <v>0.5</v>
      </c>
      <c r="J2181" s="10">
        <v>2500</v>
      </c>
      <c r="K2181" s="11">
        <f t="shared" si="16"/>
        <v>1250</v>
      </c>
      <c r="L2181" s="11">
        <f t="shared" si="17"/>
        <v>500</v>
      </c>
      <c r="M2181" s="12">
        <v>0.4</v>
      </c>
      <c r="O2181" s="17"/>
      <c r="P2181" s="15"/>
      <c r="Q2181" s="13"/>
      <c r="R2181" s="14"/>
    </row>
    <row r="2182" spans="1:18" ht="15.75" customHeight="1">
      <c r="A2182" s="1"/>
      <c r="B2182" s="7" t="s">
        <v>27</v>
      </c>
      <c r="C2182" s="7">
        <v>1128299</v>
      </c>
      <c r="D2182" s="8">
        <v>44267</v>
      </c>
      <c r="E2182" s="7" t="s">
        <v>28</v>
      </c>
      <c r="F2182" s="7" t="s">
        <v>84</v>
      </c>
      <c r="G2182" s="7" t="s">
        <v>85</v>
      </c>
      <c r="H2182" s="7" t="s">
        <v>21</v>
      </c>
      <c r="I2182" s="9">
        <v>0.55000000000000004</v>
      </c>
      <c r="J2182" s="10">
        <v>1500</v>
      </c>
      <c r="K2182" s="11">
        <f t="shared" si="16"/>
        <v>825.00000000000011</v>
      </c>
      <c r="L2182" s="11">
        <f t="shared" si="17"/>
        <v>288.75</v>
      </c>
      <c r="M2182" s="12">
        <v>0.35</v>
      </c>
      <c r="O2182" s="17"/>
      <c r="P2182" s="15"/>
      <c r="Q2182" s="13"/>
      <c r="R2182" s="14"/>
    </row>
    <row r="2183" spans="1:18" ht="15.75" customHeight="1">
      <c r="A2183" s="1"/>
      <c r="B2183" s="7" t="s">
        <v>27</v>
      </c>
      <c r="C2183" s="7">
        <v>1128299</v>
      </c>
      <c r="D2183" s="8">
        <v>44267</v>
      </c>
      <c r="E2183" s="7" t="s">
        <v>28</v>
      </c>
      <c r="F2183" s="7" t="s">
        <v>84</v>
      </c>
      <c r="G2183" s="7" t="s">
        <v>85</v>
      </c>
      <c r="H2183" s="7" t="s">
        <v>22</v>
      </c>
      <c r="I2183" s="9">
        <v>0.5</v>
      </c>
      <c r="J2183" s="10">
        <v>3500</v>
      </c>
      <c r="K2183" s="11">
        <f t="shared" si="16"/>
        <v>1750</v>
      </c>
      <c r="L2183" s="11">
        <f t="shared" si="17"/>
        <v>437.5</v>
      </c>
      <c r="M2183" s="12">
        <v>0.25</v>
      </c>
      <c r="O2183" s="17"/>
      <c r="P2183" s="15"/>
      <c r="Q2183" s="13"/>
      <c r="R2183" s="14"/>
    </row>
    <row r="2184" spans="1:18" ht="15.75" customHeight="1">
      <c r="A2184" s="1"/>
      <c r="B2184" s="7" t="s">
        <v>27</v>
      </c>
      <c r="C2184" s="7">
        <v>1128299</v>
      </c>
      <c r="D2184" s="8">
        <v>44299</v>
      </c>
      <c r="E2184" s="7" t="s">
        <v>28</v>
      </c>
      <c r="F2184" s="7" t="s">
        <v>84</v>
      </c>
      <c r="G2184" s="7" t="s">
        <v>85</v>
      </c>
      <c r="H2184" s="7" t="s">
        <v>17</v>
      </c>
      <c r="I2184" s="9">
        <v>0.5</v>
      </c>
      <c r="J2184" s="10">
        <v>5250</v>
      </c>
      <c r="K2184" s="11">
        <f t="shared" si="16"/>
        <v>2625</v>
      </c>
      <c r="L2184" s="11">
        <f t="shared" si="17"/>
        <v>1050</v>
      </c>
      <c r="M2184" s="12">
        <v>0.4</v>
      </c>
      <c r="O2184" s="17"/>
      <c r="P2184" s="15"/>
      <c r="Q2184" s="13"/>
      <c r="R2184" s="14"/>
    </row>
    <row r="2185" spans="1:18" ht="15.75" customHeight="1">
      <c r="A2185" s="1"/>
      <c r="B2185" s="7" t="s">
        <v>27</v>
      </c>
      <c r="C2185" s="7">
        <v>1128299</v>
      </c>
      <c r="D2185" s="8">
        <v>44299</v>
      </c>
      <c r="E2185" s="7" t="s">
        <v>28</v>
      </c>
      <c r="F2185" s="7" t="s">
        <v>84</v>
      </c>
      <c r="G2185" s="7" t="s">
        <v>85</v>
      </c>
      <c r="H2185" s="7" t="s">
        <v>18</v>
      </c>
      <c r="I2185" s="9">
        <v>0.55000000000000004</v>
      </c>
      <c r="J2185" s="10">
        <v>3250</v>
      </c>
      <c r="K2185" s="11">
        <f t="shared" si="16"/>
        <v>1787.5000000000002</v>
      </c>
      <c r="L2185" s="11">
        <f t="shared" si="17"/>
        <v>715.00000000000011</v>
      </c>
      <c r="M2185" s="12">
        <v>0.4</v>
      </c>
      <c r="O2185" s="17"/>
      <c r="P2185" s="15"/>
      <c r="Q2185" s="13"/>
      <c r="R2185" s="14"/>
    </row>
    <row r="2186" spans="1:18" ht="15.75" customHeight="1">
      <c r="A2186" s="1"/>
      <c r="B2186" s="7" t="s">
        <v>27</v>
      </c>
      <c r="C2186" s="7">
        <v>1128299</v>
      </c>
      <c r="D2186" s="8">
        <v>44299</v>
      </c>
      <c r="E2186" s="7" t="s">
        <v>28</v>
      </c>
      <c r="F2186" s="7" t="s">
        <v>84</v>
      </c>
      <c r="G2186" s="7" t="s">
        <v>85</v>
      </c>
      <c r="H2186" s="7" t="s">
        <v>19</v>
      </c>
      <c r="I2186" s="9">
        <v>0.55000000000000004</v>
      </c>
      <c r="J2186" s="10">
        <v>3750</v>
      </c>
      <c r="K2186" s="11">
        <f t="shared" si="16"/>
        <v>2062.5</v>
      </c>
      <c r="L2186" s="11">
        <f t="shared" si="17"/>
        <v>721.875</v>
      </c>
      <c r="M2186" s="12">
        <v>0.35</v>
      </c>
      <c r="O2186" s="17"/>
      <c r="P2186" s="15"/>
      <c r="Q2186" s="13"/>
      <c r="R2186" s="14"/>
    </row>
    <row r="2187" spans="1:18" ht="15.75" customHeight="1">
      <c r="A2187" s="1"/>
      <c r="B2187" s="7" t="s">
        <v>27</v>
      </c>
      <c r="C2187" s="7">
        <v>1128299</v>
      </c>
      <c r="D2187" s="8">
        <v>44299</v>
      </c>
      <c r="E2187" s="7" t="s">
        <v>28</v>
      </c>
      <c r="F2187" s="7" t="s">
        <v>84</v>
      </c>
      <c r="G2187" s="7" t="s">
        <v>85</v>
      </c>
      <c r="H2187" s="7" t="s">
        <v>20</v>
      </c>
      <c r="I2187" s="9">
        <v>0.5</v>
      </c>
      <c r="J2187" s="10">
        <v>2750</v>
      </c>
      <c r="K2187" s="11">
        <f t="shared" si="16"/>
        <v>1375</v>
      </c>
      <c r="L2187" s="11">
        <f t="shared" si="17"/>
        <v>550</v>
      </c>
      <c r="M2187" s="12">
        <v>0.4</v>
      </c>
      <c r="O2187" s="17"/>
      <c r="P2187" s="15"/>
      <c r="Q2187" s="13"/>
      <c r="R2187" s="14"/>
    </row>
    <row r="2188" spans="1:18" ht="15.75" customHeight="1">
      <c r="A2188" s="1"/>
      <c r="B2188" s="7" t="s">
        <v>27</v>
      </c>
      <c r="C2188" s="7">
        <v>1128299</v>
      </c>
      <c r="D2188" s="8">
        <v>44299</v>
      </c>
      <c r="E2188" s="7" t="s">
        <v>28</v>
      </c>
      <c r="F2188" s="7" t="s">
        <v>84</v>
      </c>
      <c r="G2188" s="7" t="s">
        <v>85</v>
      </c>
      <c r="H2188" s="7" t="s">
        <v>21</v>
      </c>
      <c r="I2188" s="9">
        <v>0.55000000000000004</v>
      </c>
      <c r="J2188" s="10">
        <v>1750</v>
      </c>
      <c r="K2188" s="11">
        <f t="shared" si="16"/>
        <v>962.50000000000011</v>
      </c>
      <c r="L2188" s="11">
        <f t="shared" si="17"/>
        <v>336.875</v>
      </c>
      <c r="M2188" s="12">
        <v>0.35</v>
      </c>
      <c r="O2188" s="17"/>
      <c r="P2188" s="15"/>
      <c r="Q2188" s="13"/>
      <c r="R2188" s="14"/>
    </row>
    <row r="2189" spans="1:18" ht="15.75" customHeight="1">
      <c r="A2189" s="1"/>
      <c r="B2189" s="7" t="s">
        <v>27</v>
      </c>
      <c r="C2189" s="7">
        <v>1128299</v>
      </c>
      <c r="D2189" s="8">
        <v>44299</v>
      </c>
      <c r="E2189" s="7" t="s">
        <v>28</v>
      </c>
      <c r="F2189" s="7" t="s">
        <v>84</v>
      </c>
      <c r="G2189" s="7" t="s">
        <v>85</v>
      </c>
      <c r="H2189" s="7" t="s">
        <v>22</v>
      </c>
      <c r="I2189" s="9">
        <v>0.70000000000000007</v>
      </c>
      <c r="J2189" s="10">
        <v>3500</v>
      </c>
      <c r="K2189" s="11">
        <f t="shared" si="16"/>
        <v>2450.0000000000005</v>
      </c>
      <c r="L2189" s="11">
        <f t="shared" si="17"/>
        <v>612.50000000000011</v>
      </c>
      <c r="M2189" s="12">
        <v>0.25</v>
      </c>
      <c r="O2189" s="17"/>
      <c r="P2189" s="15"/>
      <c r="Q2189" s="13"/>
      <c r="R2189" s="14"/>
    </row>
    <row r="2190" spans="1:18" ht="15.75" customHeight="1">
      <c r="A2190" s="1"/>
      <c r="B2190" s="7" t="s">
        <v>27</v>
      </c>
      <c r="C2190" s="7">
        <v>1128299</v>
      </c>
      <c r="D2190" s="8">
        <v>44330</v>
      </c>
      <c r="E2190" s="7" t="s">
        <v>28</v>
      </c>
      <c r="F2190" s="7" t="s">
        <v>84</v>
      </c>
      <c r="G2190" s="7" t="s">
        <v>85</v>
      </c>
      <c r="H2190" s="7" t="s">
        <v>17</v>
      </c>
      <c r="I2190" s="9">
        <v>0.5</v>
      </c>
      <c r="J2190" s="10">
        <v>5500</v>
      </c>
      <c r="K2190" s="11">
        <f t="shared" si="16"/>
        <v>2750</v>
      </c>
      <c r="L2190" s="11">
        <f t="shared" si="17"/>
        <v>1100</v>
      </c>
      <c r="M2190" s="12">
        <v>0.4</v>
      </c>
      <c r="O2190" s="17"/>
      <c r="P2190" s="15"/>
      <c r="Q2190" s="13"/>
      <c r="R2190" s="14"/>
    </row>
    <row r="2191" spans="1:18" ht="15.75" customHeight="1">
      <c r="A2191" s="1"/>
      <c r="B2191" s="7" t="s">
        <v>27</v>
      </c>
      <c r="C2191" s="7">
        <v>1128299</v>
      </c>
      <c r="D2191" s="8">
        <v>44330</v>
      </c>
      <c r="E2191" s="7" t="s">
        <v>28</v>
      </c>
      <c r="F2191" s="7" t="s">
        <v>84</v>
      </c>
      <c r="G2191" s="7" t="s">
        <v>85</v>
      </c>
      <c r="H2191" s="7" t="s">
        <v>18</v>
      </c>
      <c r="I2191" s="9">
        <v>0.55000000000000004</v>
      </c>
      <c r="J2191" s="10">
        <v>4000</v>
      </c>
      <c r="K2191" s="11">
        <f t="shared" si="16"/>
        <v>2200</v>
      </c>
      <c r="L2191" s="11">
        <f t="shared" si="17"/>
        <v>880</v>
      </c>
      <c r="M2191" s="12">
        <v>0.4</v>
      </c>
      <c r="O2191" s="17"/>
      <c r="P2191" s="15"/>
      <c r="Q2191" s="13"/>
      <c r="R2191" s="14"/>
    </row>
    <row r="2192" spans="1:18" ht="15.75" customHeight="1">
      <c r="A2192" s="1"/>
      <c r="B2192" s="7" t="s">
        <v>27</v>
      </c>
      <c r="C2192" s="7">
        <v>1128299</v>
      </c>
      <c r="D2192" s="8">
        <v>44330</v>
      </c>
      <c r="E2192" s="7" t="s">
        <v>28</v>
      </c>
      <c r="F2192" s="7" t="s">
        <v>84</v>
      </c>
      <c r="G2192" s="7" t="s">
        <v>85</v>
      </c>
      <c r="H2192" s="7" t="s">
        <v>19</v>
      </c>
      <c r="I2192" s="9">
        <v>0.55000000000000004</v>
      </c>
      <c r="J2192" s="10">
        <v>4250</v>
      </c>
      <c r="K2192" s="11">
        <f t="shared" si="16"/>
        <v>2337.5</v>
      </c>
      <c r="L2192" s="11">
        <f t="shared" si="17"/>
        <v>818.125</v>
      </c>
      <c r="M2192" s="12">
        <v>0.35</v>
      </c>
      <c r="O2192" s="17"/>
      <c r="P2192" s="15"/>
      <c r="Q2192" s="13"/>
      <c r="R2192" s="14"/>
    </row>
    <row r="2193" spans="1:18" ht="15.75" customHeight="1">
      <c r="A2193" s="1"/>
      <c r="B2193" s="7" t="s">
        <v>27</v>
      </c>
      <c r="C2193" s="7">
        <v>1128299</v>
      </c>
      <c r="D2193" s="8">
        <v>44330</v>
      </c>
      <c r="E2193" s="7" t="s">
        <v>28</v>
      </c>
      <c r="F2193" s="7" t="s">
        <v>84</v>
      </c>
      <c r="G2193" s="7" t="s">
        <v>85</v>
      </c>
      <c r="H2193" s="7" t="s">
        <v>20</v>
      </c>
      <c r="I2193" s="9">
        <v>0.5</v>
      </c>
      <c r="J2193" s="10">
        <v>3250</v>
      </c>
      <c r="K2193" s="11">
        <f t="shared" si="16"/>
        <v>1625</v>
      </c>
      <c r="L2193" s="11">
        <f t="shared" si="17"/>
        <v>650</v>
      </c>
      <c r="M2193" s="12">
        <v>0.4</v>
      </c>
      <c r="O2193" s="17"/>
      <c r="P2193" s="15"/>
      <c r="Q2193" s="13"/>
      <c r="R2193" s="14"/>
    </row>
    <row r="2194" spans="1:18" ht="15.75" customHeight="1">
      <c r="A2194" s="1"/>
      <c r="B2194" s="7" t="s">
        <v>27</v>
      </c>
      <c r="C2194" s="7">
        <v>1128299</v>
      </c>
      <c r="D2194" s="8">
        <v>44330</v>
      </c>
      <c r="E2194" s="7" t="s">
        <v>28</v>
      </c>
      <c r="F2194" s="7" t="s">
        <v>84</v>
      </c>
      <c r="G2194" s="7" t="s">
        <v>85</v>
      </c>
      <c r="H2194" s="7" t="s">
        <v>21</v>
      </c>
      <c r="I2194" s="9">
        <v>0.55000000000000004</v>
      </c>
      <c r="J2194" s="10">
        <v>2250</v>
      </c>
      <c r="K2194" s="11">
        <f t="shared" si="16"/>
        <v>1237.5</v>
      </c>
      <c r="L2194" s="11">
        <f t="shared" si="17"/>
        <v>433.125</v>
      </c>
      <c r="M2194" s="12">
        <v>0.35</v>
      </c>
      <c r="O2194" s="17"/>
      <c r="P2194" s="15"/>
      <c r="Q2194" s="13"/>
      <c r="R2194" s="14"/>
    </row>
    <row r="2195" spans="1:18" ht="15.75" customHeight="1">
      <c r="A2195" s="1"/>
      <c r="B2195" s="7" t="s">
        <v>27</v>
      </c>
      <c r="C2195" s="7">
        <v>1128299</v>
      </c>
      <c r="D2195" s="8">
        <v>44330</v>
      </c>
      <c r="E2195" s="7" t="s">
        <v>28</v>
      </c>
      <c r="F2195" s="7" t="s">
        <v>84</v>
      </c>
      <c r="G2195" s="7" t="s">
        <v>85</v>
      </c>
      <c r="H2195" s="7" t="s">
        <v>22</v>
      </c>
      <c r="I2195" s="9">
        <v>0.70000000000000007</v>
      </c>
      <c r="J2195" s="10">
        <v>4000</v>
      </c>
      <c r="K2195" s="11">
        <f t="shared" si="16"/>
        <v>2800.0000000000005</v>
      </c>
      <c r="L2195" s="11">
        <f t="shared" si="17"/>
        <v>700.00000000000011</v>
      </c>
      <c r="M2195" s="12">
        <v>0.25</v>
      </c>
      <c r="O2195" s="17"/>
      <c r="P2195" s="15"/>
      <c r="Q2195" s="13"/>
      <c r="R2195" s="14"/>
    </row>
    <row r="2196" spans="1:18" ht="15.75" customHeight="1">
      <c r="A2196" s="1"/>
      <c r="B2196" s="7" t="s">
        <v>27</v>
      </c>
      <c r="C2196" s="7">
        <v>1128299</v>
      </c>
      <c r="D2196" s="8">
        <v>44360</v>
      </c>
      <c r="E2196" s="7" t="s">
        <v>28</v>
      </c>
      <c r="F2196" s="7" t="s">
        <v>84</v>
      </c>
      <c r="G2196" s="7" t="s">
        <v>85</v>
      </c>
      <c r="H2196" s="7" t="s">
        <v>17</v>
      </c>
      <c r="I2196" s="9">
        <v>0.5</v>
      </c>
      <c r="J2196" s="10">
        <v>6750</v>
      </c>
      <c r="K2196" s="11">
        <f t="shared" si="16"/>
        <v>3375</v>
      </c>
      <c r="L2196" s="11">
        <f t="shared" si="17"/>
        <v>1350</v>
      </c>
      <c r="M2196" s="12">
        <v>0.4</v>
      </c>
      <c r="O2196" s="17"/>
      <c r="P2196" s="15"/>
      <c r="Q2196" s="13"/>
      <c r="R2196" s="14"/>
    </row>
    <row r="2197" spans="1:18" ht="15.75" customHeight="1">
      <c r="A2197" s="1"/>
      <c r="B2197" s="7" t="s">
        <v>27</v>
      </c>
      <c r="C2197" s="7">
        <v>1128299</v>
      </c>
      <c r="D2197" s="8">
        <v>44360</v>
      </c>
      <c r="E2197" s="7" t="s">
        <v>28</v>
      </c>
      <c r="F2197" s="7" t="s">
        <v>84</v>
      </c>
      <c r="G2197" s="7" t="s">
        <v>85</v>
      </c>
      <c r="H2197" s="7" t="s">
        <v>18</v>
      </c>
      <c r="I2197" s="9">
        <v>0.55000000000000004</v>
      </c>
      <c r="J2197" s="10">
        <v>5250</v>
      </c>
      <c r="K2197" s="11">
        <f t="shared" si="16"/>
        <v>2887.5000000000005</v>
      </c>
      <c r="L2197" s="11">
        <f t="shared" si="17"/>
        <v>1155.0000000000002</v>
      </c>
      <c r="M2197" s="12">
        <v>0.4</v>
      </c>
      <c r="O2197" s="17"/>
      <c r="P2197" s="15"/>
      <c r="Q2197" s="13"/>
      <c r="R2197" s="14"/>
    </row>
    <row r="2198" spans="1:18" ht="15.75" customHeight="1">
      <c r="A2198" s="1"/>
      <c r="B2198" s="7" t="s">
        <v>27</v>
      </c>
      <c r="C2198" s="7">
        <v>1128299</v>
      </c>
      <c r="D2198" s="8">
        <v>44360</v>
      </c>
      <c r="E2198" s="7" t="s">
        <v>28</v>
      </c>
      <c r="F2198" s="7" t="s">
        <v>84</v>
      </c>
      <c r="G2198" s="7" t="s">
        <v>85</v>
      </c>
      <c r="H2198" s="7" t="s">
        <v>19</v>
      </c>
      <c r="I2198" s="9">
        <v>0.55000000000000004</v>
      </c>
      <c r="J2198" s="10">
        <v>5250</v>
      </c>
      <c r="K2198" s="11">
        <f t="shared" si="16"/>
        <v>2887.5000000000005</v>
      </c>
      <c r="L2198" s="11">
        <f t="shared" si="17"/>
        <v>1010.6250000000001</v>
      </c>
      <c r="M2198" s="12">
        <v>0.35</v>
      </c>
      <c r="O2198" s="17"/>
      <c r="P2198" s="15"/>
      <c r="Q2198" s="13"/>
      <c r="R2198" s="14"/>
    </row>
    <row r="2199" spans="1:18" ht="15.75" customHeight="1">
      <c r="A2199" s="1"/>
      <c r="B2199" s="7" t="s">
        <v>27</v>
      </c>
      <c r="C2199" s="7">
        <v>1128299</v>
      </c>
      <c r="D2199" s="8">
        <v>44360</v>
      </c>
      <c r="E2199" s="7" t="s">
        <v>28</v>
      </c>
      <c r="F2199" s="7" t="s">
        <v>84</v>
      </c>
      <c r="G2199" s="7" t="s">
        <v>85</v>
      </c>
      <c r="H2199" s="7" t="s">
        <v>20</v>
      </c>
      <c r="I2199" s="9">
        <v>0.5</v>
      </c>
      <c r="J2199" s="10">
        <v>4000</v>
      </c>
      <c r="K2199" s="11">
        <f t="shared" si="16"/>
        <v>2000</v>
      </c>
      <c r="L2199" s="11">
        <f t="shared" si="17"/>
        <v>800</v>
      </c>
      <c r="M2199" s="12">
        <v>0.4</v>
      </c>
      <c r="O2199" s="17"/>
      <c r="P2199" s="15"/>
      <c r="Q2199" s="13"/>
      <c r="R2199" s="14"/>
    </row>
    <row r="2200" spans="1:18" ht="15.75" customHeight="1">
      <c r="A2200" s="1"/>
      <c r="B2200" s="7" t="s">
        <v>27</v>
      </c>
      <c r="C2200" s="7">
        <v>1128299</v>
      </c>
      <c r="D2200" s="8">
        <v>44360</v>
      </c>
      <c r="E2200" s="7" t="s">
        <v>28</v>
      </c>
      <c r="F2200" s="7" t="s">
        <v>84</v>
      </c>
      <c r="G2200" s="7" t="s">
        <v>85</v>
      </c>
      <c r="H2200" s="7" t="s">
        <v>21</v>
      </c>
      <c r="I2200" s="9">
        <v>0.55000000000000004</v>
      </c>
      <c r="J2200" s="10">
        <v>2750</v>
      </c>
      <c r="K2200" s="11">
        <f t="shared" si="16"/>
        <v>1512.5000000000002</v>
      </c>
      <c r="L2200" s="11">
        <f t="shared" si="17"/>
        <v>529.375</v>
      </c>
      <c r="M2200" s="12">
        <v>0.35</v>
      </c>
      <c r="O2200" s="17"/>
      <c r="P2200" s="15"/>
      <c r="Q2200" s="13"/>
      <c r="R2200" s="14"/>
    </row>
    <row r="2201" spans="1:18" ht="15.75" customHeight="1">
      <c r="A2201" s="1"/>
      <c r="B2201" s="7" t="s">
        <v>27</v>
      </c>
      <c r="C2201" s="7">
        <v>1128299</v>
      </c>
      <c r="D2201" s="8">
        <v>44360</v>
      </c>
      <c r="E2201" s="7" t="s">
        <v>28</v>
      </c>
      <c r="F2201" s="7" t="s">
        <v>84</v>
      </c>
      <c r="G2201" s="7" t="s">
        <v>85</v>
      </c>
      <c r="H2201" s="7" t="s">
        <v>22</v>
      </c>
      <c r="I2201" s="9">
        <v>0.70000000000000007</v>
      </c>
      <c r="J2201" s="10">
        <v>5750</v>
      </c>
      <c r="K2201" s="11">
        <f t="shared" si="16"/>
        <v>4025.0000000000005</v>
      </c>
      <c r="L2201" s="11">
        <f t="shared" si="17"/>
        <v>1006.2500000000001</v>
      </c>
      <c r="M2201" s="12">
        <v>0.25</v>
      </c>
      <c r="O2201" s="17"/>
      <c r="P2201" s="15"/>
      <c r="Q2201" s="13"/>
      <c r="R2201" s="14"/>
    </row>
    <row r="2202" spans="1:18" ht="15.75" customHeight="1">
      <c r="A2202" s="1"/>
      <c r="B2202" s="7" t="s">
        <v>27</v>
      </c>
      <c r="C2202" s="7">
        <v>1128299</v>
      </c>
      <c r="D2202" s="8">
        <v>44389</v>
      </c>
      <c r="E2202" s="7" t="s">
        <v>28</v>
      </c>
      <c r="F2202" s="7" t="s">
        <v>84</v>
      </c>
      <c r="G2202" s="7" t="s">
        <v>85</v>
      </c>
      <c r="H2202" s="7" t="s">
        <v>17</v>
      </c>
      <c r="I2202" s="9">
        <v>0.5</v>
      </c>
      <c r="J2202" s="10">
        <v>7250</v>
      </c>
      <c r="K2202" s="11">
        <f t="shared" si="16"/>
        <v>3625</v>
      </c>
      <c r="L2202" s="11">
        <f t="shared" si="17"/>
        <v>1450</v>
      </c>
      <c r="M2202" s="12">
        <v>0.4</v>
      </c>
      <c r="O2202" s="17"/>
      <c r="P2202" s="15"/>
      <c r="Q2202" s="13"/>
      <c r="R2202" s="14"/>
    </row>
    <row r="2203" spans="1:18" ht="15.75" customHeight="1">
      <c r="A2203" s="1"/>
      <c r="B2203" s="7" t="s">
        <v>27</v>
      </c>
      <c r="C2203" s="7">
        <v>1128299</v>
      </c>
      <c r="D2203" s="8">
        <v>44389</v>
      </c>
      <c r="E2203" s="7" t="s">
        <v>28</v>
      </c>
      <c r="F2203" s="7" t="s">
        <v>84</v>
      </c>
      <c r="G2203" s="7" t="s">
        <v>85</v>
      </c>
      <c r="H2203" s="7" t="s">
        <v>18</v>
      </c>
      <c r="I2203" s="9">
        <v>0.55000000000000004</v>
      </c>
      <c r="J2203" s="10">
        <v>5750</v>
      </c>
      <c r="K2203" s="11">
        <f t="shared" si="16"/>
        <v>3162.5000000000005</v>
      </c>
      <c r="L2203" s="11">
        <f t="shared" si="17"/>
        <v>1265.0000000000002</v>
      </c>
      <c r="M2203" s="12">
        <v>0.4</v>
      </c>
      <c r="O2203" s="17"/>
      <c r="P2203" s="15"/>
      <c r="Q2203" s="13"/>
      <c r="R2203" s="14"/>
    </row>
    <row r="2204" spans="1:18" ht="15.75" customHeight="1">
      <c r="A2204" s="1"/>
      <c r="B2204" s="7" t="s">
        <v>27</v>
      </c>
      <c r="C2204" s="7">
        <v>1128299</v>
      </c>
      <c r="D2204" s="8">
        <v>44389</v>
      </c>
      <c r="E2204" s="7" t="s">
        <v>28</v>
      </c>
      <c r="F2204" s="7" t="s">
        <v>84</v>
      </c>
      <c r="G2204" s="7" t="s">
        <v>85</v>
      </c>
      <c r="H2204" s="7" t="s">
        <v>19</v>
      </c>
      <c r="I2204" s="9">
        <v>0.55000000000000004</v>
      </c>
      <c r="J2204" s="10">
        <v>5250</v>
      </c>
      <c r="K2204" s="11">
        <f t="shared" si="16"/>
        <v>2887.5000000000005</v>
      </c>
      <c r="L2204" s="11">
        <f t="shared" si="17"/>
        <v>1010.6250000000001</v>
      </c>
      <c r="M2204" s="12">
        <v>0.35</v>
      </c>
      <c r="O2204" s="17"/>
      <c r="P2204" s="15"/>
      <c r="Q2204" s="13"/>
      <c r="R2204" s="14"/>
    </row>
    <row r="2205" spans="1:18" ht="15.75" customHeight="1">
      <c r="A2205" s="1"/>
      <c r="B2205" s="7" t="s">
        <v>27</v>
      </c>
      <c r="C2205" s="7">
        <v>1128299</v>
      </c>
      <c r="D2205" s="8">
        <v>44389</v>
      </c>
      <c r="E2205" s="7" t="s">
        <v>28</v>
      </c>
      <c r="F2205" s="7" t="s">
        <v>84</v>
      </c>
      <c r="G2205" s="7" t="s">
        <v>85</v>
      </c>
      <c r="H2205" s="7" t="s">
        <v>20</v>
      </c>
      <c r="I2205" s="9">
        <v>0.5</v>
      </c>
      <c r="J2205" s="10">
        <v>4250</v>
      </c>
      <c r="K2205" s="11">
        <f t="shared" si="16"/>
        <v>2125</v>
      </c>
      <c r="L2205" s="11">
        <f t="shared" si="17"/>
        <v>850</v>
      </c>
      <c r="M2205" s="12">
        <v>0.4</v>
      </c>
      <c r="O2205" s="17"/>
      <c r="P2205" s="15"/>
      <c r="Q2205" s="13"/>
      <c r="R2205" s="14"/>
    </row>
    <row r="2206" spans="1:18" ht="15.75" customHeight="1">
      <c r="A2206" s="1"/>
      <c r="B2206" s="7" t="s">
        <v>27</v>
      </c>
      <c r="C2206" s="7">
        <v>1128299</v>
      </c>
      <c r="D2206" s="8">
        <v>44389</v>
      </c>
      <c r="E2206" s="7" t="s">
        <v>28</v>
      </c>
      <c r="F2206" s="7" t="s">
        <v>84</v>
      </c>
      <c r="G2206" s="7" t="s">
        <v>85</v>
      </c>
      <c r="H2206" s="7" t="s">
        <v>21</v>
      </c>
      <c r="I2206" s="9">
        <v>0.55000000000000004</v>
      </c>
      <c r="J2206" s="10">
        <v>4750</v>
      </c>
      <c r="K2206" s="11">
        <f t="shared" si="16"/>
        <v>2612.5</v>
      </c>
      <c r="L2206" s="11">
        <f t="shared" si="17"/>
        <v>914.37499999999989</v>
      </c>
      <c r="M2206" s="12">
        <v>0.35</v>
      </c>
      <c r="O2206" s="17"/>
      <c r="P2206" s="15"/>
      <c r="Q2206" s="13"/>
      <c r="R2206" s="14"/>
    </row>
    <row r="2207" spans="1:18" ht="15.75" customHeight="1">
      <c r="A2207" s="1"/>
      <c r="B2207" s="7" t="s">
        <v>27</v>
      </c>
      <c r="C2207" s="7">
        <v>1128299</v>
      </c>
      <c r="D2207" s="8">
        <v>44389</v>
      </c>
      <c r="E2207" s="7" t="s">
        <v>28</v>
      </c>
      <c r="F2207" s="7" t="s">
        <v>84</v>
      </c>
      <c r="G2207" s="7" t="s">
        <v>85</v>
      </c>
      <c r="H2207" s="7" t="s">
        <v>22</v>
      </c>
      <c r="I2207" s="9">
        <v>0.70000000000000007</v>
      </c>
      <c r="J2207" s="10">
        <v>4750</v>
      </c>
      <c r="K2207" s="11">
        <f t="shared" si="16"/>
        <v>3325.0000000000005</v>
      </c>
      <c r="L2207" s="11">
        <f t="shared" si="17"/>
        <v>831.25000000000011</v>
      </c>
      <c r="M2207" s="12">
        <v>0.25</v>
      </c>
      <c r="O2207" s="17"/>
      <c r="P2207" s="15"/>
      <c r="Q2207" s="13"/>
      <c r="R2207" s="14"/>
    </row>
    <row r="2208" spans="1:18" ht="15.75" customHeight="1">
      <c r="A2208" s="1"/>
      <c r="B2208" s="7" t="s">
        <v>27</v>
      </c>
      <c r="C2208" s="7">
        <v>1128299</v>
      </c>
      <c r="D2208" s="8">
        <v>44421</v>
      </c>
      <c r="E2208" s="7" t="s">
        <v>28</v>
      </c>
      <c r="F2208" s="7" t="s">
        <v>84</v>
      </c>
      <c r="G2208" s="7" t="s">
        <v>85</v>
      </c>
      <c r="H2208" s="7" t="s">
        <v>17</v>
      </c>
      <c r="I2208" s="9">
        <v>0.55000000000000004</v>
      </c>
      <c r="J2208" s="10">
        <v>6750</v>
      </c>
      <c r="K2208" s="11">
        <f t="shared" si="16"/>
        <v>3712.5000000000005</v>
      </c>
      <c r="L2208" s="11">
        <f t="shared" si="17"/>
        <v>1485.0000000000002</v>
      </c>
      <c r="M2208" s="12">
        <v>0.4</v>
      </c>
      <c r="O2208" s="17"/>
      <c r="P2208" s="15"/>
      <c r="Q2208" s="13"/>
      <c r="R2208" s="14"/>
    </row>
    <row r="2209" spans="1:18" ht="15.75" customHeight="1">
      <c r="A2209" s="1"/>
      <c r="B2209" s="7" t="s">
        <v>27</v>
      </c>
      <c r="C2209" s="7">
        <v>1128299</v>
      </c>
      <c r="D2209" s="8">
        <v>44421</v>
      </c>
      <c r="E2209" s="7" t="s">
        <v>28</v>
      </c>
      <c r="F2209" s="7" t="s">
        <v>84</v>
      </c>
      <c r="G2209" s="7" t="s">
        <v>85</v>
      </c>
      <c r="H2209" s="7" t="s">
        <v>18</v>
      </c>
      <c r="I2209" s="9">
        <v>0.60000000000000009</v>
      </c>
      <c r="J2209" s="10">
        <v>6250</v>
      </c>
      <c r="K2209" s="11">
        <f t="shared" si="16"/>
        <v>3750.0000000000005</v>
      </c>
      <c r="L2209" s="11">
        <f t="shared" si="17"/>
        <v>1500.0000000000002</v>
      </c>
      <c r="M2209" s="12">
        <v>0.4</v>
      </c>
      <c r="O2209" s="17"/>
      <c r="P2209" s="15"/>
      <c r="Q2209" s="13"/>
      <c r="R2209" s="14"/>
    </row>
    <row r="2210" spans="1:18" ht="15.75" customHeight="1">
      <c r="A2210" s="1"/>
      <c r="B2210" s="7" t="s">
        <v>27</v>
      </c>
      <c r="C2210" s="7">
        <v>1128299</v>
      </c>
      <c r="D2210" s="8">
        <v>44421</v>
      </c>
      <c r="E2210" s="7" t="s">
        <v>28</v>
      </c>
      <c r="F2210" s="7" t="s">
        <v>84</v>
      </c>
      <c r="G2210" s="7" t="s">
        <v>85</v>
      </c>
      <c r="H2210" s="7" t="s">
        <v>19</v>
      </c>
      <c r="I2210" s="9">
        <v>0.55000000000000004</v>
      </c>
      <c r="J2210" s="10">
        <v>5000</v>
      </c>
      <c r="K2210" s="11">
        <f t="shared" si="16"/>
        <v>2750</v>
      </c>
      <c r="L2210" s="11">
        <f t="shared" si="17"/>
        <v>962.49999999999989</v>
      </c>
      <c r="M2210" s="12">
        <v>0.35</v>
      </c>
      <c r="O2210" s="17"/>
      <c r="P2210" s="15"/>
      <c r="Q2210" s="13"/>
      <c r="R2210" s="14"/>
    </row>
    <row r="2211" spans="1:18" ht="15.75" customHeight="1">
      <c r="A2211" s="1"/>
      <c r="B2211" s="7" t="s">
        <v>27</v>
      </c>
      <c r="C2211" s="7">
        <v>1128299</v>
      </c>
      <c r="D2211" s="8">
        <v>44421</v>
      </c>
      <c r="E2211" s="7" t="s">
        <v>28</v>
      </c>
      <c r="F2211" s="7" t="s">
        <v>84</v>
      </c>
      <c r="G2211" s="7" t="s">
        <v>85</v>
      </c>
      <c r="H2211" s="7" t="s">
        <v>20</v>
      </c>
      <c r="I2211" s="9">
        <v>0.55000000000000004</v>
      </c>
      <c r="J2211" s="10">
        <v>4500</v>
      </c>
      <c r="K2211" s="11">
        <f t="shared" si="16"/>
        <v>2475</v>
      </c>
      <c r="L2211" s="11">
        <f t="shared" si="17"/>
        <v>990</v>
      </c>
      <c r="M2211" s="12">
        <v>0.4</v>
      </c>
      <c r="O2211" s="17"/>
      <c r="P2211" s="15"/>
      <c r="Q2211" s="13"/>
      <c r="R2211" s="14"/>
    </row>
    <row r="2212" spans="1:18" ht="15.75" customHeight="1">
      <c r="A2212" s="1"/>
      <c r="B2212" s="7" t="s">
        <v>27</v>
      </c>
      <c r="C2212" s="7">
        <v>1128299</v>
      </c>
      <c r="D2212" s="8">
        <v>44421</v>
      </c>
      <c r="E2212" s="7" t="s">
        <v>28</v>
      </c>
      <c r="F2212" s="7" t="s">
        <v>84</v>
      </c>
      <c r="G2212" s="7" t="s">
        <v>85</v>
      </c>
      <c r="H2212" s="7" t="s">
        <v>21</v>
      </c>
      <c r="I2212" s="9">
        <v>0.65</v>
      </c>
      <c r="J2212" s="10">
        <v>4500</v>
      </c>
      <c r="K2212" s="11">
        <f t="shared" si="16"/>
        <v>2925</v>
      </c>
      <c r="L2212" s="11">
        <f t="shared" si="17"/>
        <v>1023.7499999999999</v>
      </c>
      <c r="M2212" s="12">
        <v>0.35</v>
      </c>
      <c r="O2212" s="17"/>
      <c r="P2212" s="15"/>
      <c r="Q2212" s="13"/>
      <c r="R2212" s="14"/>
    </row>
    <row r="2213" spans="1:18" ht="15.75" customHeight="1">
      <c r="A2213" s="1"/>
      <c r="B2213" s="7" t="s">
        <v>27</v>
      </c>
      <c r="C2213" s="7">
        <v>1128299</v>
      </c>
      <c r="D2213" s="8">
        <v>44421</v>
      </c>
      <c r="E2213" s="7" t="s">
        <v>28</v>
      </c>
      <c r="F2213" s="7" t="s">
        <v>84</v>
      </c>
      <c r="G2213" s="7" t="s">
        <v>85</v>
      </c>
      <c r="H2213" s="7" t="s">
        <v>22</v>
      </c>
      <c r="I2213" s="9">
        <v>0.70000000000000007</v>
      </c>
      <c r="J2213" s="10">
        <v>4250</v>
      </c>
      <c r="K2213" s="11">
        <f t="shared" si="16"/>
        <v>2975.0000000000005</v>
      </c>
      <c r="L2213" s="11">
        <f t="shared" si="17"/>
        <v>743.75000000000011</v>
      </c>
      <c r="M2213" s="12">
        <v>0.25</v>
      </c>
      <c r="O2213" s="17"/>
      <c r="P2213" s="15"/>
      <c r="Q2213" s="13"/>
      <c r="R2213" s="14"/>
    </row>
    <row r="2214" spans="1:18" ht="15.75" customHeight="1">
      <c r="A2214" s="1"/>
      <c r="B2214" s="7" t="s">
        <v>27</v>
      </c>
      <c r="C2214" s="7">
        <v>1128299</v>
      </c>
      <c r="D2214" s="8">
        <v>44453</v>
      </c>
      <c r="E2214" s="7" t="s">
        <v>28</v>
      </c>
      <c r="F2214" s="7" t="s">
        <v>84</v>
      </c>
      <c r="G2214" s="7" t="s">
        <v>85</v>
      </c>
      <c r="H2214" s="7" t="s">
        <v>17</v>
      </c>
      <c r="I2214" s="9">
        <v>0.45000000000000012</v>
      </c>
      <c r="J2214" s="10">
        <v>6000</v>
      </c>
      <c r="K2214" s="11">
        <f t="shared" si="16"/>
        <v>2700.0000000000009</v>
      </c>
      <c r="L2214" s="11">
        <f t="shared" si="17"/>
        <v>1080.0000000000005</v>
      </c>
      <c r="M2214" s="12">
        <v>0.4</v>
      </c>
      <c r="O2214" s="17"/>
      <c r="P2214" s="15"/>
      <c r="Q2214" s="13"/>
      <c r="R2214" s="14"/>
    </row>
    <row r="2215" spans="1:18" ht="15.75" customHeight="1">
      <c r="A2215" s="1"/>
      <c r="B2215" s="7" t="s">
        <v>27</v>
      </c>
      <c r="C2215" s="7">
        <v>1128299</v>
      </c>
      <c r="D2215" s="8">
        <v>44453</v>
      </c>
      <c r="E2215" s="7" t="s">
        <v>28</v>
      </c>
      <c r="F2215" s="7" t="s">
        <v>84</v>
      </c>
      <c r="G2215" s="7" t="s">
        <v>85</v>
      </c>
      <c r="H2215" s="7" t="s">
        <v>18</v>
      </c>
      <c r="I2215" s="9">
        <v>0.50000000000000011</v>
      </c>
      <c r="J2215" s="10">
        <v>6000</v>
      </c>
      <c r="K2215" s="11">
        <f t="shared" si="16"/>
        <v>3000.0000000000005</v>
      </c>
      <c r="L2215" s="11">
        <f t="shared" si="17"/>
        <v>1200.0000000000002</v>
      </c>
      <c r="M2215" s="12">
        <v>0.4</v>
      </c>
      <c r="O2215" s="17"/>
      <c r="P2215" s="15"/>
      <c r="Q2215" s="13"/>
      <c r="R2215" s="14"/>
    </row>
    <row r="2216" spans="1:18" ht="15.75" customHeight="1">
      <c r="A2216" s="1"/>
      <c r="B2216" s="7" t="s">
        <v>27</v>
      </c>
      <c r="C2216" s="7">
        <v>1128299</v>
      </c>
      <c r="D2216" s="8">
        <v>44453</v>
      </c>
      <c r="E2216" s="7" t="s">
        <v>28</v>
      </c>
      <c r="F2216" s="7" t="s">
        <v>84</v>
      </c>
      <c r="G2216" s="7" t="s">
        <v>85</v>
      </c>
      <c r="H2216" s="7" t="s">
        <v>19</v>
      </c>
      <c r="I2216" s="9">
        <v>0.45000000000000012</v>
      </c>
      <c r="J2216" s="10">
        <v>4500</v>
      </c>
      <c r="K2216" s="11">
        <f t="shared" si="16"/>
        <v>2025.0000000000005</v>
      </c>
      <c r="L2216" s="11">
        <f t="shared" si="17"/>
        <v>708.75000000000011</v>
      </c>
      <c r="M2216" s="12">
        <v>0.35</v>
      </c>
      <c r="O2216" s="17"/>
      <c r="P2216" s="15"/>
      <c r="Q2216" s="13"/>
      <c r="R2216" s="14"/>
    </row>
    <row r="2217" spans="1:18" ht="15.75" customHeight="1">
      <c r="A2217" s="1"/>
      <c r="B2217" s="7" t="s">
        <v>27</v>
      </c>
      <c r="C2217" s="7">
        <v>1128299</v>
      </c>
      <c r="D2217" s="8">
        <v>44453</v>
      </c>
      <c r="E2217" s="7" t="s">
        <v>28</v>
      </c>
      <c r="F2217" s="7" t="s">
        <v>84</v>
      </c>
      <c r="G2217" s="7" t="s">
        <v>85</v>
      </c>
      <c r="H2217" s="7" t="s">
        <v>20</v>
      </c>
      <c r="I2217" s="9">
        <v>0.45000000000000012</v>
      </c>
      <c r="J2217" s="10">
        <v>4000</v>
      </c>
      <c r="K2217" s="11">
        <f t="shared" si="16"/>
        <v>1800.0000000000005</v>
      </c>
      <c r="L2217" s="11">
        <f t="shared" si="17"/>
        <v>720.00000000000023</v>
      </c>
      <c r="M2217" s="12">
        <v>0.4</v>
      </c>
      <c r="O2217" s="17"/>
      <c r="P2217" s="15"/>
      <c r="Q2217" s="13"/>
      <c r="R2217" s="14"/>
    </row>
    <row r="2218" spans="1:18" ht="15.75" customHeight="1">
      <c r="A2218" s="1"/>
      <c r="B2218" s="7" t="s">
        <v>27</v>
      </c>
      <c r="C2218" s="7">
        <v>1128299</v>
      </c>
      <c r="D2218" s="8">
        <v>44453</v>
      </c>
      <c r="E2218" s="7" t="s">
        <v>28</v>
      </c>
      <c r="F2218" s="7" t="s">
        <v>84</v>
      </c>
      <c r="G2218" s="7" t="s">
        <v>85</v>
      </c>
      <c r="H2218" s="7" t="s">
        <v>21</v>
      </c>
      <c r="I2218" s="9">
        <v>0.55000000000000004</v>
      </c>
      <c r="J2218" s="10">
        <v>4000</v>
      </c>
      <c r="K2218" s="11">
        <f t="shared" si="16"/>
        <v>2200</v>
      </c>
      <c r="L2218" s="11">
        <f t="shared" si="17"/>
        <v>770</v>
      </c>
      <c r="M2218" s="12">
        <v>0.35</v>
      </c>
      <c r="O2218" s="17"/>
      <c r="P2218" s="15"/>
      <c r="Q2218" s="13"/>
      <c r="R2218" s="14"/>
    </row>
    <row r="2219" spans="1:18" ht="15.75" customHeight="1">
      <c r="A2219" s="1"/>
      <c r="B2219" s="7" t="s">
        <v>27</v>
      </c>
      <c r="C2219" s="7">
        <v>1128299</v>
      </c>
      <c r="D2219" s="8">
        <v>44453</v>
      </c>
      <c r="E2219" s="7" t="s">
        <v>28</v>
      </c>
      <c r="F2219" s="7" t="s">
        <v>84</v>
      </c>
      <c r="G2219" s="7" t="s">
        <v>85</v>
      </c>
      <c r="H2219" s="7" t="s">
        <v>22</v>
      </c>
      <c r="I2219" s="9">
        <v>0.60000000000000009</v>
      </c>
      <c r="J2219" s="10">
        <v>4500</v>
      </c>
      <c r="K2219" s="11">
        <f t="shared" si="16"/>
        <v>2700.0000000000005</v>
      </c>
      <c r="L2219" s="11">
        <f t="shared" si="17"/>
        <v>675.00000000000011</v>
      </c>
      <c r="M2219" s="12">
        <v>0.25</v>
      </c>
      <c r="O2219" s="17"/>
      <c r="P2219" s="15"/>
      <c r="Q2219" s="13"/>
      <c r="R2219" s="14"/>
    </row>
    <row r="2220" spans="1:18" ht="15.75" customHeight="1">
      <c r="A2220" s="1"/>
      <c r="B2220" s="7" t="s">
        <v>27</v>
      </c>
      <c r="C2220" s="7">
        <v>1128299</v>
      </c>
      <c r="D2220" s="8">
        <v>44482</v>
      </c>
      <c r="E2220" s="7" t="s">
        <v>28</v>
      </c>
      <c r="F2220" s="7" t="s">
        <v>84</v>
      </c>
      <c r="G2220" s="7" t="s">
        <v>85</v>
      </c>
      <c r="H2220" s="7" t="s">
        <v>17</v>
      </c>
      <c r="I2220" s="9">
        <v>0.45000000000000012</v>
      </c>
      <c r="J2220" s="10">
        <v>5250</v>
      </c>
      <c r="K2220" s="11">
        <f t="shared" si="16"/>
        <v>2362.5000000000005</v>
      </c>
      <c r="L2220" s="11">
        <f t="shared" si="17"/>
        <v>945.00000000000023</v>
      </c>
      <c r="M2220" s="12">
        <v>0.4</v>
      </c>
      <c r="O2220" s="17"/>
      <c r="P2220" s="15"/>
      <c r="Q2220" s="13"/>
      <c r="R2220" s="14"/>
    </row>
    <row r="2221" spans="1:18" ht="15.75" customHeight="1">
      <c r="A2221" s="1"/>
      <c r="B2221" s="7" t="s">
        <v>27</v>
      </c>
      <c r="C2221" s="7">
        <v>1128299</v>
      </c>
      <c r="D2221" s="8">
        <v>44482</v>
      </c>
      <c r="E2221" s="7" t="s">
        <v>28</v>
      </c>
      <c r="F2221" s="7" t="s">
        <v>84</v>
      </c>
      <c r="G2221" s="7" t="s">
        <v>85</v>
      </c>
      <c r="H2221" s="7" t="s">
        <v>18</v>
      </c>
      <c r="I2221" s="9">
        <v>0.50000000000000011</v>
      </c>
      <c r="J2221" s="10">
        <v>5250</v>
      </c>
      <c r="K2221" s="11">
        <f t="shared" si="16"/>
        <v>2625.0000000000005</v>
      </c>
      <c r="L2221" s="11">
        <f t="shared" si="17"/>
        <v>1050.0000000000002</v>
      </c>
      <c r="M2221" s="12">
        <v>0.4</v>
      </c>
      <c r="O2221" s="17"/>
      <c r="P2221" s="15"/>
      <c r="Q2221" s="13"/>
      <c r="R2221" s="14"/>
    </row>
    <row r="2222" spans="1:18" ht="15.75" customHeight="1">
      <c r="A2222" s="1"/>
      <c r="B2222" s="7" t="s">
        <v>27</v>
      </c>
      <c r="C2222" s="7">
        <v>1128299</v>
      </c>
      <c r="D2222" s="8">
        <v>44482</v>
      </c>
      <c r="E2222" s="7" t="s">
        <v>28</v>
      </c>
      <c r="F2222" s="7" t="s">
        <v>84</v>
      </c>
      <c r="G2222" s="7" t="s">
        <v>85</v>
      </c>
      <c r="H2222" s="7" t="s">
        <v>19</v>
      </c>
      <c r="I2222" s="9">
        <v>0.45000000000000012</v>
      </c>
      <c r="J2222" s="10">
        <v>3500</v>
      </c>
      <c r="K2222" s="11">
        <f t="shared" si="16"/>
        <v>1575.0000000000005</v>
      </c>
      <c r="L2222" s="11">
        <f t="shared" si="17"/>
        <v>551.25000000000011</v>
      </c>
      <c r="M2222" s="12">
        <v>0.35</v>
      </c>
      <c r="O2222" s="17"/>
      <c r="P2222" s="15"/>
      <c r="Q2222" s="13"/>
      <c r="R2222" s="14"/>
    </row>
    <row r="2223" spans="1:18" ht="15.75" customHeight="1">
      <c r="A2223" s="1"/>
      <c r="B2223" s="7" t="s">
        <v>27</v>
      </c>
      <c r="C2223" s="7">
        <v>1128299</v>
      </c>
      <c r="D2223" s="8">
        <v>44482</v>
      </c>
      <c r="E2223" s="7" t="s">
        <v>28</v>
      </c>
      <c r="F2223" s="7" t="s">
        <v>84</v>
      </c>
      <c r="G2223" s="7" t="s">
        <v>85</v>
      </c>
      <c r="H2223" s="7" t="s">
        <v>20</v>
      </c>
      <c r="I2223" s="9">
        <v>0.45000000000000012</v>
      </c>
      <c r="J2223" s="10">
        <v>3250</v>
      </c>
      <c r="K2223" s="11">
        <f t="shared" si="16"/>
        <v>1462.5000000000005</v>
      </c>
      <c r="L2223" s="11">
        <f t="shared" si="17"/>
        <v>585.00000000000023</v>
      </c>
      <c r="M2223" s="12">
        <v>0.4</v>
      </c>
      <c r="O2223" s="17"/>
      <c r="P2223" s="15"/>
      <c r="Q2223" s="13"/>
      <c r="R2223" s="14"/>
    </row>
    <row r="2224" spans="1:18" ht="15.75" customHeight="1">
      <c r="A2224" s="1"/>
      <c r="B2224" s="7" t="s">
        <v>27</v>
      </c>
      <c r="C2224" s="7">
        <v>1128299</v>
      </c>
      <c r="D2224" s="8">
        <v>44482</v>
      </c>
      <c r="E2224" s="7" t="s">
        <v>28</v>
      </c>
      <c r="F2224" s="7" t="s">
        <v>84</v>
      </c>
      <c r="G2224" s="7" t="s">
        <v>85</v>
      </c>
      <c r="H2224" s="7" t="s">
        <v>21</v>
      </c>
      <c r="I2224" s="9">
        <v>0.55000000000000004</v>
      </c>
      <c r="J2224" s="10">
        <v>3000</v>
      </c>
      <c r="K2224" s="11">
        <f t="shared" si="16"/>
        <v>1650.0000000000002</v>
      </c>
      <c r="L2224" s="11">
        <f t="shared" si="17"/>
        <v>577.5</v>
      </c>
      <c r="M2224" s="12">
        <v>0.35</v>
      </c>
      <c r="O2224" s="17"/>
      <c r="P2224" s="15"/>
      <c r="Q2224" s="13"/>
      <c r="R2224" s="14"/>
    </row>
    <row r="2225" spans="1:18" ht="15.75" customHeight="1">
      <c r="A2225" s="1"/>
      <c r="B2225" s="7" t="s">
        <v>27</v>
      </c>
      <c r="C2225" s="7">
        <v>1128299</v>
      </c>
      <c r="D2225" s="8">
        <v>44482</v>
      </c>
      <c r="E2225" s="7" t="s">
        <v>28</v>
      </c>
      <c r="F2225" s="7" t="s">
        <v>84</v>
      </c>
      <c r="G2225" s="7" t="s">
        <v>85</v>
      </c>
      <c r="H2225" s="7" t="s">
        <v>22</v>
      </c>
      <c r="I2225" s="9">
        <v>0.70000000000000007</v>
      </c>
      <c r="J2225" s="10">
        <v>3500</v>
      </c>
      <c r="K2225" s="11">
        <f t="shared" si="16"/>
        <v>2450.0000000000005</v>
      </c>
      <c r="L2225" s="11">
        <f t="shared" si="17"/>
        <v>612.50000000000011</v>
      </c>
      <c r="M2225" s="12">
        <v>0.25</v>
      </c>
      <c r="O2225" s="17"/>
      <c r="P2225" s="15"/>
      <c r="Q2225" s="13"/>
      <c r="R2225" s="14"/>
    </row>
    <row r="2226" spans="1:18" ht="15.75" customHeight="1">
      <c r="A2226" s="1"/>
      <c r="B2226" s="7" t="s">
        <v>27</v>
      </c>
      <c r="C2226" s="7">
        <v>1128299</v>
      </c>
      <c r="D2226" s="8">
        <v>44513</v>
      </c>
      <c r="E2226" s="7" t="s">
        <v>28</v>
      </c>
      <c r="F2226" s="7" t="s">
        <v>84</v>
      </c>
      <c r="G2226" s="7" t="s">
        <v>85</v>
      </c>
      <c r="H2226" s="7" t="s">
        <v>17</v>
      </c>
      <c r="I2226" s="9">
        <v>0.55000000000000004</v>
      </c>
      <c r="J2226" s="10">
        <v>5250</v>
      </c>
      <c r="K2226" s="11">
        <f t="shared" si="16"/>
        <v>2887.5000000000005</v>
      </c>
      <c r="L2226" s="11">
        <f t="shared" si="17"/>
        <v>1155.0000000000002</v>
      </c>
      <c r="M2226" s="12">
        <v>0.4</v>
      </c>
      <c r="O2226" s="17"/>
      <c r="P2226" s="15"/>
      <c r="Q2226" s="13"/>
      <c r="R2226" s="14"/>
    </row>
    <row r="2227" spans="1:18" ht="15.75" customHeight="1">
      <c r="A2227" s="1"/>
      <c r="B2227" s="7" t="s">
        <v>27</v>
      </c>
      <c r="C2227" s="7">
        <v>1128299</v>
      </c>
      <c r="D2227" s="8">
        <v>44513</v>
      </c>
      <c r="E2227" s="7" t="s">
        <v>28</v>
      </c>
      <c r="F2227" s="7" t="s">
        <v>84</v>
      </c>
      <c r="G2227" s="7" t="s">
        <v>85</v>
      </c>
      <c r="H2227" s="7" t="s">
        <v>18</v>
      </c>
      <c r="I2227" s="9">
        <v>0.60000000000000009</v>
      </c>
      <c r="J2227" s="10">
        <v>5750</v>
      </c>
      <c r="K2227" s="11">
        <f t="shared" si="16"/>
        <v>3450.0000000000005</v>
      </c>
      <c r="L2227" s="11">
        <f t="shared" si="17"/>
        <v>1380.0000000000002</v>
      </c>
      <c r="M2227" s="12">
        <v>0.4</v>
      </c>
      <c r="O2227" s="17"/>
      <c r="P2227" s="15"/>
      <c r="Q2227" s="13"/>
      <c r="R2227" s="14"/>
    </row>
    <row r="2228" spans="1:18" ht="15.75" customHeight="1">
      <c r="A2228" s="1"/>
      <c r="B2228" s="7" t="s">
        <v>27</v>
      </c>
      <c r="C2228" s="7">
        <v>1128299</v>
      </c>
      <c r="D2228" s="8">
        <v>44513</v>
      </c>
      <c r="E2228" s="7" t="s">
        <v>28</v>
      </c>
      <c r="F2228" s="7" t="s">
        <v>84</v>
      </c>
      <c r="G2228" s="7" t="s">
        <v>85</v>
      </c>
      <c r="H2228" s="7" t="s">
        <v>19</v>
      </c>
      <c r="I2228" s="9">
        <v>0.55000000000000004</v>
      </c>
      <c r="J2228" s="10">
        <v>4250</v>
      </c>
      <c r="K2228" s="11">
        <f t="shared" si="16"/>
        <v>2337.5</v>
      </c>
      <c r="L2228" s="11">
        <f t="shared" si="17"/>
        <v>818.125</v>
      </c>
      <c r="M2228" s="12">
        <v>0.35</v>
      </c>
      <c r="O2228" s="17"/>
      <c r="P2228" s="15"/>
      <c r="Q2228" s="13"/>
      <c r="R2228" s="14"/>
    </row>
    <row r="2229" spans="1:18" ht="15.75" customHeight="1">
      <c r="A2229" s="1"/>
      <c r="B2229" s="7" t="s">
        <v>27</v>
      </c>
      <c r="C2229" s="7">
        <v>1128299</v>
      </c>
      <c r="D2229" s="8">
        <v>44513</v>
      </c>
      <c r="E2229" s="7" t="s">
        <v>28</v>
      </c>
      <c r="F2229" s="7" t="s">
        <v>84</v>
      </c>
      <c r="G2229" s="7" t="s">
        <v>85</v>
      </c>
      <c r="H2229" s="7" t="s">
        <v>20</v>
      </c>
      <c r="I2229" s="9">
        <v>0.55000000000000004</v>
      </c>
      <c r="J2229" s="10">
        <v>4000</v>
      </c>
      <c r="K2229" s="11">
        <f t="shared" si="16"/>
        <v>2200</v>
      </c>
      <c r="L2229" s="11">
        <f t="shared" si="17"/>
        <v>880</v>
      </c>
      <c r="M2229" s="12">
        <v>0.4</v>
      </c>
      <c r="O2229" s="17"/>
      <c r="P2229" s="15"/>
      <c r="Q2229" s="13"/>
      <c r="R2229" s="14"/>
    </row>
    <row r="2230" spans="1:18" ht="15.75" customHeight="1">
      <c r="A2230" s="1"/>
      <c r="B2230" s="7" t="s">
        <v>27</v>
      </c>
      <c r="C2230" s="7">
        <v>1128299</v>
      </c>
      <c r="D2230" s="8">
        <v>44513</v>
      </c>
      <c r="E2230" s="7" t="s">
        <v>28</v>
      </c>
      <c r="F2230" s="7" t="s">
        <v>84</v>
      </c>
      <c r="G2230" s="7" t="s">
        <v>85</v>
      </c>
      <c r="H2230" s="7" t="s">
        <v>21</v>
      </c>
      <c r="I2230" s="9">
        <v>0.65</v>
      </c>
      <c r="J2230" s="10">
        <v>3500</v>
      </c>
      <c r="K2230" s="11">
        <f t="shared" si="16"/>
        <v>2275</v>
      </c>
      <c r="L2230" s="11">
        <f t="shared" si="17"/>
        <v>796.25</v>
      </c>
      <c r="M2230" s="12">
        <v>0.35</v>
      </c>
      <c r="O2230" s="17"/>
      <c r="P2230" s="15"/>
      <c r="Q2230" s="13"/>
      <c r="R2230" s="14"/>
    </row>
    <row r="2231" spans="1:18" ht="15.75" customHeight="1">
      <c r="A2231" s="1"/>
      <c r="B2231" s="7" t="s">
        <v>27</v>
      </c>
      <c r="C2231" s="7">
        <v>1128299</v>
      </c>
      <c r="D2231" s="8">
        <v>44513</v>
      </c>
      <c r="E2231" s="7" t="s">
        <v>28</v>
      </c>
      <c r="F2231" s="7" t="s">
        <v>84</v>
      </c>
      <c r="G2231" s="7" t="s">
        <v>85</v>
      </c>
      <c r="H2231" s="7" t="s">
        <v>22</v>
      </c>
      <c r="I2231" s="9">
        <v>0.70000000000000007</v>
      </c>
      <c r="J2231" s="10">
        <v>4750</v>
      </c>
      <c r="K2231" s="11">
        <f t="shared" si="16"/>
        <v>3325.0000000000005</v>
      </c>
      <c r="L2231" s="11">
        <f t="shared" si="17"/>
        <v>831.25000000000011</v>
      </c>
      <c r="M2231" s="12">
        <v>0.25</v>
      </c>
      <c r="O2231" s="17"/>
      <c r="P2231" s="15"/>
      <c r="Q2231" s="13"/>
      <c r="R2231" s="14"/>
    </row>
    <row r="2232" spans="1:18" ht="15.75" customHeight="1">
      <c r="A2232" s="1"/>
      <c r="B2232" s="7" t="s">
        <v>27</v>
      </c>
      <c r="C2232" s="7">
        <v>1128299</v>
      </c>
      <c r="D2232" s="8">
        <v>44542</v>
      </c>
      <c r="E2232" s="7" t="s">
        <v>28</v>
      </c>
      <c r="F2232" s="7" t="s">
        <v>84</v>
      </c>
      <c r="G2232" s="7" t="s">
        <v>85</v>
      </c>
      <c r="H2232" s="7" t="s">
        <v>17</v>
      </c>
      <c r="I2232" s="9">
        <v>0.55000000000000004</v>
      </c>
      <c r="J2232" s="10">
        <v>6750</v>
      </c>
      <c r="K2232" s="11">
        <f t="shared" si="16"/>
        <v>3712.5000000000005</v>
      </c>
      <c r="L2232" s="11">
        <f t="shared" si="17"/>
        <v>1485.0000000000002</v>
      </c>
      <c r="M2232" s="12">
        <v>0.4</v>
      </c>
      <c r="O2232" s="17"/>
      <c r="P2232" s="15"/>
      <c r="Q2232" s="13"/>
      <c r="R2232" s="14"/>
    </row>
    <row r="2233" spans="1:18" ht="15.75" customHeight="1">
      <c r="A2233" s="1"/>
      <c r="B2233" s="7" t="s">
        <v>27</v>
      </c>
      <c r="C2233" s="7">
        <v>1128299</v>
      </c>
      <c r="D2233" s="8">
        <v>44542</v>
      </c>
      <c r="E2233" s="7" t="s">
        <v>28</v>
      </c>
      <c r="F2233" s="7" t="s">
        <v>84</v>
      </c>
      <c r="G2233" s="7" t="s">
        <v>85</v>
      </c>
      <c r="H2233" s="7" t="s">
        <v>18</v>
      </c>
      <c r="I2233" s="9">
        <v>0.60000000000000009</v>
      </c>
      <c r="J2233" s="10">
        <v>6750</v>
      </c>
      <c r="K2233" s="11">
        <f t="shared" si="16"/>
        <v>4050.0000000000005</v>
      </c>
      <c r="L2233" s="11">
        <f t="shared" si="17"/>
        <v>1620.0000000000002</v>
      </c>
      <c r="M2233" s="12">
        <v>0.4</v>
      </c>
      <c r="O2233" s="17"/>
      <c r="P2233" s="15"/>
      <c r="Q2233" s="13"/>
      <c r="R2233" s="14"/>
    </row>
    <row r="2234" spans="1:18" ht="15.75" customHeight="1">
      <c r="A2234" s="1"/>
      <c r="B2234" s="7" t="s">
        <v>27</v>
      </c>
      <c r="C2234" s="7">
        <v>1128299</v>
      </c>
      <c r="D2234" s="8">
        <v>44542</v>
      </c>
      <c r="E2234" s="7" t="s">
        <v>28</v>
      </c>
      <c r="F2234" s="7" t="s">
        <v>84</v>
      </c>
      <c r="G2234" s="7" t="s">
        <v>85</v>
      </c>
      <c r="H2234" s="7" t="s">
        <v>19</v>
      </c>
      <c r="I2234" s="9">
        <v>0.55000000000000004</v>
      </c>
      <c r="J2234" s="10">
        <v>4750</v>
      </c>
      <c r="K2234" s="11">
        <f t="shared" si="16"/>
        <v>2612.5</v>
      </c>
      <c r="L2234" s="11">
        <f t="shared" si="17"/>
        <v>914.37499999999989</v>
      </c>
      <c r="M2234" s="12">
        <v>0.35</v>
      </c>
      <c r="O2234" s="17"/>
      <c r="P2234" s="15"/>
      <c r="Q2234" s="13"/>
      <c r="R2234" s="14"/>
    </row>
    <row r="2235" spans="1:18" ht="15.75" customHeight="1">
      <c r="A2235" s="1"/>
      <c r="B2235" s="7" t="s">
        <v>27</v>
      </c>
      <c r="C2235" s="7">
        <v>1128299</v>
      </c>
      <c r="D2235" s="8">
        <v>44542</v>
      </c>
      <c r="E2235" s="7" t="s">
        <v>28</v>
      </c>
      <c r="F2235" s="7" t="s">
        <v>84</v>
      </c>
      <c r="G2235" s="7" t="s">
        <v>85</v>
      </c>
      <c r="H2235" s="7" t="s">
        <v>20</v>
      </c>
      <c r="I2235" s="9">
        <v>0.55000000000000004</v>
      </c>
      <c r="J2235" s="10">
        <v>4750</v>
      </c>
      <c r="K2235" s="11">
        <f t="shared" si="16"/>
        <v>2612.5</v>
      </c>
      <c r="L2235" s="11">
        <f t="shared" si="17"/>
        <v>1045</v>
      </c>
      <c r="M2235" s="12">
        <v>0.4</v>
      </c>
      <c r="O2235" s="17"/>
      <c r="P2235" s="15"/>
      <c r="Q2235" s="13"/>
      <c r="R2235" s="14"/>
    </row>
    <row r="2236" spans="1:18" ht="15.75" customHeight="1">
      <c r="A2236" s="1"/>
      <c r="B2236" s="7" t="s">
        <v>27</v>
      </c>
      <c r="C2236" s="7">
        <v>1128299</v>
      </c>
      <c r="D2236" s="8">
        <v>44542</v>
      </c>
      <c r="E2236" s="7" t="s">
        <v>28</v>
      </c>
      <c r="F2236" s="7" t="s">
        <v>84</v>
      </c>
      <c r="G2236" s="7" t="s">
        <v>85</v>
      </c>
      <c r="H2236" s="7" t="s">
        <v>21</v>
      </c>
      <c r="I2236" s="9">
        <v>0.65</v>
      </c>
      <c r="J2236" s="10">
        <v>4000</v>
      </c>
      <c r="K2236" s="11">
        <f t="shared" si="16"/>
        <v>2600</v>
      </c>
      <c r="L2236" s="11">
        <f t="shared" si="17"/>
        <v>909.99999999999989</v>
      </c>
      <c r="M2236" s="12">
        <v>0.35</v>
      </c>
      <c r="O2236" s="17"/>
      <c r="P2236" s="15"/>
      <c r="Q2236" s="13"/>
      <c r="R2236" s="14"/>
    </row>
    <row r="2237" spans="1:18" ht="15.75" customHeight="1">
      <c r="A2237" s="1"/>
      <c r="B2237" s="7" t="s">
        <v>27</v>
      </c>
      <c r="C2237" s="7">
        <v>1128299</v>
      </c>
      <c r="D2237" s="8">
        <v>44542</v>
      </c>
      <c r="E2237" s="7" t="s">
        <v>28</v>
      </c>
      <c r="F2237" s="7" t="s">
        <v>84</v>
      </c>
      <c r="G2237" s="7" t="s">
        <v>85</v>
      </c>
      <c r="H2237" s="7" t="s">
        <v>22</v>
      </c>
      <c r="I2237" s="9">
        <v>0.70000000000000007</v>
      </c>
      <c r="J2237" s="10">
        <v>5000</v>
      </c>
      <c r="K2237" s="11">
        <f t="shared" si="16"/>
        <v>3500.0000000000005</v>
      </c>
      <c r="L2237" s="11">
        <f t="shared" si="17"/>
        <v>875.00000000000011</v>
      </c>
      <c r="M2237" s="12">
        <v>0.25</v>
      </c>
      <c r="O2237" s="17"/>
      <c r="P2237" s="15"/>
      <c r="Q2237" s="13"/>
      <c r="R2237" s="14"/>
    </row>
    <row r="2238" spans="1:18" ht="15.75" customHeight="1">
      <c r="A2238" s="1" t="s">
        <v>39</v>
      </c>
      <c r="B2238" s="7" t="s">
        <v>14</v>
      </c>
      <c r="C2238" s="7">
        <v>1185732</v>
      </c>
      <c r="D2238" s="8">
        <v>44205</v>
      </c>
      <c r="E2238" s="7" t="s">
        <v>46</v>
      </c>
      <c r="F2238" s="7" t="s">
        <v>86</v>
      </c>
      <c r="G2238" s="7" t="s">
        <v>87</v>
      </c>
      <c r="H2238" s="7" t="s">
        <v>17</v>
      </c>
      <c r="I2238" s="9">
        <v>0.4</v>
      </c>
      <c r="J2238" s="10">
        <v>10250</v>
      </c>
      <c r="K2238" s="11">
        <f t="shared" si="16"/>
        <v>4100</v>
      </c>
      <c r="L2238" s="11">
        <f t="shared" si="17"/>
        <v>1845</v>
      </c>
      <c r="M2238" s="12">
        <v>0.45</v>
      </c>
      <c r="O2238" s="17"/>
      <c r="P2238" s="15"/>
      <c r="Q2238" s="13"/>
      <c r="R2238" s="14"/>
    </row>
    <row r="2239" spans="1:18" ht="15.75" customHeight="1">
      <c r="A2239" s="1"/>
      <c r="B2239" s="7" t="s">
        <v>14</v>
      </c>
      <c r="C2239" s="7">
        <v>1185732</v>
      </c>
      <c r="D2239" s="8">
        <v>44205</v>
      </c>
      <c r="E2239" s="7" t="s">
        <v>46</v>
      </c>
      <c r="F2239" s="7" t="s">
        <v>86</v>
      </c>
      <c r="G2239" s="7" t="s">
        <v>87</v>
      </c>
      <c r="H2239" s="7" t="s">
        <v>18</v>
      </c>
      <c r="I2239" s="9">
        <v>0.4</v>
      </c>
      <c r="J2239" s="10">
        <v>8250</v>
      </c>
      <c r="K2239" s="11">
        <f t="shared" si="16"/>
        <v>3300</v>
      </c>
      <c r="L2239" s="11">
        <f t="shared" si="17"/>
        <v>1155</v>
      </c>
      <c r="M2239" s="12">
        <v>0.35</v>
      </c>
      <c r="O2239" s="17"/>
      <c r="P2239" s="15"/>
      <c r="Q2239" s="13"/>
      <c r="R2239" s="14"/>
    </row>
    <row r="2240" spans="1:18" ht="15.75" customHeight="1">
      <c r="A2240" s="1"/>
      <c r="B2240" s="7" t="s">
        <v>14</v>
      </c>
      <c r="C2240" s="7">
        <v>1185732</v>
      </c>
      <c r="D2240" s="8">
        <v>44205</v>
      </c>
      <c r="E2240" s="7" t="s">
        <v>46</v>
      </c>
      <c r="F2240" s="7" t="s">
        <v>86</v>
      </c>
      <c r="G2240" s="7" t="s">
        <v>87</v>
      </c>
      <c r="H2240" s="7" t="s">
        <v>19</v>
      </c>
      <c r="I2240" s="9">
        <v>0.30000000000000004</v>
      </c>
      <c r="J2240" s="10">
        <v>8250</v>
      </c>
      <c r="K2240" s="11">
        <f t="shared" si="16"/>
        <v>2475.0000000000005</v>
      </c>
      <c r="L2240" s="11">
        <f t="shared" si="17"/>
        <v>618.75000000000011</v>
      </c>
      <c r="M2240" s="12">
        <v>0.25</v>
      </c>
      <c r="O2240" s="17"/>
      <c r="P2240" s="15"/>
      <c r="Q2240" s="13"/>
      <c r="R2240" s="14"/>
    </row>
    <row r="2241" spans="1:18" ht="15.75" customHeight="1">
      <c r="A2241" s="1"/>
      <c r="B2241" s="7" t="s">
        <v>14</v>
      </c>
      <c r="C2241" s="7">
        <v>1185732</v>
      </c>
      <c r="D2241" s="8">
        <v>44205</v>
      </c>
      <c r="E2241" s="7" t="s">
        <v>46</v>
      </c>
      <c r="F2241" s="7" t="s">
        <v>86</v>
      </c>
      <c r="G2241" s="7" t="s">
        <v>87</v>
      </c>
      <c r="H2241" s="7" t="s">
        <v>20</v>
      </c>
      <c r="I2241" s="9">
        <v>0.35</v>
      </c>
      <c r="J2241" s="10">
        <v>6750</v>
      </c>
      <c r="K2241" s="11">
        <f t="shared" si="16"/>
        <v>2362.5</v>
      </c>
      <c r="L2241" s="11">
        <f t="shared" si="17"/>
        <v>708.75</v>
      </c>
      <c r="M2241" s="12">
        <v>0.3</v>
      </c>
      <c r="O2241" s="17"/>
      <c r="P2241" s="15"/>
      <c r="Q2241" s="13"/>
      <c r="R2241" s="14"/>
    </row>
    <row r="2242" spans="1:18" ht="15.75" customHeight="1">
      <c r="A2242" s="1"/>
      <c r="B2242" s="7" t="s">
        <v>14</v>
      </c>
      <c r="C2242" s="7">
        <v>1185732</v>
      </c>
      <c r="D2242" s="8">
        <v>44205</v>
      </c>
      <c r="E2242" s="7" t="s">
        <v>46</v>
      </c>
      <c r="F2242" s="7" t="s">
        <v>86</v>
      </c>
      <c r="G2242" s="7" t="s">
        <v>87</v>
      </c>
      <c r="H2242" s="7" t="s">
        <v>21</v>
      </c>
      <c r="I2242" s="9">
        <v>0.5</v>
      </c>
      <c r="J2242" s="10">
        <v>7250</v>
      </c>
      <c r="K2242" s="11">
        <f t="shared" si="16"/>
        <v>3625</v>
      </c>
      <c r="L2242" s="11">
        <f t="shared" si="17"/>
        <v>1268.75</v>
      </c>
      <c r="M2242" s="12">
        <v>0.35</v>
      </c>
      <c r="O2242" s="17"/>
      <c r="P2242" s="15"/>
      <c r="Q2242" s="13"/>
      <c r="R2242" s="14"/>
    </row>
    <row r="2243" spans="1:18" ht="15.75" customHeight="1">
      <c r="A2243" s="1"/>
      <c r="B2243" s="7" t="s">
        <v>14</v>
      </c>
      <c r="C2243" s="7">
        <v>1185732</v>
      </c>
      <c r="D2243" s="8">
        <v>44205</v>
      </c>
      <c r="E2243" s="7" t="s">
        <v>46</v>
      </c>
      <c r="F2243" s="7" t="s">
        <v>86</v>
      </c>
      <c r="G2243" s="7" t="s">
        <v>87</v>
      </c>
      <c r="H2243" s="7" t="s">
        <v>22</v>
      </c>
      <c r="I2243" s="9">
        <v>0.4</v>
      </c>
      <c r="J2243" s="10">
        <v>8250</v>
      </c>
      <c r="K2243" s="11">
        <f t="shared" si="16"/>
        <v>3300</v>
      </c>
      <c r="L2243" s="11">
        <f t="shared" si="17"/>
        <v>1650</v>
      </c>
      <c r="M2243" s="12">
        <v>0.5</v>
      </c>
      <c r="O2243" s="17"/>
      <c r="P2243" s="15"/>
      <c r="Q2243" s="13"/>
      <c r="R2243" s="14"/>
    </row>
    <row r="2244" spans="1:18" ht="15.75" customHeight="1">
      <c r="A2244" s="1"/>
      <c r="B2244" s="7" t="s">
        <v>14</v>
      </c>
      <c r="C2244" s="7">
        <v>1185732</v>
      </c>
      <c r="D2244" s="8">
        <v>44234</v>
      </c>
      <c r="E2244" s="7" t="s">
        <v>46</v>
      </c>
      <c r="F2244" s="7" t="s">
        <v>86</v>
      </c>
      <c r="G2244" s="7" t="s">
        <v>87</v>
      </c>
      <c r="H2244" s="7" t="s">
        <v>17</v>
      </c>
      <c r="I2244" s="9">
        <v>0.4</v>
      </c>
      <c r="J2244" s="10">
        <v>10750</v>
      </c>
      <c r="K2244" s="11">
        <f t="shared" si="16"/>
        <v>4300</v>
      </c>
      <c r="L2244" s="11">
        <f t="shared" si="17"/>
        <v>1935</v>
      </c>
      <c r="M2244" s="12">
        <v>0.45</v>
      </c>
      <c r="O2244" s="17"/>
      <c r="P2244" s="15"/>
      <c r="Q2244" s="13"/>
      <c r="R2244" s="14"/>
    </row>
    <row r="2245" spans="1:18" ht="15.75" customHeight="1">
      <c r="A2245" s="1"/>
      <c r="B2245" s="7" t="s">
        <v>14</v>
      </c>
      <c r="C2245" s="7">
        <v>1185732</v>
      </c>
      <c r="D2245" s="8">
        <v>44234</v>
      </c>
      <c r="E2245" s="7" t="s">
        <v>46</v>
      </c>
      <c r="F2245" s="7" t="s">
        <v>86</v>
      </c>
      <c r="G2245" s="7" t="s">
        <v>87</v>
      </c>
      <c r="H2245" s="7" t="s">
        <v>18</v>
      </c>
      <c r="I2245" s="9">
        <v>0.4</v>
      </c>
      <c r="J2245" s="10">
        <v>7250</v>
      </c>
      <c r="K2245" s="11">
        <f t="shared" si="16"/>
        <v>2900</v>
      </c>
      <c r="L2245" s="11">
        <f t="shared" si="17"/>
        <v>1014.9999999999999</v>
      </c>
      <c r="M2245" s="12">
        <v>0.35</v>
      </c>
      <c r="O2245" s="17"/>
      <c r="P2245" s="15"/>
      <c r="Q2245" s="13"/>
      <c r="R2245" s="14"/>
    </row>
    <row r="2246" spans="1:18" ht="15.75" customHeight="1">
      <c r="A2246" s="1"/>
      <c r="B2246" s="7" t="s">
        <v>14</v>
      </c>
      <c r="C2246" s="7">
        <v>1185732</v>
      </c>
      <c r="D2246" s="8">
        <v>44234</v>
      </c>
      <c r="E2246" s="7" t="s">
        <v>46</v>
      </c>
      <c r="F2246" s="7" t="s">
        <v>86</v>
      </c>
      <c r="G2246" s="7" t="s">
        <v>87</v>
      </c>
      <c r="H2246" s="7" t="s">
        <v>19</v>
      </c>
      <c r="I2246" s="9">
        <v>0.30000000000000004</v>
      </c>
      <c r="J2246" s="10">
        <v>7750</v>
      </c>
      <c r="K2246" s="11">
        <f t="shared" si="16"/>
        <v>2325.0000000000005</v>
      </c>
      <c r="L2246" s="11">
        <f t="shared" si="17"/>
        <v>581.25000000000011</v>
      </c>
      <c r="M2246" s="12">
        <v>0.25</v>
      </c>
      <c r="O2246" s="17"/>
      <c r="P2246" s="15"/>
      <c r="Q2246" s="13"/>
      <c r="R2246" s="14"/>
    </row>
    <row r="2247" spans="1:18" ht="15.75" customHeight="1">
      <c r="A2247" s="1"/>
      <c r="B2247" s="7" t="s">
        <v>14</v>
      </c>
      <c r="C2247" s="7">
        <v>1185732</v>
      </c>
      <c r="D2247" s="8">
        <v>44234</v>
      </c>
      <c r="E2247" s="7" t="s">
        <v>46</v>
      </c>
      <c r="F2247" s="7" t="s">
        <v>86</v>
      </c>
      <c r="G2247" s="7" t="s">
        <v>87</v>
      </c>
      <c r="H2247" s="7" t="s">
        <v>20</v>
      </c>
      <c r="I2247" s="9">
        <v>0.35</v>
      </c>
      <c r="J2247" s="10">
        <v>6250</v>
      </c>
      <c r="K2247" s="11">
        <f t="shared" si="16"/>
        <v>2187.5</v>
      </c>
      <c r="L2247" s="11">
        <f t="shared" si="17"/>
        <v>656.25</v>
      </c>
      <c r="M2247" s="12">
        <v>0.3</v>
      </c>
      <c r="O2247" s="17"/>
      <c r="P2247" s="15"/>
      <c r="Q2247" s="13"/>
      <c r="R2247" s="14"/>
    </row>
    <row r="2248" spans="1:18" ht="15.75" customHeight="1">
      <c r="A2248" s="1"/>
      <c r="B2248" s="7" t="s">
        <v>14</v>
      </c>
      <c r="C2248" s="7">
        <v>1185732</v>
      </c>
      <c r="D2248" s="8">
        <v>44234</v>
      </c>
      <c r="E2248" s="7" t="s">
        <v>46</v>
      </c>
      <c r="F2248" s="7" t="s">
        <v>86</v>
      </c>
      <c r="G2248" s="7" t="s">
        <v>87</v>
      </c>
      <c r="H2248" s="7" t="s">
        <v>21</v>
      </c>
      <c r="I2248" s="9">
        <v>0.5</v>
      </c>
      <c r="J2248" s="10">
        <v>7000</v>
      </c>
      <c r="K2248" s="11">
        <f t="shared" si="16"/>
        <v>3500</v>
      </c>
      <c r="L2248" s="11">
        <f t="shared" si="17"/>
        <v>1225</v>
      </c>
      <c r="M2248" s="12">
        <v>0.35</v>
      </c>
      <c r="O2248" s="17"/>
      <c r="P2248" s="15"/>
      <c r="Q2248" s="13"/>
      <c r="R2248" s="14"/>
    </row>
    <row r="2249" spans="1:18" ht="15.75" customHeight="1">
      <c r="A2249" s="1"/>
      <c r="B2249" s="7" t="s">
        <v>14</v>
      </c>
      <c r="C2249" s="7">
        <v>1185732</v>
      </c>
      <c r="D2249" s="8">
        <v>44234</v>
      </c>
      <c r="E2249" s="7" t="s">
        <v>46</v>
      </c>
      <c r="F2249" s="7" t="s">
        <v>86</v>
      </c>
      <c r="G2249" s="7" t="s">
        <v>87</v>
      </c>
      <c r="H2249" s="7" t="s">
        <v>22</v>
      </c>
      <c r="I2249" s="9">
        <v>0.35</v>
      </c>
      <c r="J2249" s="10">
        <v>8000</v>
      </c>
      <c r="K2249" s="11">
        <f t="shared" si="16"/>
        <v>2800</v>
      </c>
      <c r="L2249" s="11">
        <f t="shared" si="17"/>
        <v>1400</v>
      </c>
      <c r="M2249" s="12">
        <v>0.5</v>
      </c>
      <c r="O2249" s="17"/>
      <c r="P2249" s="15"/>
      <c r="Q2249" s="13"/>
      <c r="R2249" s="14"/>
    </row>
    <row r="2250" spans="1:18" ht="15.75" customHeight="1">
      <c r="A2250" s="1"/>
      <c r="B2250" s="7" t="s">
        <v>14</v>
      </c>
      <c r="C2250" s="7">
        <v>1185732</v>
      </c>
      <c r="D2250" s="8">
        <v>44260</v>
      </c>
      <c r="E2250" s="7" t="s">
        <v>46</v>
      </c>
      <c r="F2250" s="7" t="s">
        <v>86</v>
      </c>
      <c r="G2250" s="7" t="s">
        <v>87</v>
      </c>
      <c r="H2250" s="7" t="s">
        <v>17</v>
      </c>
      <c r="I2250" s="9">
        <v>0.35</v>
      </c>
      <c r="J2250" s="10">
        <v>10200</v>
      </c>
      <c r="K2250" s="11">
        <f t="shared" si="16"/>
        <v>3570</v>
      </c>
      <c r="L2250" s="11">
        <f t="shared" si="17"/>
        <v>1606.5</v>
      </c>
      <c r="M2250" s="12">
        <v>0.45</v>
      </c>
      <c r="O2250" s="17"/>
      <c r="P2250" s="15"/>
      <c r="Q2250" s="13"/>
      <c r="R2250" s="14"/>
    </row>
    <row r="2251" spans="1:18" ht="15.75" customHeight="1">
      <c r="A2251" s="1"/>
      <c r="B2251" s="7" t="s">
        <v>14</v>
      </c>
      <c r="C2251" s="7">
        <v>1185732</v>
      </c>
      <c r="D2251" s="8">
        <v>44260</v>
      </c>
      <c r="E2251" s="7" t="s">
        <v>46</v>
      </c>
      <c r="F2251" s="7" t="s">
        <v>86</v>
      </c>
      <c r="G2251" s="7" t="s">
        <v>87</v>
      </c>
      <c r="H2251" s="7" t="s">
        <v>18</v>
      </c>
      <c r="I2251" s="9">
        <v>0.35</v>
      </c>
      <c r="J2251" s="10">
        <v>7000</v>
      </c>
      <c r="K2251" s="11">
        <f t="shared" si="16"/>
        <v>2450</v>
      </c>
      <c r="L2251" s="11">
        <f t="shared" si="17"/>
        <v>857.5</v>
      </c>
      <c r="M2251" s="12">
        <v>0.35</v>
      </c>
      <c r="O2251" s="17"/>
      <c r="P2251" s="15"/>
      <c r="Q2251" s="13"/>
      <c r="R2251" s="14"/>
    </row>
    <row r="2252" spans="1:18" ht="15.75" customHeight="1">
      <c r="A2252" s="1"/>
      <c r="B2252" s="7" t="s">
        <v>14</v>
      </c>
      <c r="C2252" s="7">
        <v>1185732</v>
      </c>
      <c r="D2252" s="8">
        <v>44260</v>
      </c>
      <c r="E2252" s="7" t="s">
        <v>46</v>
      </c>
      <c r="F2252" s="7" t="s">
        <v>86</v>
      </c>
      <c r="G2252" s="7" t="s">
        <v>87</v>
      </c>
      <c r="H2252" s="7" t="s">
        <v>19</v>
      </c>
      <c r="I2252" s="9">
        <v>0.25</v>
      </c>
      <c r="J2252" s="10">
        <v>7250</v>
      </c>
      <c r="K2252" s="11">
        <f t="shared" si="16"/>
        <v>1812.5</v>
      </c>
      <c r="L2252" s="11">
        <f t="shared" si="17"/>
        <v>453.125</v>
      </c>
      <c r="M2252" s="12">
        <v>0.25</v>
      </c>
      <c r="O2252" s="17"/>
      <c r="P2252" s="15"/>
      <c r="Q2252" s="13"/>
      <c r="R2252" s="14"/>
    </row>
    <row r="2253" spans="1:18" ht="15.75" customHeight="1">
      <c r="A2253" s="1"/>
      <c r="B2253" s="7" t="s">
        <v>14</v>
      </c>
      <c r="C2253" s="7">
        <v>1185732</v>
      </c>
      <c r="D2253" s="8">
        <v>44260</v>
      </c>
      <c r="E2253" s="7" t="s">
        <v>46</v>
      </c>
      <c r="F2253" s="7" t="s">
        <v>86</v>
      </c>
      <c r="G2253" s="7" t="s">
        <v>87</v>
      </c>
      <c r="H2253" s="7" t="s">
        <v>20</v>
      </c>
      <c r="I2253" s="9">
        <v>0.29999999999999993</v>
      </c>
      <c r="J2253" s="10">
        <v>5750</v>
      </c>
      <c r="K2253" s="11">
        <f t="shared" si="16"/>
        <v>1724.9999999999995</v>
      </c>
      <c r="L2253" s="11">
        <f t="shared" si="17"/>
        <v>517.49999999999989</v>
      </c>
      <c r="M2253" s="12">
        <v>0.3</v>
      </c>
      <c r="O2253" s="17"/>
      <c r="P2253" s="15"/>
      <c r="Q2253" s="13"/>
      <c r="R2253" s="14"/>
    </row>
    <row r="2254" spans="1:18" ht="15.75" customHeight="1">
      <c r="A2254" s="1"/>
      <c r="B2254" s="7" t="s">
        <v>14</v>
      </c>
      <c r="C2254" s="7">
        <v>1185732</v>
      </c>
      <c r="D2254" s="8">
        <v>44260</v>
      </c>
      <c r="E2254" s="7" t="s">
        <v>46</v>
      </c>
      <c r="F2254" s="7" t="s">
        <v>86</v>
      </c>
      <c r="G2254" s="7" t="s">
        <v>87</v>
      </c>
      <c r="H2254" s="7" t="s">
        <v>21</v>
      </c>
      <c r="I2254" s="9">
        <v>0.45000000000000007</v>
      </c>
      <c r="J2254" s="10">
        <v>6250</v>
      </c>
      <c r="K2254" s="11">
        <f t="shared" si="16"/>
        <v>2812.5000000000005</v>
      </c>
      <c r="L2254" s="11">
        <f t="shared" si="17"/>
        <v>984.37500000000011</v>
      </c>
      <c r="M2254" s="12">
        <v>0.35</v>
      </c>
      <c r="O2254" s="17"/>
      <c r="P2254" s="15"/>
      <c r="Q2254" s="13"/>
      <c r="R2254" s="14"/>
    </row>
    <row r="2255" spans="1:18" ht="15.75" customHeight="1">
      <c r="A2255" s="1"/>
      <c r="B2255" s="7" t="s">
        <v>14</v>
      </c>
      <c r="C2255" s="7">
        <v>1185732</v>
      </c>
      <c r="D2255" s="8">
        <v>44260</v>
      </c>
      <c r="E2255" s="7" t="s">
        <v>46</v>
      </c>
      <c r="F2255" s="7" t="s">
        <v>86</v>
      </c>
      <c r="G2255" s="7" t="s">
        <v>87</v>
      </c>
      <c r="H2255" s="7" t="s">
        <v>22</v>
      </c>
      <c r="I2255" s="9">
        <v>0.35</v>
      </c>
      <c r="J2255" s="10">
        <v>7250</v>
      </c>
      <c r="K2255" s="11">
        <f t="shared" si="16"/>
        <v>2537.5</v>
      </c>
      <c r="L2255" s="11">
        <f t="shared" si="17"/>
        <v>1268.75</v>
      </c>
      <c r="M2255" s="12">
        <v>0.5</v>
      </c>
      <c r="O2255" s="17"/>
      <c r="P2255" s="15"/>
      <c r="Q2255" s="13"/>
      <c r="R2255" s="14"/>
    </row>
    <row r="2256" spans="1:18" ht="15.75" customHeight="1">
      <c r="A2256" s="1"/>
      <c r="B2256" s="7" t="s">
        <v>14</v>
      </c>
      <c r="C2256" s="7">
        <v>1185732</v>
      </c>
      <c r="D2256" s="8">
        <v>44292</v>
      </c>
      <c r="E2256" s="7" t="s">
        <v>46</v>
      </c>
      <c r="F2256" s="7" t="s">
        <v>86</v>
      </c>
      <c r="G2256" s="7" t="s">
        <v>87</v>
      </c>
      <c r="H2256" s="7" t="s">
        <v>17</v>
      </c>
      <c r="I2256" s="9">
        <v>0.35</v>
      </c>
      <c r="J2256" s="10">
        <v>9750</v>
      </c>
      <c r="K2256" s="11">
        <f t="shared" si="16"/>
        <v>3412.5</v>
      </c>
      <c r="L2256" s="11">
        <f t="shared" si="17"/>
        <v>1535.625</v>
      </c>
      <c r="M2256" s="12">
        <v>0.45</v>
      </c>
      <c r="O2256" s="17"/>
      <c r="P2256" s="15"/>
      <c r="Q2256" s="13"/>
      <c r="R2256" s="14"/>
    </row>
    <row r="2257" spans="1:18" ht="15.75" customHeight="1">
      <c r="A2257" s="1"/>
      <c r="B2257" s="7" t="s">
        <v>14</v>
      </c>
      <c r="C2257" s="7">
        <v>1185732</v>
      </c>
      <c r="D2257" s="8">
        <v>44292</v>
      </c>
      <c r="E2257" s="7" t="s">
        <v>46</v>
      </c>
      <c r="F2257" s="7" t="s">
        <v>86</v>
      </c>
      <c r="G2257" s="7" t="s">
        <v>87</v>
      </c>
      <c r="H2257" s="7" t="s">
        <v>18</v>
      </c>
      <c r="I2257" s="9">
        <v>0.35</v>
      </c>
      <c r="J2257" s="10">
        <v>6750</v>
      </c>
      <c r="K2257" s="11">
        <f t="shared" si="16"/>
        <v>2362.5</v>
      </c>
      <c r="L2257" s="11">
        <f t="shared" si="17"/>
        <v>826.875</v>
      </c>
      <c r="M2257" s="12">
        <v>0.35</v>
      </c>
      <c r="O2257" s="17"/>
      <c r="P2257" s="15"/>
      <c r="Q2257" s="13"/>
      <c r="R2257" s="14"/>
    </row>
    <row r="2258" spans="1:18" ht="15.75" customHeight="1">
      <c r="A2258" s="1"/>
      <c r="B2258" s="7" t="s">
        <v>14</v>
      </c>
      <c r="C2258" s="7">
        <v>1185732</v>
      </c>
      <c r="D2258" s="8">
        <v>44292</v>
      </c>
      <c r="E2258" s="7" t="s">
        <v>46</v>
      </c>
      <c r="F2258" s="7" t="s">
        <v>86</v>
      </c>
      <c r="G2258" s="7" t="s">
        <v>87</v>
      </c>
      <c r="H2258" s="7" t="s">
        <v>19</v>
      </c>
      <c r="I2258" s="9">
        <v>0.25</v>
      </c>
      <c r="J2258" s="10">
        <v>6750</v>
      </c>
      <c r="K2258" s="11">
        <f t="shared" si="16"/>
        <v>1687.5</v>
      </c>
      <c r="L2258" s="11">
        <f t="shared" si="17"/>
        <v>421.875</v>
      </c>
      <c r="M2258" s="12">
        <v>0.25</v>
      </c>
      <c r="O2258" s="17"/>
      <c r="P2258" s="15"/>
      <c r="Q2258" s="13"/>
      <c r="R2258" s="14"/>
    </row>
    <row r="2259" spans="1:18" ht="15.75" customHeight="1">
      <c r="A2259" s="1"/>
      <c r="B2259" s="7" t="s">
        <v>14</v>
      </c>
      <c r="C2259" s="7">
        <v>1185732</v>
      </c>
      <c r="D2259" s="8">
        <v>44292</v>
      </c>
      <c r="E2259" s="7" t="s">
        <v>46</v>
      </c>
      <c r="F2259" s="7" t="s">
        <v>86</v>
      </c>
      <c r="G2259" s="7" t="s">
        <v>87</v>
      </c>
      <c r="H2259" s="7" t="s">
        <v>20</v>
      </c>
      <c r="I2259" s="9">
        <v>0.29999999999999993</v>
      </c>
      <c r="J2259" s="10">
        <v>6000</v>
      </c>
      <c r="K2259" s="11">
        <f t="shared" si="16"/>
        <v>1799.9999999999995</v>
      </c>
      <c r="L2259" s="11">
        <f t="shared" si="17"/>
        <v>539.99999999999989</v>
      </c>
      <c r="M2259" s="12">
        <v>0.3</v>
      </c>
      <c r="O2259" s="17"/>
      <c r="P2259" s="15"/>
      <c r="Q2259" s="13"/>
      <c r="R2259" s="14"/>
    </row>
    <row r="2260" spans="1:18" ht="15.75" customHeight="1">
      <c r="A2260" s="1"/>
      <c r="B2260" s="7" t="s">
        <v>14</v>
      </c>
      <c r="C2260" s="7">
        <v>1185732</v>
      </c>
      <c r="D2260" s="8">
        <v>44292</v>
      </c>
      <c r="E2260" s="7" t="s">
        <v>46</v>
      </c>
      <c r="F2260" s="7" t="s">
        <v>86</v>
      </c>
      <c r="G2260" s="7" t="s">
        <v>87</v>
      </c>
      <c r="H2260" s="7" t="s">
        <v>21</v>
      </c>
      <c r="I2260" s="9">
        <v>0.5</v>
      </c>
      <c r="J2260" s="10">
        <v>6250</v>
      </c>
      <c r="K2260" s="11">
        <f t="shared" si="16"/>
        <v>3125</v>
      </c>
      <c r="L2260" s="11">
        <f t="shared" si="17"/>
        <v>1093.75</v>
      </c>
      <c r="M2260" s="12">
        <v>0.35</v>
      </c>
      <c r="O2260" s="17"/>
      <c r="P2260" s="15"/>
      <c r="Q2260" s="13"/>
      <c r="R2260" s="14"/>
    </row>
    <row r="2261" spans="1:18" ht="15.75" customHeight="1">
      <c r="A2261" s="1"/>
      <c r="B2261" s="7" t="s">
        <v>14</v>
      </c>
      <c r="C2261" s="7">
        <v>1185732</v>
      </c>
      <c r="D2261" s="8">
        <v>44292</v>
      </c>
      <c r="E2261" s="7" t="s">
        <v>46</v>
      </c>
      <c r="F2261" s="7" t="s">
        <v>86</v>
      </c>
      <c r="G2261" s="7" t="s">
        <v>87</v>
      </c>
      <c r="H2261" s="7" t="s">
        <v>22</v>
      </c>
      <c r="I2261" s="9">
        <v>0.4</v>
      </c>
      <c r="J2261" s="10">
        <v>7750</v>
      </c>
      <c r="K2261" s="11">
        <f t="shared" si="16"/>
        <v>3100</v>
      </c>
      <c r="L2261" s="11">
        <f t="shared" si="17"/>
        <v>1550</v>
      </c>
      <c r="M2261" s="12">
        <v>0.5</v>
      </c>
      <c r="O2261" s="17"/>
      <c r="P2261" s="15"/>
      <c r="Q2261" s="13"/>
      <c r="R2261" s="14"/>
    </row>
    <row r="2262" spans="1:18" ht="15.75" customHeight="1">
      <c r="A2262" s="1"/>
      <c r="B2262" s="7" t="s">
        <v>14</v>
      </c>
      <c r="C2262" s="7">
        <v>1185732</v>
      </c>
      <c r="D2262" s="8">
        <v>44321</v>
      </c>
      <c r="E2262" s="7" t="s">
        <v>46</v>
      </c>
      <c r="F2262" s="7" t="s">
        <v>86</v>
      </c>
      <c r="G2262" s="7" t="s">
        <v>87</v>
      </c>
      <c r="H2262" s="7" t="s">
        <v>17</v>
      </c>
      <c r="I2262" s="9">
        <v>0.5</v>
      </c>
      <c r="J2262" s="10">
        <v>10450</v>
      </c>
      <c r="K2262" s="11">
        <f t="shared" si="16"/>
        <v>5225</v>
      </c>
      <c r="L2262" s="11">
        <f t="shared" si="17"/>
        <v>2351.25</v>
      </c>
      <c r="M2262" s="12">
        <v>0.45</v>
      </c>
      <c r="O2262" s="17"/>
      <c r="P2262" s="15"/>
      <c r="Q2262" s="13"/>
      <c r="R2262" s="14"/>
    </row>
    <row r="2263" spans="1:18" ht="15.75" customHeight="1">
      <c r="A2263" s="1"/>
      <c r="B2263" s="7" t="s">
        <v>14</v>
      </c>
      <c r="C2263" s="7">
        <v>1185732</v>
      </c>
      <c r="D2263" s="8">
        <v>44321</v>
      </c>
      <c r="E2263" s="7" t="s">
        <v>46</v>
      </c>
      <c r="F2263" s="7" t="s">
        <v>86</v>
      </c>
      <c r="G2263" s="7" t="s">
        <v>87</v>
      </c>
      <c r="H2263" s="7" t="s">
        <v>18</v>
      </c>
      <c r="I2263" s="9">
        <v>0.5</v>
      </c>
      <c r="J2263" s="10">
        <v>7500</v>
      </c>
      <c r="K2263" s="11">
        <f t="shared" si="16"/>
        <v>3750</v>
      </c>
      <c r="L2263" s="11">
        <f t="shared" si="17"/>
        <v>1312.5</v>
      </c>
      <c r="M2263" s="12">
        <v>0.35</v>
      </c>
      <c r="O2263" s="17"/>
      <c r="P2263" s="15"/>
      <c r="Q2263" s="13"/>
      <c r="R2263" s="14"/>
    </row>
    <row r="2264" spans="1:18" ht="15.75" customHeight="1">
      <c r="A2264" s="1"/>
      <c r="B2264" s="7" t="s">
        <v>14</v>
      </c>
      <c r="C2264" s="7">
        <v>1185732</v>
      </c>
      <c r="D2264" s="8">
        <v>44321</v>
      </c>
      <c r="E2264" s="7" t="s">
        <v>46</v>
      </c>
      <c r="F2264" s="7" t="s">
        <v>86</v>
      </c>
      <c r="G2264" s="7" t="s">
        <v>87</v>
      </c>
      <c r="H2264" s="7" t="s">
        <v>19</v>
      </c>
      <c r="I2264" s="9">
        <v>0.45</v>
      </c>
      <c r="J2264" s="10">
        <v>7250</v>
      </c>
      <c r="K2264" s="11">
        <f t="shared" si="16"/>
        <v>3262.5</v>
      </c>
      <c r="L2264" s="11">
        <f t="shared" si="17"/>
        <v>815.625</v>
      </c>
      <c r="M2264" s="12">
        <v>0.25</v>
      </c>
      <c r="O2264" s="17"/>
      <c r="P2264" s="15"/>
      <c r="Q2264" s="13"/>
      <c r="R2264" s="14"/>
    </row>
    <row r="2265" spans="1:18" ht="15.75" customHeight="1">
      <c r="A2265" s="1"/>
      <c r="B2265" s="7" t="s">
        <v>14</v>
      </c>
      <c r="C2265" s="7">
        <v>1185732</v>
      </c>
      <c r="D2265" s="8">
        <v>44321</v>
      </c>
      <c r="E2265" s="7" t="s">
        <v>46</v>
      </c>
      <c r="F2265" s="7" t="s">
        <v>86</v>
      </c>
      <c r="G2265" s="7" t="s">
        <v>87</v>
      </c>
      <c r="H2265" s="7" t="s">
        <v>20</v>
      </c>
      <c r="I2265" s="9">
        <v>0.45</v>
      </c>
      <c r="J2265" s="10">
        <v>6750</v>
      </c>
      <c r="K2265" s="11">
        <f t="shared" si="16"/>
        <v>3037.5</v>
      </c>
      <c r="L2265" s="11">
        <f t="shared" si="17"/>
        <v>911.25</v>
      </c>
      <c r="M2265" s="12">
        <v>0.3</v>
      </c>
      <c r="O2265" s="17"/>
      <c r="P2265" s="15"/>
      <c r="Q2265" s="13"/>
      <c r="R2265" s="14"/>
    </row>
    <row r="2266" spans="1:18" ht="15.75" customHeight="1">
      <c r="A2266" s="1"/>
      <c r="B2266" s="7" t="s">
        <v>14</v>
      </c>
      <c r="C2266" s="7">
        <v>1185732</v>
      </c>
      <c r="D2266" s="8">
        <v>44321</v>
      </c>
      <c r="E2266" s="7" t="s">
        <v>46</v>
      </c>
      <c r="F2266" s="7" t="s">
        <v>86</v>
      </c>
      <c r="G2266" s="7" t="s">
        <v>87</v>
      </c>
      <c r="H2266" s="7" t="s">
        <v>21</v>
      </c>
      <c r="I2266" s="9">
        <v>0.54999999999999993</v>
      </c>
      <c r="J2266" s="10">
        <v>7000</v>
      </c>
      <c r="K2266" s="11">
        <f t="shared" si="16"/>
        <v>3849.9999999999995</v>
      </c>
      <c r="L2266" s="11">
        <f t="shared" si="17"/>
        <v>1347.4999999999998</v>
      </c>
      <c r="M2266" s="12">
        <v>0.35</v>
      </c>
      <c r="O2266" s="17"/>
      <c r="P2266" s="15"/>
      <c r="Q2266" s="13"/>
      <c r="R2266" s="14"/>
    </row>
    <row r="2267" spans="1:18" ht="15.75" customHeight="1">
      <c r="A2267" s="1"/>
      <c r="B2267" s="7" t="s">
        <v>14</v>
      </c>
      <c r="C2267" s="7">
        <v>1185732</v>
      </c>
      <c r="D2267" s="8">
        <v>44321</v>
      </c>
      <c r="E2267" s="7" t="s">
        <v>46</v>
      </c>
      <c r="F2267" s="7" t="s">
        <v>86</v>
      </c>
      <c r="G2267" s="7" t="s">
        <v>87</v>
      </c>
      <c r="H2267" s="7" t="s">
        <v>22</v>
      </c>
      <c r="I2267" s="9">
        <v>0.6</v>
      </c>
      <c r="J2267" s="10">
        <v>8000</v>
      </c>
      <c r="K2267" s="11">
        <f t="shared" si="16"/>
        <v>4800</v>
      </c>
      <c r="L2267" s="11">
        <f t="shared" si="17"/>
        <v>2400</v>
      </c>
      <c r="M2267" s="12">
        <v>0.5</v>
      </c>
      <c r="O2267" s="17"/>
      <c r="P2267" s="15"/>
      <c r="Q2267" s="13"/>
      <c r="R2267" s="14"/>
    </row>
    <row r="2268" spans="1:18" ht="15.75" customHeight="1">
      <c r="A2268" s="1"/>
      <c r="B2268" s="7" t="s">
        <v>14</v>
      </c>
      <c r="C2268" s="7">
        <v>1185732</v>
      </c>
      <c r="D2268" s="8">
        <v>44354</v>
      </c>
      <c r="E2268" s="7" t="s">
        <v>46</v>
      </c>
      <c r="F2268" s="7" t="s">
        <v>86</v>
      </c>
      <c r="G2268" s="7" t="s">
        <v>87</v>
      </c>
      <c r="H2268" s="7" t="s">
        <v>17</v>
      </c>
      <c r="I2268" s="9">
        <v>0.54999999999999993</v>
      </c>
      <c r="J2268" s="10">
        <v>10500</v>
      </c>
      <c r="K2268" s="11">
        <f t="shared" si="16"/>
        <v>5774.9999999999991</v>
      </c>
      <c r="L2268" s="11">
        <f t="shared" si="17"/>
        <v>2598.7499999999995</v>
      </c>
      <c r="M2268" s="12">
        <v>0.45</v>
      </c>
      <c r="O2268" s="17"/>
      <c r="P2268" s="15"/>
      <c r="Q2268" s="13"/>
      <c r="R2268" s="14"/>
    </row>
    <row r="2269" spans="1:18" ht="15.75" customHeight="1">
      <c r="A2269" s="1"/>
      <c r="B2269" s="7" t="s">
        <v>14</v>
      </c>
      <c r="C2269" s="7">
        <v>1185732</v>
      </c>
      <c r="D2269" s="8">
        <v>44354</v>
      </c>
      <c r="E2269" s="7" t="s">
        <v>46</v>
      </c>
      <c r="F2269" s="7" t="s">
        <v>86</v>
      </c>
      <c r="G2269" s="7" t="s">
        <v>87</v>
      </c>
      <c r="H2269" s="7" t="s">
        <v>18</v>
      </c>
      <c r="I2269" s="9">
        <v>0.5</v>
      </c>
      <c r="J2269" s="10">
        <v>8000</v>
      </c>
      <c r="K2269" s="11">
        <f t="shared" si="16"/>
        <v>4000</v>
      </c>
      <c r="L2269" s="11">
        <f t="shared" si="17"/>
        <v>1400</v>
      </c>
      <c r="M2269" s="12">
        <v>0.35</v>
      </c>
      <c r="O2269" s="17"/>
      <c r="P2269" s="15"/>
      <c r="Q2269" s="13"/>
      <c r="R2269" s="14"/>
    </row>
    <row r="2270" spans="1:18" ht="15.75" customHeight="1">
      <c r="A2270" s="1"/>
      <c r="B2270" s="7" t="s">
        <v>14</v>
      </c>
      <c r="C2270" s="7">
        <v>1185732</v>
      </c>
      <c r="D2270" s="8">
        <v>44354</v>
      </c>
      <c r="E2270" s="7" t="s">
        <v>46</v>
      </c>
      <c r="F2270" s="7" t="s">
        <v>86</v>
      </c>
      <c r="G2270" s="7" t="s">
        <v>87</v>
      </c>
      <c r="H2270" s="7" t="s">
        <v>19</v>
      </c>
      <c r="I2270" s="9">
        <v>0.5</v>
      </c>
      <c r="J2270" s="10">
        <v>7750</v>
      </c>
      <c r="K2270" s="11">
        <f t="shared" si="16"/>
        <v>3875</v>
      </c>
      <c r="L2270" s="11">
        <f t="shared" si="17"/>
        <v>968.75</v>
      </c>
      <c r="M2270" s="12">
        <v>0.25</v>
      </c>
      <c r="O2270" s="17"/>
      <c r="P2270" s="15"/>
      <c r="Q2270" s="13"/>
      <c r="R2270" s="14"/>
    </row>
    <row r="2271" spans="1:18" ht="15.75" customHeight="1">
      <c r="A2271" s="1"/>
      <c r="B2271" s="7" t="s">
        <v>14</v>
      </c>
      <c r="C2271" s="7">
        <v>1185732</v>
      </c>
      <c r="D2271" s="8">
        <v>44354</v>
      </c>
      <c r="E2271" s="7" t="s">
        <v>46</v>
      </c>
      <c r="F2271" s="7" t="s">
        <v>86</v>
      </c>
      <c r="G2271" s="7" t="s">
        <v>87</v>
      </c>
      <c r="H2271" s="7" t="s">
        <v>20</v>
      </c>
      <c r="I2271" s="9">
        <v>0.5</v>
      </c>
      <c r="J2271" s="10">
        <v>7500</v>
      </c>
      <c r="K2271" s="11">
        <f t="shared" si="16"/>
        <v>3750</v>
      </c>
      <c r="L2271" s="11">
        <f t="shared" si="17"/>
        <v>1125</v>
      </c>
      <c r="M2271" s="12">
        <v>0.3</v>
      </c>
      <c r="O2271" s="17"/>
      <c r="P2271" s="15"/>
      <c r="Q2271" s="13"/>
      <c r="R2271" s="14"/>
    </row>
    <row r="2272" spans="1:18" ht="15.75" customHeight="1">
      <c r="A2272" s="1"/>
      <c r="B2272" s="7" t="s">
        <v>14</v>
      </c>
      <c r="C2272" s="7">
        <v>1185732</v>
      </c>
      <c r="D2272" s="8">
        <v>44354</v>
      </c>
      <c r="E2272" s="7" t="s">
        <v>46</v>
      </c>
      <c r="F2272" s="7" t="s">
        <v>86</v>
      </c>
      <c r="G2272" s="7" t="s">
        <v>87</v>
      </c>
      <c r="H2272" s="7" t="s">
        <v>21</v>
      </c>
      <c r="I2272" s="9">
        <v>0.65</v>
      </c>
      <c r="J2272" s="10">
        <v>7500</v>
      </c>
      <c r="K2272" s="11">
        <f t="shared" si="16"/>
        <v>4875</v>
      </c>
      <c r="L2272" s="11">
        <f t="shared" si="17"/>
        <v>1706.25</v>
      </c>
      <c r="M2272" s="12">
        <v>0.35</v>
      </c>
      <c r="O2272" s="17"/>
      <c r="P2272" s="15"/>
      <c r="Q2272" s="13"/>
      <c r="R2272" s="14"/>
    </row>
    <row r="2273" spans="1:18" ht="15.75" customHeight="1">
      <c r="A2273" s="1"/>
      <c r="B2273" s="7" t="s">
        <v>14</v>
      </c>
      <c r="C2273" s="7">
        <v>1185732</v>
      </c>
      <c r="D2273" s="8">
        <v>44354</v>
      </c>
      <c r="E2273" s="7" t="s">
        <v>46</v>
      </c>
      <c r="F2273" s="7" t="s">
        <v>86</v>
      </c>
      <c r="G2273" s="7" t="s">
        <v>87</v>
      </c>
      <c r="H2273" s="7" t="s">
        <v>22</v>
      </c>
      <c r="I2273" s="9">
        <v>0.70000000000000007</v>
      </c>
      <c r="J2273" s="10">
        <v>9250</v>
      </c>
      <c r="K2273" s="11">
        <f t="shared" si="16"/>
        <v>6475.0000000000009</v>
      </c>
      <c r="L2273" s="11">
        <f t="shared" si="17"/>
        <v>3237.5000000000005</v>
      </c>
      <c r="M2273" s="12">
        <v>0.5</v>
      </c>
      <c r="O2273" s="17"/>
      <c r="P2273" s="15"/>
      <c r="Q2273" s="13"/>
      <c r="R2273" s="14"/>
    </row>
    <row r="2274" spans="1:18" ht="15.75" customHeight="1">
      <c r="A2274" s="1"/>
      <c r="B2274" s="7" t="s">
        <v>14</v>
      </c>
      <c r="C2274" s="7">
        <v>1185732</v>
      </c>
      <c r="D2274" s="8">
        <v>44382</v>
      </c>
      <c r="E2274" s="7" t="s">
        <v>46</v>
      </c>
      <c r="F2274" s="7" t="s">
        <v>86</v>
      </c>
      <c r="G2274" s="7" t="s">
        <v>87</v>
      </c>
      <c r="H2274" s="7" t="s">
        <v>17</v>
      </c>
      <c r="I2274" s="9">
        <v>0.65</v>
      </c>
      <c r="J2274" s="10">
        <v>11500</v>
      </c>
      <c r="K2274" s="11">
        <f t="shared" si="16"/>
        <v>7475</v>
      </c>
      <c r="L2274" s="11">
        <f t="shared" si="17"/>
        <v>3363.75</v>
      </c>
      <c r="M2274" s="12">
        <v>0.45</v>
      </c>
      <c r="O2274" s="17"/>
      <c r="P2274" s="15"/>
      <c r="Q2274" s="13"/>
      <c r="R2274" s="14"/>
    </row>
    <row r="2275" spans="1:18" ht="15.75" customHeight="1">
      <c r="A2275" s="1"/>
      <c r="B2275" s="7" t="s">
        <v>14</v>
      </c>
      <c r="C2275" s="7">
        <v>1185732</v>
      </c>
      <c r="D2275" s="8">
        <v>44382</v>
      </c>
      <c r="E2275" s="7" t="s">
        <v>46</v>
      </c>
      <c r="F2275" s="7" t="s">
        <v>86</v>
      </c>
      <c r="G2275" s="7" t="s">
        <v>87</v>
      </c>
      <c r="H2275" s="7" t="s">
        <v>18</v>
      </c>
      <c r="I2275" s="9">
        <v>0.60000000000000009</v>
      </c>
      <c r="J2275" s="10">
        <v>9000</v>
      </c>
      <c r="K2275" s="11">
        <f t="shared" si="16"/>
        <v>5400.0000000000009</v>
      </c>
      <c r="L2275" s="11">
        <f t="shared" si="17"/>
        <v>1890.0000000000002</v>
      </c>
      <c r="M2275" s="12">
        <v>0.35</v>
      </c>
      <c r="O2275" s="17"/>
      <c r="P2275" s="15"/>
      <c r="Q2275" s="13"/>
      <c r="R2275" s="14"/>
    </row>
    <row r="2276" spans="1:18" ht="15.75" customHeight="1">
      <c r="A2276" s="1"/>
      <c r="B2276" s="7" t="s">
        <v>14</v>
      </c>
      <c r="C2276" s="7">
        <v>1185732</v>
      </c>
      <c r="D2276" s="8">
        <v>44382</v>
      </c>
      <c r="E2276" s="7" t="s">
        <v>46</v>
      </c>
      <c r="F2276" s="7" t="s">
        <v>86</v>
      </c>
      <c r="G2276" s="7" t="s">
        <v>87</v>
      </c>
      <c r="H2276" s="7" t="s">
        <v>19</v>
      </c>
      <c r="I2276" s="9">
        <v>0.55000000000000004</v>
      </c>
      <c r="J2276" s="10">
        <v>8250</v>
      </c>
      <c r="K2276" s="11">
        <f t="shared" si="16"/>
        <v>4537.5</v>
      </c>
      <c r="L2276" s="11">
        <f t="shared" si="17"/>
        <v>1134.375</v>
      </c>
      <c r="M2276" s="12">
        <v>0.25</v>
      </c>
      <c r="O2276" s="17"/>
      <c r="P2276" s="15"/>
      <c r="Q2276" s="13"/>
      <c r="R2276" s="14"/>
    </row>
    <row r="2277" spans="1:18" ht="15.75" customHeight="1">
      <c r="A2277" s="1"/>
      <c r="B2277" s="7" t="s">
        <v>14</v>
      </c>
      <c r="C2277" s="7">
        <v>1185732</v>
      </c>
      <c r="D2277" s="8">
        <v>44382</v>
      </c>
      <c r="E2277" s="7" t="s">
        <v>46</v>
      </c>
      <c r="F2277" s="7" t="s">
        <v>86</v>
      </c>
      <c r="G2277" s="7" t="s">
        <v>87</v>
      </c>
      <c r="H2277" s="7" t="s">
        <v>20</v>
      </c>
      <c r="I2277" s="9">
        <v>0.55000000000000004</v>
      </c>
      <c r="J2277" s="10">
        <v>7750</v>
      </c>
      <c r="K2277" s="11">
        <f t="shared" si="16"/>
        <v>4262.5</v>
      </c>
      <c r="L2277" s="11">
        <f t="shared" si="17"/>
        <v>1278.75</v>
      </c>
      <c r="M2277" s="12">
        <v>0.3</v>
      </c>
      <c r="O2277" s="17"/>
      <c r="P2277" s="15"/>
      <c r="Q2277" s="13"/>
      <c r="R2277" s="14"/>
    </row>
    <row r="2278" spans="1:18" ht="15.75" customHeight="1">
      <c r="A2278" s="1"/>
      <c r="B2278" s="7" t="s">
        <v>14</v>
      </c>
      <c r="C2278" s="7">
        <v>1185732</v>
      </c>
      <c r="D2278" s="8">
        <v>44382</v>
      </c>
      <c r="E2278" s="7" t="s">
        <v>46</v>
      </c>
      <c r="F2278" s="7" t="s">
        <v>86</v>
      </c>
      <c r="G2278" s="7" t="s">
        <v>87</v>
      </c>
      <c r="H2278" s="7" t="s">
        <v>21</v>
      </c>
      <c r="I2278" s="9">
        <v>0.65</v>
      </c>
      <c r="J2278" s="10">
        <v>8000</v>
      </c>
      <c r="K2278" s="11">
        <f t="shared" si="16"/>
        <v>5200</v>
      </c>
      <c r="L2278" s="11">
        <f t="shared" si="17"/>
        <v>1819.9999999999998</v>
      </c>
      <c r="M2278" s="12">
        <v>0.35</v>
      </c>
      <c r="O2278" s="17"/>
      <c r="P2278" s="15"/>
      <c r="Q2278" s="13"/>
      <c r="R2278" s="14"/>
    </row>
    <row r="2279" spans="1:18" ht="15.75" customHeight="1">
      <c r="A2279" s="1"/>
      <c r="B2279" s="7" t="s">
        <v>14</v>
      </c>
      <c r="C2279" s="7">
        <v>1185732</v>
      </c>
      <c r="D2279" s="8">
        <v>44382</v>
      </c>
      <c r="E2279" s="7" t="s">
        <v>46</v>
      </c>
      <c r="F2279" s="7" t="s">
        <v>86</v>
      </c>
      <c r="G2279" s="7" t="s">
        <v>87</v>
      </c>
      <c r="H2279" s="7" t="s">
        <v>22</v>
      </c>
      <c r="I2279" s="9">
        <v>0.70000000000000007</v>
      </c>
      <c r="J2279" s="10">
        <v>9750</v>
      </c>
      <c r="K2279" s="11">
        <f t="shared" si="16"/>
        <v>6825.0000000000009</v>
      </c>
      <c r="L2279" s="11">
        <f t="shared" si="17"/>
        <v>3412.5000000000005</v>
      </c>
      <c r="M2279" s="12">
        <v>0.5</v>
      </c>
      <c r="O2279" s="17"/>
      <c r="P2279" s="15"/>
      <c r="Q2279" s="13"/>
      <c r="R2279" s="14"/>
    </row>
    <row r="2280" spans="1:18" ht="15.75" customHeight="1">
      <c r="A2280" s="1"/>
      <c r="B2280" s="7" t="s">
        <v>14</v>
      </c>
      <c r="C2280" s="7">
        <v>1185732</v>
      </c>
      <c r="D2280" s="8">
        <v>44414</v>
      </c>
      <c r="E2280" s="7" t="s">
        <v>46</v>
      </c>
      <c r="F2280" s="7" t="s">
        <v>86</v>
      </c>
      <c r="G2280" s="7" t="s">
        <v>87</v>
      </c>
      <c r="H2280" s="7" t="s">
        <v>17</v>
      </c>
      <c r="I2280" s="9">
        <v>0.65</v>
      </c>
      <c r="J2280" s="10">
        <v>11250</v>
      </c>
      <c r="K2280" s="11">
        <f t="shared" si="16"/>
        <v>7312.5</v>
      </c>
      <c r="L2280" s="11">
        <f t="shared" si="17"/>
        <v>3290.625</v>
      </c>
      <c r="M2280" s="12">
        <v>0.45</v>
      </c>
      <c r="O2280" s="17"/>
      <c r="P2280" s="15"/>
      <c r="Q2280" s="13"/>
      <c r="R2280" s="14"/>
    </row>
    <row r="2281" spans="1:18" ht="15.75" customHeight="1">
      <c r="A2281" s="1"/>
      <c r="B2281" s="7" t="s">
        <v>14</v>
      </c>
      <c r="C2281" s="7">
        <v>1185732</v>
      </c>
      <c r="D2281" s="8">
        <v>44414</v>
      </c>
      <c r="E2281" s="7" t="s">
        <v>46</v>
      </c>
      <c r="F2281" s="7" t="s">
        <v>86</v>
      </c>
      <c r="G2281" s="7" t="s">
        <v>87</v>
      </c>
      <c r="H2281" s="7" t="s">
        <v>18</v>
      </c>
      <c r="I2281" s="9">
        <v>0.60000000000000009</v>
      </c>
      <c r="J2281" s="10">
        <v>9000</v>
      </c>
      <c r="K2281" s="11">
        <f t="shared" si="16"/>
        <v>5400.0000000000009</v>
      </c>
      <c r="L2281" s="11">
        <f t="shared" si="17"/>
        <v>1890.0000000000002</v>
      </c>
      <c r="M2281" s="12">
        <v>0.35</v>
      </c>
      <c r="O2281" s="17"/>
      <c r="P2281" s="15"/>
      <c r="Q2281" s="13"/>
      <c r="R2281" s="14"/>
    </row>
    <row r="2282" spans="1:18" ht="15.75" customHeight="1">
      <c r="A2282" s="1"/>
      <c r="B2282" s="7" t="s">
        <v>14</v>
      </c>
      <c r="C2282" s="7">
        <v>1185732</v>
      </c>
      <c r="D2282" s="8">
        <v>44414</v>
      </c>
      <c r="E2282" s="7" t="s">
        <v>46</v>
      </c>
      <c r="F2282" s="7" t="s">
        <v>86</v>
      </c>
      <c r="G2282" s="7" t="s">
        <v>87</v>
      </c>
      <c r="H2282" s="7" t="s">
        <v>19</v>
      </c>
      <c r="I2282" s="9">
        <v>0.55000000000000004</v>
      </c>
      <c r="J2282" s="10">
        <v>8250</v>
      </c>
      <c r="K2282" s="11">
        <f t="shared" si="16"/>
        <v>4537.5</v>
      </c>
      <c r="L2282" s="11">
        <f t="shared" si="17"/>
        <v>1134.375</v>
      </c>
      <c r="M2282" s="12">
        <v>0.25</v>
      </c>
      <c r="O2282" s="17"/>
      <c r="P2282" s="15"/>
      <c r="Q2282" s="13"/>
      <c r="R2282" s="14"/>
    </row>
    <row r="2283" spans="1:18" ht="15.75" customHeight="1">
      <c r="A2283" s="1"/>
      <c r="B2283" s="7" t="s">
        <v>14</v>
      </c>
      <c r="C2283" s="7">
        <v>1185732</v>
      </c>
      <c r="D2283" s="8">
        <v>44414</v>
      </c>
      <c r="E2283" s="7" t="s">
        <v>46</v>
      </c>
      <c r="F2283" s="7" t="s">
        <v>86</v>
      </c>
      <c r="G2283" s="7" t="s">
        <v>87</v>
      </c>
      <c r="H2283" s="7" t="s">
        <v>20</v>
      </c>
      <c r="I2283" s="9">
        <v>0.45</v>
      </c>
      <c r="J2283" s="10">
        <v>7750</v>
      </c>
      <c r="K2283" s="11">
        <f t="shared" si="16"/>
        <v>3487.5</v>
      </c>
      <c r="L2283" s="11">
        <f t="shared" si="17"/>
        <v>1046.25</v>
      </c>
      <c r="M2283" s="12">
        <v>0.3</v>
      </c>
      <c r="O2283" s="17"/>
      <c r="P2283" s="15"/>
      <c r="Q2283" s="13"/>
      <c r="R2283" s="14"/>
    </row>
    <row r="2284" spans="1:18" ht="15.75" customHeight="1">
      <c r="A2284" s="1"/>
      <c r="B2284" s="7" t="s">
        <v>14</v>
      </c>
      <c r="C2284" s="7">
        <v>1185732</v>
      </c>
      <c r="D2284" s="8">
        <v>44414</v>
      </c>
      <c r="E2284" s="7" t="s">
        <v>46</v>
      </c>
      <c r="F2284" s="7" t="s">
        <v>86</v>
      </c>
      <c r="G2284" s="7" t="s">
        <v>87</v>
      </c>
      <c r="H2284" s="7" t="s">
        <v>21</v>
      </c>
      <c r="I2284" s="9">
        <v>0.55000000000000004</v>
      </c>
      <c r="J2284" s="10">
        <v>7500</v>
      </c>
      <c r="K2284" s="11">
        <f t="shared" si="16"/>
        <v>4125</v>
      </c>
      <c r="L2284" s="11">
        <f t="shared" si="17"/>
        <v>1443.75</v>
      </c>
      <c r="M2284" s="12">
        <v>0.35</v>
      </c>
      <c r="O2284" s="17"/>
      <c r="P2284" s="15"/>
      <c r="Q2284" s="13"/>
      <c r="R2284" s="14"/>
    </row>
    <row r="2285" spans="1:18" ht="15.75" customHeight="1">
      <c r="A2285" s="1"/>
      <c r="B2285" s="7" t="s">
        <v>14</v>
      </c>
      <c r="C2285" s="7">
        <v>1185732</v>
      </c>
      <c r="D2285" s="8">
        <v>44414</v>
      </c>
      <c r="E2285" s="7" t="s">
        <v>46</v>
      </c>
      <c r="F2285" s="7" t="s">
        <v>86</v>
      </c>
      <c r="G2285" s="7" t="s">
        <v>87</v>
      </c>
      <c r="H2285" s="7" t="s">
        <v>22</v>
      </c>
      <c r="I2285" s="9">
        <v>0.60000000000000009</v>
      </c>
      <c r="J2285" s="10">
        <v>9250</v>
      </c>
      <c r="K2285" s="11">
        <f t="shared" si="16"/>
        <v>5550.0000000000009</v>
      </c>
      <c r="L2285" s="11">
        <f t="shared" si="17"/>
        <v>2775.0000000000005</v>
      </c>
      <c r="M2285" s="12">
        <v>0.5</v>
      </c>
      <c r="O2285" s="17"/>
      <c r="P2285" s="15"/>
      <c r="Q2285" s="13"/>
      <c r="R2285" s="14"/>
    </row>
    <row r="2286" spans="1:18" ht="15.75" customHeight="1">
      <c r="A2286" s="1"/>
      <c r="B2286" s="7" t="s">
        <v>14</v>
      </c>
      <c r="C2286" s="7">
        <v>1185732</v>
      </c>
      <c r="D2286" s="8">
        <v>44444</v>
      </c>
      <c r="E2286" s="7" t="s">
        <v>46</v>
      </c>
      <c r="F2286" s="7" t="s">
        <v>86</v>
      </c>
      <c r="G2286" s="7" t="s">
        <v>87</v>
      </c>
      <c r="H2286" s="7" t="s">
        <v>17</v>
      </c>
      <c r="I2286" s="9">
        <v>0.55000000000000004</v>
      </c>
      <c r="J2286" s="10">
        <v>10250</v>
      </c>
      <c r="K2286" s="11">
        <f t="shared" si="16"/>
        <v>5637.5000000000009</v>
      </c>
      <c r="L2286" s="11">
        <f t="shared" si="17"/>
        <v>2536.8750000000005</v>
      </c>
      <c r="M2286" s="12">
        <v>0.45</v>
      </c>
      <c r="O2286" s="17"/>
      <c r="P2286" s="15"/>
      <c r="Q2286" s="13"/>
      <c r="R2286" s="14"/>
    </row>
    <row r="2287" spans="1:18" ht="15.75" customHeight="1">
      <c r="A2287" s="1"/>
      <c r="B2287" s="7" t="s">
        <v>14</v>
      </c>
      <c r="C2287" s="7">
        <v>1185732</v>
      </c>
      <c r="D2287" s="8">
        <v>44444</v>
      </c>
      <c r="E2287" s="7" t="s">
        <v>46</v>
      </c>
      <c r="F2287" s="7" t="s">
        <v>86</v>
      </c>
      <c r="G2287" s="7" t="s">
        <v>87</v>
      </c>
      <c r="H2287" s="7" t="s">
        <v>18</v>
      </c>
      <c r="I2287" s="9">
        <v>0.50000000000000011</v>
      </c>
      <c r="J2287" s="10">
        <v>8250</v>
      </c>
      <c r="K2287" s="11">
        <f t="shared" si="16"/>
        <v>4125.0000000000009</v>
      </c>
      <c r="L2287" s="11">
        <f t="shared" si="17"/>
        <v>1443.7500000000002</v>
      </c>
      <c r="M2287" s="12">
        <v>0.35</v>
      </c>
      <c r="O2287" s="17"/>
      <c r="P2287" s="15"/>
      <c r="Q2287" s="13"/>
      <c r="R2287" s="14"/>
    </row>
    <row r="2288" spans="1:18" ht="15.75" customHeight="1">
      <c r="A2288" s="1"/>
      <c r="B2288" s="7" t="s">
        <v>14</v>
      </c>
      <c r="C2288" s="7">
        <v>1185732</v>
      </c>
      <c r="D2288" s="8">
        <v>44444</v>
      </c>
      <c r="E2288" s="7" t="s">
        <v>46</v>
      </c>
      <c r="F2288" s="7" t="s">
        <v>86</v>
      </c>
      <c r="G2288" s="7" t="s">
        <v>87</v>
      </c>
      <c r="H2288" s="7" t="s">
        <v>19</v>
      </c>
      <c r="I2288" s="9">
        <v>0.4</v>
      </c>
      <c r="J2288" s="10">
        <v>7250</v>
      </c>
      <c r="K2288" s="11">
        <f t="shared" si="16"/>
        <v>2900</v>
      </c>
      <c r="L2288" s="11">
        <f t="shared" si="17"/>
        <v>725</v>
      </c>
      <c r="M2288" s="12">
        <v>0.25</v>
      </c>
      <c r="O2288" s="17"/>
      <c r="P2288" s="15"/>
      <c r="Q2288" s="13"/>
      <c r="R2288" s="14"/>
    </row>
    <row r="2289" spans="1:18" ht="15.75" customHeight="1">
      <c r="A2289" s="1"/>
      <c r="B2289" s="7" t="s">
        <v>14</v>
      </c>
      <c r="C2289" s="7">
        <v>1185732</v>
      </c>
      <c r="D2289" s="8">
        <v>44444</v>
      </c>
      <c r="E2289" s="7" t="s">
        <v>46</v>
      </c>
      <c r="F2289" s="7" t="s">
        <v>86</v>
      </c>
      <c r="G2289" s="7" t="s">
        <v>87</v>
      </c>
      <c r="H2289" s="7" t="s">
        <v>20</v>
      </c>
      <c r="I2289" s="9">
        <v>0.4</v>
      </c>
      <c r="J2289" s="10">
        <v>7000</v>
      </c>
      <c r="K2289" s="11">
        <f t="shared" si="16"/>
        <v>2800</v>
      </c>
      <c r="L2289" s="11">
        <f t="shared" si="17"/>
        <v>840</v>
      </c>
      <c r="M2289" s="12">
        <v>0.3</v>
      </c>
      <c r="O2289" s="17"/>
      <c r="P2289" s="15"/>
      <c r="Q2289" s="13"/>
      <c r="R2289" s="14"/>
    </row>
    <row r="2290" spans="1:18" ht="15.75" customHeight="1">
      <c r="A2290" s="1"/>
      <c r="B2290" s="7" t="s">
        <v>14</v>
      </c>
      <c r="C2290" s="7">
        <v>1185732</v>
      </c>
      <c r="D2290" s="8">
        <v>44444</v>
      </c>
      <c r="E2290" s="7" t="s">
        <v>46</v>
      </c>
      <c r="F2290" s="7" t="s">
        <v>86</v>
      </c>
      <c r="G2290" s="7" t="s">
        <v>87</v>
      </c>
      <c r="H2290" s="7" t="s">
        <v>21</v>
      </c>
      <c r="I2290" s="9">
        <v>0.5</v>
      </c>
      <c r="J2290" s="10">
        <v>7000</v>
      </c>
      <c r="K2290" s="11">
        <f t="shared" si="16"/>
        <v>3500</v>
      </c>
      <c r="L2290" s="11">
        <f t="shared" si="17"/>
        <v>1225</v>
      </c>
      <c r="M2290" s="12">
        <v>0.35</v>
      </c>
      <c r="O2290" s="17"/>
      <c r="P2290" s="15"/>
      <c r="Q2290" s="13"/>
      <c r="R2290" s="14"/>
    </row>
    <row r="2291" spans="1:18" ht="15.75" customHeight="1">
      <c r="A2291" s="1"/>
      <c r="B2291" s="7" t="s">
        <v>14</v>
      </c>
      <c r="C2291" s="7">
        <v>1185732</v>
      </c>
      <c r="D2291" s="8">
        <v>44444</v>
      </c>
      <c r="E2291" s="7" t="s">
        <v>46</v>
      </c>
      <c r="F2291" s="7" t="s">
        <v>86</v>
      </c>
      <c r="G2291" s="7" t="s">
        <v>87</v>
      </c>
      <c r="H2291" s="7" t="s">
        <v>22</v>
      </c>
      <c r="I2291" s="9">
        <v>0.55000000000000004</v>
      </c>
      <c r="J2291" s="10">
        <v>8000</v>
      </c>
      <c r="K2291" s="11">
        <f t="shared" si="16"/>
        <v>4400</v>
      </c>
      <c r="L2291" s="11">
        <f t="shared" si="17"/>
        <v>2200</v>
      </c>
      <c r="M2291" s="12">
        <v>0.5</v>
      </c>
      <c r="O2291" s="17"/>
      <c r="P2291" s="15"/>
      <c r="Q2291" s="13"/>
      <c r="R2291" s="14"/>
    </row>
    <row r="2292" spans="1:18" ht="15.75" customHeight="1">
      <c r="A2292" s="1"/>
      <c r="B2292" s="7" t="s">
        <v>14</v>
      </c>
      <c r="C2292" s="7">
        <v>1185732</v>
      </c>
      <c r="D2292" s="8">
        <v>44476</v>
      </c>
      <c r="E2292" s="7" t="s">
        <v>46</v>
      </c>
      <c r="F2292" s="7" t="s">
        <v>86</v>
      </c>
      <c r="G2292" s="7" t="s">
        <v>87</v>
      </c>
      <c r="H2292" s="7" t="s">
        <v>17</v>
      </c>
      <c r="I2292" s="9">
        <v>0.55000000000000004</v>
      </c>
      <c r="J2292" s="10">
        <v>9750</v>
      </c>
      <c r="K2292" s="11">
        <f t="shared" si="16"/>
        <v>5362.5</v>
      </c>
      <c r="L2292" s="11">
        <f t="shared" si="17"/>
        <v>2413.125</v>
      </c>
      <c r="M2292" s="12">
        <v>0.45</v>
      </c>
      <c r="O2292" s="17"/>
      <c r="P2292" s="15"/>
      <c r="Q2292" s="13"/>
      <c r="R2292" s="14"/>
    </row>
    <row r="2293" spans="1:18" ht="15.75" customHeight="1">
      <c r="A2293" s="1"/>
      <c r="B2293" s="7" t="s">
        <v>14</v>
      </c>
      <c r="C2293" s="7">
        <v>1185732</v>
      </c>
      <c r="D2293" s="8">
        <v>44476</v>
      </c>
      <c r="E2293" s="7" t="s">
        <v>46</v>
      </c>
      <c r="F2293" s="7" t="s">
        <v>86</v>
      </c>
      <c r="G2293" s="7" t="s">
        <v>87</v>
      </c>
      <c r="H2293" s="7" t="s">
        <v>18</v>
      </c>
      <c r="I2293" s="9">
        <v>0.45000000000000012</v>
      </c>
      <c r="J2293" s="10">
        <v>8000</v>
      </c>
      <c r="K2293" s="11">
        <f t="shared" si="16"/>
        <v>3600.0000000000009</v>
      </c>
      <c r="L2293" s="11">
        <f t="shared" si="17"/>
        <v>1260.0000000000002</v>
      </c>
      <c r="M2293" s="12">
        <v>0.35</v>
      </c>
      <c r="O2293" s="17"/>
      <c r="P2293" s="15"/>
      <c r="Q2293" s="13"/>
      <c r="R2293" s="14"/>
    </row>
    <row r="2294" spans="1:18" ht="15.75" customHeight="1">
      <c r="A2294" s="1"/>
      <c r="B2294" s="7" t="s">
        <v>14</v>
      </c>
      <c r="C2294" s="7">
        <v>1185732</v>
      </c>
      <c r="D2294" s="8">
        <v>44476</v>
      </c>
      <c r="E2294" s="7" t="s">
        <v>46</v>
      </c>
      <c r="F2294" s="7" t="s">
        <v>86</v>
      </c>
      <c r="G2294" s="7" t="s">
        <v>87</v>
      </c>
      <c r="H2294" s="7" t="s">
        <v>19</v>
      </c>
      <c r="I2294" s="9">
        <v>0.45000000000000012</v>
      </c>
      <c r="J2294" s="10">
        <v>6750</v>
      </c>
      <c r="K2294" s="11">
        <f t="shared" si="16"/>
        <v>3037.5000000000009</v>
      </c>
      <c r="L2294" s="11">
        <f t="shared" si="17"/>
        <v>759.37500000000023</v>
      </c>
      <c r="M2294" s="12">
        <v>0.25</v>
      </c>
      <c r="O2294" s="17"/>
      <c r="P2294" s="15"/>
      <c r="Q2294" s="13"/>
      <c r="R2294" s="14"/>
    </row>
    <row r="2295" spans="1:18" ht="15.75" customHeight="1">
      <c r="A2295" s="1"/>
      <c r="B2295" s="7" t="s">
        <v>14</v>
      </c>
      <c r="C2295" s="7">
        <v>1185732</v>
      </c>
      <c r="D2295" s="8">
        <v>44476</v>
      </c>
      <c r="E2295" s="7" t="s">
        <v>46</v>
      </c>
      <c r="F2295" s="7" t="s">
        <v>86</v>
      </c>
      <c r="G2295" s="7" t="s">
        <v>87</v>
      </c>
      <c r="H2295" s="7" t="s">
        <v>20</v>
      </c>
      <c r="I2295" s="9">
        <v>0.45000000000000012</v>
      </c>
      <c r="J2295" s="10">
        <v>6500</v>
      </c>
      <c r="K2295" s="11">
        <f t="shared" si="16"/>
        <v>2925.0000000000009</v>
      </c>
      <c r="L2295" s="11">
        <f t="shared" si="17"/>
        <v>877.50000000000023</v>
      </c>
      <c r="M2295" s="12">
        <v>0.3</v>
      </c>
      <c r="O2295" s="17"/>
      <c r="P2295" s="15"/>
      <c r="Q2295" s="13"/>
      <c r="R2295" s="14"/>
    </row>
    <row r="2296" spans="1:18" ht="15.75" customHeight="1">
      <c r="A2296" s="1"/>
      <c r="B2296" s="7" t="s">
        <v>14</v>
      </c>
      <c r="C2296" s="7">
        <v>1185732</v>
      </c>
      <c r="D2296" s="8">
        <v>44476</v>
      </c>
      <c r="E2296" s="7" t="s">
        <v>46</v>
      </c>
      <c r="F2296" s="7" t="s">
        <v>86</v>
      </c>
      <c r="G2296" s="7" t="s">
        <v>87</v>
      </c>
      <c r="H2296" s="7" t="s">
        <v>21</v>
      </c>
      <c r="I2296" s="9">
        <v>0.55000000000000004</v>
      </c>
      <c r="J2296" s="10">
        <v>6500</v>
      </c>
      <c r="K2296" s="11">
        <f t="shared" si="16"/>
        <v>3575.0000000000005</v>
      </c>
      <c r="L2296" s="11">
        <f t="shared" si="17"/>
        <v>1251.25</v>
      </c>
      <c r="M2296" s="12">
        <v>0.35</v>
      </c>
      <c r="O2296" s="17"/>
      <c r="P2296" s="15"/>
      <c r="Q2296" s="13"/>
      <c r="R2296" s="14"/>
    </row>
    <row r="2297" spans="1:18" ht="15.75" customHeight="1">
      <c r="A2297" s="1"/>
      <c r="B2297" s="7" t="s">
        <v>14</v>
      </c>
      <c r="C2297" s="7">
        <v>1185732</v>
      </c>
      <c r="D2297" s="8">
        <v>44476</v>
      </c>
      <c r="E2297" s="7" t="s">
        <v>46</v>
      </c>
      <c r="F2297" s="7" t="s">
        <v>86</v>
      </c>
      <c r="G2297" s="7" t="s">
        <v>87</v>
      </c>
      <c r="H2297" s="7" t="s">
        <v>22</v>
      </c>
      <c r="I2297" s="9">
        <v>0.6</v>
      </c>
      <c r="J2297" s="10">
        <v>7750</v>
      </c>
      <c r="K2297" s="11">
        <f t="shared" si="16"/>
        <v>4650</v>
      </c>
      <c r="L2297" s="11">
        <f t="shared" si="17"/>
        <v>2325</v>
      </c>
      <c r="M2297" s="12">
        <v>0.5</v>
      </c>
      <c r="O2297" s="17"/>
      <c r="P2297" s="15"/>
      <c r="Q2297" s="13"/>
      <c r="R2297" s="14"/>
    </row>
    <row r="2298" spans="1:18" ht="15.75" customHeight="1">
      <c r="A2298" s="1"/>
      <c r="B2298" s="7" t="s">
        <v>14</v>
      </c>
      <c r="C2298" s="7">
        <v>1185732</v>
      </c>
      <c r="D2298" s="8">
        <v>44506</v>
      </c>
      <c r="E2298" s="7" t="s">
        <v>46</v>
      </c>
      <c r="F2298" s="7" t="s">
        <v>86</v>
      </c>
      <c r="G2298" s="7" t="s">
        <v>87</v>
      </c>
      <c r="H2298" s="7" t="s">
        <v>17</v>
      </c>
      <c r="I2298" s="9">
        <v>0.55000000000000004</v>
      </c>
      <c r="J2298" s="10">
        <v>9250</v>
      </c>
      <c r="K2298" s="11">
        <f t="shared" si="16"/>
        <v>5087.5</v>
      </c>
      <c r="L2298" s="11">
        <f t="shared" si="17"/>
        <v>2289.375</v>
      </c>
      <c r="M2298" s="12">
        <v>0.45</v>
      </c>
      <c r="O2298" s="17"/>
      <c r="P2298" s="15"/>
      <c r="Q2298" s="13"/>
      <c r="R2298" s="14"/>
    </row>
    <row r="2299" spans="1:18" ht="15.75" customHeight="1">
      <c r="A2299" s="1"/>
      <c r="B2299" s="7" t="s">
        <v>14</v>
      </c>
      <c r="C2299" s="7">
        <v>1185732</v>
      </c>
      <c r="D2299" s="8">
        <v>44506</v>
      </c>
      <c r="E2299" s="7" t="s">
        <v>46</v>
      </c>
      <c r="F2299" s="7" t="s">
        <v>86</v>
      </c>
      <c r="G2299" s="7" t="s">
        <v>87</v>
      </c>
      <c r="H2299" s="7" t="s">
        <v>18</v>
      </c>
      <c r="I2299" s="9">
        <v>0.45000000000000012</v>
      </c>
      <c r="J2299" s="10">
        <v>7500</v>
      </c>
      <c r="K2299" s="11">
        <f t="shared" si="16"/>
        <v>3375.0000000000009</v>
      </c>
      <c r="L2299" s="11">
        <f t="shared" si="17"/>
        <v>1181.2500000000002</v>
      </c>
      <c r="M2299" s="12">
        <v>0.35</v>
      </c>
      <c r="O2299" s="17"/>
      <c r="P2299" s="15"/>
      <c r="Q2299" s="13"/>
      <c r="R2299" s="14"/>
    </row>
    <row r="2300" spans="1:18" ht="15.75" customHeight="1">
      <c r="A2300" s="1"/>
      <c r="B2300" s="7" t="s">
        <v>14</v>
      </c>
      <c r="C2300" s="7">
        <v>1185732</v>
      </c>
      <c r="D2300" s="8">
        <v>44506</v>
      </c>
      <c r="E2300" s="7" t="s">
        <v>46</v>
      </c>
      <c r="F2300" s="7" t="s">
        <v>86</v>
      </c>
      <c r="G2300" s="7" t="s">
        <v>87</v>
      </c>
      <c r="H2300" s="7" t="s">
        <v>19</v>
      </c>
      <c r="I2300" s="9">
        <v>0.45000000000000012</v>
      </c>
      <c r="J2300" s="10">
        <v>6950</v>
      </c>
      <c r="K2300" s="11">
        <f t="shared" si="16"/>
        <v>3127.5000000000009</v>
      </c>
      <c r="L2300" s="11">
        <f t="shared" si="17"/>
        <v>781.87500000000023</v>
      </c>
      <c r="M2300" s="12">
        <v>0.25</v>
      </c>
      <c r="O2300" s="17"/>
      <c r="P2300" s="15"/>
      <c r="Q2300" s="13"/>
      <c r="R2300" s="14"/>
    </row>
    <row r="2301" spans="1:18" ht="15.75" customHeight="1">
      <c r="A2301" s="1"/>
      <c r="B2301" s="7" t="s">
        <v>14</v>
      </c>
      <c r="C2301" s="7">
        <v>1185732</v>
      </c>
      <c r="D2301" s="8">
        <v>44506</v>
      </c>
      <c r="E2301" s="7" t="s">
        <v>46</v>
      </c>
      <c r="F2301" s="7" t="s">
        <v>86</v>
      </c>
      <c r="G2301" s="7" t="s">
        <v>87</v>
      </c>
      <c r="H2301" s="7" t="s">
        <v>20</v>
      </c>
      <c r="I2301" s="9">
        <v>0.55000000000000016</v>
      </c>
      <c r="J2301" s="10">
        <v>7500</v>
      </c>
      <c r="K2301" s="11">
        <f t="shared" ref="K2301:K6188" si="18">I2301*J2301</f>
        <v>4125.0000000000009</v>
      </c>
      <c r="L2301" s="11">
        <f t="shared" ref="L2301:L6188" si="19">K2301*M2301</f>
        <v>1237.5000000000002</v>
      </c>
      <c r="M2301" s="12">
        <v>0.3</v>
      </c>
      <c r="O2301" s="17"/>
      <c r="P2301" s="15"/>
      <c r="Q2301" s="13"/>
      <c r="R2301" s="14"/>
    </row>
    <row r="2302" spans="1:18" ht="15.75" customHeight="1">
      <c r="A2302" s="1"/>
      <c r="B2302" s="7" t="s">
        <v>14</v>
      </c>
      <c r="C2302" s="7">
        <v>1185732</v>
      </c>
      <c r="D2302" s="8">
        <v>44506</v>
      </c>
      <c r="E2302" s="7" t="s">
        <v>46</v>
      </c>
      <c r="F2302" s="7" t="s">
        <v>86</v>
      </c>
      <c r="G2302" s="7" t="s">
        <v>87</v>
      </c>
      <c r="H2302" s="7" t="s">
        <v>21</v>
      </c>
      <c r="I2302" s="9">
        <v>0.70000000000000007</v>
      </c>
      <c r="J2302" s="10">
        <v>7250</v>
      </c>
      <c r="K2302" s="11">
        <f t="shared" si="18"/>
        <v>5075.0000000000009</v>
      </c>
      <c r="L2302" s="11">
        <f t="shared" si="19"/>
        <v>1776.2500000000002</v>
      </c>
      <c r="M2302" s="12">
        <v>0.35</v>
      </c>
      <c r="O2302" s="17"/>
      <c r="P2302" s="15"/>
      <c r="Q2302" s="13"/>
      <c r="R2302" s="14"/>
    </row>
    <row r="2303" spans="1:18" ht="15.75" customHeight="1">
      <c r="A2303" s="1"/>
      <c r="B2303" s="7" t="s">
        <v>14</v>
      </c>
      <c r="C2303" s="7">
        <v>1185732</v>
      </c>
      <c r="D2303" s="8">
        <v>44506</v>
      </c>
      <c r="E2303" s="7" t="s">
        <v>46</v>
      </c>
      <c r="F2303" s="7" t="s">
        <v>86</v>
      </c>
      <c r="G2303" s="7" t="s">
        <v>87</v>
      </c>
      <c r="H2303" s="7" t="s">
        <v>22</v>
      </c>
      <c r="I2303" s="9">
        <v>0.75</v>
      </c>
      <c r="J2303" s="10">
        <v>8250</v>
      </c>
      <c r="K2303" s="11">
        <f t="shared" si="18"/>
        <v>6187.5</v>
      </c>
      <c r="L2303" s="11">
        <f t="shared" si="19"/>
        <v>3093.75</v>
      </c>
      <c r="M2303" s="12">
        <v>0.5</v>
      </c>
      <c r="O2303" s="17"/>
      <c r="P2303" s="15"/>
      <c r="Q2303" s="13"/>
      <c r="R2303" s="14"/>
    </row>
    <row r="2304" spans="1:18" ht="15.75" customHeight="1">
      <c r="A2304" s="1"/>
      <c r="B2304" s="7" t="s">
        <v>14</v>
      </c>
      <c r="C2304" s="7">
        <v>1185732</v>
      </c>
      <c r="D2304" s="8">
        <v>44535</v>
      </c>
      <c r="E2304" s="7" t="s">
        <v>46</v>
      </c>
      <c r="F2304" s="7" t="s">
        <v>86</v>
      </c>
      <c r="G2304" s="7" t="s">
        <v>87</v>
      </c>
      <c r="H2304" s="7" t="s">
        <v>17</v>
      </c>
      <c r="I2304" s="9">
        <v>0.70000000000000007</v>
      </c>
      <c r="J2304" s="10">
        <v>10750</v>
      </c>
      <c r="K2304" s="11">
        <f t="shared" si="18"/>
        <v>7525.0000000000009</v>
      </c>
      <c r="L2304" s="11">
        <f t="shared" si="19"/>
        <v>3386.2500000000005</v>
      </c>
      <c r="M2304" s="12">
        <v>0.45</v>
      </c>
      <c r="O2304" s="17"/>
      <c r="P2304" s="15"/>
      <c r="Q2304" s="13"/>
      <c r="R2304" s="14"/>
    </row>
    <row r="2305" spans="1:18" ht="15.75" customHeight="1">
      <c r="A2305" s="1"/>
      <c r="B2305" s="7" t="s">
        <v>14</v>
      </c>
      <c r="C2305" s="7">
        <v>1185732</v>
      </c>
      <c r="D2305" s="8">
        <v>44535</v>
      </c>
      <c r="E2305" s="7" t="s">
        <v>46</v>
      </c>
      <c r="F2305" s="7" t="s">
        <v>86</v>
      </c>
      <c r="G2305" s="7" t="s">
        <v>87</v>
      </c>
      <c r="H2305" s="7" t="s">
        <v>18</v>
      </c>
      <c r="I2305" s="9">
        <v>0.60000000000000009</v>
      </c>
      <c r="J2305" s="10">
        <v>8750</v>
      </c>
      <c r="K2305" s="11">
        <f t="shared" si="18"/>
        <v>5250.0000000000009</v>
      </c>
      <c r="L2305" s="11">
        <f t="shared" si="19"/>
        <v>1837.5000000000002</v>
      </c>
      <c r="M2305" s="12">
        <v>0.35</v>
      </c>
      <c r="O2305" s="17"/>
      <c r="P2305" s="15"/>
      <c r="Q2305" s="13"/>
      <c r="R2305" s="14"/>
    </row>
    <row r="2306" spans="1:18" ht="15.75" customHeight="1">
      <c r="A2306" s="1"/>
      <c r="B2306" s="7" t="s">
        <v>14</v>
      </c>
      <c r="C2306" s="7">
        <v>1185732</v>
      </c>
      <c r="D2306" s="8">
        <v>44535</v>
      </c>
      <c r="E2306" s="7" t="s">
        <v>46</v>
      </c>
      <c r="F2306" s="7" t="s">
        <v>86</v>
      </c>
      <c r="G2306" s="7" t="s">
        <v>87</v>
      </c>
      <c r="H2306" s="7" t="s">
        <v>19</v>
      </c>
      <c r="I2306" s="9">
        <v>0.60000000000000009</v>
      </c>
      <c r="J2306" s="10">
        <v>8250</v>
      </c>
      <c r="K2306" s="11">
        <f t="shared" si="18"/>
        <v>4950.0000000000009</v>
      </c>
      <c r="L2306" s="11">
        <f t="shared" si="19"/>
        <v>1237.5000000000002</v>
      </c>
      <c r="M2306" s="12">
        <v>0.25</v>
      </c>
      <c r="O2306" s="17"/>
      <c r="P2306" s="15"/>
      <c r="Q2306" s="13"/>
      <c r="R2306" s="14"/>
    </row>
    <row r="2307" spans="1:18" ht="15.75" customHeight="1">
      <c r="A2307" s="1"/>
      <c r="B2307" s="7" t="s">
        <v>14</v>
      </c>
      <c r="C2307" s="7">
        <v>1185732</v>
      </c>
      <c r="D2307" s="8">
        <v>44535</v>
      </c>
      <c r="E2307" s="7" t="s">
        <v>46</v>
      </c>
      <c r="F2307" s="7" t="s">
        <v>86</v>
      </c>
      <c r="G2307" s="7" t="s">
        <v>87</v>
      </c>
      <c r="H2307" s="7" t="s">
        <v>20</v>
      </c>
      <c r="I2307" s="9">
        <v>0.60000000000000009</v>
      </c>
      <c r="J2307" s="10">
        <v>7750</v>
      </c>
      <c r="K2307" s="11">
        <f t="shared" si="18"/>
        <v>4650.0000000000009</v>
      </c>
      <c r="L2307" s="11">
        <f t="shared" si="19"/>
        <v>1395.0000000000002</v>
      </c>
      <c r="M2307" s="12">
        <v>0.3</v>
      </c>
      <c r="O2307" s="17"/>
      <c r="P2307" s="15"/>
      <c r="Q2307" s="13"/>
      <c r="R2307" s="14"/>
    </row>
    <row r="2308" spans="1:18" ht="15.75" customHeight="1">
      <c r="A2308" s="1"/>
      <c r="B2308" s="7" t="s">
        <v>14</v>
      </c>
      <c r="C2308" s="7">
        <v>1185732</v>
      </c>
      <c r="D2308" s="8">
        <v>44535</v>
      </c>
      <c r="E2308" s="7" t="s">
        <v>46</v>
      </c>
      <c r="F2308" s="7" t="s">
        <v>86</v>
      </c>
      <c r="G2308" s="7" t="s">
        <v>87</v>
      </c>
      <c r="H2308" s="7" t="s">
        <v>21</v>
      </c>
      <c r="I2308" s="9">
        <v>0.70000000000000007</v>
      </c>
      <c r="J2308" s="10">
        <v>7750</v>
      </c>
      <c r="K2308" s="11">
        <f t="shared" si="18"/>
        <v>5425.0000000000009</v>
      </c>
      <c r="L2308" s="11">
        <f t="shared" si="19"/>
        <v>1898.7500000000002</v>
      </c>
      <c r="M2308" s="12">
        <v>0.35</v>
      </c>
      <c r="O2308" s="17"/>
      <c r="P2308" s="15"/>
      <c r="Q2308" s="13"/>
      <c r="R2308" s="14"/>
    </row>
    <row r="2309" spans="1:18" ht="15.75" customHeight="1">
      <c r="A2309" s="1"/>
      <c r="B2309" s="7" t="s">
        <v>14</v>
      </c>
      <c r="C2309" s="7">
        <v>1185732</v>
      </c>
      <c r="D2309" s="8">
        <v>44535</v>
      </c>
      <c r="E2309" s="7" t="s">
        <v>46</v>
      </c>
      <c r="F2309" s="7" t="s">
        <v>86</v>
      </c>
      <c r="G2309" s="7" t="s">
        <v>87</v>
      </c>
      <c r="H2309" s="7" t="s">
        <v>22</v>
      </c>
      <c r="I2309" s="9">
        <v>0.75</v>
      </c>
      <c r="J2309" s="10">
        <v>8750</v>
      </c>
      <c r="K2309" s="11">
        <f t="shared" si="18"/>
        <v>6562.5</v>
      </c>
      <c r="L2309" s="11">
        <f t="shared" si="19"/>
        <v>3281.25</v>
      </c>
      <c r="M2309" s="12">
        <v>0.5</v>
      </c>
      <c r="O2309" s="17"/>
      <c r="P2309" s="15"/>
      <c r="Q2309" s="13"/>
      <c r="R2309" s="14"/>
    </row>
    <row r="2310" spans="1:18" ht="15.75" customHeight="1">
      <c r="A2310" s="1" t="s">
        <v>39</v>
      </c>
      <c r="B2310" s="7" t="s">
        <v>14</v>
      </c>
      <c r="C2310" s="7">
        <v>1185732</v>
      </c>
      <c r="D2310" s="8">
        <v>44202</v>
      </c>
      <c r="E2310" s="7" t="s">
        <v>46</v>
      </c>
      <c r="F2310" s="7" t="s">
        <v>88</v>
      </c>
      <c r="G2310" s="7" t="s">
        <v>89</v>
      </c>
      <c r="H2310" s="7" t="s">
        <v>17</v>
      </c>
      <c r="I2310" s="9">
        <v>0.35000000000000003</v>
      </c>
      <c r="J2310" s="10">
        <v>9250</v>
      </c>
      <c r="K2310" s="11">
        <f t="shared" si="18"/>
        <v>3237.5000000000005</v>
      </c>
      <c r="L2310" s="11">
        <f t="shared" si="19"/>
        <v>1295.0000000000002</v>
      </c>
      <c r="M2310" s="12">
        <v>0.4</v>
      </c>
      <c r="O2310" s="17"/>
      <c r="P2310" s="15"/>
      <c r="Q2310" s="13"/>
      <c r="R2310" s="14"/>
    </row>
    <row r="2311" spans="1:18" ht="15.75" customHeight="1">
      <c r="A2311" s="1"/>
      <c r="B2311" s="7" t="s">
        <v>14</v>
      </c>
      <c r="C2311" s="7">
        <v>1185732</v>
      </c>
      <c r="D2311" s="8">
        <v>44202</v>
      </c>
      <c r="E2311" s="7" t="s">
        <v>46</v>
      </c>
      <c r="F2311" s="7" t="s">
        <v>88</v>
      </c>
      <c r="G2311" s="7" t="s">
        <v>89</v>
      </c>
      <c r="H2311" s="7" t="s">
        <v>18</v>
      </c>
      <c r="I2311" s="9">
        <v>0.35000000000000003</v>
      </c>
      <c r="J2311" s="10">
        <v>7250</v>
      </c>
      <c r="K2311" s="11">
        <f t="shared" si="18"/>
        <v>2537.5000000000005</v>
      </c>
      <c r="L2311" s="11">
        <f t="shared" si="19"/>
        <v>888.12500000000011</v>
      </c>
      <c r="M2311" s="12">
        <v>0.35</v>
      </c>
      <c r="O2311" s="17"/>
      <c r="P2311" s="15"/>
      <c r="Q2311" s="13"/>
      <c r="R2311" s="14"/>
    </row>
    <row r="2312" spans="1:18" ht="15.75" customHeight="1">
      <c r="A2312" s="1"/>
      <c r="B2312" s="7" t="s">
        <v>14</v>
      </c>
      <c r="C2312" s="7">
        <v>1185732</v>
      </c>
      <c r="D2312" s="8">
        <v>44202</v>
      </c>
      <c r="E2312" s="7" t="s">
        <v>46</v>
      </c>
      <c r="F2312" s="7" t="s">
        <v>88</v>
      </c>
      <c r="G2312" s="7" t="s">
        <v>89</v>
      </c>
      <c r="H2312" s="7" t="s">
        <v>19</v>
      </c>
      <c r="I2312" s="9">
        <v>0.25000000000000006</v>
      </c>
      <c r="J2312" s="10">
        <v>7250</v>
      </c>
      <c r="K2312" s="11">
        <f t="shared" si="18"/>
        <v>1812.5000000000005</v>
      </c>
      <c r="L2312" s="11">
        <f t="shared" si="19"/>
        <v>725.00000000000023</v>
      </c>
      <c r="M2312" s="12">
        <v>0.4</v>
      </c>
      <c r="O2312" s="17"/>
      <c r="P2312" s="15"/>
      <c r="Q2312" s="13"/>
      <c r="R2312" s="14"/>
    </row>
    <row r="2313" spans="1:18" ht="15.75" customHeight="1">
      <c r="A2313" s="1"/>
      <c r="B2313" s="7" t="s">
        <v>14</v>
      </c>
      <c r="C2313" s="7">
        <v>1185732</v>
      </c>
      <c r="D2313" s="8">
        <v>44202</v>
      </c>
      <c r="E2313" s="7" t="s">
        <v>46</v>
      </c>
      <c r="F2313" s="7" t="s">
        <v>88</v>
      </c>
      <c r="G2313" s="7" t="s">
        <v>89</v>
      </c>
      <c r="H2313" s="7" t="s">
        <v>20</v>
      </c>
      <c r="I2313" s="9">
        <v>0.3</v>
      </c>
      <c r="J2313" s="10">
        <v>5750</v>
      </c>
      <c r="K2313" s="11">
        <f t="shared" si="18"/>
        <v>1725</v>
      </c>
      <c r="L2313" s="11">
        <f t="shared" si="19"/>
        <v>690</v>
      </c>
      <c r="M2313" s="12">
        <v>0.4</v>
      </c>
      <c r="O2313" s="17"/>
      <c r="P2313" s="15"/>
      <c r="Q2313" s="13"/>
      <c r="R2313" s="14"/>
    </row>
    <row r="2314" spans="1:18" ht="15.75" customHeight="1">
      <c r="A2314" s="1"/>
      <c r="B2314" s="7" t="s">
        <v>14</v>
      </c>
      <c r="C2314" s="7">
        <v>1185732</v>
      </c>
      <c r="D2314" s="8">
        <v>44202</v>
      </c>
      <c r="E2314" s="7" t="s">
        <v>46</v>
      </c>
      <c r="F2314" s="7" t="s">
        <v>88</v>
      </c>
      <c r="G2314" s="7" t="s">
        <v>89</v>
      </c>
      <c r="H2314" s="7" t="s">
        <v>21</v>
      </c>
      <c r="I2314" s="9">
        <v>0.45</v>
      </c>
      <c r="J2314" s="10">
        <v>6250</v>
      </c>
      <c r="K2314" s="11">
        <f t="shared" si="18"/>
        <v>2812.5</v>
      </c>
      <c r="L2314" s="11">
        <f t="shared" si="19"/>
        <v>984.37499999999989</v>
      </c>
      <c r="M2314" s="12">
        <v>0.35</v>
      </c>
      <c r="O2314" s="17"/>
      <c r="P2314" s="15"/>
      <c r="Q2314" s="13"/>
      <c r="R2314" s="14"/>
    </row>
    <row r="2315" spans="1:18" ht="15.75" customHeight="1">
      <c r="A2315" s="1"/>
      <c r="B2315" s="7" t="s">
        <v>14</v>
      </c>
      <c r="C2315" s="7">
        <v>1185732</v>
      </c>
      <c r="D2315" s="8">
        <v>44202</v>
      </c>
      <c r="E2315" s="7" t="s">
        <v>46</v>
      </c>
      <c r="F2315" s="7" t="s">
        <v>88</v>
      </c>
      <c r="G2315" s="7" t="s">
        <v>89</v>
      </c>
      <c r="H2315" s="7" t="s">
        <v>22</v>
      </c>
      <c r="I2315" s="9">
        <v>0.35000000000000003</v>
      </c>
      <c r="J2315" s="10">
        <v>7250</v>
      </c>
      <c r="K2315" s="11">
        <f t="shared" si="18"/>
        <v>2537.5000000000005</v>
      </c>
      <c r="L2315" s="11">
        <f t="shared" si="19"/>
        <v>1268.7500000000002</v>
      </c>
      <c r="M2315" s="12">
        <v>0.5</v>
      </c>
      <c r="O2315" s="17"/>
      <c r="P2315" s="15"/>
      <c r="Q2315" s="13"/>
      <c r="R2315" s="14"/>
    </row>
    <row r="2316" spans="1:18" ht="15.75" customHeight="1">
      <c r="A2316" s="1"/>
      <c r="B2316" s="7" t="s">
        <v>14</v>
      </c>
      <c r="C2316" s="7">
        <v>1185732</v>
      </c>
      <c r="D2316" s="8">
        <v>44231</v>
      </c>
      <c r="E2316" s="7" t="s">
        <v>46</v>
      </c>
      <c r="F2316" s="7" t="s">
        <v>88</v>
      </c>
      <c r="G2316" s="7" t="s">
        <v>89</v>
      </c>
      <c r="H2316" s="7" t="s">
        <v>17</v>
      </c>
      <c r="I2316" s="9">
        <v>0.35000000000000003</v>
      </c>
      <c r="J2316" s="10">
        <v>9750</v>
      </c>
      <c r="K2316" s="11">
        <f t="shared" si="18"/>
        <v>3412.5000000000005</v>
      </c>
      <c r="L2316" s="11">
        <f t="shared" si="19"/>
        <v>1365.0000000000002</v>
      </c>
      <c r="M2316" s="12">
        <v>0.4</v>
      </c>
      <c r="O2316" s="17"/>
      <c r="P2316" s="15"/>
      <c r="Q2316" s="13"/>
      <c r="R2316" s="14"/>
    </row>
    <row r="2317" spans="1:18" ht="15.75" customHeight="1">
      <c r="A2317" s="1"/>
      <c r="B2317" s="7" t="s">
        <v>14</v>
      </c>
      <c r="C2317" s="7">
        <v>1185732</v>
      </c>
      <c r="D2317" s="8">
        <v>44231</v>
      </c>
      <c r="E2317" s="7" t="s">
        <v>46</v>
      </c>
      <c r="F2317" s="7" t="s">
        <v>88</v>
      </c>
      <c r="G2317" s="7" t="s">
        <v>89</v>
      </c>
      <c r="H2317" s="7" t="s">
        <v>18</v>
      </c>
      <c r="I2317" s="9">
        <v>0.35000000000000003</v>
      </c>
      <c r="J2317" s="10">
        <v>6250</v>
      </c>
      <c r="K2317" s="11">
        <f t="shared" si="18"/>
        <v>2187.5</v>
      </c>
      <c r="L2317" s="11">
        <f t="shared" si="19"/>
        <v>765.625</v>
      </c>
      <c r="M2317" s="12">
        <v>0.35</v>
      </c>
      <c r="O2317" s="17"/>
      <c r="P2317" s="15"/>
      <c r="Q2317" s="13"/>
      <c r="R2317" s="14"/>
    </row>
    <row r="2318" spans="1:18" ht="15.75" customHeight="1">
      <c r="A2318" s="1"/>
      <c r="B2318" s="7" t="s">
        <v>14</v>
      </c>
      <c r="C2318" s="7">
        <v>1185732</v>
      </c>
      <c r="D2318" s="8">
        <v>44231</v>
      </c>
      <c r="E2318" s="7" t="s">
        <v>46</v>
      </c>
      <c r="F2318" s="7" t="s">
        <v>88</v>
      </c>
      <c r="G2318" s="7" t="s">
        <v>89</v>
      </c>
      <c r="H2318" s="7" t="s">
        <v>19</v>
      </c>
      <c r="I2318" s="9">
        <v>0.25000000000000006</v>
      </c>
      <c r="J2318" s="10">
        <v>6750</v>
      </c>
      <c r="K2318" s="11">
        <f t="shared" si="18"/>
        <v>1687.5000000000005</v>
      </c>
      <c r="L2318" s="11">
        <f t="shared" si="19"/>
        <v>675.00000000000023</v>
      </c>
      <c r="M2318" s="12">
        <v>0.4</v>
      </c>
      <c r="O2318" s="17"/>
      <c r="P2318" s="15"/>
      <c r="Q2318" s="13"/>
      <c r="R2318" s="14"/>
    </row>
    <row r="2319" spans="1:18" ht="15.75" customHeight="1">
      <c r="A2319" s="1"/>
      <c r="B2319" s="7" t="s">
        <v>14</v>
      </c>
      <c r="C2319" s="7">
        <v>1185732</v>
      </c>
      <c r="D2319" s="8">
        <v>44231</v>
      </c>
      <c r="E2319" s="7" t="s">
        <v>46</v>
      </c>
      <c r="F2319" s="7" t="s">
        <v>88</v>
      </c>
      <c r="G2319" s="7" t="s">
        <v>89</v>
      </c>
      <c r="H2319" s="7" t="s">
        <v>20</v>
      </c>
      <c r="I2319" s="9">
        <v>0.3</v>
      </c>
      <c r="J2319" s="10">
        <v>5250</v>
      </c>
      <c r="K2319" s="11">
        <f t="shared" si="18"/>
        <v>1575</v>
      </c>
      <c r="L2319" s="11">
        <f t="shared" si="19"/>
        <v>630</v>
      </c>
      <c r="M2319" s="12">
        <v>0.4</v>
      </c>
      <c r="O2319" s="17"/>
      <c r="P2319" s="15"/>
      <c r="Q2319" s="13"/>
      <c r="R2319" s="14"/>
    </row>
    <row r="2320" spans="1:18" ht="15.75" customHeight="1">
      <c r="A2320" s="1"/>
      <c r="B2320" s="7" t="s">
        <v>14</v>
      </c>
      <c r="C2320" s="7">
        <v>1185732</v>
      </c>
      <c r="D2320" s="8">
        <v>44231</v>
      </c>
      <c r="E2320" s="7" t="s">
        <v>46</v>
      </c>
      <c r="F2320" s="7" t="s">
        <v>88</v>
      </c>
      <c r="G2320" s="7" t="s">
        <v>89</v>
      </c>
      <c r="H2320" s="7" t="s">
        <v>21</v>
      </c>
      <c r="I2320" s="9">
        <v>0.45</v>
      </c>
      <c r="J2320" s="10">
        <v>6000</v>
      </c>
      <c r="K2320" s="11">
        <f t="shared" si="18"/>
        <v>2700</v>
      </c>
      <c r="L2320" s="11">
        <f t="shared" si="19"/>
        <v>944.99999999999989</v>
      </c>
      <c r="M2320" s="12">
        <v>0.35</v>
      </c>
      <c r="O2320" s="17"/>
      <c r="P2320" s="15"/>
      <c r="Q2320" s="13"/>
      <c r="R2320" s="14"/>
    </row>
    <row r="2321" spans="1:18" ht="15.75" customHeight="1">
      <c r="A2321" s="1"/>
      <c r="B2321" s="7" t="s">
        <v>14</v>
      </c>
      <c r="C2321" s="7">
        <v>1185732</v>
      </c>
      <c r="D2321" s="8">
        <v>44231</v>
      </c>
      <c r="E2321" s="7" t="s">
        <v>46</v>
      </c>
      <c r="F2321" s="7" t="s">
        <v>88</v>
      </c>
      <c r="G2321" s="7" t="s">
        <v>89</v>
      </c>
      <c r="H2321" s="7" t="s">
        <v>22</v>
      </c>
      <c r="I2321" s="9">
        <v>0.3</v>
      </c>
      <c r="J2321" s="10">
        <v>7000</v>
      </c>
      <c r="K2321" s="11">
        <f t="shared" si="18"/>
        <v>2100</v>
      </c>
      <c r="L2321" s="11">
        <f t="shared" si="19"/>
        <v>1050</v>
      </c>
      <c r="M2321" s="12">
        <v>0.5</v>
      </c>
      <c r="O2321" s="17"/>
      <c r="P2321" s="15"/>
      <c r="Q2321" s="13"/>
      <c r="R2321" s="14"/>
    </row>
    <row r="2322" spans="1:18" ht="15.75" customHeight="1">
      <c r="A2322" s="1"/>
      <c r="B2322" s="7" t="s">
        <v>14</v>
      </c>
      <c r="C2322" s="7">
        <v>1185732</v>
      </c>
      <c r="D2322" s="8">
        <v>44257</v>
      </c>
      <c r="E2322" s="7" t="s">
        <v>46</v>
      </c>
      <c r="F2322" s="7" t="s">
        <v>88</v>
      </c>
      <c r="G2322" s="7" t="s">
        <v>89</v>
      </c>
      <c r="H2322" s="7" t="s">
        <v>17</v>
      </c>
      <c r="I2322" s="9">
        <v>0.3</v>
      </c>
      <c r="J2322" s="10">
        <v>9200</v>
      </c>
      <c r="K2322" s="11">
        <f t="shared" si="18"/>
        <v>2760</v>
      </c>
      <c r="L2322" s="11">
        <f t="shared" si="19"/>
        <v>1104</v>
      </c>
      <c r="M2322" s="12">
        <v>0.4</v>
      </c>
      <c r="O2322" s="17"/>
      <c r="P2322" s="15"/>
      <c r="Q2322" s="13"/>
      <c r="R2322" s="14"/>
    </row>
    <row r="2323" spans="1:18" ht="15.75" customHeight="1">
      <c r="A2323" s="1"/>
      <c r="B2323" s="7" t="s">
        <v>14</v>
      </c>
      <c r="C2323" s="7">
        <v>1185732</v>
      </c>
      <c r="D2323" s="8">
        <v>44257</v>
      </c>
      <c r="E2323" s="7" t="s">
        <v>46</v>
      </c>
      <c r="F2323" s="7" t="s">
        <v>88</v>
      </c>
      <c r="G2323" s="7" t="s">
        <v>89</v>
      </c>
      <c r="H2323" s="7" t="s">
        <v>18</v>
      </c>
      <c r="I2323" s="9">
        <v>0.3</v>
      </c>
      <c r="J2323" s="10">
        <v>6000</v>
      </c>
      <c r="K2323" s="11">
        <f t="shared" si="18"/>
        <v>1800</v>
      </c>
      <c r="L2323" s="11">
        <f t="shared" si="19"/>
        <v>630</v>
      </c>
      <c r="M2323" s="12">
        <v>0.35</v>
      </c>
      <c r="O2323" s="17"/>
      <c r="P2323" s="15"/>
      <c r="Q2323" s="13"/>
      <c r="R2323" s="14"/>
    </row>
    <row r="2324" spans="1:18" ht="15.75" customHeight="1">
      <c r="A2324" s="1"/>
      <c r="B2324" s="7" t="s">
        <v>14</v>
      </c>
      <c r="C2324" s="7">
        <v>1185732</v>
      </c>
      <c r="D2324" s="8">
        <v>44257</v>
      </c>
      <c r="E2324" s="7" t="s">
        <v>46</v>
      </c>
      <c r="F2324" s="7" t="s">
        <v>88</v>
      </c>
      <c r="G2324" s="7" t="s">
        <v>89</v>
      </c>
      <c r="H2324" s="7" t="s">
        <v>19</v>
      </c>
      <c r="I2324" s="9">
        <v>0.2</v>
      </c>
      <c r="J2324" s="10">
        <v>6250</v>
      </c>
      <c r="K2324" s="11">
        <f t="shared" si="18"/>
        <v>1250</v>
      </c>
      <c r="L2324" s="11">
        <f t="shared" si="19"/>
        <v>500</v>
      </c>
      <c r="M2324" s="12">
        <v>0.4</v>
      </c>
      <c r="O2324" s="17"/>
      <c r="P2324" s="15"/>
      <c r="Q2324" s="13"/>
      <c r="R2324" s="14"/>
    </row>
    <row r="2325" spans="1:18" ht="15.75" customHeight="1">
      <c r="A2325" s="1"/>
      <c r="B2325" s="7" t="s">
        <v>14</v>
      </c>
      <c r="C2325" s="7">
        <v>1185732</v>
      </c>
      <c r="D2325" s="8">
        <v>44257</v>
      </c>
      <c r="E2325" s="7" t="s">
        <v>46</v>
      </c>
      <c r="F2325" s="7" t="s">
        <v>88</v>
      </c>
      <c r="G2325" s="7" t="s">
        <v>89</v>
      </c>
      <c r="H2325" s="7" t="s">
        <v>20</v>
      </c>
      <c r="I2325" s="9">
        <v>0.24999999999999994</v>
      </c>
      <c r="J2325" s="10">
        <v>4750</v>
      </c>
      <c r="K2325" s="11">
        <f t="shared" si="18"/>
        <v>1187.4999999999998</v>
      </c>
      <c r="L2325" s="11">
        <f t="shared" si="19"/>
        <v>474.99999999999994</v>
      </c>
      <c r="M2325" s="12">
        <v>0.4</v>
      </c>
      <c r="O2325" s="17"/>
      <c r="P2325" s="15"/>
      <c r="Q2325" s="13"/>
      <c r="R2325" s="14"/>
    </row>
    <row r="2326" spans="1:18" ht="15.75" customHeight="1">
      <c r="A2326" s="1"/>
      <c r="B2326" s="7" t="s">
        <v>14</v>
      </c>
      <c r="C2326" s="7">
        <v>1185732</v>
      </c>
      <c r="D2326" s="8">
        <v>44257</v>
      </c>
      <c r="E2326" s="7" t="s">
        <v>46</v>
      </c>
      <c r="F2326" s="7" t="s">
        <v>88</v>
      </c>
      <c r="G2326" s="7" t="s">
        <v>89</v>
      </c>
      <c r="H2326" s="7" t="s">
        <v>21</v>
      </c>
      <c r="I2326" s="9">
        <v>0.40000000000000008</v>
      </c>
      <c r="J2326" s="10">
        <v>5250</v>
      </c>
      <c r="K2326" s="11">
        <f t="shared" si="18"/>
        <v>2100.0000000000005</v>
      </c>
      <c r="L2326" s="11">
        <f t="shared" si="19"/>
        <v>735.00000000000011</v>
      </c>
      <c r="M2326" s="12">
        <v>0.35</v>
      </c>
      <c r="O2326" s="17"/>
      <c r="P2326" s="15"/>
      <c r="Q2326" s="13"/>
      <c r="R2326" s="14"/>
    </row>
    <row r="2327" spans="1:18" ht="15.75" customHeight="1">
      <c r="A2327" s="1"/>
      <c r="B2327" s="7" t="s">
        <v>14</v>
      </c>
      <c r="C2327" s="7">
        <v>1185732</v>
      </c>
      <c r="D2327" s="8">
        <v>44257</v>
      </c>
      <c r="E2327" s="7" t="s">
        <v>46</v>
      </c>
      <c r="F2327" s="7" t="s">
        <v>88</v>
      </c>
      <c r="G2327" s="7" t="s">
        <v>89</v>
      </c>
      <c r="H2327" s="7" t="s">
        <v>22</v>
      </c>
      <c r="I2327" s="9">
        <v>0.3</v>
      </c>
      <c r="J2327" s="10">
        <v>6250</v>
      </c>
      <c r="K2327" s="11">
        <f t="shared" si="18"/>
        <v>1875</v>
      </c>
      <c r="L2327" s="11">
        <f t="shared" si="19"/>
        <v>937.5</v>
      </c>
      <c r="M2327" s="12">
        <v>0.5</v>
      </c>
      <c r="O2327" s="17"/>
      <c r="P2327" s="15"/>
      <c r="Q2327" s="13"/>
      <c r="R2327" s="14"/>
    </row>
    <row r="2328" spans="1:18" ht="15.75" customHeight="1">
      <c r="A2328" s="1"/>
      <c r="B2328" s="7" t="s">
        <v>14</v>
      </c>
      <c r="C2328" s="7">
        <v>1185732</v>
      </c>
      <c r="D2328" s="8">
        <v>44289</v>
      </c>
      <c r="E2328" s="7" t="s">
        <v>46</v>
      </c>
      <c r="F2328" s="7" t="s">
        <v>88</v>
      </c>
      <c r="G2328" s="7" t="s">
        <v>89</v>
      </c>
      <c r="H2328" s="7" t="s">
        <v>17</v>
      </c>
      <c r="I2328" s="9">
        <v>0.3</v>
      </c>
      <c r="J2328" s="10">
        <v>8750</v>
      </c>
      <c r="K2328" s="11">
        <f t="shared" si="18"/>
        <v>2625</v>
      </c>
      <c r="L2328" s="11">
        <f t="shared" si="19"/>
        <v>1050</v>
      </c>
      <c r="M2328" s="12">
        <v>0.4</v>
      </c>
      <c r="O2328" s="17"/>
      <c r="P2328" s="15"/>
      <c r="Q2328" s="13"/>
      <c r="R2328" s="14"/>
    </row>
    <row r="2329" spans="1:18" ht="15.75" customHeight="1">
      <c r="A2329" s="1"/>
      <c r="B2329" s="7" t="s">
        <v>14</v>
      </c>
      <c r="C2329" s="7">
        <v>1185732</v>
      </c>
      <c r="D2329" s="8">
        <v>44289</v>
      </c>
      <c r="E2329" s="7" t="s">
        <v>46</v>
      </c>
      <c r="F2329" s="7" t="s">
        <v>88</v>
      </c>
      <c r="G2329" s="7" t="s">
        <v>89</v>
      </c>
      <c r="H2329" s="7" t="s">
        <v>18</v>
      </c>
      <c r="I2329" s="9">
        <v>0.3</v>
      </c>
      <c r="J2329" s="10">
        <v>5750</v>
      </c>
      <c r="K2329" s="11">
        <f t="shared" si="18"/>
        <v>1725</v>
      </c>
      <c r="L2329" s="11">
        <f t="shared" si="19"/>
        <v>603.75</v>
      </c>
      <c r="M2329" s="12">
        <v>0.35</v>
      </c>
      <c r="O2329" s="17"/>
      <c r="P2329" s="15"/>
      <c r="Q2329" s="13"/>
      <c r="R2329" s="14"/>
    </row>
    <row r="2330" spans="1:18" ht="15.75" customHeight="1">
      <c r="A2330" s="1"/>
      <c r="B2330" s="7" t="s">
        <v>14</v>
      </c>
      <c r="C2330" s="7">
        <v>1185732</v>
      </c>
      <c r="D2330" s="8">
        <v>44289</v>
      </c>
      <c r="E2330" s="7" t="s">
        <v>46</v>
      </c>
      <c r="F2330" s="7" t="s">
        <v>88</v>
      </c>
      <c r="G2330" s="7" t="s">
        <v>89</v>
      </c>
      <c r="H2330" s="7" t="s">
        <v>19</v>
      </c>
      <c r="I2330" s="9">
        <v>0.2</v>
      </c>
      <c r="J2330" s="10">
        <v>5750</v>
      </c>
      <c r="K2330" s="11">
        <f t="shared" si="18"/>
        <v>1150</v>
      </c>
      <c r="L2330" s="11">
        <f t="shared" si="19"/>
        <v>460</v>
      </c>
      <c r="M2330" s="12">
        <v>0.4</v>
      </c>
      <c r="O2330" s="17"/>
      <c r="P2330" s="15"/>
      <c r="Q2330" s="13"/>
      <c r="R2330" s="14"/>
    </row>
    <row r="2331" spans="1:18" ht="15.75" customHeight="1">
      <c r="A2331" s="1"/>
      <c r="B2331" s="7" t="s">
        <v>14</v>
      </c>
      <c r="C2331" s="7">
        <v>1185732</v>
      </c>
      <c r="D2331" s="8">
        <v>44289</v>
      </c>
      <c r="E2331" s="7" t="s">
        <v>46</v>
      </c>
      <c r="F2331" s="7" t="s">
        <v>88</v>
      </c>
      <c r="G2331" s="7" t="s">
        <v>89</v>
      </c>
      <c r="H2331" s="7" t="s">
        <v>20</v>
      </c>
      <c r="I2331" s="9">
        <v>0.24999999999999994</v>
      </c>
      <c r="J2331" s="10">
        <v>5000</v>
      </c>
      <c r="K2331" s="11">
        <f t="shared" si="18"/>
        <v>1249.9999999999998</v>
      </c>
      <c r="L2331" s="11">
        <f t="shared" si="19"/>
        <v>499.99999999999994</v>
      </c>
      <c r="M2331" s="12">
        <v>0.4</v>
      </c>
      <c r="O2331" s="17"/>
      <c r="P2331" s="15"/>
      <c r="Q2331" s="13"/>
      <c r="R2331" s="14"/>
    </row>
    <row r="2332" spans="1:18" ht="15.75" customHeight="1">
      <c r="A2332" s="1"/>
      <c r="B2332" s="7" t="s">
        <v>14</v>
      </c>
      <c r="C2332" s="7">
        <v>1185732</v>
      </c>
      <c r="D2332" s="8">
        <v>44289</v>
      </c>
      <c r="E2332" s="7" t="s">
        <v>46</v>
      </c>
      <c r="F2332" s="7" t="s">
        <v>88</v>
      </c>
      <c r="G2332" s="7" t="s">
        <v>89</v>
      </c>
      <c r="H2332" s="7" t="s">
        <v>21</v>
      </c>
      <c r="I2332" s="9">
        <v>0.45</v>
      </c>
      <c r="J2332" s="10">
        <v>5250</v>
      </c>
      <c r="K2332" s="11">
        <f t="shared" si="18"/>
        <v>2362.5</v>
      </c>
      <c r="L2332" s="11">
        <f t="shared" si="19"/>
        <v>826.875</v>
      </c>
      <c r="M2332" s="12">
        <v>0.35</v>
      </c>
      <c r="O2332" s="17"/>
      <c r="P2332" s="15"/>
      <c r="Q2332" s="13"/>
      <c r="R2332" s="14"/>
    </row>
    <row r="2333" spans="1:18" ht="15.75" customHeight="1">
      <c r="A2333" s="1"/>
      <c r="B2333" s="7" t="s">
        <v>14</v>
      </c>
      <c r="C2333" s="7">
        <v>1185732</v>
      </c>
      <c r="D2333" s="8">
        <v>44289</v>
      </c>
      <c r="E2333" s="7" t="s">
        <v>46</v>
      </c>
      <c r="F2333" s="7" t="s">
        <v>88</v>
      </c>
      <c r="G2333" s="7" t="s">
        <v>89</v>
      </c>
      <c r="H2333" s="7" t="s">
        <v>22</v>
      </c>
      <c r="I2333" s="9">
        <v>0.35000000000000003</v>
      </c>
      <c r="J2333" s="10">
        <v>6750</v>
      </c>
      <c r="K2333" s="11">
        <f t="shared" si="18"/>
        <v>2362.5</v>
      </c>
      <c r="L2333" s="11">
        <f t="shared" si="19"/>
        <v>1181.25</v>
      </c>
      <c r="M2333" s="12">
        <v>0.5</v>
      </c>
      <c r="O2333" s="17"/>
      <c r="P2333" s="15"/>
      <c r="Q2333" s="13"/>
      <c r="R2333" s="14"/>
    </row>
    <row r="2334" spans="1:18" ht="15.75" customHeight="1">
      <c r="A2334" s="1"/>
      <c r="B2334" s="7" t="s">
        <v>14</v>
      </c>
      <c r="C2334" s="7">
        <v>1185732</v>
      </c>
      <c r="D2334" s="8">
        <v>44318</v>
      </c>
      <c r="E2334" s="7" t="s">
        <v>46</v>
      </c>
      <c r="F2334" s="7" t="s">
        <v>88</v>
      </c>
      <c r="G2334" s="7" t="s">
        <v>89</v>
      </c>
      <c r="H2334" s="7" t="s">
        <v>17</v>
      </c>
      <c r="I2334" s="9">
        <v>0.45</v>
      </c>
      <c r="J2334" s="10">
        <v>9450</v>
      </c>
      <c r="K2334" s="11">
        <f t="shared" si="18"/>
        <v>4252.5</v>
      </c>
      <c r="L2334" s="11">
        <f t="shared" si="19"/>
        <v>1701</v>
      </c>
      <c r="M2334" s="12">
        <v>0.4</v>
      </c>
      <c r="O2334" s="17"/>
      <c r="P2334" s="15"/>
      <c r="Q2334" s="13"/>
      <c r="R2334" s="14"/>
    </row>
    <row r="2335" spans="1:18" ht="15.75" customHeight="1">
      <c r="A2335" s="1"/>
      <c r="B2335" s="7" t="s">
        <v>14</v>
      </c>
      <c r="C2335" s="7">
        <v>1185732</v>
      </c>
      <c r="D2335" s="8">
        <v>44318</v>
      </c>
      <c r="E2335" s="7" t="s">
        <v>46</v>
      </c>
      <c r="F2335" s="7" t="s">
        <v>88</v>
      </c>
      <c r="G2335" s="7" t="s">
        <v>89</v>
      </c>
      <c r="H2335" s="7" t="s">
        <v>18</v>
      </c>
      <c r="I2335" s="9">
        <v>0.45</v>
      </c>
      <c r="J2335" s="10">
        <v>6500</v>
      </c>
      <c r="K2335" s="11">
        <f t="shared" si="18"/>
        <v>2925</v>
      </c>
      <c r="L2335" s="11">
        <f t="shared" si="19"/>
        <v>1023.7499999999999</v>
      </c>
      <c r="M2335" s="12">
        <v>0.35</v>
      </c>
      <c r="O2335" s="17"/>
      <c r="P2335" s="15"/>
      <c r="Q2335" s="13"/>
      <c r="R2335" s="14"/>
    </row>
    <row r="2336" spans="1:18" ht="15.75" customHeight="1">
      <c r="A2336" s="1"/>
      <c r="B2336" s="7" t="s">
        <v>14</v>
      </c>
      <c r="C2336" s="7">
        <v>1185732</v>
      </c>
      <c r="D2336" s="8">
        <v>44318</v>
      </c>
      <c r="E2336" s="7" t="s">
        <v>46</v>
      </c>
      <c r="F2336" s="7" t="s">
        <v>88</v>
      </c>
      <c r="G2336" s="7" t="s">
        <v>89</v>
      </c>
      <c r="H2336" s="7" t="s">
        <v>19</v>
      </c>
      <c r="I2336" s="9">
        <v>0.4</v>
      </c>
      <c r="J2336" s="10">
        <v>6250</v>
      </c>
      <c r="K2336" s="11">
        <f t="shared" si="18"/>
        <v>2500</v>
      </c>
      <c r="L2336" s="11">
        <f t="shared" si="19"/>
        <v>1000</v>
      </c>
      <c r="M2336" s="12">
        <v>0.4</v>
      </c>
      <c r="O2336" s="17"/>
      <c r="P2336" s="15"/>
      <c r="Q2336" s="13"/>
      <c r="R2336" s="14"/>
    </row>
    <row r="2337" spans="1:18" ht="15.75" customHeight="1">
      <c r="A2337" s="1"/>
      <c r="B2337" s="7" t="s">
        <v>14</v>
      </c>
      <c r="C2337" s="7">
        <v>1185732</v>
      </c>
      <c r="D2337" s="8">
        <v>44318</v>
      </c>
      <c r="E2337" s="7" t="s">
        <v>46</v>
      </c>
      <c r="F2337" s="7" t="s">
        <v>88</v>
      </c>
      <c r="G2337" s="7" t="s">
        <v>89</v>
      </c>
      <c r="H2337" s="7" t="s">
        <v>20</v>
      </c>
      <c r="I2337" s="9">
        <v>0.4</v>
      </c>
      <c r="J2337" s="10">
        <v>5750</v>
      </c>
      <c r="K2337" s="11">
        <f t="shared" si="18"/>
        <v>2300</v>
      </c>
      <c r="L2337" s="11">
        <f t="shared" si="19"/>
        <v>920</v>
      </c>
      <c r="M2337" s="12">
        <v>0.4</v>
      </c>
      <c r="O2337" s="17"/>
      <c r="P2337" s="15"/>
      <c r="Q2337" s="13"/>
      <c r="R2337" s="14"/>
    </row>
    <row r="2338" spans="1:18" ht="15.75" customHeight="1">
      <c r="A2338" s="1"/>
      <c r="B2338" s="7" t="s">
        <v>14</v>
      </c>
      <c r="C2338" s="7">
        <v>1185732</v>
      </c>
      <c r="D2338" s="8">
        <v>44318</v>
      </c>
      <c r="E2338" s="7" t="s">
        <v>46</v>
      </c>
      <c r="F2338" s="7" t="s">
        <v>88</v>
      </c>
      <c r="G2338" s="7" t="s">
        <v>89</v>
      </c>
      <c r="H2338" s="7" t="s">
        <v>21</v>
      </c>
      <c r="I2338" s="9">
        <v>0.49999999999999994</v>
      </c>
      <c r="J2338" s="10">
        <v>6000</v>
      </c>
      <c r="K2338" s="11">
        <f t="shared" si="18"/>
        <v>2999.9999999999995</v>
      </c>
      <c r="L2338" s="11">
        <f t="shared" si="19"/>
        <v>1049.9999999999998</v>
      </c>
      <c r="M2338" s="12">
        <v>0.35</v>
      </c>
      <c r="O2338" s="17"/>
      <c r="P2338" s="15"/>
      <c r="Q2338" s="13"/>
      <c r="R2338" s="14"/>
    </row>
    <row r="2339" spans="1:18" ht="15.75" customHeight="1">
      <c r="A2339" s="1"/>
      <c r="B2339" s="7" t="s">
        <v>14</v>
      </c>
      <c r="C2339" s="7">
        <v>1185732</v>
      </c>
      <c r="D2339" s="8">
        <v>44318</v>
      </c>
      <c r="E2339" s="7" t="s">
        <v>46</v>
      </c>
      <c r="F2339" s="7" t="s">
        <v>88</v>
      </c>
      <c r="G2339" s="7" t="s">
        <v>89</v>
      </c>
      <c r="H2339" s="7" t="s">
        <v>22</v>
      </c>
      <c r="I2339" s="9">
        <v>0.54999999999999993</v>
      </c>
      <c r="J2339" s="10">
        <v>7000</v>
      </c>
      <c r="K2339" s="11">
        <f t="shared" si="18"/>
        <v>3849.9999999999995</v>
      </c>
      <c r="L2339" s="11">
        <f t="shared" si="19"/>
        <v>1924.9999999999998</v>
      </c>
      <c r="M2339" s="12">
        <v>0.5</v>
      </c>
      <c r="O2339" s="17"/>
      <c r="P2339" s="15"/>
      <c r="Q2339" s="13"/>
      <c r="R2339" s="14"/>
    </row>
    <row r="2340" spans="1:18" ht="15.75" customHeight="1">
      <c r="A2340" s="1"/>
      <c r="B2340" s="7" t="s">
        <v>14</v>
      </c>
      <c r="C2340" s="7">
        <v>1185732</v>
      </c>
      <c r="D2340" s="8">
        <v>44351</v>
      </c>
      <c r="E2340" s="7" t="s">
        <v>46</v>
      </c>
      <c r="F2340" s="7" t="s">
        <v>88</v>
      </c>
      <c r="G2340" s="7" t="s">
        <v>89</v>
      </c>
      <c r="H2340" s="7" t="s">
        <v>17</v>
      </c>
      <c r="I2340" s="9">
        <v>0.49999999999999994</v>
      </c>
      <c r="J2340" s="10">
        <v>9500</v>
      </c>
      <c r="K2340" s="11">
        <f t="shared" si="18"/>
        <v>4749.9999999999991</v>
      </c>
      <c r="L2340" s="11">
        <f t="shared" si="19"/>
        <v>1899.9999999999998</v>
      </c>
      <c r="M2340" s="12">
        <v>0.4</v>
      </c>
      <c r="O2340" s="17"/>
      <c r="P2340" s="15"/>
      <c r="Q2340" s="13"/>
      <c r="R2340" s="14"/>
    </row>
    <row r="2341" spans="1:18" ht="15.75" customHeight="1">
      <c r="A2341" s="1"/>
      <c r="B2341" s="7" t="s">
        <v>14</v>
      </c>
      <c r="C2341" s="7">
        <v>1185732</v>
      </c>
      <c r="D2341" s="8">
        <v>44351</v>
      </c>
      <c r="E2341" s="7" t="s">
        <v>46</v>
      </c>
      <c r="F2341" s="7" t="s">
        <v>88</v>
      </c>
      <c r="G2341" s="7" t="s">
        <v>89</v>
      </c>
      <c r="H2341" s="7" t="s">
        <v>18</v>
      </c>
      <c r="I2341" s="9">
        <v>0.45</v>
      </c>
      <c r="J2341" s="10">
        <v>7000</v>
      </c>
      <c r="K2341" s="11">
        <f t="shared" si="18"/>
        <v>3150</v>
      </c>
      <c r="L2341" s="11">
        <f t="shared" si="19"/>
        <v>1102.5</v>
      </c>
      <c r="M2341" s="12">
        <v>0.35</v>
      </c>
      <c r="O2341" s="17"/>
      <c r="P2341" s="15"/>
      <c r="Q2341" s="13"/>
      <c r="R2341" s="14"/>
    </row>
    <row r="2342" spans="1:18" ht="15.75" customHeight="1">
      <c r="A2342" s="1"/>
      <c r="B2342" s="7" t="s">
        <v>14</v>
      </c>
      <c r="C2342" s="7">
        <v>1185732</v>
      </c>
      <c r="D2342" s="8">
        <v>44351</v>
      </c>
      <c r="E2342" s="7" t="s">
        <v>46</v>
      </c>
      <c r="F2342" s="7" t="s">
        <v>88</v>
      </c>
      <c r="G2342" s="7" t="s">
        <v>89</v>
      </c>
      <c r="H2342" s="7" t="s">
        <v>19</v>
      </c>
      <c r="I2342" s="9">
        <v>0.5</v>
      </c>
      <c r="J2342" s="10">
        <v>6750</v>
      </c>
      <c r="K2342" s="11">
        <f t="shared" si="18"/>
        <v>3375</v>
      </c>
      <c r="L2342" s="11">
        <f t="shared" si="19"/>
        <v>1350</v>
      </c>
      <c r="M2342" s="12">
        <v>0.4</v>
      </c>
      <c r="O2342" s="17"/>
      <c r="P2342" s="15"/>
      <c r="Q2342" s="13"/>
      <c r="R2342" s="14"/>
    </row>
    <row r="2343" spans="1:18" ht="15.75" customHeight="1">
      <c r="A2343" s="1"/>
      <c r="B2343" s="7" t="s">
        <v>14</v>
      </c>
      <c r="C2343" s="7">
        <v>1185732</v>
      </c>
      <c r="D2343" s="8">
        <v>44351</v>
      </c>
      <c r="E2343" s="7" t="s">
        <v>46</v>
      </c>
      <c r="F2343" s="7" t="s">
        <v>88</v>
      </c>
      <c r="G2343" s="7" t="s">
        <v>89</v>
      </c>
      <c r="H2343" s="7" t="s">
        <v>20</v>
      </c>
      <c r="I2343" s="9">
        <v>0.5</v>
      </c>
      <c r="J2343" s="10">
        <v>6500</v>
      </c>
      <c r="K2343" s="11">
        <f t="shared" si="18"/>
        <v>3250</v>
      </c>
      <c r="L2343" s="11">
        <f t="shared" si="19"/>
        <v>1300</v>
      </c>
      <c r="M2343" s="12">
        <v>0.4</v>
      </c>
      <c r="O2343" s="17"/>
      <c r="P2343" s="15"/>
      <c r="Q2343" s="13"/>
      <c r="R2343" s="14"/>
    </row>
    <row r="2344" spans="1:18" ht="15.75" customHeight="1">
      <c r="A2344" s="1"/>
      <c r="B2344" s="7" t="s">
        <v>14</v>
      </c>
      <c r="C2344" s="7">
        <v>1185732</v>
      </c>
      <c r="D2344" s="8">
        <v>44351</v>
      </c>
      <c r="E2344" s="7" t="s">
        <v>46</v>
      </c>
      <c r="F2344" s="7" t="s">
        <v>88</v>
      </c>
      <c r="G2344" s="7" t="s">
        <v>89</v>
      </c>
      <c r="H2344" s="7" t="s">
        <v>21</v>
      </c>
      <c r="I2344" s="9">
        <v>0.65</v>
      </c>
      <c r="J2344" s="10">
        <v>6500</v>
      </c>
      <c r="K2344" s="11">
        <f t="shared" si="18"/>
        <v>4225</v>
      </c>
      <c r="L2344" s="11">
        <f t="shared" si="19"/>
        <v>1478.75</v>
      </c>
      <c r="M2344" s="12">
        <v>0.35</v>
      </c>
      <c r="O2344" s="17"/>
      <c r="P2344" s="15"/>
      <c r="Q2344" s="13"/>
      <c r="R2344" s="14"/>
    </row>
    <row r="2345" spans="1:18" ht="15.75" customHeight="1">
      <c r="A2345" s="1"/>
      <c r="B2345" s="7" t="s">
        <v>14</v>
      </c>
      <c r="C2345" s="7">
        <v>1185732</v>
      </c>
      <c r="D2345" s="8">
        <v>44351</v>
      </c>
      <c r="E2345" s="7" t="s">
        <v>46</v>
      </c>
      <c r="F2345" s="7" t="s">
        <v>88</v>
      </c>
      <c r="G2345" s="7" t="s">
        <v>89</v>
      </c>
      <c r="H2345" s="7" t="s">
        <v>22</v>
      </c>
      <c r="I2345" s="9">
        <v>0.70000000000000007</v>
      </c>
      <c r="J2345" s="10">
        <v>8250</v>
      </c>
      <c r="K2345" s="11">
        <f t="shared" si="18"/>
        <v>5775.0000000000009</v>
      </c>
      <c r="L2345" s="11">
        <f t="shared" si="19"/>
        <v>2887.5000000000005</v>
      </c>
      <c r="M2345" s="12">
        <v>0.5</v>
      </c>
      <c r="O2345" s="17"/>
      <c r="P2345" s="15"/>
      <c r="Q2345" s="13"/>
      <c r="R2345" s="14"/>
    </row>
    <row r="2346" spans="1:18" ht="15.75" customHeight="1">
      <c r="A2346" s="1"/>
      <c r="B2346" s="7" t="s">
        <v>14</v>
      </c>
      <c r="C2346" s="7">
        <v>1185732</v>
      </c>
      <c r="D2346" s="8">
        <v>44379</v>
      </c>
      <c r="E2346" s="7" t="s">
        <v>46</v>
      </c>
      <c r="F2346" s="7" t="s">
        <v>88</v>
      </c>
      <c r="G2346" s="7" t="s">
        <v>89</v>
      </c>
      <c r="H2346" s="7" t="s">
        <v>17</v>
      </c>
      <c r="I2346" s="9">
        <v>0.65</v>
      </c>
      <c r="J2346" s="10">
        <v>10500</v>
      </c>
      <c r="K2346" s="11">
        <f t="shared" si="18"/>
        <v>6825</v>
      </c>
      <c r="L2346" s="11">
        <f t="shared" si="19"/>
        <v>2730</v>
      </c>
      <c r="M2346" s="12">
        <v>0.4</v>
      </c>
      <c r="O2346" s="17"/>
      <c r="P2346" s="15"/>
      <c r="Q2346" s="13"/>
      <c r="R2346" s="14"/>
    </row>
    <row r="2347" spans="1:18" ht="15.75" customHeight="1">
      <c r="A2347" s="1"/>
      <c r="B2347" s="7" t="s">
        <v>14</v>
      </c>
      <c r="C2347" s="7">
        <v>1185732</v>
      </c>
      <c r="D2347" s="8">
        <v>44379</v>
      </c>
      <c r="E2347" s="7" t="s">
        <v>46</v>
      </c>
      <c r="F2347" s="7" t="s">
        <v>88</v>
      </c>
      <c r="G2347" s="7" t="s">
        <v>89</v>
      </c>
      <c r="H2347" s="7" t="s">
        <v>18</v>
      </c>
      <c r="I2347" s="9">
        <v>0.60000000000000009</v>
      </c>
      <c r="J2347" s="10">
        <v>8000</v>
      </c>
      <c r="K2347" s="11">
        <f t="shared" si="18"/>
        <v>4800.0000000000009</v>
      </c>
      <c r="L2347" s="11">
        <f t="shared" si="19"/>
        <v>1680.0000000000002</v>
      </c>
      <c r="M2347" s="12">
        <v>0.35</v>
      </c>
      <c r="O2347" s="17"/>
      <c r="P2347" s="15"/>
      <c r="Q2347" s="13"/>
      <c r="R2347" s="14"/>
    </row>
    <row r="2348" spans="1:18" ht="15.75" customHeight="1">
      <c r="A2348" s="1"/>
      <c r="B2348" s="7" t="s">
        <v>14</v>
      </c>
      <c r="C2348" s="7">
        <v>1185732</v>
      </c>
      <c r="D2348" s="8">
        <v>44379</v>
      </c>
      <c r="E2348" s="7" t="s">
        <v>46</v>
      </c>
      <c r="F2348" s="7" t="s">
        <v>88</v>
      </c>
      <c r="G2348" s="7" t="s">
        <v>89</v>
      </c>
      <c r="H2348" s="7" t="s">
        <v>19</v>
      </c>
      <c r="I2348" s="9">
        <v>0.55000000000000004</v>
      </c>
      <c r="J2348" s="10">
        <v>7250</v>
      </c>
      <c r="K2348" s="11">
        <f t="shared" si="18"/>
        <v>3987.5000000000005</v>
      </c>
      <c r="L2348" s="11">
        <f t="shared" si="19"/>
        <v>1595.0000000000002</v>
      </c>
      <c r="M2348" s="12">
        <v>0.4</v>
      </c>
      <c r="O2348" s="17"/>
      <c r="P2348" s="15"/>
      <c r="Q2348" s="13"/>
      <c r="R2348" s="14"/>
    </row>
    <row r="2349" spans="1:18" ht="15.75" customHeight="1">
      <c r="A2349" s="1"/>
      <c r="B2349" s="7" t="s">
        <v>14</v>
      </c>
      <c r="C2349" s="7">
        <v>1185732</v>
      </c>
      <c r="D2349" s="8">
        <v>44379</v>
      </c>
      <c r="E2349" s="7" t="s">
        <v>46</v>
      </c>
      <c r="F2349" s="7" t="s">
        <v>88</v>
      </c>
      <c r="G2349" s="7" t="s">
        <v>89</v>
      </c>
      <c r="H2349" s="7" t="s">
        <v>20</v>
      </c>
      <c r="I2349" s="9">
        <v>0.55000000000000004</v>
      </c>
      <c r="J2349" s="10">
        <v>6750</v>
      </c>
      <c r="K2349" s="11">
        <f t="shared" si="18"/>
        <v>3712.5000000000005</v>
      </c>
      <c r="L2349" s="11">
        <f t="shared" si="19"/>
        <v>1485.0000000000002</v>
      </c>
      <c r="M2349" s="12">
        <v>0.4</v>
      </c>
      <c r="O2349" s="17"/>
      <c r="P2349" s="15"/>
      <c r="Q2349" s="13"/>
      <c r="R2349" s="14"/>
    </row>
    <row r="2350" spans="1:18" ht="15.75" customHeight="1">
      <c r="A2350" s="1"/>
      <c r="B2350" s="7" t="s">
        <v>14</v>
      </c>
      <c r="C2350" s="7">
        <v>1185732</v>
      </c>
      <c r="D2350" s="8">
        <v>44379</v>
      </c>
      <c r="E2350" s="7" t="s">
        <v>46</v>
      </c>
      <c r="F2350" s="7" t="s">
        <v>88</v>
      </c>
      <c r="G2350" s="7" t="s">
        <v>89</v>
      </c>
      <c r="H2350" s="7" t="s">
        <v>21</v>
      </c>
      <c r="I2350" s="9">
        <v>0.65</v>
      </c>
      <c r="J2350" s="10">
        <v>7000</v>
      </c>
      <c r="K2350" s="11">
        <f t="shared" si="18"/>
        <v>4550</v>
      </c>
      <c r="L2350" s="11">
        <f t="shared" si="19"/>
        <v>1592.5</v>
      </c>
      <c r="M2350" s="12">
        <v>0.35</v>
      </c>
      <c r="O2350" s="17"/>
      <c r="P2350" s="15"/>
      <c r="Q2350" s="13"/>
      <c r="R2350" s="14"/>
    </row>
    <row r="2351" spans="1:18" ht="15.75" customHeight="1">
      <c r="A2351" s="1"/>
      <c r="B2351" s="7" t="s">
        <v>14</v>
      </c>
      <c r="C2351" s="7">
        <v>1185732</v>
      </c>
      <c r="D2351" s="8">
        <v>44379</v>
      </c>
      <c r="E2351" s="7" t="s">
        <v>46</v>
      </c>
      <c r="F2351" s="7" t="s">
        <v>88</v>
      </c>
      <c r="G2351" s="7" t="s">
        <v>89</v>
      </c>
      <c r="H2351" s="7" t="s">
        <v>22</v>
      </c>
      <c r="I2351" s="9">
        <v>0.70000000000000007</v>
      </c>
      <c r="J2351" s="10">
        <v>8750</v>
      </c>
      <c r="K2351" s="11">
        <f t="shared" si="18"/>
        <v>6125.0000000000009</v>
      </c>
      <c r="L2351" s="11">
        <f t="shared" si="19"/>
        <v>3062.5000000000005</v>
      </c>
      <c r="M2351" s="12">
        <v>0.5</v>
      </c>
      <c r="O2351" s="17"/>
      <c r="P2351" s="15"/>
      <c r="Q2351" s="13"/>
      <c r="R2351" s="14"/>
    </row>
    <row r="2352" spans="1:18" ht="15.75" customHeight="1">
      <c r="A2352" s="1"/>
      <c r="B2352" s="7" t="s">
        <v>14</v>
      </c>
      <c r="C2352" s="7">
        <v>1185732</v>
      </c>
      <c r="D2352" s="8">
        <v>44411</v>
      </c>
      <c r="E2352" s="7" t="s">
        <v>46</v>
      </c>
      <c r="F2352" s="7" t="s">
        <v>88</v>
      </c>
      <c r="G2352" s="7" t="s">
        <v>89</v>
      </c>
      <c r="H2352" s="7" t="s">
        <v>17</v>
      </c>
      <c r="I2352" s="9">
        <v>0.65</v>
      </c>
      <c r="J2352" s="10">
        <v>10250</v>
      </c>
      <c r="K2352" s="11">
        <f t="shared" si="18"/>
        <v>6662.5</v>
      </c>
      <c r="L2352" s="11">
        <f t="shared" si="19"/>
        <v>2665</v>
      </c>
      <c r="M2352" s="12">
        <v>0.4</v>
      </c>
      <c r="O2352" s="17"/>
      <c r="P2352" s="15"/>
      <c r="Q2352" s="13"/>
      <c r="R2352" s="14"/>
    </row>
    <row r="2353" spans="1:18" ht="15.75" customHeight="1">
      <c r="A2353" s="1"/>
      <c r="B2353" s="7" t="s">
        <v>14</v>
      </c>
      <c r="C2353" s="7">
        <v>1185732</v>
      </c>
      <c r="D2353" s="8">
        <v>44411</v>
      </c>
      <c r="E2353" s="7" t="s">
        <v>46</v>
      </c>
      <c r="F2353" s="7" t="s">
        <v>88</v>
      </c>
      <c r="G2353" s="7" t="s">
        <v>89</v>
      </c>
      <c r="H2353" s="7" t="s">
        <v>18</v>
      </c>
      <c r="I2353" s="9">
        <v>0.60000000000000009</v>
      </c>
      <c r="J2353" s="10">
        <v>8000</v>
      </c>
      <c r="K2353" s="11">
        <f t="shared" si="18"/>
        <v>4800.0000000000009</v>
      </c>
      <c r="L2353" s="11">
        <f t="shared" si="19"/>
        <v>1680.0000000000002</v>
      </c>
      <c r="M2353" s="12">
        <v>0.35</v>
      </c>
      <c r="O2353" s="17"/>
      <c r="P2353" s="15"/>
      <c r="Q2353" s="13"/>
      <c r="R2353" s="14"/>
    </row>
    <row r="2354" spans="1:18" ht="15.75" customHeight="1">
      <c r="A2354" s="1"/>
      <c r="B2354" s="7" t="s">
        <v>14</v>
      </c>
      <c r="C2354" s="7">
        <v>1185732</v>
      </c>
      <c r="D2354" s="8">
        <v>44411</v>
      </c>
      <c r="E2354" s="7" t="s">
        <v>46</v>
      </c>
      <c r="F2354" s="7" t="s">
        <v>88</v>
      </c>
      <c r="G2354" s="7" t="s">
        <v>89</v>
      </c>
      <c r="H2354" s="7" t="s">
        <v>19</v>
      </c>
      <c r="I2354" s="9">
        <v>0.55000000000000004</v>
      </c>
      <c r="J2354" s="10">
        <v>7250</v>
      </c>
      <c r="K2354" s="11">
        <f t="shared" si="18"/>
        <v>3987.5000000000005</v>
      </c>
      <c r="L2354" s="11">
        <f t="shared" si="19"/>
        <v>1595.0000000000002</v>
      </c>
      <c r="M2354" s="12">
        <v>0.4</v>
      </c>
      <c r="O2354" s="17"/>
      <c r="P2354" s="15"/>
      <c r="Q2354" s="13"/>
      <c r="R2354" s="14"/>
    </row>
    <row r="2355" spans="1:18" ht="15.75" customHeight="1">
      <c r="A2355" s="1"/>
      <c r="B2355" s="7" t="s">
        <v>14</v>
      </c>
      <c r="C2355" s="7">
        <v>1185732</v>
      </c>
      <c r="D2355" s="8">
        <v>44411</v>
      </c>
      <c r="E2355" s="7" t="s">
        <v>46</v>
      </c>
      <c r="F2355" s="7" t="s">
        <v>88</v>
      </c>
      <c r="G2355" s="7" t="s">
        <v>89</v>
      </c>
      <c r="H2355" s="7" t="s">
        <v>20</v>
      </c>
      <c r="I2355" s="9">
        <v>0.45</v>
      </c>
      <c r="J2355" s="10">
        <v>6750</v>
      </c>
      <c r="K2355" s="11">
        <f t="shared" si="18"/>
        <v>3037.5</v>
      </c>
      <c r="L2355" s="11">
        <f t="shared" si="19"/>
        <v>1215</v>
      </c>
      <c r="M2355" s="12">
        <v>0.4</v>
      </c>
      <c r="O2355" s="17"/>
      <c r="P2355" s="15"/>
      <c r="Q2355" s="13"/>
      <c r="R2355" s="14"/>
    </row>
    <row r="2356" spans="1:18" ht="15.75" customHeight="1">
      <c r="A2356" s="1"/>
      <c r="B2356" s="7" t="s">
        <v>14</v>
      </c>
      <c r="C2356" s="7">
        <v>1185732</v>
      </c>
      <c r="D2356" s="8">
        <v>44411</v>
      </c>
      <c r="E2356" s="7" t="s">
        <v>46</v>
      </c>
      <c r="F2356" s="7" t="s">
        <v>88</v>
      </c>
      <c r="G2356" s="7" t="s">
        <v>89</v>
      </c>
      <c r="H2356" s="7" t="s">
        <v>21</v>
      </c>
      <c r="I2356" s="9">
        <v>0.55000000000000004</v>
      </c>
      <c r="J2356" s="10">
        <v>6500</v>
      </c>
      <c r="K2356" s="11">
        <f t="shared" si="18"/>
        <v>3575.0000000000005</v>
      </c>
      <c r="L2356" s="11">
        <f t="shared" si="19"/>
        <v>1251.25</v>
      </c>
      <c r="M2356" s="12">
        <v>0.35</v>
      </c>
      <c r="O2356" s="17"/>
      <c r="P2356" s="15"/>
      <c r="Q2356" s="13"/>
      <c r="R2356" s="14"/>
    </row>
    <row r="2357" spans="1:18" ht="15.75" customHeight="1">
      <c r="A2357" s="1"/>
      <c r="B2357" s="7" t="s">
        <v>14</v>
      </c>
      <c r="C2357" s="7">
        <v>1185732</v>
      </c>
      <c r="D2357" s="8">
        <v>44411</v>
      </c>
      <c r="E2357" s="7" t="s">
        <v>46</v>
      </c>
      <c r="F2357" s="7" t="s">
        <v>88</v>
      </c>
      <c r="G2357" s="7" t="s">
        <v>89</v>
      </c>
      <c r="H2357" s="7" t="s">
        <v>22</v>
      </c>
      <c r="I2357" s="9">
        <v>0.60000000000000009</v>
      </c>
      <c r="J2357" s="10">
        <v>8250</v>
      </c>
      <c r="K2357" s="11">
        <f t="shared" si="18"/>
        <v>4950.0000000000009</v>
      </c>
      <c r="L2357" s="11">
        <f t="shared" si="19"/>
        <v>2475.0000000000005</v>
      </c>
      <c r="M2357" s="12">
        <v>0.5</v>
      </c>
      <c r="O2357" s="17"/>
      <c r="P2357" s="15"/>
      <c r="Q2357" s="13"/>
      <c r="R2357" s="14"/>
    </row>
    <row r="2358" spans="1:18" ht="15.75" customHeight="1">
      <c r="A2358" s="1"/>
      <c r="B2358" s="7" t="s">
        <v>14</v>
      </c>
      <c r="C2358" s="7">
        <v>1185732</v>
      </c>
      <c r="D2358" s="8">
        <v>44441</v>
      </c>
      <c r="E2358" s="7" t="s">
        <v>46</v>
      </c>
      <c r="F2358" s="7" t="s">
        <v>88</v>
      </c>
      <c r="G2358" s="7" t="s">
        <v>89</v>
      </c>
      <c r="H2358" s="7" t="s">
        <v>17</v>
      </c>
      <c r="I2358" s="9">
        <v>0.55000000000000004</v>
      </c>
      <c r="J2358" s="10">
        <v>9250</v>
      </c>
      <c r="K2358" s="11">
        <f t="shared" si="18"/>
        <v>5087.5</v>
      </c>
      <c r="L2358" s="11">
        <f t="shared" si="19"/>
        <v>2035</v>
      </c>
      <c r="M2358" s="12">
        <v>0.4</v>
      </c>
      <c r="O2358" s="17"/>
      <c r="P2358" s="15"/>
      <c r="Q2358" s="13"/>
      <c r="R2358" s="14"/>
    </row>
    <row r="2359" spans="1:18" ht="15.75" customHeight="1">
      <c r="A2359" s="1"/>
      <c r="B2359" s="7" t="s">
        <v>14</v>
      </c>
      <c r="C2359" s="7">
        <v>1185732</v>
      </c>
      <c r="D2359" s="8">
        <v>44441</v>
      </c>
      <c r="E2359" s="7" t="s">
        <v>46</v>
      </c>
      <c r="F2359" s="7" t="s">
        <v>88</v>
      </c>
      <c r="G2359" s="7" t="s">
        <v>89</v>
      </c>
      <c r="H2359" s="7" t="s">
        <v>18</v>
      </c>
      <c r="I2359" s="9">
        <v>0.50000000000000011</v>
      </c>
      <c r="J2359" s="10">
        <v>7250</v>
      </c>
      <c r="K2359" s="11">
        <f t="shared" si="18"/>
        <v>3625.0000000000009</v>
      </c>
      <c r="L2359" s="11">
        <f t="shared" si="19"/>
        <v>1268.7500000000002</v>
      </c>
      <c r="M2359" s="12">
        <v>0.35</v>
      </c>
      <c r="O2359" s="17"/>
      <c r="P2359" s="15"/>
      <c r="Q2359" s="13"/>
      <c r="R2359" s="14"/>
    </row>
    <row r="2360" spans="1:18" ht="15.75" customHeight="1">
      <c r="A2360" s="1"/>
      <c r="B2360" s="7" t="s">
        <v>14</v>
      </c>
      <c r="C2360" s="7">
        <v>1185732</v>
      </c>
      <c r="D2360" s="8">
        <v>44441</v>
      </c>
      <c r="E2360" s="7" t="s">
        <v>46</v>
      </c>
      <c r="F2360" s="7" t="s">
        <v>88</v>
      </c>
      <c r="G2360" s="7" t="s">
        <v>89</v>
      </c>
      <c r="H2360" s="7" t="s">
        <v>19</v>
      </c>
      <c r="I2360" s="9">
        <v>0.30000000000000004</v>
      </c>
      <c r="J2360" s="10">
        <v>6250</v>
      </c>
      <c r="K2360" s="11">
        <f t="shared" si="18"/>
        <v>1875.0000000000002</v>
      </c>
      <c r="L2360" s="11">
        <f t="shared" si="19"/>
        <v>750.00000000000011</v>
      </c>
      <c r="M2360" s="12">
        <v>0.4</v>
      </c>
      <c r="O2360" s="17"/>
      <c r="P2360" s="15"/>
      <c r="Q2360" s="13"/>
      <c r="R2360" s="14"/>
    </row>
    <row r="2361" spans="1:18" ht="15.75" customHeight="1">
      <c r="A2361" s="1"/>
      <c r="B2361" s="7" t="s">
        <v>14</v>
      </c>
      <c r="C2361" s="7">
        <v>1185732</v>
      </c>
      <c r="D2361" s="8">
        <v>44441</v>
      </c>
      <c r="E2361" s="7" t="s">
        <v>46</v>
      </c>
      <c r="F2361" s="7" t="s">
        <v>88</v>
      </c>
      <c r="G2361" s="7" t="s">
        <v>89</v>
      </c>
      <c r="H2361" s="7" t="s">
        <v>20</v>
      </c>
      <c r="I2361" s="9">
        <v>0.30000000000000004</v>
      </c>
      <c r="J2361" s="10">
        <v>6000</v>
      </c>
      <c r="K2361" s="11">
        <f t="shared" si="18"/>
        <v>1800.0000000000002</v>
      </c>
      <c r="L2361" s="11">
        <f t="shared" si="19"/>
        <v>720.00000000000011</v>
      </c>
      <c r="M2361" s="12">
        <v>0.4</v>
      </c>
      <c r="O2361" s="17"/>
      <c r="P2361" s="15"/>
      <c r="Q2361" s="13"/>
      <c r="R2361" s="14"/>
    </row>
    <row r="2362" spans="1:18" ht="15.75" customHeight="1">
      <c r="A2362" s="1"/>
      <c r="B2362" s="7" t="s">
        <v>14</v>
      </c>
      <c r="C2362" s="7">
        <v>1185732</v>
      </c>
      <c r="D2362" s="8">
        <v>44441</v>
      </c>
      <c r="E2362" s="7" t="s">
        <v>46</v>
      </c>
      <c r="F2362" s="7" t="s">
        <v>88</v>
      </c>
      <c r="G2362" s="7" t="s">
        <v>89</v>
      </c>
      <c r="H2362" s="7" t="s">
        <v>21</v>
      </c>
      <c r="I2362" s="9">
        <v>0.4</v>
      </c>
      <c r="J2362" s="10">
        <v>6000</v>
      </c>
      <c r="K2362" s="11">
        <f t="shared" si="18"/>
        <v>2400</v>
      </c>
      <c r="L2362" s="11">
        <f t="shared" si="19"/>
        <v>840</v>
      </c>
      <c r="M2362" s="12">
        <v>0.35</v>
      </c>
      <c r="O2362" s="17"/>
      <c r="P2362" s="15"/>
      <c r="Q2362" s="13"/>
      <c r="R2362" s="14"/>
    </row>
    <row r="2363" spans="1:18" ht="15.75" customHeight="1">
      <c r="A2363" s="1"/>
      <c r="B2363" s="7" t="s">
        <v>14</v>
      </c>
      <c r="C2363" s="7">
        <v>1185732</v>
      </c>
      <c r="D2363" s="8">
        <v>44441</v>
      </c>
      <c r="E2363" s="7" t="s">
        <v>46</v>
      </c>
      <c r="F2363" s="7" t="s">
        <v>88</v>
      </c>
      <c r="G2363" s="7" t="s">
        <v>89</v>
      </c>
      <c r="H2363" s="7" t="s">
        <v>22</v>
      </c>
      <c r="I2363" s="9">
        <v>0.45000000000000007</v>
      </c>
      <c r="J2363" s="10">
        <v>7000</v>
      </c>
      <c r="K2363" s="11">
        <f t="shared" si="18"/>
        <v>3150.0000000000005</v>
      </c>
      <c r="L2363" s="11">
        <f t="shared" si="19"/>
        <v>1575.0000000000002</v>
      </c>
      <c r="M2363" s="12">
        <v>0.5</v>
      </c>
      <c r="O2363" s="17"/>
      <c r="P2363" s="15"/>
      <c r="Q2363" s="13"/>
      <c r="R2363" s="14"/>
    </row>
    <row r="2364" spans="1:18" ht="15.75" customHeight="1">
      <c r="A2364" s="1"/>
      <c r="B2364" s="7" t="s">
        <v>14</v>
      </c>
      <c r="C2364" s="7">
        <v>1185732</v>
      </c>
      <c r="D2364" s="8">
        <v>44473</v>
      </c>
      <c r="E2364" s="7" t="s">
        <v>46</v>
      </c>
      <c r="F2364" s="7" t="s">
        <v>88</v>
      </c>
      <c r="G2364" s="7" t="s">
        <v>89</v>
      </c>
      <c r="H2364" s="7" t="s">
        <v>17</v>
      </c>
      <c r="I2364" s="9">
        <v>0.45000000000000007</v>
      </c>
      <c r="J2364" s="10">
        <v>8750</v>
      </c>
      <c r="K2364" s="11">
        <f t="shared" si="18"/>
        <v>3937.5000000000005</v>
      </c>
      <c r="L2364" s="11">
        <f t="shared" si="19"/>
        <v>1575.0000000000002</v>
      </c>
      <c r="M2364" s="12">
        <v>0.4</v>
      </c>
      <c r="O2364" s="17"/>
      <c r="P2364" s="15"/>
      <c r="Q2364" s="13"/>
      <c r="R2364" s="14"/>
    </row>
    <row r="2365" spans="1:18" ht="15.75" customHeight="1">
      <c r="A2365" s="1"/>
      <c r="B2365" s="7" t="s">
        <v>14</v>
      </c>
      <c r="C2365" s="7">
        <v>1185732</v>
      </c>
      <c r="D2365" s="8">
        <v>44473</v>
      </c>
      <c r="E2365" s="7" t="s">
        <v>46</v>
      </c>
      <c r="F2365" s="7" t="s">
        <v>88</v>
      </c>
      <c r="G2365" s="7" t="s">
        <v>89</v>
      </c>
      <c r="H2365" s="7" t="s">
        <v>18</v>
      </c>
      <c r="I2365" s="9">
        <v>0.35000000000000009</v>
      </c>
      <c r="J2365" s="10">
        <v>7000</v>
      </c>
      <c r="K2365" s="11">
        <f t="shared" si="18"/>
        <v>2450.0000000000005</v>
      </c>
      <c r="L2365" s="11">
        <f t="shared" si="19"/>
        <v>857.50000000000011</v>
      </c>
      <c r="M2365" s="12">
        <v>0.35</v>
      </c>
      <c r="O2365" s="17"/>
      <c r="P2365" s="15"/>
      <c r="Q2365" s="13"/>
      <c r="R2365" s="14"/>
    </row>
    <row r="2366" spans="1:18" ht="15.75" customHeight="1">
      <c r="A2366" s="1"/>
      <c r="B2366" s="7" t="s">
        <v>14</v>
      </c>
      <c r="C2366" s="7">
        <v>1185732</v>
      </c>
      <c r="D2366" s="8">
        <v>44473</v>
      </c>
      <c r="E2366" s="7" t="s">
        <v>46</v>
      </c>
      <c r="F2366" s="7" t="s">
        <v>88</v>
      </c>
      <c r="G2366" s="7" t="s">
        <v>89</v>
      </c>
      <c r="H2366" s="7" t="s">
        <v>19</v>
      </c>
      <c r="I2366" s="9">
        <v>0.35000000000000009</v>
      </c>
      <c r="J2366" s="10">
        <v>5750</v>
      </c>
      <c r="K2366" s="11">
        <f t="shared" si="18"/>
        <v>2012.5000000000005</v>
      </c>
      <c r="L2366" s="11">
        <f t="shared" si="19"/>
        <v>805.00000000000023</v>
      </c>
      <c r="M2366" s="12">
        <v>0.4</v>
      </c>
      <c r="O2366" s="17"/>
      <c r="P2366" s="15"/>
      <c r="Q2366" s="13"/>
      <c r="R2366" s="14"/>
    </row>
    <row r="2367" spans="1:18" ht="15.75" customHeight="1">
      <c r="A2367" s="1"/>
      <c r="B2367" s="7" t="s">
        <v>14</v>
      </c>
      <c r="C2367" s="7">
        <v>1185732</v>
      </c>
      <c r="D2367" s="8">
        <v>44473</v>
      </c>
      <c r="E2367" s="7" t="s">
        <v>46</v>
      </c>
      <c r="F2367" s="7" t="s">
        <v>88</v>
      </c>
      <c r="G2367" s="7" t="s">
        <v>89</v>
      </c>
      <c r="H2367" s="7" t="s">
        <v>20</v>
      </c>
      <c r="I2367" s="9">
        <v>0.35000000000000009</v>
      </c>
      <c r="J2367" s="10">
        <v>5500</v>
      </c>
      <c r="K2367" s="11">
        <f t="shared" si="18"/>
        <v>1925.0000000000005</v>
      </c>
      <c r="L2367" s="11">
        <f t="shared" si="19"/>
        <v>770.00000000000023</v>
      </c>
      <c r="M2367" s="12">
        <v>0.4</v>
      </c>
      <c r="O2367" s="17"/>
      <c r="P2367" s="15"/>
      <c r="Q2367" s="13"/>
      <c r="R2367" s="14"/>
    </row>
    <row r="2368" spans="1:18" ht="15.75" customHeight="1">
      <c r="A2368" s="1"/>
      <c r="B2368" s="7" t="s">
        <v>14</v>
      </c>
      <c r="C2368" s="7">
        <v>1185732</v>
      </c>
      <c r="D2368" s="8">
        <v>44473</v>
      </c>
      <c r="E2368" s="7" t="s">
        <v>46</v>
      </c>
      <c r="F2368" s="7" t="s">
        <v>88</v>
      </c>
      <c r="G2368" s="7" t="s">
        <v>89</v>
      </c>
      <c r="H2368" s="7" t="s">
        <v>21</v>
      </c>
      <c r="I2368" s="9">
        <v>0.45000000000000007</v>
      </c>
      <c r="J2368" s="10">
        <v>5500</v>
      </c>
      <c r="K2368" s="11">
        <f t="shared" si="18"/>
        <v>2475.0000000000005</v>
      </c>
      <c r="L2368" s="11">
        <f t="shared" si="19"/>
        <v>866.25000000000011</v>
      </c>
      <c r="M2368" s="12">
        <v>0.35</v>
      </c>
      <c r="O2368" s="17"/>
      <c r="P2368" s="15"/>
      <c r="Q2368" s="13"/>
      <c r="R2368" s="14"/>
    </row>
    <row r="2369" spans="1:18" ht="15.75" customHeight="1">
      <c r="A2369" s="1"/>
      <c r="B2369" s="7" t="s">
        <v>14</v>
      </c>
      <c r="C2369" s="7">
        <v>1185732</v>
      </c>
      <c r="D2369" s="8">
        <v>44473</v>
      </c>
      <c r="E2369" s="7" t="s">
        <v>46</v>
      </c>
      <c r="F2369" s="7" t="s">
        <v>88</v>
      </c>
      <c r="G2369" s="7" t="s">
        <v>89</v>
      </c>
      <c r="H2369" s="7" t="s">
        <v>22</v>
      </c>
      <c r="I2369" s="9">
        <v>0.5</v>
      </c>
      <c r="J2369" s="10">
        <v>6750</v>
      </c>
      <c r="K2369" s="11">
        <f t="shared" si="18"/>
        <v>3375</v>
      </c>
      <c r="L2369" s="11">
        <f t="shared" si="19"/>
        <v>1687.5</v>
      </c>
      <c r="M2369" s="12">
        <v>0.5</v>
      </c>
      <c r="O2369" s="17"/>
      <c r="P2369" s="15"/>
      <c r="Q2369" s="13"/>
      <c r="R2369" s="14"/>
    </row>
    <row r="2370" spans="1:18" ht="15.75" customHeight="1">
      <c r="A2370" s="1"/>
      <c r="B2370" s="7" t="s">
        <v>14</v>
      </c>
      <c r="C2370" s="7">
        <v>1185732</v>
      </c>
      <c r="D2370" s="8">
        <v>44503</v>
      </c>
      <c r="E2370" s="7" t="s">
        <v>46</v>
      </c>
      <c r="F2370" s="7" t="s">
        <v>88</v>
      </c>
      <c r="G2370" s="7" t="s">
        <v>89</v>
      </c>
      <c r="H2370" s="7" t="s">
        <v>17</v>
      </c>
      <c r="I2370" s="9">
        <v>0.45000000000000007</v>
      </c>
      <c r="J2370" s="10">
        <v>8250</v>
      </c>
      <c r="K2370" s="11">
        <f t="shared" si="18"/>
        <v>3712.5000000000005</v>
      </c>
      <c r="L2370" s="11">
        <f t="shared" si="19"/>
        <v>1485.0000000000002</v>
      </c>
      <c r="M2370" s="12">
        <v>0.4</v>
      </c>
      <c r="O2370" s="17"/>
      <c r="P2370" s="15"/>
      <c r="Q2370" s="13"/>
      <c r="R2370" s="14"/>
    </row>
    <row r="2371" spans="1:18" ht="15.75" customHeight="1">
      <c r="A2371" s="1"/>
      <c r="B2371" s="7" t="s">
        <v>14</v>
      </c>
      <c r="C2371" s="7">
        <v>1185732</v>
      </c>
      <c r="D2371" s="8">
        <v>44503</v>
      </c>
      <c r="E2371" s="7" t="s">
        <v>46</v>
      </c>
      <c r="F2371" s="7" t="s">
        <v>88</v>
      </c>
      <c r="G2371" s="7" t="s">
        <v>89</v>
      </c>
      <c r="H2371" s="7" t="s">
        <v>18</v>
      </c>
      <c r="I2371" s="9">
        <v>0.35000000000000009</v>
      </c>
      <c r="J2371" s="10">
        <v>6500</v>
      </c>
      <c r="K2371" s="11">
        <f t="shared" si="18"/>
        <v>2275.0000000000005</v>
      </c>
      <c r="L2371" s="11">
        <f t="shared" si="19"/>
        <v>796.25000000000011</v>
      </c>
      <c r="M2371" s="12">
        <v>0.35</v>
      </c>
      <c r="O2371" s="17"/>
      <c r="P2371" s="15"/>
      <c r="Q2371" s="13"/>
      <c r="R2371" s="14"/>
    </row>
    <row r="2372" spans="1:18" ht="15.75" customHeight="1">
      <c r="A2372" s="1"/>
      <c r="B2372" s="7" t="s">
        <v>14</v>
      </c>
      <c r="C2372" s="7">
        <v>1185732</v>
      </c>
      <c r="D2372" s="8">
        <v>44503</v>
      </c>
      <c r="E2372" s="7" t="s">
        <v>46</v>
      </c>
      <c r="F2372" s="7" t="s">
        <v>88</v>
      </c>
      <c r="G2372" s="7" t="s">
        <v>89</v>
      </c>
      <c r="H2372" s="7" t="s">
        <v>19</v>
      </c>
      <c r="I2372" s="9">
        <v>0.40000000000000013</v>
      </c>
      <c r="J2372" s="10">
        <v>5950</v>
      </c>
      <c r="K2372" s="11">
        <f t="shared" si="18"/>
        <v>2380.0000000000009</v>
      </c>
      <c r="L2372" s="11">
        <f t="shared" si="19"/>
        <v>952.00000000000045</v>
      </c>
      <c r="M2372" s="12">
        <v>0.4</v>
      </c>
      <c r="O2372" s="17"/>
      <c r="P2372" s="15"/>
      <c r="Q2372" s="13"/>
      <c r="R2372" s="14"/>
    </row>
    <row r="2373" spans="1:18" ht="15.75" customHeight="1">
      <c r="A2373" s="1"/>
      <c r="B2373" s="7" t="s">
        <v>14</v>
      </c>
      <c r="C2373" s="7">
        <v>1185732</v>
      </c>
      <c r="D2373" s="8">
        <v>44503</v>
      </c>
      <c r="E2373" s="7" t="s">
        <v>46</v>
      </c>
      <c r="F2373" s="7" t="s">
        <v>88</v>
      </c>
      <c r="G2373" s="7" t="s">
        <v>89</v>
      </c>
      <c r="H2373" s="7" t="s">
        <v>20</v>
      </c>
      <c r="I2373" s="9">
        <v>0.6000000000000002</v>
      </c>
      <c r="J2373" s="10">
        <v>6500</v>
      </c>
      <c r="K2373" s="11">
        <f t="shared" si="18"/>
        <v>3900.0000000000014</v>
      </c>
      <c r="L2373" s="11">
        <f t="shared" si="19"/>
        <v>1560.0000000000007</v>
      </c>
      <c r="M2373" s="12">
        <v>0.4</v>
      </c>
      <c r="O2373" s="17"/>
      <c r="P2373" s="15"/>
      <c r="Q2373" s="13"/>
      <c r="R2373" s="14"/>
    </row>
    <row r="2374" spans="1:18" ht="15.75" customHeight="1">
      <c r="A2374" s="1"/>
      <c r="B2374" s="7" t="s">
        <v>14</v>
      </c>
      <c r="C2374" s="7">
        <v>1185732</v>
      </c>
      <c r="D2374" s="8">
        <v>44503</v>
      </c>
      <c r="E2374" s="7" t="s">
        <v>46</v>
      </c>
      <c r="F2374" s="7" t="s">
        <v>88</v>
      </c>
      <c r="G2374" s="7" t="s">
        <v>89</v>
      </c>
      <c r="H2374" s="7" t="s">
        <v>21</v>
      </c>
      <c r="I2374" s="9">
        <v>0.75000000000000011</v>
      </c>
      <c r="J2374" s="10">
        <v>6250</v>
      </c>
      <c r="K2374" s="11">
        <f t="shared" si="18"/>
        <v>4687.5000000000009</v>
      </c>
      <c r="L2374" s="11">
        <f t="shared" si="19"/>
        <v>1640.6250000000002</v>
      </c>
      <c r="M2374" s="12">
        <v>0.35</v>
      </c>
      <c r="O2374" s="17"/>
      <c r="P2374" s="15"/>
      <c r="Q2374" s="13"/>
      <c r="R2374" s="14"/>
    </row>
    <row r="2375" spans="1:18" ht="15.75" customHeight="1">
      <c r="A2375" s="1"/>
      <c r="B2375" s="7" t="s">
        <v>14</v>
      </c>
      <c r="C2375" s="7">
        <v>1185732</v>
      </c>
      <c r="D2375" s="8">
        <v>44503</v>
      </c>
      <c r="E2375" s="7" t="s">
        <v>46</v>
      </c>
      <c r="F2375" s="7" t="s">
        <v>88</v>
      </c>
      <c r="G2375" s="7" t="s">
        <v>89</v>
      </c>
      <c r="H2375" s="7" t="s">
        <v>22</v>
      </c>
      <c r="I2375" s="9">
        <v>0.75</v>
      </c>
      <c r="J2375" s="10">
        <v>7250</v>
      </c>
      <c r="K2375" s="11">
        <f t="shared" si="18"/>
        <v>5437.5</v>
      </c>
      <c r="L2375" s="11">
        <f t="shared" si="19"/>
        <v>2718.75</v>
      </c>
      <c r="M2375" s="12">
        <v>0.5</v>
      </c>
      <c r="O2375" s="17"/>
      <c r="P2375" s="15"/>
      <c r="Q2375" s="13"/>
      <c r="R2375" s="14"/>
    </row>
    <row r="2376" spans="1:18" ht="15.75" customHeight="1">
      <c r="A2376" s="1"/>
      <c r="B2376" s="7" t="s">
        <v>14</v>
      </c>
      <c r="C2376" s="7">
        <v>1185732</v>
      </c>
      <c r="D2376" s="8">
        <v>44532</v>
      </c>
      <c r="E2376" s="7" t="s">
        <v>46</v>
      </c>
      <c r="F2376" s="7" t="s">
        <v>88</v>
      </c>
      <c r="G2376" s="7" t="s">
        <v>89</v>
      </c>
      <c r="H2376" s="7" t="s">
        <v>17</v>
      </c>
      <c r="I2376" s="9">
        <v>0.70000000000000007</v>
      </c>
      <c r="J2376" s="10">
        <v>9750</v>
      </c>
      <c r="K2376" s="11">
        <f t="shared" si="18"/>
        <v>6825.0000000000009</v>
      </c>
      <c r="L2376" s="11">
        <f t="shared" si="19"/>
        <v>2730.0000000000005</v>
      </c>
      <c r="M2376" s="12">
        <v>0.4</v>
      </c>
      <c r="O2376" s="17"/>
      <c r="P2376" s="15"/>
      <c r="Q2376" s="13"/>
      <c r="R2376" s="14"/>
    </row>
    <row r="2377" spans="1:18" ht="15.75" customHeight="1">
      <c r="A2377" s="1"/>
      <c r="B2377" s="7" t="s">
        <v>14</v>
      </c>
      <c r="C2377" s="7">
        <v>1185732</v>
      </c>
      <c r="D2377" s="8">
        <v>44532</v>
      </c>
      <c r="E2377" s="7" t="s">
        <v>46</v>
      </c>
      <c r="F2377" s="7" t="s">
        <v>88</v>
      </c>
      <c r="G2377" s="7" t="s">
        <v>89</v>
      </c>
      <c r="H2377" s="7" t="s">
        <v>18</v>
      </c>
      <c r="I2377" s="9">
        <v>0.60000000000000009</v>
      </c>
      <c r="J2377" s="10">
        <v>7750</v>
      </c>
      <c r="K2377" s="11">
        <f t="shared" si="18"/>
        <v>4650.0000000000009</v>
      </c>
      <c r="L2377" s="11">
        <f t="shared" si="19"/>
        <v>1627.5000000000002</v>
      </c>
      <c r="M2377" s="12">
        <v>0.35</v>
      </c>
      <c r="O2377" s="17"/>
      <c r="P2377" s="15"/>
      <c r="Q2377" s="13"/>
      <c r="R2377" s="14"/>
    </row>
    <row r="2378" spans="1:18" ht="15.75" customHeight="1">
      <c r="A2378" s="1"/>
      <c r="B2378" s="7" t="s">
        <v>14</v>
      </c>
      <c r="C2378" s="7">
        <v>1185732</v>
      </c>
      <c r="D2378" s="8">
        <v>44532</v>
      </c>
      <c r="E2378" s="7" t="s">
        <v>46</v>
      </c>
      <c r="F2378" s="7" t="s">
        <v>88</v>
      </c>
      <c r="G2378" s="7" t="s">
        <v>89</v>
      </c>
      <c r="H2378" s="7" t="s">
        <v>19</v>
      </c>
      <c r="I2378" s="9">
        <v>0.60000000000000009</v>
      </c>
      <c r="J2378" s="10">
        <v>7250</v>
      </c>
      <c r="K2378" s="11">
        <f t="shared" si="18"/>
        <v>4350.0000000000009</v>
      </c>
      <c r="L2378" s="11">
        <f t="shared" si="19"/>
        <v>1740.0000000000005</v>
      </c>
      <c r="M2378" s="12">
        <v>0.4</v>
      </c>
      <c r="O2378" s="17"/>
      <c r="P2378" s="15"/>
      <c r="Q2378" s="13"/>
      <c r="R2378" s="14"/>
    </row>
    <row r="2379" spans="1:18" ht="15.75" customHeight="1">
      <c r="A2379" s="1"/>
      <c r="B2379" s="7" t="s">
        <v>14</v>
      </c>
      <c r="C2379" s="7">
        <v>1185732</v>
      </c>
      <c r="D2379" s="8">
        <v>44532</v>
      </c>
      <c r="E2379" s="7" t="s">
        <v>46</v>
      </c>
      <c r="F2379" s="7" t="s">
        <v>88</v>
      </c>
      <c r="G2379" s="7" t="s">
        <v>89</v>
      </c>
      <c r="H2379" s="7" t="s">
        <v>20</v>
      </c>
      <c r="I2379" s="9">
        <v>0.60000000000000009</v>
      </c>
      <c r="J2379" s="10">
        <v>6750</v>
      </c>
      <c r="K2379" s="11">
        <f t="shared" si="18"/>
        <v>4050.0000000000005</v>
      </c>
      <c r="L2379" s="11">
        <f t="shared" si="19"/>
        <v>1620.0000000000002</v>
      </c>
      <c r="M2379" s="12">
        <v>0.4</v>
      </c>
      <c r="O2379" s="17"/>
      <c r="P2379" s="15"/>
      <c r="Q2379" s="13"/>
      <c r="R2379" s="14"/>
    </row>
    <row r="2380" spans="1:18" ht="15.75" customHeight="1">
      <c r="A2380" s="1"/>
      <c r="B2380" s="7" t="s">
        <v>14</v>
      </c>
      <c r="C2380" s="7">
        <v>1185732</v>
      </c>
      <c r="D2380" s="8">
        <v>44532</v>
      </c>
      <c r="E2380" s="7" t="s">
        <v>46</v>
      </c>
      <c r="F2380" s="7" t="s">
        <v>88</v>
      </c>
      <c r="G2380" s="7" t="s">
        <v>89</v>
      </c>
      <c r="H2380" s="7" t="s">
        <v>21</v>
      </c>
      <c r="I2380" s="9">
        <v>0.70000000000000007</v>
      </c>
      <c r="J2380" s="10">
        <v>6750</v>
      </c>
      <c r="K2380" s="11">
        <f t="shared" si="18"/>
        <v>4725</v>
      </c>
      <c r="L2380" s="11">
        <f t="shared" si="19"/>
        <v>1653.75</v>
      </c>
      <c r="M2380" s="12">
        <v>0.35</v>
      </c>
      <c r="O2380" s="17"/>
      <c r="P2380" s="15"/>
      <c r="Q2380" s="13"/>
      <c r="R2380" s="14"/>
    </row>
    <row r="2381" spans="1:18" ht="15.75" customHeight="1">
      <c r="A2381" s="1"/>
      <c r="B2381" s="7" t="s">
        <v>14</v>
      </c>
      <c r="C2381" s="7">
        <v>1185732</v>
      </c>
      <c r="D2381" s="8">
        <v>44532</v>
      </c>
      <c r="E2381" s="7" t="s">
        <v>46</v>
      </c>
      <c r="F2381" s="7" t="s">
        <v>88</v>
      </c>
      <c r="G2381" s="7" t="s">
        <v>89</v>
      </c>
      <c r="H2381" s="7" t="s">
        <v>22</v>
      </c>
      <c r="I2381" s="9">
        <v>0.75</v>
      </c>
      <c r="J2381" s="10">
        <v>7750</v>
      </c>
      <c r="K2381" s="11">
        <f t="shared" si="18"/>
        <v>5812.5</v>
      </c>
      <c r="L2381" s="11">
        <f t="shared" si="19"/>
        <v>2906.25</v>
      </c>
      <c r="M2381" s="12">
        <v>0.5</v>
      </c>
      <c r="O2381" s="17"/>
      <c r="P2381" s="15"/>
      <c r="Q2381" s="13"/>
      <c r="R2381" s="14"/>
    </row>
    <row r="2382" spans="1:18" ht="15.75" customHeight="1">
      <c r="A2382" s="1" t="s">
        <v>39</v>
      </c>
      <c r="B2382" s="7" t="s">
        <v>14</v>
      </c>
      <c r="C2382" s="7">
        <v>1185732</v>
      </c>
      <c r="D2382" s="8">
        <v>44209</v>
      </c>
      <c r="E2382" s="7" t="s">
        <v>46</v>
      </c>
      <c r="F2382" s="7" t="s">
        <v>90</v>
      </c>
      <c r="G2382" s="7" t="s">
        <v>91</v>
      </c>
      <c r="H2382" s="7" t="s">
        <v>17</v>
      </c>
      <c r="I2382" s="9">
        <v>0.35000000000000003</v>
      </c>
      <c r="J2382" s="10">
        <v>7750</v>
      </c>
      <c r="K2382" s="11">
        <f t="shared" si="18"/>
        <v>2712.5000000000005</v>
      </c>
      <c r="L2382" s="11">
        <f t="shared" si="19"/>
        <v>1085.0000000000002</v>
      </c>
      <c r="M2382" s="12">
        <v>0.4</v>
      </c>
      <c r="O2382" s="17"/>
      <c r="P2382" s="15"/>
      <c r="Q2382" s="13"/>
      <c r="R2382" s="14"/>
    </row>
    <row r="2383" spans="1:18" ht="15.75" customHeight="1">
      <c r="A2383" s="1"/>
      <c r="B2383" s="7" t="s">
        <v>14</v>
      </c>
      <c r="C2383" s="7">
        <v>1185732</v>
      </c>
      <c r="D2383" s="8">
        <v>44209</v>
      </c>
      <c r="E2383" s="7" t="s">
        <v>46</v>
      </c>
      <c r="F2383" s="7" t="s">
        <v>90</v>
      </c>
      <c r="G2383" s="7" t="s">
        <v>91</v>
      </c>
      <c r="H2383" s="7" t="s">
        <v>18</v>
      </c>
      <c r="I2383" s="9">
        <v>0.35000000000000003</v>
      </c>
      <c r="J2383" s="10">
        <v>5750</v>
      </c>
      <c r="K2383" s="11">
        <f t="shared" si="18"/>
        <v>2012.5000000000002</v>
      </c>
      <c r="L2383" s="11">
        <f t="shared" si="19"/>
        <v>704.375</v>
      </c>
      <c r="M2383" s="12">
        <v>0.35</v>
      </c>
      <c r="O2383" s="17"/>
      <c r="P2383" s="15"/>
      <c r="Q2383" s="13"/>
      <c r="R2383" s="14"/>
    </row>
    <row r="2384" spans="1:18" ht="15.75" customHeight="1">
      <c r="A2384" s="1"/>
      <c r="B2384" s="7" t="s">
        <v>14</v>
      </c>
      <c r="C2384" s="7">
        <v>1185732</v>
      </c>
      <c r="D2384" s="8">
        <v>44209</v>
      </c>
      <c r="E2384" s="7" t="s">
        <v>46</v>
      </c>
      <c r="F2384" s="7" t="s">
        <v>90</v>
      </c>
      <c r="G2384" s="7" t="s">
        <v>91</v>
      </c>
      <c r="H2384" s="7" t="s">
        <v>19</v>
      </c>
      <c r="I2384" s="9">
        <v>0.25000000000000006</v>
      </c>
      <c r="J2384" s="10">
        <v>5750</v>
      </c>
      <c r="K2384" s="11">
        <f t="shared" si="18"/>
        <v>1437.5000000000002</v>
      </c>
      <c r="L2384" s="11">
        <f t="shared" si="19"/>
        <v>575.00000000000011</v>
      </c>
      <c r="M2384" s="12">
        <v>0.4</v>
      </c>
      <c r="O2384" s="17"/>
      <c r="P2384" s="15"/>
      <c r="Q2384" s="13"/>
      <c r="R2384" s="14"/>
    </row>
    <row r="2385" spans="1:18" ht="15.75" customHeight="1">
      <c r="A2385" s="1"/>
      <c r="B2385" s="7" t="s">
        <v>14</v>
      </c>
      <c r="C2385" s="7">
        <v>1185732</v>
      </c>
      <c r="D2385" s="8">
        <v>44209</v>
      </c>
      <c r="E2385" s="7" t="s">
        <v>46</v>
      </c>
      <c r="F2385" s="7" t="s">
        <v>90</v>
      </c>
      <c r="G2385" s="7" t="s">
        <v>91</v>
      </c>
      <c r="H2385" s="7" t="s">
        <v>20</v>
      </c>
      <c r="I2385" s="9">
        <v>0.3</v>
      </c>
      <c r="J2385" s="10">
        <v>4250</v>
      </c>
      <c r="K2385" s="11">
        <f t="shared" si="18"/>
        <v>1275</v>
      </c>
      <c r="L2385" s="11">
        <f t="shared" si="19"/>
        <v>510</v>
      </c>
      <c r="M2385" s="12">
        <v>0.4</v>
      </c>
      <c r="O2385" s="17"/>
      <c r="P2385" s="15"/>
      <c r="Q2385" s="13"/>
      <c r="R2385" s="14"/>
    </row>
    <row r="2386" spans="1:18" ht="15.75" customHeight="1">
      <c r="A2386" s="1"/>
      <c r="B2386" s="7" t="s">
        <v>14</v>
      </c>
      <c r="C2386" s="7">
        <v>1185732</v>
      </c>
      <c r="D2386" s="8">
        <v>44209</v>
      </c>
      <c r="E2386" s="7" t="s">
        <v>46</v>
      </c>
      <c r="F2386" s="7" t="s">
        <v>90</v>
      </c>
      <c r="G2386" s="7" t="s">
        <v>91</v>
      </c>
      <c r="H2386" s="7" t="s">
        <v>21</v>
      </c>
      <c r="I2386" s="9">
        <v>0.45</v>
      </c>
      <c r="J2386" s="10">
        <v>4750</v>
      </c>
      <c r="K2386" s="11">
        <f t="shared" si="18"/>
        <v>2137.5</v>
      </c>
      <c r="L2386" s="11">
        <f t="shared" si="19"/>
        <v>748.125</v>
      </c>
      <c r="M2386" s="12">
        <v>0.35</v>
      </c>
      <c r="O2386" s="17"/>
      <c r="P2386" s="15"/>
      <c r="Q2386" s="13"/>
      <c r="R2386" s="14"/>
    </row>
    <row r="2387" spans="1:18" ht="15.75" customHeight="1">
      <c r="A2387" s="1"/>
      <c r="B2387" s="7" t="s">
        <v>14</v>
      </c>
      <c r="C2387" s="7">
        <v>1185732</v>
      </c>
      <c r="D2387" s="8">
        <v>44209</v>
      </c>
      <c r="E2387" s="7" t="s">
        <v>46</v>
      </c>
      <c r="F2387" s="7" t="s">
        <v>90</v>
      </c>
      <c r="G2387" s="7" t="s">
        <v>91</v>
      </c>
      <c r="H2387" s="7" t="s">
        <v>22</v>
      </c>
      <c r="I2387" s="9">
        <v>0.35000000000000003</v>
      </c>
      <c r="J2387" s="10">
        <v>5750</v>
      </c>
      <c r="K2387" s="11">
        <f t="shared" si="18"/>
        <v>2012.5000000000002</v>
      </c>
      <c r="L2387" s="11">
        <f t="shared" si="19"/>
        <v>1006.2500000000001</v>
      </c>
      <c r="M2387" s="12">
        <v>0.5</v>
      </c>
      <c r="O2387" s="17"/>
      <c r="P2387" s="15"/>
      <c r="Q2387" s="13"/>
      <c r="R2387" s="14"/>
    </row>
    <row r="2388" spans="1:18" ht="15.75" customHeight="1">
      <c r="A2388" s="1"/>
      <c r="B2388" s="7" t="s">
        <v>14</v>
      </c>
      <c r="C2388" s="7">
        <v>1185732</v>
      </c>
      <c r="D2388" s="8">
        <v>44238</v>
      </c>
      <c r="E2388" s="7" t="s">
        <v>46</v>
      </c>
      <c r="F2388" s="7" t="s">
        <v>90</v>
      </c>
      <c r="G2388" s="7" t="s">
        <v>91</v>
      </c>
      <c r="H2388" s="7" t="s">
        <v>17</v>
      </c>
      <c r="I2388" s="9">
        <v>0.35000000000000003</v>
      </c>
      <c r="J2388" s="10">
        <v>8250</v>
      </c>
      <c r="K2388" s="11">
        <f t="shared" si="18"/>
        <v>2887.5000000000005</v>
      </c>
      <c r="L2388" s="11">
        <f t="shared" si="19"/>
        <v>1155.0000000000002</v>
      </c>
      <c r="M2388" s="12">
        <v>0.4</v>
      </c>
      <c r="O2388" s="17"/>
      <c r="P2388" s="15"/>
      <c r="Q2388" s="13"/>
      <c r="R2388" s="14"/>
    </row>
    <row r="2389" spans="1:18" ht="15.75" customHeight="1">
      <c r="A2389" s="1"/>
      <c r="B2389" s="7" t="s">
        <v>14</v>
      </c>
      <c r="C2389" s="7">
        <v>1185732</v>
      </c>
      <c r="D2389" s="8">
        <v>44238</v>
      </c>
      <c r="E2389" s="7" t="s">
        <v>46</v>
      </c>
      <c r="F2389" s="7" t="s">
        <v>90</v>
      </c>
      <c r="G2389" s="7" t="s">
        <v>91</v>
      </c>
      <c r="H2389" s="7" t="s">
        <v>18</v>
      </c>
      <c r="I2389" s="9">
        <v>0.35000000000000003</v>
      </c>
      <c r="J2389" s="10">
        <v>4750</v>
      </c>
      <c r="K2389" s="11">
        <f t="shared" si="18"/>
        <v>1662.5000000000002</v>
      </c>
      <c r="L2389" s="11">
        <f t="shared" si="19"/>
        <v>581.875</v>
      </c>
      <c r="M2389" s="12">
        <v>0.35</v>
      </c>
      <c r="O2389" s="17"/>
      <c r="P2389" s="15"/>
      <c r="Q2389" s="13"/>
      <c r="R2389" s="14"/>
    </row>
    <row r="2390" spans="1:18" ht="15.75" customHeight="1">
      <c r="A2390" s="1"/>
      <c r="B2390" s="7" t="s">
        <v>14</v>
      </c>
      <c r="C2390" s="7">
        <v>1185732</v>
      </c>
      <c r="D2390" s="8">
        <v>44238</v>
      </c>
      <c r="E2390" s="7" t="s">
        <v>46</v>
      </c>
      <c r="F2390" s="7" t="s">
        <v>90</v>
      </c>
      <c r="G2390" s="7" t="s">
        <v>91</v>
      </c>
      <c r="H2390" s="7" t="s">
        <v>19</v>
      </c>
      <c r="I2390" s="9">
        <v>0.25000000000000006</v>
      </c>
      <c r="J2390" s="10">
        <v>5250</v>
      </c>
      <c r="K2390" s="11">
        <f t="shared" si="18"/>
        <v>1312.5000000000002</v>
      </c>
      <c r="L2390" s="11">
        <f t="shared" si="19"/>
        <v>525.00000000000011</v>
      </c>
      <c r="M2390" s="12">
        <v>0.4</v>
      </c>
      <c r="O2390" s="17"/>
      <c r="P2390" s="15"/>
      <c r="Q2390" s="13"/>
      <c r="R2390" s="14"/>
    </row>
    <row r="2391" spans="1:18" ht="15.75" customHeight="1">
      <c r="A2391" s="1"/>
      <c r="B2391" s="7" t="s">
        <v>14</v>
      </c>
      <c r="C2391" s="7">
        <v>1185732</v>
      </c>
      <c r="D2391" s="8">
        <v>44238</v>
      </c>
      <c r="E2391" s="7" t="s">
        <v>46</v>
      </c>
      <c r="F2391" s="7" t="s">
        <v>90</v>
      </c>
      <c r="G2391" s="7" t="s">
        <v>91</v>
      </c>
      <c r="H2391" s="7" t="s">
        <v>20</v>
      </c>
      <c r="I2391" s="9">
        <v>0.3</v>
      </c>
      <c r="J2391" s="10">
        <v>3750</v>
      </c>
      <c r="K2391" s="11">
        <f t="shared" si="18"/>
        <v>1125</v>
      </c>
      <c r="L2391" s="11">
        <f t="shared" si="19"/>
        <v>450</v>
      </c>
      <c r="M2391" s="12">
        <v>0.4</v>
      </c>
      <c r="O2391" s="17"/>
      <c r="P2391" s="15"/>
      <c r="Q2391" s="13"/>
      <c r="R2391" s="14"/>
    </row>
    <row r="2392" spans="1:18" ht="15.75" customHeight="1">
      <c r="A2392" s="1"/>
      <c r="B2392" s="7" t="s">
        <v>14</v>
      </c>
      <c r="C2392" s="7">
        <v>1185732</v>
      </c>
      <c r="D2392" s="8">
        <v>44238</v>
      </c>
      <c r="E2392" s="7" t="s">
        <v>46</v>
      </c>
      <c r="F2392" s="7" t="s">
        <v>90</v>
      </c>
      <c r="G2392" s="7" t="s">
        <v>91</v>
      </c>
      <c r="H2392" s="7" t="s">
        <v>21</v>
      </c>
      <c r="I2392" s="9">
        <v>0.45</v>
      </c>
      <c r="J2392" s="10">
        <v>4500</v>
      </c>
      <c r="K2392" s="11">
        <f t="shared" si="18"/>
        <v>2025</v>
      </c>
      <c r="L2392" s="11">
        <f t="shared" si="19"/>
        <v>708.75</v>
      </c>
      <c r="M2392" s="12">
        <v>0.35</v>
      </c>
      <c r="O2392" s="17"/>
      <c r="P2392" s="15"/>
      <c r="Q2392" s="13"/>
      <c r="R2392" s="14"/>
    </row>
    <row r="2393" spans="1:18" ht="15.75" customHeight="1">
      <c r="A2393" s="1"/>
      <c r="B2393" s="7" t="s">
        <v>14</v>
      </c>
      <c r="C2393" s="7">
        <v>1185732</v>
      </c>
      <c r="D2393" s="8">
        <v>44238</v>
      </c>
      <c r="E2393" s="7" t="s">
        <v>46</v>
      </c>
      <c r="F2393" s="7" t="s">
        <v>90</v>
      </c>
      <c r="G2393" s="7" t="s">
        <v>91</v>
      </c>
      <c r="H2393" s="7" t="s">
        <v>22</v>
      </c>
      <c r="I2393" s="9">
        <v>0.3</v>
      </c>
      <c r="J2393" s="10">
        <v>5500</v>
      </c>
      <c r="K2393" s="11">
        <f t="shared" si="18"/>
        <v>1650</v>
      </c>
      <c r="L2393" s="11">
        <f t="shared" si="19"/>
        <v>825</v>
      </c>
      <c r="M2393" s="12">
        <v>0.5</v>
      </c>
      <c r="O2393" s="17"/>
      <c r="P2393" s="15"/>
      <c r="Q2393" s="13"/>
      <c r="R2393" s="14"/>
    </row>
    <row r="2394" spans="1:18" ht="15.75" customHeight="1">
      <c r="A2394" s="1"/>
      <c r="B2394" s="7" t="s">
        <v>14</v>
      </c>
      <c r="C2394" s="7">
        <v>1185732</v>
      </c>
      <c r="D2394" s="8">
        <v>44264</v>
      </c>
      <c r="E2394" s="7" t="s">
        <v>46</v>
      </c>
      <c r="F2394" s="7" t="s">
        <v>90</v>
      </c>
      <c r="G2394" s="7" t="s">
        <v>91</v>
      </c>
      <c r="H2394" s="7" t="s">
        <v>17</v>
      </c>
      <c r="I2394" s="9">
        <v>0.3</v>
      </c>
      <c r="J2394" s="10">
        <v>7700</v>
      </c>
      <c r="K2394" s="11">
        <f t="shared" si="18"/>
        <v>2310</v>
      </c>
      <c r="L2394" s="11">
        <f t="shared" si="19"/>
        <v>924</v>
      </c>
      <c r="M2394" s="12">
        <v>0.4</v>
      </c>
      <c r="O2394" s="17"/>
      <c r="P2394" s="15"/>
      <c r="Q2394" s="13"/>
      <c r="R2394" s="14"/>
    </row>
    <row r="2395" spans="1:18" ht="15.75" customHeight="1">
      <c r="A2395" s="1"/>
      <c r="B2395" s="7" t="s">
        <v>14</v>
      </c>
      <c r="C2395" s="7">
        <v>1185732</v>
      </c>
      <c r="D2395" s="8">
        <v>44264</v>
      </c>
      <c r="E2395" s="7" t="s">
        <v>46</v>
      </c>
      <c r="F2395" s="7" t="s">
        <v>90</v>
      </c>
      <c r="G2395" s="7" t="s">
        <v>91</v>
      </c>
      <c r="H2395" s="7" t="s">
        <v>18</v>
      </c>
      <c r="I2395" s="9">
        <v>0.3</v>
      </c>
      <c r="J2395" s="10">
        <v>4500</v>
      </c>
      <c r="K2395" s="11">
        <f t="shared" si="18"/>
        <v>1350</v>
      </c>
      <c r="L2395" s="11">
        <f t="shared" si="19"/>
        <v>472.49999999999994</v>
      </c>
      <c r="M2395" s="12">
        <v>0.35</v>
      </c>
      <c r="O2395" s="17"/>
      <c r="P2395" s="15"/>
      <c r="Q2395" s="13"/>
      <c r="R2395" s="14"/>
    </row>
    <row r="2396" spans="1:18" ht="15.75" customHeight="1">
      <c r="A2396" s="1"/>
      <c r="B2396" s="7" t="s">
        <v>14</v>
      </c>
      <c r="C2396" s="7">
        <v>1185732</v>
      </c>
      <c r="D2396" s="8">
        <v>44264</v>
      </c>
      <c r="E2396" s="7" t="s">
        <v>46</v>
      </c>
      <c r="F2396" s="7" t="s">
        <v>90</v>
      </c>
      <c r="G2396" s="7" t="s">
        <v>91</v>
      </c>
      <c r="H2396" s="7" t="s">
        <v>19</v>
      </c>
      <c r="I2396" s="9">
        <v>0.2</v>
      </c>
      <c r="J2396" s="10">
        <v>4750</v>
      </c>
      <c r="K2396" s="11">
        <f t="shared" si="18"/>
        <v>950</v>
      </c>
      <c r="L2396" s="11">
        <f t="shared" si="19"/>
        <v>380</v>
      </c>
      <c r="M2396" s="12">
        <v>0.4</v>
      </c>
      <c r="O2396" s="17"/>
      <c r="P2396" s="15"/>
      <c r="Q2396" s="13"/>
      <c r="R2396" s="14"/>
    </row>
    <row r="2397" spans="1:18" ht="15.75" customHeight="1">
      <c r="A2397" s="1"/>
      <c r="B2397" s="7" t="s">
        <v>14</v>
      </c>
      <c r="C2397" s="7">
        <v>1185732</v>
      </c>
      <c r="D2397" s="8">
        <v>44264</v>
      </c>
      <c r="E2397" s="7" t="s">
        <v>46</v>
      </c>
      <c r="F2397" s="7" t="s">
        <v>90</v>
      </c>
      <c r="G2397" s="7" t="s">
        <v>91</v>
      </c>
      <c r="H2397" s="7" t="s">
        <v>20</v>
      </c>
      <c r="I2397" s="9">
        <v>0.24999999999999994</v>
      </c>
      <c r="J2397" s="10">
        <v>3250</v>
      </c>
      <c r="K2397" s="11">
        <f t="shared" si="18"/>
        <v>812.49999999999977</v>
      </c>
      <c r="L2397" s="11">
        <f t="shared" si="19"/>
        <v>324.99999999999994</v>
      </c>
      <c r="M2397" s="12">
        <v>0.4</v>
      </c>
      <c r="O2397" s="17"/>
      <c r="P2397" s="15"/>
      <c r="Q2397" s="13"/>
      <c r="R2397" s="14"/>
    </row>
    <row r="2398" spans="1:18" ht="15.75" customHeight="1">
      <c r="A2398" s="1"/>
      <c r="B2398" s="7" t="s">
        <v>14</v>
      </c>
      <c r="C2398" s="7">
        <v>1185732</v>
      </c>
      <c r="D2398" s="8">
        <v>44264</v>
      </c>
      <c r="E2398" s="7" t="s">
        <v>46</v>
      </c>
      <c r="F2398" s="7" t="s">
        <v>90</v>
      </c>
      <c r="G2398" s="7" t="s">
        <v>91</v>
      </c>
      <c r="H2398" s="7" t="s">
        <v>21</v>
      </c>
      <c r="I2398" s="9">
        <v>0.40000000000000008</v>
      </c>
      <c r="J2398" s="10">
        <v>3750</v>
      </c>
      <c r="K2398" s="11">
        <f t="shared" si="18"/>
        <v>1500.0000000000002</v>
      </c>
      <c r="L2398" s="11">
        <f t="shared" si="19"/>
        <v>525</v>
      </c>
      <c r="M2398" s="12">
        <v>0.35</v>
      </c>
      <c r="O2398" s="17"/>
      <c r="P2398" s="15"/>
      <c r="Q2398" s="13"/>
      <c r="R2398" s="14"/>
    </row>
    <row r="2399" spans="1:18" ht="15.75" customHeight="1">
      <c r="A2399" s="1"/>
      <c r="B2399" s="7" t="s">
        <v>14</v>
      </c>
      <c r="C2399" s="7">
        <v>1185732</v>
      </c>
      <c r="D2399" s="8">
        <v>44264</v>
      </c>
      <c r="E2399" s="7" t="s">
        <v>46</v>
      </c>
      <c r="F2399" s="7" t="s">
        <v>90</v>
      </c>
      <c r="G2399" s="7" t="s">
        <v>91</v>
      </c>
      <c r="H2399" s="7" t="s">
        <v>22</v>
      </c>
      <c r="I2399" s="9">
        <v>0.3</v>
      </c>
      <c r="J2399" s="10">
        <v>4750</v>
      </c>
      <c r="K2399" s="11">
        <f t="shared" si="18"/>
        <v>1425</v>
      </c>
      <c r="L2399" s="11">
        <f t="shared" si="19"/>
        <v>712.5</v>
      </c>
      <c r="M2399" s="12">
        <v>0.5</v>
      </c>
      <c r="O2399" s="17"/>
      <c r="P2399" s="15"/>
      <c r="Q2399" s="13"/>
      <c r="R2399" s="14"/>
    </row>
    <row r="2400" spans="1:18" ht="15.75" customHeight="1">
      <c r="A2400" s="1"/>
      <c r="B2400" s="7" t="s">
        <v>14</v>
      </c>
      <c r="C2400" s="7">
        <v>1185732</v>
      </c>
      <c r="D2400" s="8">
        <v>44296</v>
      </c>
      <c r="E2400" s="7" t="s">
        <v>46</v>
      </c>
      <c r="F2400" s="7" t="s">
        <v>90</v>
      </c>
      <c r="G2400" s="7" t="s">
        <v>91</v>
      </c>
      <c r="H2400" s="7" t="s">
        <v>17</v>
      </c>
      <c r="I2400" s="9">
        <v>0.3</v>
      </c>
      <c r="J2400" s="10">
        <v>7250</v>
      </c>
      <c r="K2400" s="11">
        <f t="shared" si="18"/>
        <v>2175</v>
      </c>
      <c r="L2400" s="11">
        <f t="shared" si="19"/>
        <v>870</v>
      </c>
      <c r="M2400" s="12">
        <v>0.4</v>
      </c>
      <c r="O2400" s="17"/>
      <c r="P2400" s="15"/>
      <c r="Q2400" s="13"/>
      <c r="R2400" s="14"/>
    </row>
    <row r="2401" spans="1:18" ht="15.75" customHeight="1">
      <c r="A2401" s="1"/>
      <c r="B2401" s="7" t="s">
        <v>14</v>
      </c>
      <c r="C2401" s="7">
        <v>1185732</v>
      </c>
      <c r="D2401" s="8">
        <v>44296</v>
      </c>
      <c r="E2401" s="7" t="s">
        <v>46</v>
      </c>
      <c r="F2401" s="7" t="s">
        <v>90</v>
      </c>
      <c r="G2401" s="7" t="s">
        <v>91</v>
      </c>
      <c r="H2401" s="7" t="s">
        <v>18</v>
      </c>
      <c r="I2401" s="9">
        <v>0.3</v>
      </c>
      <c r="J2401" s="10">
        <v>4250</v>
      </c>
      <c r="K2401" s="11">
        <f t="shared" si="18"/>
        <v>1275</v>
      </c>
      <c r="L2401" s="11">
        <f t="shared" si="19"/>
        <v>446.25</v>
      </c>
      <c r="M2401" s="12">
        <v>0.35</v>
      </c>
      <c r="O2401" s="17"/>
      <c r="P2401" s="15"/>
      <c r="Q2401" s="13"/>
      <c r="R2401" s="14"/>
    </row>
    <row r="2402" spans="1:18" ht="15.75" customHeight="1">
      <c r="A2402" s="1"/>
      <c r="B2402" s="7" t="s">
        <v>14</v>
      </c>
      <c r="C2402" s="7">
        <v>1185732</v>
      </c>
      <c r="D2402" s="8">
        <v>44296</v>
      </c>
      <c r="E2402" s="7" t="s">
        <v>46</v>
      </c>
      <c r="F2402" s="7" t="s">
        <v>90</v>
      </c>
      <c r="G2402" s="7" t="s">
        <v>91</v>
      </c>
      <c r="H2402" s="7" t="s">
        <v>19</v>
      </c>
      <c r="I2402" s="9">
        <v>0.2</v>
      </c>
      <c r="J2402" s="10">
        <v>4250</v>
      </c>
      <c r="K2402" s="11">
        <f t="shared" si="18"/>
        <v>850</v>
      </c>
      <c r="L2402" s="11">
        <f t="shared" si="19"/>
        <v>340</v>
      </c>
      <c r="M2402" s="12">
        <v>0.4</v>
      </c>
      <c r="O2402" s="17"/>
      <c r="P2402" s="15"/>
      <c r="Q2402" s="13"/>
      <c r="R2402" s="14"/>
    </row>
    <row r="2403" spans="1:18" ht="15.75" customHeight="1">
      <c r="A2403" s="1"/>
      <c r="B2403" s="7" t="s">
        <v>14</v>
      </c>
      <c r="C2403" s="7">
        <v>1185732</v>
      </c>
      <c r="D2403" s="8">
        <v>44296</v>
      </c>
      <c r="E2403" s="7" t="s">
        <v>46</v>
      </c>
      <c r="F2403" s="7" t="s">
        <v>90</v>
      </c>
      <c r="G2403" s="7" t="s">
        <v>91</v>
      </c>
      <c r="H2403" s="7" t="s">
        <v>20</v>
      </c>
      <c r="I2403" s="9">
        <v>0.24999999999999994</v>
      </c>
      <c r="J2403" s="10">
        <v>3500</v>
      </c>
      <c r="K2403" s="11">
        <f t="shared" si="18"/>
        <v>874.99999999999977</v>
      </c>
      <c r="L2403" s="11">
        <f t="shared" si="19"/>
        <v>349.99999999999994</v>
      </c>
      <c r="M2403" s="12">
        <v>0.4</v>
      </c>
      <c r="O2403" s="17"/>
      <c r="P2403" s="15"/>
      <c r="Q2403" s="13"/>
      <c r="R2403" s="14"/>
    </row>
    <row r="2404" spans="1:18" ht="15.75" customHeight="1">
      <c r="A2404" s="1"/>
      <c r="B2404" s="7" t="s">
        <v>14</v>
      </c>
      <c r="C2404" s="7">
        <v>1185732</v>
      </c>
      <c r="D2404" s="8">
        <v>44296</v>
      </c>
      <c r="E2404" s="7" t="s">
        <v>46</v>
      </c>
      <c r="F2404" s="7" t="s">
        <v>90</v>
      </c>
      <c r="G2404" s="7" t="s">
        <v>91</v>
      </c>
      <c r="H2404" s="7" t="s">
        <v>21</v>
      </c>
      <c r="I2404" s="9">
        <v>0.45</v>
      </c>
      <c r="J2404" s="10">
        <v>3750</v>
      </c>
      <c r="K2404" s="11">
        <f t="shared" si="18"/>
        <v>1687.5</v>
      </c>
      <c r="L2404" s="11">
        <f t="shared" si="19"/>
        <v>590.625</v>
      </c>
      <c r="M2404" s="12">
        <v>0.35</v>
      </c>
      <c r="O2404" s="17"/>
      <c r="P2404" s="15"/>
      <c r="Q2404" s="13"/>
      <c r="R2404" s="14"/>
    </row>
    <row r="2405" spans="1:18" ht="15.75" customHeight="1">
      <c r="A2405" s="1"/>
      <c r="B2405" s="7" t="s">
        <v>14</v>
      </c>
      <c r="C2405" s="7">
        <v>1185732</v>
      </c>
      <c r="D2405" s="8">
        <v>44296</v>
      </c>
      <c r="E2405" s="7" t="s">
        <v>46</v>
      </c>
      <c r="F2405" s="7" t="s">
        <v>90</v>
      </c>
      <c r="G2405" s="7" t="s">
        <v>91</v>
      </c>
      <c r="H2405" s="7" t="s">
        <v>22</v>
      </c>
      <c r="I2405" s="9">
        <v>0.35000000000000003</v>
      </c>
      <c r="J2405" s="10">
        <v>5250</v>
      </c>
      <c r="K2405" s="11">
        <f t="shared" si="18"/>
        <v>1837.5000000000002</v>
      </c>
      <c r="L2405" s="11">
        <f t="shared" si="19"/>
        <v>918.75000000000011</v>
      </c>
      <c r="M2405" s="12">
        <v>0.5</v>
      </c>
      <c r="O2405" s="17"/>
      <c r="P2405" s="15"/>
      <c r="Q2405" s="13"/>
      <c r="R2405" s="14"/>
    </row>
    <row r="2406" spans="1:18" ht="15.75" customHeight="1">
      <c r="A2406" s="1"/>
      <c r="B2406" s="7" t="s">
        <v>14</v>
      </c>
      <c r="C2406" s="7">
        <v>1185732</v>
      </c>
      <c r="D2406" s="8">
        <v>44325</v>
      </c>
      <c r="E2406" s="7" t="s">
        <v>46</v>
      </c>
      <c r="F2406" s="7" t="s">
        <v>90</v>
      </c>
      <c r="G2406" s="7" t="s">
        <v>91</v>
      </c>
      <c r="H2406" s="7" t="s">
        <v>17</v>
      </c>
      <c r="I2406" s="9">
        <v>0.45</v>
      </c>
      <c r="J2406" s="10">
        <v>7950</v>
      </c>
      <c r="K2406" s="11">
        <f t="shared" si="18"/>
        <v>3577.5</v>
      </c>
      <c r="L2406" s="11">
        <f t="shared" si="19"/>
        <v>1431</v>
      </c>
      <c r="M2406" s="12">
        <v>0.4</v>
      </c>
      <c r="O2406" s="17"/>
      <c r="P2406" s="15"/>
      <c r="Q2406" s="13"/>
      <c r="R2406" s="14"/>
    </row>
    <row r="2407" spans="1:18" ht="15.75" customHeight="1">
      <c r="A2407" s="1"/>
      <c r="B2407" s="7" t="s">
        <v>14</v>
      </c>
      <c r="C2407" s="7">
        <v>1185732</v>
      </c>
      <c r="D2407" s="8">
        <v>44325</v>
      </c>
      <c r="E2407" s="7" t="s">
        <v>46</v>
      </c>
      <c r="F2407" s="7" t="s">
        <v>90</v>
      </c>
      <c r="G2407" s="7" t="s">
        <v>91</v>
      </c>
      <c r="H2407" s="7" t="s">
        <v>18</v>
      </c>
      <c r="I2407" s="9">
        <v>0.45</v>
      </c>
      <c r="J2407" s="10">
        <v>5000</v>
      </c>
      <c r="K2407" s="11">
        <f t="shared" si="18"/>
        <v>2250</v>
      </c>
      <c r="L2407" s="11">
        <f t="shared" si="19"/>
        <v>787.5</v>
      </c>
      <c r="M2407" s="12">
        <v>0.35</v>
      </c>
      <c r="O2407" s="17"/>
      <c r="P2407" s="15"/>
      <c r="Q2407" s="13"/>
      <c r="R2407" s="14"/>
    </row>
    <row r="2408" spans="1:18" ht="15.75" customHeight="1">
      <c r="A2408" s="1"/>
      <c r="B2408" s="7" t="s">
        <v>14</v>
      </c>
      <c r="C2408" s="7">
        <v>1185732</v>
      </c>
      <c r="D2408" s="8">
        <v>44325</v>
      </c>
      <c r="E2408" s="7" t="s">
        <v>46</v>
      </c>
      <c r="F2408" s="7" t="s">
        <v>90</v>
      </c>
      <c r="G2408" s="7" t="s">
        <v>91</v>
      </c>
      <c r="H2408" s="7" t="s">
        <v>19</v>
      </c>
      <c r="I2408" s="9">
        <v>0.4</v>
      </c>
      <c r="J2408" s="10">
        <v>4750</v>
      </c>
      <c r="K2408" s="11">
        <f t="shared" si="18"/>
        <v>1900</v>
      </c>
      <c r="L2408" s="11">
        <f t="shared" si="19"/>
        <v>760</v>
      </c>
      <c r="M2408" s="12">
        <v>0.4</v>
      </c>
      <c r="O2408" s="17"/>
      <c r="P2408" s="15"/>
      <c r="Q2408" s="13"/>
      <c r="R2408" s="14"/>
    </row>
    <row r="2409" spans="1:18" ht="15.75" customHeight="1">
      <c r="A2409" s="1"/>
      <c r="B2409" s="7" t="s">
        <v>14</v>
      </c>
      <c r="C2409" s="7">
        <v>1185732</v>
      </c>
      <c r="D2409" s="8">
        <v>44325</v>
      </c>
      <c r="E2409" s="7" t="s">
        <v>46</v>
      </c>
      <c r="F2409" s="7" t="s">
        <v>90</v>
      </c>
      <c r="G2409" s="7" t="s">
        <v>91</v>
      </c>
      <c r="H2409" s="7" t="s">
        <v>20</v>
      </c>
      <c r="I2409" s="9">
        <v>0.4</v>
      </c>
      <c r="J2409" s="10">
        <v>4250</v>
      </c>
      <c r="K2409" s="11">
        <f t="shared" si="18"/>
        <v>1700</v>
      </c>
      <c r="L2409" s="11">
        <f t="shared" si="19"/>
        <v>680</v>
      </c>
      <c r="M2409" s="12">
        <v>0.4</v>
      </c>
      <c r="O2409" s="17"/>
      <c r="P2409" s="15"/>
      <c r="Q2409" s="13"/>
      <c r="R2409" s="14"/>
    </row>
    <row r="2410" spans="1:18" ht="15.75" customHeight="1">
      <c r="A2410" s="1"/>
      <c r="B2410" s="7" t="s">
        <v>14</v>
      </c>
      <c r="C2410" s="7">
        <v>1185732</v>
      </c>
      <c r="D2410" s="8">
        <v>44325</v>
      </c>
      <c r="E2410" s="7" t="s">
        <v>46</v>
      </c>
      <c r="F2410" s="7" t="s">
        <v>90</v>
      </c>
      <c r="G2410" s="7" t="s">
        <v>91</v>
      </c>
      <c r="H2410" s="7" t="s">
        <v>21</v>
      </c>
      <c r="I2410" s="9">
        <v>0.49999999999999994</v>
      </c>
      <c r="J2410" s="10">
        <v>4500</v>
      </c>
      <c r="K2410" s="11">
        <f t="shared" si="18"/>
        <v>2249.9999999999995</v>
      </c>
      <c r="L2410" s="11">
        <f t="shared" si="19"/>
        <v>787.49999999999977</v>
      </c>
      <c r="M2410" s="12">
        <v>0.35</v>
      </c>
      <c r="O2410" s="17"/>
      <c r="P2410" s="15"/>
      <c r="Q2410" s="13"/>
      <c r="R2410" s="14"/>
    </row>
    <row r="2411" spans="1:18" ht="15.75" customHeight="1">
      <c r="A2411" s="1"/>
      <c r="B2411" s="7" t="s">
        <v>14</v>
      </c>
      <c r="C2411" s="7">
        <v>1185732</v>
      </c>
      <c r="D2411" s="8">
        <v>44325</v>
      </c>
      <c r="E2411" s="7" t="s">
        <v>46</v>
      </c>
      <c r="F2411" s="7" t="s">
        <v>90</v>
      </c>
      <c r="G2411" s="7" t="s">
        <v>91</v>
      </c>
      <c r="H2411" s="7" t="s">
        <v>22</v>
      </c>
      <c r="I2411" s="9">
        <v>0.54999999999999993</v>
      </c>
      <c r="J2411" s="10">
        <v>5500</v>
      </c>
      <c r="K2411" s="11">
        <f t="shared" si="18"/>
        <v>3024.9999999999995</v>
      </c>
      <c r="L2411" s="11">
        <f t="shared" si="19"/>
        <v>1512.4999999999998</v>
      </c>
      <c r="M2411" s="12">
        <v>0.5</v>
      </c>
      <c r="O2411" s="17"/>
      <c r="P2411" s="15"/>
      <c r="Q2411" s="13"/>
      <c r="R2411" s="14"/>
    </row>
    <row r="2412" spans="1:18" ht="15.75" customHeight="1">
      <c r="A2412" s="1"/>
      <c r="B2412" s="7" t="s">
        <v>14</v>
      </c>
      <c r="C2412" s="7">
        <v>1185732</v>
      </c>
      <c r="D2412" s="8">
        <v>44358</v>
      </c>
      <c r="E2412" s="7" t="s">
        <v>46</v>
      </c>
      <c r="F2412" s="7" t="s">
        <v>90</v>
      </c>
      <c r="G2412" s="7" t="s">
        <v>91</v>
      </c>
      <c r="H2412" s="7" t="s">
        <v>17</v>
      </c>
      <c r="I2412" s="9">
        <v>0.49999999999999994</v>
      </c>
      <c r="J2412" s="10">
        <v>8000</v>
      </c>
      <c r="K2412" s="11">
        <f t="shared" si="18"/>
        <v>3999.9999999999995</v>
      </c>
      <c r="L2412" s="11">
        <f t="shared" si="19"/>
        <v>1600</v>
      </c>
      <c r="M2412" s="12">
        <v>0.4</v>
      </c>
      <c r="O2412" s="17"/>
      <c r="P2412" s="15"/>
      <c r="Q2412" s="13"/>
      <c r="R2412" s="14"/>
    </row>
    <row r="2413" spans="1:18" ht="15.75" customHeight="1">
      <c r="A2413" s="1"/>
      <c r="B2413" s="7" t="s">
        <v>14</v>
      </c>
      <c r="C2413" s="7">
        <v>1185732</v>
      </c>
      <c r="D2413" s="8">
        <v>44358</v>
      </c>
      <c r="E2413" s="7" t="s">
        <v>46</v>
      </c>
      <c r="F2413" s="7" t="s">
        <v>90</v>
      </c>
      <c r="G2413" s="7" t="s">
        <v>91</v>
      </c>
      <c r="H2413" s="7" t="s">
        <v>18</v>
      </c>
      <c r="I2413" s="9">
        <v>0.45</v>
      </c>
      <c r="J2413" s="10">
        <v>5500</v>
      </c>
      <c r="K2413" s="11">
        <f t="shared" si="18"/>
        <v>2475</v>
      </c>
      <c r="L2413" s="11">
        <f t="shared" si="19"/>
        <v>866.25</v>
      </c>
      <c r="M2413" s="12">
        <v>0.35</v>
      </c>
      <c r="O2413" s="17"/>
      <c r="P2413" s="15"/>
      <c r="Q2413" s="13"/>
      <c r="R2413" s="14"/>
    </row>
    <row r="2414" spans="1:18" ht="15.75" customHeight="1">
      <c r="A2414" s="1"/>
      <c r="B2414" s="7" t="s">
        <v>14</v>
      </c>
      <c r="C2414" s="7">
        <v>1185732</v>
      </c>
      <c r="D2414" s="8">
        <v>44358</v>
      </c>
      <c r="E2414" s="7" t="s">
        <v>46</v>
      </c>
      <c r="F2414" s="7" t="s">
        <v>90</v>
      </c>
      <c r="G2414" s="7" t="s">
        <v>91</v>
      </c>
      <c r="H2414" s="7" t="s">
        <v>19</v>
      </c>
      <c r="I2414" s="9">
        <v>0.5</v>
      </c>
      <c r="J2414" s="10">
        <v>5250</v>
      </c>
      <c r="K2414" s="11">
        <f t="shared" si="18"/>
        <v>2625</v>
      </c>
      <c r="L2414" s="11">
        <f t="shared" si="19"/>
        <v>1050</v>
      </c>
      <c r="M2414" s="12">
        <v>0.4</v>
      </c>
      <c r="O2414" s="17"/>
      <c r="P2414" s="15"/>
      <c r="Q2414" s="13"/>
      <c r="R2414" s="14"/>
    </row>
    <row r="2415" spans="1:18" ht="15.75" customHeight="1">
      <c r="A2415" s="1"/>
      <c r="B2415" s="7" t="s">
        <v>14</v>
      </c>
      <c r="C2415" s="7">
        <v>1185732</v>
      </c>
      <c r="D2415" s="8">
        <v>44358</v>
      </c>
      <c r="E2415" s="7" t="s">
        <v>46</v>
      </c>
      <c r="F2415" s="7" t="s">
        <v>90</v>
      </c>
      <c r="G2415" s="7" t="s">
        <v>91</v>
      </c>
      <c r="H2415" s="7" t="s">
        <v>20</v>
      </c>
      <c r="I2415" s="9">
        <v>0.5</v>
      </c>
      <c r="J2415" s="10">
        <v>5000</v>
      </c>
      <c r="K2415" s="11">
        <f t="shared" si="18"/>
        <v>2500</v>
      </c>
      <c r="L2415" s="11">
        <f t="shared" si="19"/>
        <v>1000</v>
      </c>
      <c r="M2415" s="12">
        <v>0.4</v>
      </c>
      <c r="O2415" s="17"/>
      <c r="P2415" s="15"/>
      <c r="Q2415" s="13"/>
      <c r="R2415" s="14"/>
    </row>
    <row r="2416" spans="1:18" ht="15.75" customHeight="1">
      <c r="A2416" s="1"/>
      <c r="B2416" s="7" t="s">
        <v>14</v>
      </c>
      <c r="C2416" s="7">
        <v>1185732</v>
      </c>
      <c r="D2416" s="8">
        <v>44358</v>
      </c>
      <c r="E2416" s="7" t="s">
        <v>46</v>
      </c>
      <c r="F2416" s="7" t="s">
        <v>90</v>
      </c>
      <c r="G2416" s="7" t="s">
        <v>91</v>
      </c>
      <c r="H2416" s="7" t="s">
        <v>21</v>
      </c>
      <c r="I2416" s="9">
        <v>0.65</v>
      </c>
      <c r="J2416" s="10">
        <v>5000</v>
      </c>
      <c r="K2416" s="11">
        <f t="shared" si="18"/>
        <v>3250</v>
      </c>
      <c r="L2416" s="11">
        <f t="shared" si="19"/>
        <v>1137.5</v>
      </c>
      <c r="M2416" s="12">
        <v>0.35</v>
      </c>
      <c r="O2416" s="17"/>
      <c r="P2416" s="15"/>
      <c r="Q2416" s="13"/>
      <c r="R2416" s="14"/>
    </row>
    <row r="2417" spans="1:18" ht="15.75" customHeight="1">
      <c r="A2417" s="1"/>
      <c r="B2417" s="7" t="s">
        <v>14</v>
      </c>
      <c r="C2417" s="7">
        <v>1185732</v>
      </c>
      <c r="D2417" s="8">
        <v>44358</v>
      </c>
      <c r="E2417" s="7" t="s">
        <v>46</v>
      </c>
      <c r="F2417" s="7" t="s">
        <v>90</v>
      </c>
      <c r="G2417" s="7" t="s">
        <v>91</v>
      </c>
      <c r="H2417" s="7" t="s">
        <v>22</v>
      </c>
      <c r="I2417" s="9">
        <v>0.70000000000000007</v>
      </c>
      <c r="J2417" s="10">
        <v>6750</v>
      </c>
      <c r="K2417" s="11">
        <f t="shared" si="18"/>
        <v>4725</v>
      </c>
      <c r="L2417" s="11">
        <f t="shared" si="19"/>
        <v>2362.5</v>
      </c>
      <c r="M2417" s="12">
        <v>0.5</v>
      </c>
      <c r="O2417" s="17"/>
      <c r="P2417" s="15"/>
      <c r="Q2417" s="13"/>
      <c r="R2417" s="14"/>
    </row>
    <row r="2418" spans="1:18" ht="15.75" customHeight="1">
      <c r="A2418" s="1"/>
      <c r="B2418" s="7" t="s">
        <v>14</v>
      </c>
      <c r="C2418" s="7">
        <v>1185732</v>
      </c>
      <c r="D2418" s="8">
        <v>44386</v>
      </c>
      <c r="E2418" s="7" t="s">
        <v>46</v>
      </c>
      <c r="F2418" s="7" t="s">
        <v>90</v>
      </c>
      <c r="G2418" s="7" t="s">
        <v>91</v>
      </c>
      <c r="H2418" s="7" t="s">
        <v>17</v>
      </c>
      <c r="I2418" s="9">
        <v>0.65</v>
      </c>
      <c r="J2418" s="10">
        <v>9000</v>
      </c>
      <c r="K2418" s="11">
        <f t="shared" si="18"/>
        <v>5850</v>
      </c>
      <c r="L2418" s="11">
        <f t="shared" si="19"/>
        <v>2340</v>
      </c>
      <c r="M2418" s="12">
        <v>0.4</v>
      </c>
      <c r="O2418" s="17"/>
      <c r="P2418" s="15"/>
      <c r="Q2418" s="13"/>
      <c r="R2418" s="14"/>
    </row>
    <row r="2419" spans="1:18" ht="15.75" customHeight="1">
      <c r="A2419" s="1"/>
      <c r="B2419" s="7" t="s">
        <v>14</v>
      </c>
      <c r="C2419" s="7">
        <v>1185732</v>
      </c>
      <c r="D2419" s="8">
        <v>44386</v>
      </c>
      <c r="E2419" s="7" t="s">
        <v>46</v>
      </c>
      <c r="F2419" s="7" t="s">
        <v>90</v>
      </c>
      <c r="G2419" s="7" t="s">
        <v>91</v>
      </c>
      <c r="H2419" s="7" t="s">
        <v>18</v>
      </c>
      <c r="I2419" s="9">
        <v>0.60000000000000009</v>
      </c>
      <c r="J2419" s="10">
        <v>6500</v>
      </c>
      <c r="K2419" s="11">
        <f t="shared" si="18"/>
        <v>3900.0000000000005</v>
      </c>
      <c r="L2419" s="11">
        <f t="shared" si="19"/>
        <v>1365</v>
      </c>
      <c r="M2419" s="12">
        <v>0.35</v>
      </c>
      <c r="O2419" s="17"/>
      <c r="P2419" s="15"/>
      <c r="Q2419" s="13"/>
      <c r="R2419" s="14"/>
    </row>
    <row r="2420" spans="1:18" ht="15.75" customHeight="1">
      <c r="A2420" s="1"/>
      <c r="B2420" s="7" t="s">
        <v>14</v>
      </c>
      <c r="C2420" s="7">
        <v>1185732</v>
      </c>
      <c r="D2420" s="8">
        <v>44386</v>
      </c>
      <c r="E2420" s="7" t="s">
        <v>46</v>
      </c>
      <c r="F2420" s="7" t="s">
        <v>90</v>
      </c>
      <c r="G2420" s="7" t="s">
        <v>91</v>
      </c>
      <c r="H2420" s="7" t="s">
        <v>19</v>
      </c>
      <c r="I2420" s="9">
        <v>0.55000000000000004</v>
      </c>
      <c r="J2420" s="10">
        <v>5750</v>
      </c>
      <c r="K2420" s="11">
        <f t="shared" si="18"/>
        <v>3162.5000000000005</v>
      </c>
      <c r="L2420" s="11">
        <f t="shared" si="19"/>
        <v>1265.0000000000002</v>
      </c>
      <c r="M2420" s="12">
        <v>0.4</v>
      </c>
      <c r="O2420" s="17"/>
      <c r="P2420" s="15"/>
      <c r="Q2420" s="13"/>
      <c r="R2420" s="14"/>
    </row>
    <row r="2421" spans="1:18" ht="15.75" customHeight="1">
      <c r="A2421" s="1"/>
      <c r="B2421" s="7" t="s">
        <v>14</v>
      </c>
      <c r="C2421" s="7">
        <v>1185732</v>
      </c>
      <c r="D2421" s="8">
        <v>44386</v>
      </c>
      <c r="E2421" s="7" t="s">
        <v>46</v>
      </c>
      <c r="F2421" s="7" t="s">
        <v>90</v>
      </c>
      <c r="G2421" s="7" t="s">
        <v>91</v>
      </c>
      <c r="H2421" s="7" t="s">
        <v>20</v>
      </c>
      <c r="I2421" s="9">
        <v>0.55000000000000004</v>
      </c>
      <c r="J2421" s="10">
        <v>5250</v>
      </c>
      <c r="K2421" s="11">
        <f t="shared" si="18"/>
        <v>2887.5000000000005</v>
      </c>
      <c r="L2421" s="11">
        <f t="shared" si="19"/>
        <v>1155.0000000000002</v>
      </c>
      <c r="M2421" s="12">
        <v>0.4</v>
      </c>
      <c r="O2421" s="17"/>
      <c r="P2421" s="15"/>
      <c r="Q2421" s="13"/>
      <c r="R2421" s="14"/>
    </row>
    <row r="2422" spans="1:18" ht="15.75" customHeight="1">
      <c r="A2422" s="1"/>
      <c r="B2422" s="7" t="s">
        <v>14</v>
      </c>
      <c r="C2422" s="7">
        <v>1185732</v>
      </c>
      <c r="D2422" s="8">
        <v>44386</v>
      </c>
      <c r="E2422" s="7" t="s">
        <v>46</v>
      </c>
      <c r="F2422" s="7" t="s">
        <v>90</v>
      </c>
      <c r="G2422" s="7" t="s">
        <v>91</v>
      </c>
      <c r="H2422" s="7" t="s">
        <v>21</v>
      </c>
      <c r="I2422" s="9">
        <v>0.65</v>
      </c>
      <c r="J2422" s="10">
        <v>5500</v>
      </c>
      <c r="K2422" s="11">
        <f t="shared" si="18"/>
        <v>3575</v>
      </c>
      <c r="L2422" s="11">
        <f t="shared" si="19"/>
        <v>1251.25</v>
      </c>
      <c r="M2422" s="12">
        <v>0.35</v>
      </c>
      <c r="O2422" s="17"/>
      <c r="P2422" s="15"/>
      <c r="Q2422" s="13"/>
      <c r="R2422" s="14"/>
    </row>
    <row r="2423" spans="1:18" ht="15.75" customHeight="1">
      <c r="A2423" s="1"/>
      <c r="B2423" s="7" t="s">
        <v>14</v>
      </c>
      <c r="C2423" s="7">
        <v>1185732</v>
      </c>
      <c r="D2423" s="8">
        <v>44386</v>
      </c>
      <c r="E2423" s="7" t="s">
        <v>46</v>
      </c>
      <c r="F2423" s="7" t="s">
        <v>90</v>
      </c>
      <c r="G2423" s="7" t="s">
        <v>91</v>
      </c>
      <c r="H2423" s="7" t="s">
        <v>22</v>
      </c>
      <c r="I2423" s="9">
        <v>0.70000000000000007</v>
      </c>
      <c r="J2423" s="10">
        <v>7250</v>
      </c>
      <c r="K2423" s="11">
        <f t="shared" si="18"/>
        <v>5075.0000000000009</v>
      </c>
      <c r="L2423" s="11">
        <f t="shared" si="19"/>
        <v>2537.5000000000005</v>
      </c>
      <c r="M2423" s="12">
        <v>0.5</v>
      </c>
      <c r="O2423" s="17"/>
      <c r="P2423" s="15"/>
      <c r="Q2423" s="13"/>
      <c r="R2423" s="14"/>
    </row>
    <row r="2424" spans="1:18" ht="15.75" customHeight="1">
      <c r="A2424" s="1"/>
      <c r="B2424" s="7" t="s">
        <v>14</v>
      </c>
      <c r="C2424" s="7">
        <v>1185732</v>
      </c>
      <c r="D2424" s="8">
        <v>44418</v>
      </c>
      <c r="E2424" s="7" t="s">
        <v>46</v>
      </c>
      <c r="F2424" s="7" t="s">
        <v>90</v>
      </c>
      <c r="G2424" s="7" t="s">
        <v>91</v>
      </c>
      <c r="H2424" s="7" t="s">
        <v>17</v>
      </c>
      <c r="I2424" s="9">
        <v>0.65</v>
      </c>
      <c r="J2424" s="10">
        <v>8750</v>
      </c>
      <c r="K2424" s="11">
        <f t="shared" si="18"/>
        <v>5687.5</v>
      </c>
      <c r="L2424" s="11">
        <f t="shared" si="19"/>
        <v>2275</v>
      </c>
      <c r="M2424" s="12">
        <v>0.4</v>
      </c>
      <c r="O2424" s="17"/>
      <c r="P2424" s="15"/>
      <c r="Q2424" s="13"/>
      <c r="R2424" s="14"/>
    </row>
    <row r="2425" spans="1:18" ht="15.75" customHeight="1">
      <c r="A2425" s="1"/>
      <c r="B2425" s="7" t="s">
        <v>14</v>
      </c>
      <c r="C2425" s="7">
        <v>1185732</v>
      </c>
      <c r="D2425" s="8">
        <v>44418</v>
      </c>
      <c r="E2425" s="7" t="s">
        <v>46</v>
      </c>
      <c r="F2425" s="7" t="s">
        <v>90</v>
      </c>
      <c r="G2425" s="7" t="s">
        <v>91</v>
      </c>
      <c r="H2425" s="7" t="s">
        <v>18</v>
      </c>
      <c r="I2425" s="9">
        <v>0.60000000000000009</v>
      </c>
      <c r="J2425" s="10">
        <v>6500</v>
      </c>
      <c r="K2425" s="11">
        <f t="shared" si="18"/>
        <v>3900.0000000000005</v>
      </c>
      <c r="L2425" s="11">
        <f t="shared" si="19"/>
        <v>1365</v>
      </c>
      <c r="M2425" s="12">
        <v>0.35</v>
      </c>
      <c r="O2425" s="17"/>
      <c r="P2425" s="15"/>
      <c r="Q2425" s="13"/>
      <c r="R2425" s="14"/>
    </row>
    <row r="2426" spans="1:18" ht="15.75" customHeight="1">
      <c r="A2426" s="1"/>
      <c r="B2426" s="7" t="s">
        <v>14</v>
      </c>
      <c r="C2426" s="7">
        <v>1185732</v>
      </c>
      <c r="D2426" s="8">
        <v>44418</v>
      </c>
      <c r="E2426" s="7" t="s">
        <v>46</v>
      </c>
      <c r="F2426" s="7" t="s">
        <v>90</v>
      </c>
      <c r="G2426" s="7" t="s">
        <v>91</v>
      </c>
      <c r="H2426" s="7" t="s">
        <v>19</v>
      </c>
      <c r="I2426" s="9">
        <v>0.55000000000000004</v>
      </c>
      <c r="J2426" s="10">
        <v>5750</v>
      </c>
      <c r="K2426" s="11">
        <f t="shared" si="18"/>
        <v>3162.5000000000005</v>
      </c>
      <c r="L2426" s="11">
        <f t="shared" si="19"/>
        <v>1265.0000000000002</v>
      </c>
      <c r="M2426" s="12">
        <v>0.4</v>
      </c>
      <c r="O2426" s="17"/>
      <c r="P2426" s="15"/>
      <c r="Q2426" s="13"/>
      <c r="R2426" s="14"/>
    </row>
    <row r="2427" spans="1:18" ht="15.75" customHeight="1">
      <c r="A2427" s="1"/>
      <c r="B2427" s="7" t="s">
        <v>14</v>
      </c>
      <c r="C2427" s="7">
        <v>1185732</v>
      </c>
      <c r="D2427" s="8">
        <v>44418</v>
      </c>
      <c r="E2427" s="7" t="s">
        <v>46</v>
      </c>
      <c r="F2427" s="7" t="s">
        <v>90</v>
      </c>
      <c r="G2427" s="7" t="s">
        <v>91</v>
      </c>
      <c r="H2427" s="7" t="s">
        <v>20</v>
      </c>
      <c r="I2427" s="9">
        <v>0.45</v>
      </c>
      <c r="J2427" s="10">
        <v>5250</v>
      </c>
      <c r="K2427" s="11">
        <f t="shared" si="18"/>
        <v>2362.5</v>
      </c>
      <c r="L2427" s="11">
        <f t="shared" si="19"/>
        <v>945</v>
      </c>
      <c r="M2427" s="12">
        <v>0.4</v>
      </c>
      <c r="O2427" s="17"/>
      <c r="P2427" s="15"/>
      <c r="Q2427" s="13"/>
      <c r="R2427" s="14"/>
    </row>
    <row r="2428" spans="1:18" ht="15.75" customHeight="1">
      <c r="A2428" s="1"/>
      <c r="B2428" s="7" t="s">
        <v>14</v>
      </c>
      <c r="C2428" s="7">
        <v>1185732</v>
      </c>
      <c r="D2428" s="8">
        <v>44418</v>
      </c>
      <c r="E2428" s="7" t="s">
        <v>46</v>
      </c>
      <c r="F2428" s="7" t="s">
        <v>90</v>
      </c>
      <c r="G2428" s="7" t="s">
        <v>91</v>
      </c>
      <c r="H2428" s="7" t="s">
        <v>21</v>
      </c>
      <c r="I2428" s="9">
        <v>0.55000000000000004</v>
      </c>
      <c r="J2428" s="10">
        <v>5000</v>
      </c>
      <c r="K2428" s="11">
        <f t="shared" si="18"/>
        <v>2750</v>
      </c>
      <c r="L2428" s="11">
        <f t="shared" si="19"/>
        <v>962.49999999999989</v>
      </c>
      <c r="M2428" s="12">
        <v>0.35</v>
      </c>
      <c r="O2428" s="17"/>
      <c r="P2428" s="15"/>
      <c r="Q2428" s="13"/>
      <c r="R2428" s="14"/>
    </row>
    <row r="2429" spans="1:18" ht="15.75" customHeight="1">
      <c r="A2429" s="1"/>
      <c r="B2429" s="7" t="s">
        <v>14</v>
      </c>
      <c r="C2429" s="7">
        <v>1185732</v>
      </c>
      <c r="D2429" s="8">
        <v>44418</v>
      </c>
      <c r="E2429" s="7" t="s">
        <v>46</v>
      </c>
      <c r="F2429" s="7" t="s">
        <v>90</v>
      </c>
      <c r="G2429" s="7" t="s">
        <v>91</v>
      </c>
      <c r="H2429" s="7" t="s">
        <v>22</v>
      </c>
      <c r="I2429" s="9">
        <v>0.60000000000000009</v>
      </c>
      <c r="J2429" s="10">
        <v>6750</v>
      </c>
      <c r="K2429" s="11">
        <f t="shared" si="18"/>
        <v>4050.0000000000005</v>
      </c>
      <c r="L2429" s="11">
        <f t="shared" si="19"/>
        <v>2025.0000000000002</v>
      </c>
      <c r="M2429" s="12">
        <v>0.5</v>
      </c>
      <c r="O2429" s="17"/>
      <c r="P2429" s="15"/>
      <c r="Q2429" s="13"/>
      <c r="R2429" s="14"/>
    </row>
    <row r="2430" spans="1:18" ht="15.75" customHeight="1">
      <c r="A2430" s="1"/>
      <c r="B2430" s="7" t="s">
        <v>14</v>
      </c>
      <c r="C2430" s="7">
        <v>1185732</v>
      </c>
      <c r="D2430" s="8">
        <v>44448</v>
      </c>
      <c r="E2430" s="7" t="s">
        <v>46</v>
      </c>
      <c r="F2430" s="7" t="s">
        <v>90</v>
      </c>
      <c r="G2430" s="7" t="s">
        <v>91</v>
      </c>
      <c r="H2430" s="7" t="s">
        <v>17</v>
      </c>
      <c r="I2430" s="9">
        <v>0.55000000000000004</v>
      </c>
      <c r="J2430" s="10">
        <v>7750</v>
      </c>
      <c r="K2430" s="11">
        <f t="shared" si="18"/>
        <v>4262.5</v>
      </c>
      <c r="L2430" s="11">
        <f t="shared" si="19"/>
        <v>1705</v>
      </c>
      <c r="M2430" s="12">
        <v>0.4</v>
      </c>
      <c r="O2430" s="17"/>
      <c r="P2430" s="15"/>
      <c r="Q2430" s="13"/>
      <c r="R2430" s="14"/>
    </row>
    <row r="2431" spans="1:18" ht="15.75" customHeight="1">
      <c r="A2431" s="1"/>
      <c r="B2431" s="7" t="s">
        <v>14</v>
      </c>
      <c r="C2431" s="7">
        <v>1185732</v>
      </c>
      <c r="D2431" s="8">
        <v>44448</v>
      </c>
      <c r="E2431" s="7" t="s">
        <v>46</v>
      </c>
      <c r="F2431" s="7" t="s">
        <v>90</v>
      </c>
      <c r="G2431" s="7" t="s">
        <v>91</v>
      </c>
      <c r="H2431" s="7" t="s">
        <v>18</v>
      </c>
      <c r="I2431" s="9">
        <v>0.50000000000000011</v>
      </c>
      <c r="J2431" s="10">
        <v>5750</v>
      </c>
      <c r="K2431" s="11">
        <f t="shared" si="18"/>
        <v>2875.0000000000005</v>
      </c>
      <c r="L2431" s="11">
        <f t="shared" si="19"/>
        <v>1006.2500000000001</v>
      </c>
      <c r="M2431" s="12">
        <v>0.35</v>
      </c>
      <c r="O2431" s="17"/>
      <c r="P2431" s="15"/>
      <c r="Q2431" s="13"/>
      <c r="R2431" s="14"/>
    </row>
    <row r="2432" spans="1:18" ht="15.75" customHeight="1">
      <c r="A2432" s="1"/>
      <c r="B2432" s="7" t="s">
        <v>14</v>
      </c>
      <c r="C2432" s="7">
        <v>1185732</v>
      </c>
      <c r="D2432" s="8">
        <v>44448</v>
      </c>
      <c r="E2432" s="7" t="s">
        <v>46</v>
      </c>
      <c r="F2432" s="7" t="s">
        <v>90</v>
      </c>
      <c r="G2432" s="7" t="s">
        <v>91</v>
      </c>
      <c r="H2432" s="7" t="s">
        <v>19</v>
      </c>
      <c r="I2432" s="9">
        <v>0.25000000000000006</v>
      </c>
      <c r="J2432" s="10">
        <v>4750</v>
      </c>
      <c r="K2432" s="11">
        <f t="shared" si="18"/>
        <v>1187.5000000000002</v>
      </c>
      <c r="L2432" s="11">
        <f t="shared" si="19"/>
        <v>475.00000000000011</v>
      </c>
      <c r="M2432" s="12">
        <v>0.4</v>
      </c>
      <c r="O2432" s="17"/>
      <c r="P2432" s="15"/>
      <c r="Q2432" s="13"/>
      <c r="R2432" s="14"/>
    </row>
    <row r="2433" spans="1:18" ht="15.75" customHeight="1">
      <c r="A2433" s="1"/>
      <c r="B2433" s="7" t="s">
        <v>14</v>
      </c>
      <c r="C2433" s="7">
        <v>1185732</v>
      </c>
      <c r="D2433" s="8">
        <v>44448</v>
      </c>
      <c r="E2433" s="7" t="s">
        <v>46</v>
      </c>
      <c r="F2433" s="7" t="s">
        <v>90</v>
      </c>
      <c r="G2433" s="7" t="s">
        <v>91</v>
      </c>
      <c r="H2433" s="7" t="s">
        <v>20</v>
      </c>
      <c r="I2433" s="9">
        <v>0.25000000000000006</v>
      </c>
      <c r="J2433" s="10">
        <v>4500</v>
      </c>
      <c r="K2433" s="11">
        <f t="shared" si="18"/>
        <v>1125.0000000000002</v>
      </c>
      <c r="L2433" s="11">
        <f t="shared" si="19"/>
        <v>450.00000000000011</v>
      </c>
      <c r="M2433" s="12">
        <v>0.4</v>
      </c>
      <c r="O2433" s="17"/>
      <c r="P2433" s="15"/>
      <c r="Q2433" s="13"/>
      <c r="R2433" s="14"/>
    </row>
    <row r="2434" spans="1:18" ht="15.75" customHeight="1">
      <c r="A2434" s="1"/>
      <c r="B2434" s="7" t="s">
        <v>14</v>
      </c>
      <c r="C2434" s="7">
        <v>1185732</v>
      </c>
      <c r="D2434" s="8">
        <v>44448</v>
      </c>
      <c r="E2434" s="7" t="s">
        <v>46</v>
      </c>
      <c r="F2434" s="7" t="s">
        <v>90</v>
      </c>
      <c r="G2434" s="7" t="s">
        <v>91</v>
      </c>
      <c r="H2434" s="7" t="s">
        <v>21</v>
      </c>
      <c r="I2434" s="9">
        <v>0.35000000000000003</v>
      </c>
      <c r="J2434" s="10">
        <v>4500</v>
      </c>
      <c r="K2434" s="11">
        <f t="shared" si="18"/>
        <v>1575.0000000000002</v>
      </c>
      <c r="L2434" s="11">
        <f t="shared" si="19"/>
        <v>551.25</v>
      </c>
      <c r="M2434" s="12">
        <v>0.35</v>
      </c>
      <c r="O2434" s="17"/>
      <c r="P2434" s="15"/>
      <c r="Q2434" s="13"/>
      <c r="R2434" s="14"/>
    </row>
    <row r="2435" spans="1:18" ht="15.75" customHeight="1">
      <c r="A2435" s="1"/>
      <c r="B2435" s="7" t="s">
        <v>14</v>
      </c>
      <c r="C2435" s="7">
        <v>1185732</v>
      </c>
      <c r="D2435" s="8">
        <v>44448</v>
      </c>
      <c r="E2435" s="7" t="s">
        <v>46</v>
      </c>
      <c r="F2435" s="7" t="s">
        <v>90</v>
      </c>
      <c r="G2435" s="7" t="s">
        <v>91</v>
      </c>
      <c r="H2435" s="7" t="s">
        <v>22</v>
      </c>
      <c r="I2435" s="9">
        <v>0.40000000000000008</v>
      </c>
      <c r="J2435" s="10">
        <v>5500</v>
      </c>
      <c r="K2435" s="11">
        <f t="shared" si="18"/>
        <v>2200.0000000000005</v>
      </c>
      <c r="L2435" s="11">
        <f t="shared" si="19"/>
        <v>1100.0000000000002</v>
      </c>
      <c r="M2435" s="12">
        <v>0.5</v>
      </c>
      <c r="O2435" s="17"/>
      <c r="P2435" s="15"/>
      <c r="Q2435" s="13"/>
      <c r="R2435" s="14"/>
    </row>
    <row r="2436" spans="1:18" ht="15.75" customHeight="1">
      <c r="A2436" s="1"/>
      <c r="B2436" s="7" t="s">
        <v>14</v>
      </c>
      <c r="C2436" s="7">
        <v>1185732</v>
      </c>
      <c r="D2436" s="8">
        <v>44480</v>
      </c>
      <c r="E2436" s="7" t="s">
        <v>46</v>
      </c>
      <c r="F2436" s="7" t="s">
        <v>90</v>
      </c>
      <c r="G2436" s="7" t="s">
        <v>91</v>
      </c>
      <c r="H2436" s="7" t="s">
        <v>17</v>
      </c>
      <c r="I2436" s="9">
        <v>0.40000000000000008</v>
      </c>
      <c r="J2436" s="10">
        <v>7250</v>
      </c>
      <c r="K2436" s="11">
        <f t="shared" si="18"/>
        <v>2900.0000000000005</v>
      </c>
      <c r="L2436" s="11">
        <f t="shared" si="19"/>
        <v>1160.0000000000002</v>
      </c>
      <c r="M2436" s="12">
        <v>0.4</v>
      </c>
      <c r="O2436" s="17"/>
      <c r="P2436" s="15"/>
      <c r="Q2436" s="13"/>
      <c r="R2436" s="14"/>
    </row>
    <row r="2437" spans="1:18" ht="15.75" customHeight="1">
      <c r="A2437" s="1"/>
      <c r="B2437" s="7" t="s">
        <v>14</v>
      </c>
      <c r="C2437" s="7">
        <v>1185732</v>
      </c>
      <c r="D2437" s="8">
        <v>44480</v>
      </c>
      <c r="E2437" s="7" t="s">
        <v>46</v>
      </c>
      <c r="F2437" s="7" t="s">
        <v>90</v>
      </c>
      <c r="G2437" s="7" t="s">
        <v>91</v>
      </c>
      <c r="H2437" s="7" t="s">
        <v>18</v>
      </c>
      <c r="I2437" s="9">
        <v>0.3000000000000001</v>
      </c>
      <c r="J2437" s="10">
        <v>5500</v>
      </c>
      <c r="K2437" s="11">
        <f t="shared" si="18"/>
        <v>1650.0000000000005</v>
      </c>
      <c r="L2437" s="11">
        <f t="shared" si="19"/>
        <v>577.50000000000011</v>
      </c>
      <c r="M2437" s="12">
        <v>0.35</v>
      </c>
      <c r="O2437" s="17"/>
      <c r="P2437" s="15"/>
      <c r="Q2437" s="13"/>
      <c r="R2437" s="14"/>
    </row>
    <row r="2438" spans="1:18" ht="15.75" customHeight="1">
      <c r="A2438" s="1"/>
      <c r="B2438" s="7" t="s">
        <v>14</v>
      </c>
      <c r="C2438" s="7">
        <v>1185732</v>
      </c>
      <c r="D2438" s="8">
        <v>44480</v>
      </c>
      <c r="E2438" s="7" t="s">
        <v>46</v>
      </c>
      <c r="F2438" s="7" t="s">
        <v>90</v>
      </c>
      <c r="G2438" s="7" t="s">
        <v>91</v>
      </c>
      <c r="H2438" s="7" t="s">
        <v>19</v>
      </c>
      <c r="I2438" s="9">
        <v>0.3000000000000001</v>
      </c>
      <c r="J2438" s="10">
        <v>4250</v>
      </c>
      <c r="K2438" s="11">
        <f t="shared" si="18"/>
        <v>1275.0000000000005</v>
      </c>
      <c r="L2438" s="11">
        <f t="shared" si="19"/>
        <v>510.00000000000023</v>
      </c>
      <c r="M2438" s="12">
        <v>0.4</v>
      </c>
      <c r="O2438" s="17"/>
      <c r="P2438" s="15"/>
      <c r="Q2438" s="13"/>
      <c r="R2438" s="14"/>
    </row>
    <row r="2439" spans="1:18" ht="15.75" customHeight="1">
      <c r="A2439" s="1"/>
      <c r="B2439" s="7" t="s">
        <v>14</v>
      </c>
      <c r="C2439" s="7">
        <v>1185732</v>
      </c>
      <c r="D2439" s="8">
        <v>44480</v>
      </c>
      <c r="E2439" s="7" t="s">
        <v>46</v>
      </c>
      <c r="F2439" s="7" t="s">
        <v>90</v>
      </c>
      <c r="G2439" s="7" t="s">
        <v>91</v>
      </c>
      <c r="H2439" s="7" t="s">
        <v>20</v>
      </c>
      <c r="I2439" s="9">
        <v>0.3000000000000001</v>
      </c>
      <c r="J2439" s="10">
        <v>4000</v>
      </c>
      <c r="K2439" s="11">
        <f t="shared" si="18"/>
        <v>1200.0000000000005</v>
      </c>
      <c r="L2439" s="11">
        <f t="shared" si="19"/>
        <v>480.00000000000023</v>
      </c>
      <c r="M2439" s="12">
        <v>0.4</v>
      </c>
      <c r="O2439" s="17"/>
      <c r="P2439" s="15"/>
      <c r="Q2439" s="13"/>
      <c r="R2439" s="14"/>
    </row>
    <row r="2440" spans="1:18" ht="15.75" customHeight="1">
      <c r="A2440" s="1"/>
      <c r="B2440" s="7" t="s">
        <v>14</v>
      </c>
      <c r="C2440" s="7">
        <v>1185732</v>
      </c>
      <c r="D2440" s="8">
        <v>44480</v>
      </c>
      <c r="E2440" s="7" t="s">
        <v>46</v>
      </c>
      <c r="F2440" s="7" t="s">
        <v>90</v>
      </c>
      <c r="G2440" s="7" t="s">
        <v>91</v>
      </c>
      <c r="H2440" s="7" t="s">
        <v>21</v>
      </c>
      <c r="I2440" s="9">
        <v>0.40000000000000008</v>
      </c>
      <c r="J2440" s="10">
        <v>4000</v>
      </c>
      <c r="K2440" s="11">
        <f t="shared" si="18"/>
        <v>1600.0000000000002</v>
      </c>
      <c r="L2440" s="11">
        <f t="shared" si="19"/>
        <v>560</v>
      </c>
      <c r="M2440" s="12">
        <v>0.35</v>
      </c>
      <c r="O2440" s="17"/>
      <c r="P2440" s="15"/>
      <c r="Q2440" s="13"/>
      <c r="R2440" s="14"/>
    </row>
    <row r="2441" spans="1:18" ht="15.75" customHeight="1">
      <c r="A2441" s="1"/>
      <c r="B2441" s="7" t="s">
        <v>14</v>
      </c>
      <c r="C2441" s="7">
        <v>1185732</v>
      </c>
      <c r="D2441" s="8">
        <v>44480</v>
      </c>
      <c r="E2441" s="7" t="s">
        <v>46</v>
      </c>
      <c r="F2441" s="7" t="s">
        <v>90</v>
      </c>
      <c r="G2441" s="7" t="s">
        <v>91</v>
      </c>
      <c r="H2441" s="7" t="s">
        <v>22</v>
      </c>
      <c r="I2441" s="9">
        <v>0.4</v>
      </c>
      <c r="J2441" s="10">
        <v>5250</v>
      </c>
      <c r="K2441" s="11">
        <f t="shared" si="18"/>
        <v>2100</v>
      </c>
      <c r="L2441" s="11">
        <f t="shared" si="19"/>
        <v>1050</v>
      </c>
      <c r="M2441" s="12">
        <v>0.5</v>
      </c>
      <c r="O2441" s="17"/>
      <c r="P2441" s="15"/>
      <c r="Q2441" s="13"/>
      <c r="R2441" s="14"/>
    </row>
    <row r="2442" spans="1:18" ht="15.75" customHeight="1">
      <c r="A2442" s="1"/>
      <c r="B2442" s="7" t="s">
        <v>14</v>
      </c>
      <c r="C2442" s="7">
        <v>1185732</v>
      </c>
      <c r="D2442" s="8">
        <v>44510</v>
      </c>
      <c r="E2442" s="7" t="s">
        <v>46</v>
      </c>
      <c r="F2442" s="7" t="s">
        <v>90</v>
      </c>
      <c r="G2442" s="7" t="s">
        <v>91</v>
      </c>
      <c r="H2442" s="7" t="s">
        <v>17</v>
      </c>
      <c r="I2442" s="9">
        <v>0.35000000000000009</v>
      </c>
      <c r="J2442" s="10">
        <v>6750</v>
      </c>
      <c r="K2442" s="11">
        <f t="shared" si="18"/>
        <v>2362.5000000000005</v>
      </c>
      <c r="L2442" s="11">
        <f t="shared" si="19"/>
        <v>945.00000000000023</v>
      </c>
      <c r="M2442" s="12">
        <v>0.4</v>
      </c>
      <c r="O2442" s="17"/>
      <c r="P2442" s="15"/>
      <c r="Q2442" s="13"/>
      <c r="R2442" s="14"/>
    </row>
    <row r="2443" spans="1:18" ht="15.75" customHeight="1">
      <c r="A2443" s="1"/>
      <c r="B2443" s="7" t="s">
        <v>14</v>
      </c>
      <c r="C2443" s="7">
        <v>1185732</v>
      </c>
      <c r="D2443" s="8">
        <v>44510</v>
      </c>
      <c r="E2443" s="7" t="s">
        <v>46</v>
      </c>
      <c r="F2443" s="7" t="s">
        <v>90</v>
      </c>
      <c r="G2443" s="7" t="s">
        <v>91</v>
      </c>
      <c r="H2443" s="7" t="s">
        <v>18</v>
      </c>
      <c r="I2443" s="9">
        <v>0.25000000000000011</v>
      </c>
      <c r="J2443" s="10">
        <v>5000</v>
      </c>
      <c r="K2443" s="11">
        <f t="shared" si="18"/>
        <v>1250.0000000000005</v>
      </c>
      <c r="L2443" s="11">
        <f t="shared" si="19"/>
        <v>437.50000000000011</v>
      </c>
      <c r="M2443" s="12">
        <v>0.35</v>
      </c>
      <c r="O2443" s="17"/>
      <c r="P2443" s="15"/>
      <c r="Q2443" s="13"/>
      <c r="R2443" s="14"/>
    </row>
    <row r="2444" spans="1:18" ht="15.75" customHeight="1">
      <c r="A2444" s="1"/>
      <c r="B2444" s="7" t="s">
        <v>14</v>
      </c>
      <c r="C2444" s="7">
        <v>1185732</v>
      </c>
      <c r="D2444" s="8">
        <v>44510</v>
      </c>
      <c r="E2444" s="7" t="s">
        <v>46</v>
      </c>
      <c r="F2444" s="7" t="s">
        <v>90</v>
      </c>
      <c r="G2444" s="7" t="s">
        <v>91</v>
      </c>
      <c r="H2444" s="7" t="s">
        <v>19</v>
      </c>
      <c r="I2444" s="9">
        <v>0.35000000000000014</v>
      </c>
      <c r="J2444" s="10">
        <v>4450</v>
      </c>
      <c r="K2444" s="11">
        <f t="shared" si="18"/>
        <v>1557.5000000000007</v>
      </c>
      <c r="L2444" s="11">
        <f t="shared" si="19"/>
        <v>623.00000000000034</v>
      </c>
      <c r="M2444" s="12">
        <v>0.4</v>
      </c>
      <c r="O2444" s="17"/>
      <c r="P2444" s="15"/>
      <c r="Q2444" s="13"/>
      <c r="R2444" s="14"/>
    </row>
    <row r="2445" spans="1:18" ht="15.75" customHeight="1">
      <c r="A2445" s="1"/>
      <c r="B2445" s="7" t="s">
        <v>14</v>
      </c>
      <c r="C2445" s="7">
        <v>1185732</v>
      </c>
      <c r="D2445" s="8">
        <v>44510</v>
      </c>
      <c r="E2445" s="7" t="s">
        <v>46</v>
      </c>
      <c r="F2445" s="7" t="s">
        <v>90</v>
      </c>
      <c r="G2445" s="7" t="s">
        <v>91</v>
      </c>
      <c r="H2445" s="7" t="s">
        <v>20</v>
      </c>
      <c r="I2445" s="9">
        <v>0.65000000000000024</v>
      </c>
      <c r="J2445" s="10">
        <v>5000</v>
      </c>
      <c r="K2445" s="11">
        <f t="shared" si="18"/>
        <v>3250.0000000000014</v>
      </c>
      <c r="L2445" s="11">
        <f t="shared" si="19"/>
        <v>1300.0000000000007</v>
      </c>
      <c r="M2445" s="12">
        <v>0.4</v>
      </c>
      <c r="O2445" s="17"/>
      <c r="P2445" s="15"/>
      <c r="Q2445" s="13"/>
      <c r="R2445" s="14"/>
    </row>
    <row r="2446" spans="1:18" ht="15.75" customHeight="1">
      <c r="A2446" s="1"/>
      <c r="B2446" s="7" t="s">
        <v>14</v>
      </c>
      <c r="C2446" s="7">
        <v>1185732</v>
      </c>
      <c r="D2446" s="8">
        <v>44510</v>
      </c>
      <c r="E2446" s="7" t="s">
        <v>46</v>
      </c>
      <c r="F2446" s="7" t="s">
        <v>90</v>
      </c>
      <c r="G2446" s="7" t="s">
        <v>91</v>
      </c>
      <c r="H2446" s="7" t="s">
        <v>21</v>
      </c>
      <c r="I2446" s="9">
        <v>0.80000000000000016</v>
      </c>
      <c r="J2446" s="10">
        <v>4750</v>
      </c>
      <c r="K2446" s="11">
        <f t="shared" si="18"/>
        <v>3800.0000000000009</v>
      </c>
      <c r="L2446" s="11">
        <f t="shared" si="19"/>
        <v>1330.0000000000002</v>
      </c>
      <c r="M2446" s="12">
        <v>0.35</v>
      </c>
      <c r="O2446" s="17"/>
      <c r="P2446" s="15"/>
      <c r="Q2446" s="13"/>
      <c r="R2446" s="14"/>
    </row>
    <row r="2447" spans="1:18" ht="15.75" customHeight="1">
      <c r="A2447" s="1"/>
      <c r="B2447" s="7" t="s">
        <v>14</v>
      </c>
      <c r="C2447" s="7">
        <v>1185732</v>
      </c>
      <c r="D2447" s="8">
        <v>44510</v>
      </c>
      <c r="E2447" s="7" t="s">
        <v>46</v>
      </c>
      <c r="F2447" s="7" t="s">
        <v>90</v>
      </c>
      <c r="G2447" s="7" t="s">
        <v>91</v>
      </c>
      <c r="H2447" s="7" t="s">
        <v>22</v>
      </c>
      <c r="I2447" s="9">
        <v>0.8</v>
      </c>
      <c r="J2447" s="10">
        <v>5750</v>
      </c>
      <c r="K2447" s="11">
        <f t="shared" si="18"/>
        <v>4600</v>
      </c>
      <c r="L2447" s="11">
        <f t="shared" si="19"/>
        <v>2300</v>
      </c>
      <c r="M2447" s="12">
        <v>0.5</v>
      </c>
      <c r="O2447" s="17"/>
      <c r="P2447" s="15"/>
      <c r="Q2447" s="13"/>
      <c r="R2447" s="14"/>
    </row>
    <row r="2448" spans="1:18" ht="15.75" customHeight="1">
      <c r="A2448" s="1"/>
      <c r="B2448" s="7" t="s">
        <v>14</v>
      </c>
      <c r="C2448" s="7">
        <v>1185732</v>
      </c>
      <c r="D2448" s="8">
        <v>44539</v>
      </c>
      <c r="E2448" s="7" t="s">
        <v>46</v>
      </c>
      <c r="F2448" s="7" t="s">
        <v>90</v>
      </c>
      <c r="G2448" s="7" t="s">
        <v>91</v>
      </c>
      <c r="H2448" s="7" t="s">
        <v>17</v>
      </c>
      <c r="I2448" s="9">
        <v>0.75000000000000011</v>
      </c>
      <c r="J2448" s="10">
        <v>8250</v>
      </c>
      <c r="K2448" s="11">
        <f t="shared" si="18"/>
        <v>6187.5000000000009</v>
      </c>
      <c r="L2448" s="11">
        <f t="shared" si="19"/>
        <v>2475.0000000000005</v>
      </c>
      <c r="M2448" s="12">
        <v>0.4</v>
      </c>
      <c r="O2448" s="17"/>
      <c r="P2448" s="15"/>
      <c r="Q2448" s="13"/>
      <c r="R2448" s="14"/>
    </row>
    <row r="2449" spans="1:18" ht="15.75" customHeight="1">
      <c r="A2449" s="1"/>
      <c r="B2449" s="7" t="s">
        <v>14</v>
      </c>
      <c r="C2449" s="7">
        <v>1185732</v>
      </c>
      <c r="D2449" s="8">
        <v>44539</v>
      </c>
      <c r="E2449" s="7" t="s">
        <v>46</v>
      </c>
      <c r="F2449" s="7" t="s">
        <v>90</v>
      </c>
      <c r="G2449" s="7" t="s">
        <v>91</v>
      </c>
      <c r="H2449" s="7" t="s">
        <v>18</v>
      </c>
      <c r="I2449" s="9">
        <v>0.65000000000000013</v>
      </c>
      <c r="J2449" s="10">
        <v>6250</v>
      </c>
      <c r="K2449" s="11">
        <f t="shared" si="18"/>
        <v>4062.5000000000009</v>
      </c>
      <c r="L2449" s="11">
        <f t="shared" si="19"/>
        <v>1421.8750000000002</v>
      </c>
      <c r="M2449" s="12">
        <v>0.35</v>
      </c>
      <c r="O2449" s="17"/>
      <c r="P2449" s="15"/>
      <c r="Q2449" s="13"/>
      <c r="R2449" s="14"/>
    </row>
    <row r="2450" spans="1:18" ht="15.75" customHeight="1">
      <c r="A2450" s="1"/>
      <c r="B2450" s="7" t="s">
        <v>14</v>
      </c>
      <c r="C2450" s="7">
        <v>1185732</v>
      </c>
      <c r="D2450" s="8">
        <v>44539</v>
      </c>
      <c r="E2450" s="7" t="s">
        <v>46</v>
      </c>
      <c r="F2450" s="7" t="s">
        <v>90</v>
      </c>
      <c r="G2450" s="7" t="s">
        <v>91</v>
      </c>
      <c r="H2450" s="7" t="s">
        <v>19</v>
      </c>
      <c r="I2450" s="9">
        <v>0.65000000000000013</v>
      </c>
      <c r="J2450" s="10">
        <v>5750</v>
      </c>
      <c r="K2450" s="11">
        <f t="shared" si="18"/>
        <v>3737.5000000000009</v>
      </c>
      <c r="L2450" s="11">
        <f t="shared" si="19"/>
        <v>1495.0000000000005</v>
      </c>
      <c r="M2450" s="12">
        <v>0.4</v>
      </c>
      <c r="O2450" s="17"/>
      <c r="P2450" s="15"/>
      <c r="Q2450" s="13"/>
      <c r="R2450" s="14"/>
    </row>
    <row r="2451" spans="1:18" ht="15.75" customHeight="1">
      <c r="A2451" s="1"/>
      <c r="B2451" s="7" t="s">
        <v>14</v>
      </c>
      <c r="C2451" s="7">
        <v>1185732</v>
      </c>
      <c r="D2451" s="8">
        <v>44539</v>
      </c>
      <c r="E2451" s="7" t="s">
        <v>46</v>
      </c>
      <c r="F2451" s="7" t="s">
        <v>90</v>
      </c>
      <c r="G2451" s="7" t="s">
        <v>91</v>
      </c>
      <c r="H2451" s="7" t="s">
        <v>20</v>
      </c>
      <c r="I2451" s="9">
        <v>0.65000000000000013</v>
      </c>
      <c r="J2451" s="10">
        <v>5250</v>
      </c>
      <c r="K2451" s="11">
        <f t="shared" si="18"/>
        <v>3412.5000000000009</v>
      </c>
      <c r="L2451" s="11">
        <f t="shared" si="19"/>
        <v>1365.0000000000005</v>
      </c>
      <c r="M2451" s="12">
        <v>0.4</v>
      </c>
      <c r="O2451" s="17"/>
      <c r="P2451" s="15"/>
      <c r="Q2451" s="13"/>
      <c r="R2451" s="14"/>
    </row>
    <row r="2452" spans="1:18" ht="15.75" customHeight="1">
      <c r="A2452" s="1"/>
      <c r="B2452" s="7" t="s">
        <v>14</v>
      </c>
      <c r="C2452" s="7">
        <v>1185732</v>
      </c>
      <c r="D2452" s="8">
        <v>44539</v>
      </c>
      <c r="E2452" s="7" t="s">
        <v>46</v>
      </c>
      <c r="F2452" s="7" t="s">
        <v>90</v>
      </c>
      <c r="G2452" s="7" t="s">
        <v>91</v>
      </c>
      <c r="H2452" s="7" t="s">
        <v>21</v>
      </c>
      <c r="I2452" s="9">
        <v>0.75000000000000011</v>
      </c>
      <c r="J2452" s="10">
        <v>5250</v>
      </c>
      <c r="K2452" s="11">
        <f t="shared" si="18"/>
        <v>3937.5000000000005</v>
      </c>
      <c r="L2452" s="11">
        <f t="shared" si="19"/>
        <v>1378.125</v>
      </c>
      <c r="M2452" s="12">
        <v>0.35</v>
      </c>
      <c r="O2452" s="17"/>
      <c r="P2452" s="15"/>
      <c r="Q2452" s="13"/>
      <c r="R2452" s="14"/>
    </row>
    <row r="2453" spans="1:18" ht="15.75" customHeight="1">
      <c r="A2453" s="1"/>
      <c r="B2453" s="7" t="s">
        <v>14</v>
      </c>
      <c r="C2453" s="7">
        <v>1185732</v>
      </c>
      <c r="D2453" s="8">
        <v>44539</v>
      </c>
      <c r="E2453" s="7" t="s">
        <v>46</v>
      </c>
      <c r="F2453" s="7" t="s">
        <v>90</v>
      </c>
      <c r="G2453" s="7" t="s">
        <v>91</v>
      </c>
      <c r="H2453" s="7" t="s">
        <v>22</v>
      </c>
      <c r="I2453" s="9">
        <v>0.8</v>
      </c>
      <c r="J2453" s="10">
        <v>6250</v>
      </c>
      <c r="K2453" s="11">
        <f t="shared" si="18"/>
        <v>5000</v>
      </c>
      <c r="L2453" s="11">
        <f t="shared" si="19"/>
        <v>2500</v>
      </c>
      <c r="M2453" s="12">
        <v>0.5</v>
      </c>
      <c r="O2453" s="17"/>
      <c r="P2453" s="15"/>
      <c r="Q2453" s="13"/>
      <c r="R2453" s="14"/>
    </row>
    <row r="2454" spans="1:18" ht="15.75" customHeight="1">
      <c r="A2454" s="1" t="s">
        <v>39</v>
      </c>
      <c r="B2454" s="7" t="s">
        <v>14</v>
      </c>
      <c r="C2454" s="7">
        <v>1185732</v>
      </c>
      <c r="D2454" s="8">
        <v>44218</v>
      </c>
      <c r="E2454" s="7" t="s">
        <v>33</v>
      </c>
      <c r="F2454" s="7" t="s">
        <v>92</v>
      </c>
      <c r="G2454" s="7" t="s">
        <v>93</v>
      </c>
      <c r="H2454" s="7" t="s">
        <v>17</v>
      </c>
      <c r="I2454" s="9">
        <v>0.4</v>
      </c>
      <c r="J2454" s="10">
        <v>5000</v>
      </c>
      <c r="K2454" s="11">
        <f t="shared" si="18"/>
        <v>2000</v>
      </c>
      <c r="L2454" s="11">
        <f t="shared" si="19"/>
        <v>800</v>
      </c>
      <c r="M2454" s="12">
        <v>0.4</v>
      </c>
      <c r="O2454" s="17"/>
      <c r="P2454" s="15"/>
      <c r="Q2454" s="13"/>
      <c r="R2454" s="14"/>
    </row>
    <row r="2455" spans="1:18" ht="15.75" customHeight="1">
      <c r="A2455" s="1"/>
      <c r="B2455" s="7" t="s">
        <v>14</v>
      </c>
      <c r="C2455" s="7">
        <v>1185732</v>
      </c>
      <c r="D2455" s="8">
        <v>44218</v>
      </c>
      <c r="E2455" s="7" t="s">
        <v>33</v>
      </c>
      <c r="F2455" s="7" t="s">
        <v>92</v>
      </c>
      <c r="G2455" s="7" t="s">
        <v>93</v>
      </c>
      <c r="H2455" s="7" t="s">
        <v>18</v>
      </c>
      <c r="I2455" s="9">
        <v>0.4</v>
      </c>
      <c r="J2455" s="10">
        <v>3000</v>
      </c>
      <c r="K2455" s="11">
        <f t="shared" si="18"/>
        <v>1200</v>
      </c>
      <c r="L2455" s="11">
        <f t="shared" si="19"/>
        <v>420</v>
      </c>
      <c r="M2455" s="12">
        <v>0.35</v>
      </c>
      <c r="O2455" s="17"/>
      <c r="P2455" s="15"/>
      <c r="Q2455" s="13"/>
      <c r="R2455" s="14"/>
    </row>
    <row r="2456" spans="1:18" ht="15.75" customHeight="1">
      <c r="A2456" s="1"/>
      <c r="B2456" s="7" t="s">
        <v>14</v>
      </c>
      <c r="C2456" s="7">
        <v>1185732</v>
      </c>
      <c r="D2456" s="8">
        <v>44218</v>
      </c>
      <c r="E2456" s="7" t="s">
        <v>33</v>
      </c>
      <c r="F2456" s="7" t="s">
        <v>92</v>
      </c>
      <c r="G2456" s="7" t="s">
        <v>93</v>
      </c>
      <c r="H2456" s="7" t="s">
        <v>19</v>
      </c>
      <c r="I2456" s="9">
        <v>0.30000000000000004</v>
      </c>
      <c r="J2456" s="10">
        <v>3000</v>
      </c>
      <c r="K2456" s="11">
        <f t="shared" si="18"/>
        <v>900.00000000000011</v>
      </c>
      <c r="L2456" s="11">
        <f t="shared" si="19"/>
        <v>360.00000000000006</v>
      </c>
      <c r="M2456" s="12">
        <v>0.4</v>
      </c>
      <c r="O2456" s="17"/>
      <c r="P2456" s="15"/>
      <c r="Q2456" s="13"/>
      <c r="R2456" s="14"/>
    </row>
    <row r="2457" spans="1:18" ht="15.75" customHeight="1">
      <c r="A2457" s="1"/>
      <c r="B2457" s="7" t="s">
        <v>14</v>
      </c>
      <c r="C2457" s="7">
        <v>1185732</v>
      </c>
      <c r="D2457" s="8">
        <v>44218</v>
      </c>
      <c r="E2457" s="7" t="s">
        <v>33</v>
      </c>
      <c r="F2457" s="7" t="s">
        <v>92</v>
      </c>
      <c r="G2457" s="7" t="s">
        <v>93</v>
      </c>
      <c r="H2457" s="7" t="s">
        <v>20</v>
      </c>
      <c r="I2457" s="9">
        <v>0.35000000000000003</v>
      </c>
      <c r="J2457" s="10">
        <v>1500</v>
      </c>
      <c r="K2457" s="11">
        <f t="shared" si="18"/>
        <v>525</v>
      </c>
      <c r="L2457" s="11">
        <f t="shared" si="19"/>
        <v>210</v>
      </c>
      <c r="M2457" s="12">
        <v>0.4</v>
      </c>
      <c r="O2457" s="17"/>
      <c r="P2457" s="15"/>
      <c r="Q2457" s="13"/>
      <c r="R2457" s="14"/>
    </row>
    <row r="2458" spans="1:18" ht="15.75" customHeight="1">
      <c r="A2458" s="1"/>
      <c r="B2458" s="7" t="s">
        <v>14</v>
      </c>
      <c r="C2458" s="7">
        <v>1185732</v>
      </c>
      <c r="D2458" s="8">
        <v>44218</v>
      </c>
      <c r="E2458" s="7" t="s">
        <v>33</v>
      </c>
      <c r="F2458" s="7" t="s">
        <v>92</v>
      </c>
      <c r="G2458" s="7" t="s">
        <v>93</v>
      </c>
      <c r="H2458" s="7" t="s">
        <v>21</v>
      </c>
      <c r="I2458" s="9">
        <v>0.49999999999999994</v>
      </c>
      <c r="J2458" s="10">
        <v>2000</v>
      </c>
      <c r="K2458" s="11">
        <f t="shared" si="18"/>
        <v>999.99999999999989</v>
      </c>
      <c r="L2458" s="11">
        <f t="shared" si="19"/>
        <v>349.99999999999994</v>
      </c>
      <c r="M2458" s="12">
        <v>0.35</v>
      </c>
      <c r="O2458" s="17"/>
      <c r="P2458" s="15"/>
      <c r="Q2458" s="13"/>
      <c r="R2458" s="14"/>
    </row>
    <row r="2459" spans="1:18" ht="15.75" customHeight="1">
      <c r="A2459" s="1"/>
      <c r="B2459" s="7" t="s">
        <v>14</v>
      </c>
      <c r="C2459" s="7">
        <v>1185732</v>
      </c>
      <c r="D2459" s="8">
        <v>44218</v>
      </c>
      <c r="E2459" s="7" t="s">
        <v>33</v>
      </c>
      <c r="F2459" s="7" t="s">
        <v>92</v>
      </c>
      <c r="G2459" s="7" t="s">
        <v>93</v>
      </c>
      <c r="H2459" s="7" t="s">
        <v>22</v>
      </c>
      <c r="I2459" s="9">
        <v>0.4</v>
      </c>
      <c r="J2459" s="10">
        <v>3000</v>
      </c>
      <c r="K2459" s="11">
        <f t="shared" si="18"/>
        <v>1200</v>
      </c>
      <c r="L2459" s="11">
        <f t="shared" si="19"/>
        <v>480</v>
      </c>
      <c r="M2459" s="12">
        <v>0.4</v>
      </c>
      <c r="O2459" s="17"/>
      <c r="P2459" s="15"/>
      <c r="Q2459" s="13"/>
      <c r="R2459" s="14"/>
    </row>
    <row r="2460" spans="1:18" ht="15.75" customHeight="1">
      <c r="A2460" s="1"/>
      <c r="B2460" s="7" t="s">
        <v>14</v>
      </c>
      <c r="C2460" s="7">
        <v>1185732</v>
      </c>
      <c r="D2460" s="8">
        <v>44249</v>
      </c>
      <c r="E2460" s="7" t="s">
        <v>33</v>
      </c>
      <c r="F2460" s="7" t="s">
        <v>92</v>
      </c>
      <c r="G2460" s="7" t="s">
        <v>93</v>
      </c>
      <c r="H2460" s="7" t="s">
        <v>17</v>
      </c>
      <c r="I2460" s="9">
        <v>0.4</v>
      </c>
      <c r="J2460" s="10">
        <v>5500</v>
      </c>
      <c r="K2460" s="11">
        <f t="shared" si="18"/>
        <v>2200</v>
      </c>
      <c r="L2460" s="11">
        <f t="shared" si="19"/>
        <v>880</v>
      </c>
      <c r="M2460" s="12">
        <v>0.4</v>
      </c>
      <c r="O2460" s="17"/>
      <c r="P2460" s="15"/>
      <c r="Q2460" s="13"/>
      <c r="R2460" s="14"/>
    </row>
    <row r="2461" spans="1:18" ht="15.75" customHeight="1">
      <c r="A2461" s="1"/>
      <c r="B2461" s="7" t="s">
        <v>14</v>
      </c>
      <c r="C2461" s="7">
        <v>1185732</v>
      </c>
      <c r="D2461" s="8">
        <v>44249</v>
      </c>
      <c r="E2461" s="7" t="s">
        <v>33</v>
      </c>
      <c r="F2461" s="7" t="s">
        <v>92</v>
      </c>
      <c r="G2461" s="7" t="s">
        <v>93</v>
      </c>
      <c r="H2461" s="7" t="s">
        <v>18</v>
      </c>
      <c r="I2461" s="9">
        <v>0.4</v>
      </c>
      <c r="J2461" s="10">
        <v>2000</v>
      </c>
      <c r="K2461" s="11">
        <f t="shared" si="18"/>
        <v>800</v>
      </c>
      <c r="L2461" s="11">
        <f t="shared" si="19"/>
        <v>280</v>
      </c>
      <c r="M2461" s="12">
        <v>0.35</v>
      </c>
      <c r="O2461" s="17"/>
      <c r="P2461" s="15"/>
      <c r="Q2461" s="13"/>
      <c r="R2461" s="14"/>
    </row>
    <row r="2462" spans="1:18" ht="15.75" customHeight="1">
      <c r="A2462" s="1"/>
      <c r="B2462" s="7" t="s">
        <v>14</v>
      </c>
      <c r="C2462" s="7">
        <v>1185732</v>
      </c>
      <c r="D2462" s="8">
        <v>44249</v>
      </c>
      <c r="E2462" s="7" t="s">
        <v>33</v>
      </c>
      <c r="F2462" s="7" t="s">
        <v>92</v>
      </c>
      <c r="G2462" s="7" t="s">
        <v>93</v>
      </c>
      <c r="H2462" s="7" t="s">
        <v>19</v>
      </c>
      <c r="I2462" s="9">
        <v>0.30000000000000004</v>
      </c>
      <c r="J2462" s="10">
        <v>2500</v>
      </c>
      <c r="K2462" s="11">
        <f t="shared" si="18"/>
        <v>750.00000000000011</v>
      </c>
      <c r="L2462" s="11">
        <f t="shared" si="19"/>
        <v>300.00000000000006</v>
      </c>
      <c r="M2462" s="12">
        <v>0.4</v>
      </c>
      <c r="O2462" s="17"/>
      <c r="P2462" s="15"/>
      <c r="Q2462" s="13"/>
      <c r="R2462" s="14"/>
    </row>
    <row r="2463" spans="1:18" ht="15.75" customHeight="1">
      <c r="A2463" s="1"/>
      <c r="B2463" s="7" t="s">
        <v>14</v>
      </c>
      <c r="C2463" s="7">
        <v>1185732</v>
      </c>
      <c r="D2463" s="8">
        <v>44249</v>
      </c>
      <c r="E2463" s="7" t="s">
        <v>33</v>
      </c>
      <c r="F2463" s="7" t="s">
        <v>92</v>
      </c>
      <c r="G2463" s="7" t="s">
        <v>93</v>
      </c>
      <c r="H2463" s="7" t="s">
        <v>20</v>
      </c>
      <c r="I2463" s="9">
        <v>0.35000000000000003</v>
      </c>
      <c r="J2463" s="10">
        <v>1250</v>
      </c>
      <c r="K2463" s="11">
        <f t="shared" si="18"/>
        <v>437.50000000000006</v>
      </c>
      <c r="L2463" s="11">
        <f t="shared" si="19"/>
        <v>175.00000000000003</v>
      </c>
      <c r="M2463" s="12">
        <v>0.4</v>
      </c>
      <c r="O2463" s="17"/>
      <c r="P2463" s="15"/>
      <c r="Q2463" s="13"/>
      <c r="R2463" s="14"/>
    </row>
    <row r="2464" spans="1:18" ht="15.75" customHeight="1">
      <c r="A2464" s="1"/>
      <c r="B2464" s="7" t="s">
        <v>14</v>
      </c>
      <c r="C2464" s="7">
        <v>1185732</v>
      </c>
      <c r="D2464" s="8">
        <v>44249</v>
      </c>
      <c r="E2464" s="7" t="s">
        <v>33</v>
      </c>
      <c r="F2464" s="7" t="s">
        <v>92</v>
      </c>
      <c r="G2464" s="7" t="s">
        <v>93</v>
      </c>
      <c r="H2464" s="7" t="s">
        <v>21</v>
      </c>
      <c r="I2464" s="9">
        <v>0.49999999999999994</v>
      </c>
      <c r="J2464" s="10">
        <v>2000</v>
      </c>
      <c r="K2464" s="11">
        <f t="shared" si="18"/>
        <v>999.99999999999989</v>
      </c>
      <c r="L2464" s="11">
        <f t="shared" si="19"/>
        <v>349.99999999999994</v>
      </c>
      <c r="M2464" s="12">
        <v>0.35</v>
      </c>
      <c r="O2464" s="17"/>
      <c r="P2464" s="15"/>
      <c r="Q2464" s="13"/>
      <c r="R2464" s="14"/>
    </row>
    <row r="2465" spans="1:18" ht="15.75" customHeight="1">
      <c r="A2465" s="1"/>
      <c r="B2465" s="7" t="s">
        <v>14</v>
      </c>
      <c r="C2465" s="7">
        <v>1185732</v>
      </c>
      <c r="D2465" s="8">
        <v>44249</v>
      </c>
      <c r="E2465" s="7" t="s">
        <v>33</v>
      </c>
      <c r="F2465" s="7" t="s">
        <v>92</v>
      </c>
      <c r="G2465" s="7" t="s">
        <v>93</v>
      </c>
      <c r="H2465" s="7" t="s">
        <v>22</v>
      </c>
      <c r="I2465" s="9">
        <v>0.4</v>
      </c>
      <c r="J2465" s="10">
        <v>3000</v>
      </c>
      <c r="K2465" s="11">
        <f t="shared" si="18"/>
        <v>1200</v>
      </c>
      <c r="L2465" s="11">
        <f t="shared" si="19"/>
        <v>480</v>
      </c>
      <c r="M2465" s="12">
        <v>0.4</v>
      </c>
      <c r="O2465" s="17"/>
      <c r="P2465" s="15"/>
      <c r="Q2465" s="13"/>
      <c r="R2465" s="14"/>
    </row>
    <row r="2466" spans="1:18" ht="15.75" customHeight="1">
      <c r="A2466" s="1"/>
      <c r="B2466" s="7" t="s">
        <v>14</v>
      </c>
      <c r="C2466" s="7">
        <v>1185732</v>
      </c>
      <c r="D2466" s="8">
        <v>44276</v>
      </c>
      <c r="E2466" s="7" t="s">
        <v>33</v>
      </c>
      <c r="F2466" s="7" t="s">
        <v>92</v>
      </c>
      <c r="G2466" s="7" t="s">
        <v>93</v>
      </c>
      <c r="H2466" s="7" t="s">
        <v>17</v>
      </c>
      <c r="I2466" s="9">
        <v>0.45</v>
      </c>
      <c r="J2466" s="10">
        <v>5200</v>
      </c>
      <c r="K2466" s="11">
        <f t="shared" si="18"/>
        <v>2340</v>
      </c>
      <c r="L2466" s="11">
        <f t="shared" si="19"/>
        <v>936</v>
      </c>
      <c r="M2466" s="12">
        <v>0.4</v>
      </c>
      <c r="O2466" s="17"/>
      <c r="P2466" s="15"/>
      <c r="Q2466" s="13"/>
      <c r="R2466" s="14"/>
    </row>
    <row r="2467" spans="1:18" ht="15.75" customHeight="1">
      <c r="A2467" s="1"/>
      <c r="B2467" s="7" t="s">
        <v>14</v>
      </c>
      <c r="C2467" s="7">
        <v>1185732</v>
      </c>
      <c r="D2467" s="8">
        <v>44276</v>
      </c>
      <c r="E2467" s="7" t="s">
        <v>33</v>
      </c>
      <c r="F2467" s="7" t="s">
        <v>92</v>
      </c>
      <c r="G2467" s="7" t="s">
        <v>93</v>
      </c>
      <c r="H2467" s="7" t="s">
        <v>18</v>
      </c>
      <c r="I2467" s="9">
        <v>0.45</v>
      </c>
      <c r="J2467" s="10">
        <v>2250</v>
      </c>
      <c r="K2467" s="11">
        <f t="shared" si="18"/>
        <v>1012.5</v>
      </c>
      <c r="L2467" s="11">
        <f t="shared" si="19"/>
        <v>354.375</v>
      </c>
      <c r="M2467" s="12">
        <v>0.35</v>
      </c>
      <c r="O2467" s="17"/>
      <c r="P2467" s="15"/>
      <c r="Q2467" s="13"/>
      <c r="R2467" s="14"/>
    </row>
    <row r="2468" spans="1:18" ht="15.75" customHeight="1">
      <c r="A2468" s="1"/>
      <c r="B2468" s="7" t="s">
        <v>14</v>
      </c>
      <c r="C2468" s="7">
        <v>1185732</v>
      </c>
      <c r="D2468" s="8">
        <v>44276</v>
      </c>
      <c r="E2468" s="7" t="s">
        <v>33</v>
      </c>
      <c r="F2468" s="7" t="s">
        <v>92</v>
      </c>
      <c r="G2468" s="7" t="s">
        <v>93</v>
      </c>
      <c r="H2468" s="7" t="s">
        <v>19</v>
      </c>
      <c r="I2468" s="9">
        <v>0.35000000000000003</v>
      </c>
      <c r="J2468" s="10">
        <v>2500</v>
      </c>
      <c r="K2468" s="11">
        <f t="shared" si="18"/>
        <v>875.00000000000011</v>
      </c>
      <c r="L2468" s="11">
        <f t="shared" si="19"/>
        <v>350.00000000000006</v>
      </c>
      <c r="M2468" s="12">
        <v>0.4</v>
      </c>
      <c r="O2468" s="17"/>
      <c r="P2468" s="15"/>
      <c r="Q2468" s="13"/>
      <c r="R2468" s="14"/>
    </row>
    <row r="2469" spans="1:18" ht="15.75" customHeight="1">
      <c r="A2469" s="1"/>
      <c r="B2469" s="7" t="s">
        <v>14</v>
      </c>
      <c r="C2469" s="7">
        <v>1185732</v>
      </c>
      <c r="D2469" s="8">
        <v>44276</v>
      </c>
      <c r="E2469" s="7" t="s">
        <v>33</v>
      </c>
      <c r="F2469" s="7" t="s">
        <v>92</v>
      </c>
      <c r="G2469" s="7" t="s">
        <v>93</v>
      </c>
      <c r="H2469" s="7" t="s">
        <v>20</v>
      </c>
      <c r="I2469" s="9">
        <v>0.4</v>
      </c>
      <c r="J2469" s="10">
        <v>1000</v>
      </c>
      <c r="K2469" s="11">
        <f t="shared" si="18"/>
        <v>400</v>
      </c>
      <c r="L2469" s="11">
        <f t="shared" si="19"/>
        <v>160</v>
      </c>
      <c r="M2469" s="12">
        <v>0.4</v>
      </c>
      <c r="O2469" s="17"/>
      <c r="P2469" s="15"/>
      <c r="Q2469" s="13"/>
      <c r="R2469" s="14"/>
    </row>
    <row r="2470" spans="1:18" ht="15.75" customHeight="1">
      <c r="A2470" s="1"/>
      <c r="B2470" s="7" t="s">
        <v>14</v>
      </c>
      <c r="C2470" s="7">
        <v>1185732</v>
      </c>
      <c r="D2470" s="8">
        <v>44276</v>
      </c>
      <c r="E2470" s="7" t="s">
        <v>33</v>
      </c>
      <c r="F2470" s="7" t="s">
        <v>92</v>
      </c>
      <c r="G2470" s="7" t="s">
        <v>93</v>
      </c>
      <c r="H2470" s="7" t="s">
        <v>21</v>
      </c>
      <c r="I2470" s="9">
        <v>0.54999999999999993</v>
      </c>
      <c r="J2470" s="10">
        <v>1500</v>
      </c>
      <c r="K2470" s="11">
        <f t="shared" si="18"/>
        <v>824.99999999999989</v>
      </c>
      <c r="L2470" s="11">
        <f t="shared" si="19"/>
        <v>288.74999999999994</v>
      </c>
      <c r="M2470" s="12">
        <v>0.35</v>
      </c>
      <c r="O2470" s="17"/>
      <c r="P2470" s="15"/>
      <c r="Q2470" s="13"/>
      <c r="R2470" s="14"/>
    </row>
    <row r="2471" spans="1:18" ht="15.75" customHeight="1">
      <c r="A2471" s="1"/>
      <c r="B2471" s="7" t="s">
        <v>14</v>
      </c>
      <c r="C2471" s="7">
        <v>1185732</v>
      </c>
      <c r="D2471" s="8">
        <v>44276</v>
      </c>
      <c r="E2471" s="7" t="s">
        <v>33</v>
      </c>
      <c r="F2471" s="7" t="s">
        <v>92</v>
      </c>
      <c r="G2471" s="7" t="s">
        <v>93</v>
      </c>
      <c r="H2471" s="7" t="s">
        <v>22</v>
      </c>
      <c r="I2471" s="9">
        <v>0.45</v>
      </c>
      <c r="J2471" s="10">
        <v>2500</v>
      </c>
      <c r="K2471" s="11">
        <f t="shared" si="18"/>
        <v>1125</v>
      </c>
      <c r="L2471" s="11">
        <f t="shared" si="19"/>
        <v>450</v>
      </c>
      <c r="M2471" s="12">
        <v>0.4</v>
      </c>
      <c r="O2471" s="17"/>
      <c r="P2471" s="15"/>
      <c r="Q2471" s="13"/>
      <c r="R2471" s="14"/>
    </row>
    <row r="2472" spans="1:18" ht="15.75" customHeight="1">
      <c r="A2472" s="1"/>
      <c r="B2472" s="7" t="s">
        <v>14</v>
      </c>
      <c r="C2472" s="7">
        <v>1185732</v>
      </c>
      <c r="D2472" s="8">
        <v>44308</v>
      </c>
      <c r="E2472" s="7" t="s">
        <v>33</v>
      </c>
      <c r="F2472" s="7" t="s">
        <v>92</v>
      </c>
      <c r="G2472" s="7" t="s">
        <v>93</v>
      </c>
      <c r="H2472" s="7" t="s">
        <v>17</v>
      </c>
      <c r="I2472" s="9">
        <v>0.45</v>
      </c>
      <c r="J2472" s="10">
        <v>4750</v>
      </c>
      <c r="K2472" s="11">
        <f t="shared" si="18"/>
        <v>2137.5</v>
      </c>
      <c r="L2472" s="11">
        <f t="shared" si="19"/>
        <v>855</v>
      </c>
      <c r="M2472" s="12">
        <v>0.4</v>
      </c>
      <c r="O2472" s="17"/>
      <c r="P2472" s="15"/>
      <c r="Q2472" s="13"/>
      <c r="R2472" s="14"/>
    </row>
    <row r="2473" spans="1:18" ht="15.75" customHeight="1">
      <c r="A2473" s="1"/>
      <c r="B2473" s="7" t="s">
        <v>14</v>
      </c>
      <c r="C2473" s="7">
        <v>1185732</v>
      </c>
      <c r="D2473" s="8">
        <v>44308</v>
      </c>
      <c r="E2473" s="7" t="s">
        <v>33</v>
      </c>
      <c r="F2473" s="7" t="s">
        <v>92</v>
      </c>
      <c r="G2473" s="7" t="s">
        <v>93</v>
      </c>
      <c r="H2473" s="7" t="s">
        <v>18</v>
      </c>
      <c r="I2473" s="9">
        <v>0.45</v>
      </c>
      <c r="J2473" s="10">
        <v>1750</v>
      </c>
      <c r="K2473" s="11">
        <f t="shared" si="18"/>
        <v>787.5</v>
      </c>
      <c r="L2473" s="11">
        <f t="shared" si="19"/>
        <v>275.625</v>
      </c>
      <c r="M2473" s="12">
        <v>0.35</v>
      </c>
      <c r="O2473" s="17"/>
      <c r="P2473" s="15"/>
      <c r="Q2473" s="13"/>
      <c r="R2473" s="14"/>
    </row>
    <row r="2474" spans="1:18" ht="15.75" customHeight="1">
      <c r="A2474" s="1"/>
      <c r="B2474" s="7" t="s">
        <v>14</v>
      </c>
      <c r="C2474" s="7">
        <v>1185732</v>
      </c>
      <c r="D2474" s="8">
        <v>44308</v>
      </c>
      <c r="E2474" s="7" t="s">
        <v>33</v>
      </c>
      <c r="F2474" s="7" t="s">
        <v>92</v>
      </c>
      <c r="G2474" s="7" t="s">
        <v>93</v>
      </c>
      <c r="H2474" s="7" t="s">
        <v>19</v>
      </c>
      <c r="I2474" s="9">
        <v>0.4</v>
      </c>
      <c r="J2474" s="10">
        <v>1750</v>
      </c>
      <c r="K2474" s="11">
        <f t="shared" si="18"/>
        <v>700</v>
      </c>
      <c r="L2474" s="11">
        <f t="shared" si="19"/>
        <v>280</v>
      </c>
      <c r="M2474" s="12">
        <v>0.4</v>
      </c>
      <c r="O2474" s="17"/>
      <c r="P2474" s="15"/>
      <c r="Q2474" s="13"/>
      <c r="R2474" s="14"/>
    </row>
    <row r="2475" spans="1:18" ht="15.75" customHeight="1">
      <c r="A2475" s="1"/>
      <c r="B2475" s="7" t="s">
        <v>14</v>
      </c>
      <c r="C2475" s="7">
        <v>1185732</v>
      </c>
      <c r="D2475" s="8">
        <v>44308</v>
      </c>
      <c r="E2475" s="7" t="s">
        <v>33</v>
      </c>
      <c r="F2475" s="7" t="s">
        <v>92</v>
      </c>
      <c r="G2475" s="7" t="s">
        <v>93</v>
      </c>
      <c r="H2475" s="7" t="s">
        <v>20</v>
      </c>
      <c r="I2475" s="9">
        <v>0.45</v>
      </c>
      <c r="J2475" s="10">
        <v>1000</v>
      </c>
      <c r="K2475" s="11">
        <f t="shared" si="18"/>
        <v>450</v>
      </c>
      <c r="L2475" s="11">
        <f t="shared" si="19"/>
        <v>180</v>
      </c>
      <c r="M2475" s="12">
        <v>0.4</v>
      </c>
      <c r="O2475" s="17"/>
      <c r="P2475" s="15"/>
      <c r="Q2475" s="13"/>
      <c r="R2475" s="14"/>
    </row>
    <row r="2476" spans="1:18" ht="15.75" customHeight="1">
      <c r="A2476" s="1"/>
      <c r="B2476" s="7" t="s">
        <v>14</v>
      </c>
      <c r="C2476" s="7">
        <v>1185732</v>
      </c>
      <c r="D2476" s="8">
        <v>44308</v>
      </c>
      <c r="E2476" s="7" t="s">
        <v>33</v>
      </c>
      <c r="F2476" s="7" t="s">
        <v>92</v>
      </c>
      <c r="G2476" s="7" t="s">
        <v>93</v>
      </c>
      <c r="H2476" s="7" t="s">
        <v>21</v>
      </c>
      <c r="I2476" s="9">
        <v>0.5</v>
      </c>
      <c r="J2476" s="10">
        <v>1250</v>
      </c>
      <c r="K2476" s="11">
        <f t="shared" si="18"/>
        <v>625</v>
      </c>
      <c r="L2476" s="11">
        <f t="shared" si="19"/>
        <v>218.75</v>
      </c>
      <c r="M2476" s="12">
        <v>0.35</v>
      </c>
      <c r="O2476" s="17"/>
      <c r="P2476" s="15"/>
      <c r="Q2476" s="13"/>
      <c r="R2476" s="14"/>
    </row>
    <row r="2477" spans="1:18" ht="15.75" customHeight="1">
      <c r="A2477" s="1"/>
      <c r="B2477" s="7" t="s">
        <v>14</v>
      </c>
      <c r="C2477" s="7">
        <v>1185732</v>
      </c>
      <c r="D2477" s="8">
        <v>44308</v>
      </c>
      <c r="E2477" s="7" t="s">
        <v>33</v>
      </c>
      <c r="F2477" s="7" t="s">
        <v>92</v>
      </c>
      <c r="G2477" s="7" t="s">
        <v>93</v>
      </c>
      <c r="H2477" s="7" t="s">
        <v>22</v>
      </c>
      <c r="I2477" s="9">
        <v>0.4</v>
      </c>
      <c r="J2477" s="10">
        <v>2500</v>
      </c>
      <c r="K2477" s="11">
        <f t="shared" si="18"/>
        <v>1000</v>
      </c>
      <c r="L2477" s="11">
        <f t="shared" si="19"/>
        <v>400</v>
      </c>
      <c r="M2477" s="12">
        <v>0.4</v>
      </c>
      <c r="O2477" s="17"/>
      <c r="P2477" s="15"/>
      <c r="Q2477" s="13"/>
      <c r="R2477" s="14"/>
    </row>
    <row r="2478" spans="1:18" ht="15.75" customHeight="1">
      <c r="A2478" s="1"/>
      <c r="B2478" s="7" t="s">
        <v>14</v>
      </c>
      <c r="C2478" s="7">
        <v>1185732</v>
      </c>
      <c r="D2478" s="8">
        <v>44339</v>
      </c>
      <c r="E2478" s="7" t="s">
        <v>33</v>
      </c>
      <c r="F2478" s="7" t="s">
        <v>92</v>
      </c>
      <c r="G2478" s="7" t="s">
        <v>93</v>
      </c>
      <c r="H2478" s="7" t="s">
        <v>17</v>
      </c>
      <c r="I2478" s="9">
        <v>0.5</v>
      </c>
      <c r="J2478" s="10">
        <v>5200</v>
      </c>
      <c r="K2478" s="11">
        <f t="shared" si="18"/>
        <v>2600</v>
      </c>
      <c r="L2478" s="11">
        <f t="shared" si="19"/>
        <v>1040</v>
      </c>
      <c r="M2478" s="12">
        <v>0.4</v>
      </c>
      <c r="O2478" s="17"/>
      <c r="P2478" s="15"/>
      <c r="Q2478" s="13"/>
      <c r="R2478" s="14"/>
    </row>
    <row r="2479" spans="1:18" ht="15.75" customHeight="1">
      <c r="A2479" s="1"/>
      <c r="B2479" s="7" t="s">
        <v>14</v>
      </c>
      <c r="C2479" s="7">
        <v>1185732</v>
      </c>
      <c r="D2479" s="8">
        <v>44339</v>
      </c>
      <c r="E2479" s="7" t="s">
        <v>33</v>
      </c>
      <c r="F2479" s="7" t="s">
        <v>92</v>
      </c>
      <c r="G2479" s="7" t="s">
        <v>93</v>
      </c>
      <c r="H2479" s="7" t="s">
        <v>18</v>
      </c>
      <c r="I2479" s="9">
        <v>0.45000000000000007</v>
      </c>
      <c r="J2479" s="10">
        <v>2250</v>
      </c>
      <c r="K2479" s="11">
        <f t="shared" si="18"/>
        <v>1012.5000000000001</v>
      </c>
      <c r="L2479" s="11">
        <f t="shared" si="19"/>
        <v>354.375</v>
      </c>
      <c r="M2479" s="12">
        <v>0.35</v>
      </c>
      <c r="O2479" s="17"/>
      <c r="P2479" s="15"/>
      <c r="Q2479" s="13"/>
      <c r="R2479" s="14"/>
    </row>
    <row r="2480" spans="1:18" ht="15.75" customHeight="1">
      <c r="A2480" s="1"/>
      <c r="B2480" s="7" t="s">
        <v>14</v>
      </c>
      <c r="C2480" s="7">
        <v>1185732</v>
      </c>
      <c r="D2480" s="8">
        <v>44339</v>
      </c>
      <c r="E2480" s="7" t="s">
        <v>33</v>
      </c>
      <c r="F2480" s="7" t="s">
        <v>92</v>
      </c>
      <c r="G2480" s="7" t="s">
        <v>93</v>
      </c>
      <c r="H2480" s="7" t="s">
        <v>19</v>
      </c>
      <c r="I2480" s="9">
        <v>0.4</v>
      </c>
      <c r="J2480" s="10">
        <v>2000</v>
      </c>
      <c r="K2480" s="11">
        <f t="shared" si="18"/>
        <v>800</v>
      </c>
      <c r="L2480" s="11">
        <f t="shared" si="19"/>
        <v>320</v>
      </c>
      <c r="M2480" s="12">
        <v>0.4</v>
      </c>
      <c r="O2480" s="17"/>
      <c r="P2480" s="15"/>
      <c r="Q2480" s="13"/>
      <c r="R2480" s="14"/>
    </row>
    <row r="2481" spans="1:18" ht="15.75" customHeight="1">
      <c r="A2481" s="1"/>
      <c r="B2481" s="7" t="s">
        <v>14</v>
      </c>
      <c r="C2481" s="7">
        <v>1185732</v>
      </c>
      <c r="D2481" s="8">
        <v>44339</v>
      </c>
      <c r="E2481" s="7" t="s">
        <v>33</v>
      </c>
      <c r="F2481" s="7" t="s">
        <v>92</v>
      </c>
      <c r="G2481" s="7" t="s">
        <v>93</v>
      </c>
      <c r="H2481" s="7" t="s">
        <v>20</v>
      </c>
      <c r="I2481" s="9">
        <v>0.4</v>
      </c>
      <c r="J2481" s="10">
        <v>1250</v>
      </c>
      <c r="K2481" s="11">
        <f t="shared" si="18"/>
        <v>500</v>
      </c>
      <c r="L2481" s="11">
        <f t="shared" si="19"/>
        <v>200</v>
      </c>
      <c r="M2481" s="12">
        <v>0.4</v>
      </c>
      <c r="O2481" s="17"/>
      <c r="P2481" s="15"/>
      <c r="Q2481" s="13"/>
      <c r="R2481" s="14"/>
    </row>
    <row r="2482" spans="1:18" ht="15.75" customHeight="1">
      <c r="A2482" s="1"/>
      <c r="B2482" s="7" t="s">
        <v>14</v>
      </c>
      <c r="C2482" s="7">
        <v>1185732</v>
      </c>
      <c r="D2482" s="8">
        <v>44339</v>
      </c>
      <c r="E2482" s="7" t="s">
        <v>33</v>
      </c>
      <c r="F2482" s="7" t="s">
        <v>92</v>
      </c>
      <c r="G2482" s="7" t="s">
        <v>93</v>
      </c>
      <c r="H2482" s="7" t="s">
        <v>21</v>
      </c>
      <c r="I2482" s="9">
        <v>0.5</v>
      </c>
      <c r="J2482" s="10">
        <v>1500</v>
      </c>
      <c r="K2482" s="11">
        <f t="shared" si="18"/>
        <v>750</v>
      </c>
      <c r="L2482" s="11">
        <f t="shared" si="19"/>
        <v>262.5</v>
      </c>
      <c r="M2482" s="12">
        <v>0.35</v>
      </c>
      <c r="O2482" s="17"/>
      <c r="P2482" s="15"/>
      <c r="Q2482" s="13"/>
      <c r="R2482" s="14"/>
    </row>
    <row r="2483" spans="1:18" ht="15.75" customHeight="1">
      <c r="A2483" s="1"/>
      <c r="B2483" s="7" t="s">
        <v>14</v>
      </c>
      <c r="C2483" s="7">
        <v>1185732</v>
      </c>
      <c r="D2483" s="8">
        <v>44339</v>
      </c>
      <c r="E2483" s="7" t="s">
        <v>33</v>
      </c>
      <c r="F2483" s="7" t="s">
        <v>92</v>
      </c>
      <c r="G2483" s="7" t="s">
        <v>93</v>
      </c>
      <c r="H2483" s="7" t="s">
        <v>22</v>
      </c>
      <c r="I2483" s="9">
        <v>0.55000000000000004</v>
      </c>
      <c r="J2483" s="10">
        <v>2750</v>
      </c>
      <c r="K2483" s="11">
        <f t="shared" si="18"/>
        <v>1512.5000000000002</v>
      </c>
      <c r="L2483" s="11">
        <f t="shared" si="19"/>
        <v>605.00000000000011</v>
      </c>
      <c r="M2483" s="12">
        <v>0.4</v>
      </c>
      <c r="O2483" s="17"/>
      <c r="P2483" s="15"/>
      <c r="Q2483" s="13"/>
      <c r="R2483" s="14"/>
    </row>
    <row r="2484" spans="1:18" ht="15.75" customHeight="1">
      <c r="A2484" s="1"/>
      <c r="B2484" s="7" t="s">
        <v>14</v>
      </c>
      <c r="C2484" s="7">
        <v>1185732</v>
      </c>
      <c r="D2484" s="8">
        <v>44369</v>
      </c>
      <c r="E2484" s="7" t="s">
        <v>33</v>
      </c>
      <c r="F2484" s="7" t="s">
        <v>92</v>
      </c>
      <c r="G2484" s="7" t="s">
        <v>93</v>
      </c>
      <c r="H2484" s="7" t="s">
        <v>17</v>
      </c>
      <c r="I2484" s="9">
        <v>0.4</v>
      </c>
      <c r="J2484" s="10">
        <v>5250</v>
      </c>
      <c r="K2484" s="11">
        <f t="shared" si="18"/>
        <v>2100</v>
      </c>
      <c r="L2484" s="11">
        <f t="shared" si="19"/>
        <v>840</v>
      </c>
      <c r="M2484" s="12">
        <v>0.4</v>
      </c>
      <c r="O2484" s="17"/>
      <c r="P2484" s="15"/>
      <c r="Q2484" s="13"/>
      <c r="R2484" s="14"/>
    </row>
    <row r="2485" spans="1:18" ht="15.75" customHeight="1">
      <c r="A2485" s="1"/>
      <c r="B2485" s="7" t="s">
        <v>14</v>
      </c>
      <c r="C2485" s="7">
        <v>1185732</v>
      </c>
      <c r="D2485" s="8">
        <v>44369</v>
      </c>
      <c r="E2485" s="7" t="s">
        <v>33</v>
      </c>
      <c r="F2485" s="7" t="s">
        <v>92</v>
      </c>
      <c r="G2485" s="7" t="s">
        <v>93</v>
      </c>
      <c r="H2485" s="7" t="s">
        <v>18</v>
      </c>
      <c r="I2485" s="9">
        <v>0.35000000000000009</v>
      </c>
      <c r="J2485" s="10">
        <v>2750</v>
      </c>
      <c r="K2485" s="11">
        <f t="shared" si="18"/>
        <v>962.50000000000023</v>
      </c>
      <c r="L2485" s="11">
        <f t="shared" si="19"/>
        <v>336.87500000000006</v>
      </c>
      <c r="M2485" s="12">
        <v>0.35</v>
      </c>
      <c r="O2485" s="17"/>
      <c r="P2485" s="15"/>
      <c r="Q2485" s="13"/>
      <c r="R2485" s="14"/>
    </row>
    <row r="2486" spans="1:18" ht="15.75" customHeight="1">
      <c r="A2486" s="1"/>
      <c r="B2486" s="7" t="s">
        <v>14</v>
      </c>
      <c r="C2486" s="7">
        <v>1185732</v>
      </c>
      <c r="D2486" s="8">
        <v>44369</v>
      </c>
      <c r="E2486" s="7" t="s">
        <v>33</v>
      </c>
      <c r="F2486" s="7" t="s">
        <v>92</v>
      </c>
      <c r="G2486" s="7" t="s">
        <v>93</v>
      </c>
      <c r="H2486" s="7" t="s">
        <v>19</v>
      </c>
      <c r="I2486" s="9">
        <v>0.30000000000000004</v>
      </c>
      <c r="J2486" s="10">
        <v>2250</v>
      </c>
      <c r="K2486" s="11">
        <f t="shared" si="18"/>
        <v>675.00000000000011</v>
      </c>
      <c r="L2486" s="11">
        <f t="shared" si="19"/>
        <v>270.00000000000006</v>
      </c>
      <c r="M2486" s="12">
        <v>0.4</v>
      </c>
      <c r="O2486" s="17"/>
      <c r="P2486" s="15"/>
      <c r="Q2486" s="13"/>
      <c r="R2486" s="14"/>
    </row>
    <row r="2487" spans="1:18" ht="15.75" customHeight="1">
      <c r="A2487" s="1"/>
      <c r="B2487" s="7" t="s">
        <v>14</v>
      </c>
      <c r="C2487" s="7">
        <v>1185732</v>
      </c>
      <c r="D2487" s="8">
        <v>44369</v>
      </c>
      <c r="E2487" s="7" t="s">
        <v>33</v>
      </c>
      <c r="F2487" s="7" t="s">
        <v>92</v>
      </c>
      <c r="G2487" s="7" t="s">
        <v>93</v>
      </c>
      <c r="H2487" s="7" t="s">
        <v>20</v>
      </c>
      <c r="I2487" s="9">
        <v>0.30000000000000004</v>
      </c>
      <c r="J2487" s="10">
        <v>2000</v>
      </c>
      <c r="K2487" s="11">
        <f t="shared" si="18"/>
        <v>600.00000000000011</v>
      </c>
      <c r="L2487" s="11">
        <f t="shared" si="19"/>
        <v>240.00000000000006</v>
      </c>
      <c r="M2487" s="12">
        <v>0.4</v>
      </c>
      <c r="O2487" s="17"/>
      <c r="P2487" s="15"/>
      <c r="Q2487" s="13"/>
      <c r="R2487" s="14"/>
    </row>
    <row r="2488" spans="1:18" ht="15.75" customHeight="1">
      <c r="A2488" s="1"/>
      <c r="B2488" s="7" t="s">
        <v>14</v>
      </c>
      <c r="C2488" s="7">
        <v>1185732</v>
      </c>
      <c r="D2488" s="8">
        <v>44369</v>
      </c>
      <c r="E2488" s="7" t="s">
        <v>33</v>
      </c>
      <c r="F2488" s="7" t="s">
        <v>92</v>
      </c>
      <c r="G2488" s="7" t="s">
        <v>93</v>
      </c>
      <c r="H2488" s="7" t="s">
        <v>21</v>
      </c>
      <c r="I2488" s="9">
        <v>0.5</v>
      </c>
      <c r="J2488" s="10">
        <v>2000</v>
      </c>
      <c r="K2488" s="11">
        <f t="shared" si="18"/>
        <v>1000</v>
      </c>
      <c r="L2488" s="11">
        <f t="shared" si="19"/>
        <v>350</v>
      </c>
      <c r="M2488" s="12">
        <v>0.35</v>
      </c>
      <c r="O2488" s="17"/>
      <c r="P2488" s="15"/>
      <c r="Q2488" s="13"/>
      <c r="R2488" s="14"/>
    </row>
    <row r="2489" spans="1:18" ht="15.75" customHeight="1">
      <c r="A2489" s="1"/>
      <c r="B2489" s="7" t="s">
        <v>14</v>
      </c>
      <c r="C2489" s="7">
        <v>1185732</v>
      </c>
      <c r="D2489" s="8">
        <v>44369</v>
      </c>
      <c r="E2489" s="7" t="s">
        <v>33</v>
      </c>
      <c r="F2489" s="7" t="s">
        <v>92</v>
      </c>
      <c r="G2489" s="7" t="s">
        <v>93</v>
      </c>
      <c r="H2489" s="7" t="s">
        <v>22</v>
      </c>
      <c r="I2489" s="9">
        <v>0.55000000000000004</v>
      </c>
      <c r="J2489" s="10">
        <v>3750</v>
      </c>
      <c r="K2489" s="11">
        <f t="shared" si="18"/>
        <v>2062.5</v>
      </c>
      <c r="L2489" s="11">
        <f t="shared" si="19"/>
        <v>825</v>
      </c>
      <c r="M2489" s="12">
        <v>0.4</v>
      </c>
      <c r="O2489" s="17"/>
      <c r="P2489" s="15"/>
      <c r="Q2489" s="13"/>
      <c r="R2489" s="14"/>
    </row>
    <row r="2490" spans="1:18" ht="15.75" customHeight="1">
      <c r="A2490" s="1"/>
      <c r="B2490" s="7" t="s">
        <v>14</v>
      </c>
      <c r="C2490" s="7">
        <v>1185732</v>
      </c>
      <c r="D2490" s="8">
        <v>44398</v>
      </c>
      <c r="E2490" s="7" t="s">
        <v>33</v>
      </c>
      <c r="F2490" s="7" t="s">
        <v>92</v>
      </c>
      <c r="G2490" s="7" t="s">
        <v>93</v>
      </c>
      <c r="H2490" s="7" t="s">
        <v>17</v>
      </c>
      <c r="I2490" s="9">
        <v>0.5</v>
      </c>
      <c r="J2490" s="10">
        <v>6000</v>
      </c>
      <c r="K2490" s="11">
        <f t="shared" si="18"/>
        <v>3000</v>
      </c>
      <c r="L2490" s="11">
        <f t="shared" si="19"/>
        <v>1200</v>
      </c>
      <c r="M2490" s="12">
        <v>0.4</v>
      </c>
      <c r="O2490" s="17"/>
      <c r="P2490" s="15"/>
      <c r="Q2490" s="13"/>
      <c r="R2490" s="14"/>
    </row>
    <row r="2491" spans="1:18" ht="15.75" customHeight="1">
      <c r="A2491" s="1"/>
      <c r="B2491" s="7" t="s">
        <v>14</v>
      </c>
      <c r="C2491" s="7">
        <v>1185732</v>
      </c>
      <c r="D2491" s="8">
        <v>44398</v>
      </c>
      <c r="E2491" s="7" t="s">
        <v>33</v>
      </c>
      <c r="F2491" s="7" t="s">
        <v>92</v>
      </c>
      <c r="G2491" s="7" t="s">
        <v>93</v>
      </c>
      <c r="H2491" s="7" t="s">
        <v>18</v>
      </c>
      <c r="I2491" s="9">
        <v>0.45000000000000007</v>
      </c>
      <c r="J2491" s="10">
        <v>3500</v>
      </c>
      <c r="K2491" s="11">
        <f t="shared" si="18"/>
        <v>1575.0000000000002</v>
      </c>
      <c r="L2491" s="11">
        <f t="shared" si="19"/>
        <v>551.25</v>
      </c>
      <c r="M2491" s="12">
        <v>0.35</v>
      </c>
      <c r="O2491" s="17"/>
      <c r="P2491" s="15"/>
      <c r="Q2491" s="13"/>
      <c r="R2491" s="14"/>
    </row>
    <row r="2492" spans="1:18" ht="15.75" customHeight="1">
      <c r="A2492" s="1"/>
      <c r="B2492" s="7" t="s">
        <v>14</v>
      </c>
      <c r="C2492" s="7">
        <v>1185732</v>
      </c>
      <c r="D2492" s="8">
        <v>44398</v>
      </c>
      <c r="E2492" s="7" t="s">
        <v>33</v>
      </c>
      <c r="F2492" s="7" t="s">
        <v>92</v>
      </c>
      <c r="G2492" s="7" t="s">
        <v>93</v>
      </c>
      <c r="H2492" s="7" t="s">
        <v>19</v>
      </c>
      <c r="I2492" s="9">
        <v>0.4</v>
      </c>
      <c r="J2492" s="10">
        <v>2750</v>
      </c>
      <c r="K2492" s="11">
        <f t="shared" si="18"/>
        <v>1100</v>
      </c>
      <c r="L2492" s="11">
        <f t="shared" si="19"/>
        <v>440</v>
      </c>
      <c r="M2492" s="12">
        <v>0.4</v>
      </c>
      <c r="O2492" s="17"/>
      <c r="P2492" s="15"/>
      <c r="Q2492" s="13"/>
      <c r="R2492" s="14"/>
    </row>
    <row r="2493" spans="1:18" ht="15.75" customHeight="1">
      <c r="A2493" s="1"/>
      <c r="B2493" s="7" t="s">
        <v>14</v>
      </c>
      <c r="C2493" s="7">
        <v>1185732</v>
      </c>
      <c r="D2493" s="8">
        <v>44398</v>
      </c>
      <c r="E2493" s="7" t="s">
        <v>33</v>
      </c>
      <c r="F2493" s="7" t="s">
        <v>92</v>
      </c>
      <c r="G2493" s="7" t="s">
        <v>93</v>
      </c>
      <c r="H2493" s="7" t="s">
        <v>20</v>
      </c>
      <c r="I2493" s="9">
        <v>0.4</v>
      </c>
      <c r="J2493" s="10">
        <v>2250</v>
      </c>
      <c r="K2493" s="11">
        <f t="shared" si="18"/>
        <v>900</v>
      </c>
      <c r="L2493" s="11">
        <f t="shared" si="19"/>
        <v>360</v>
      </c>
      <c r="M2493" s="12">
        <v>0.4</v>
      </c>
      <c r="O2493" s="17"/>
      <c r="P2493" s="15"/>
      <c r="Q2493" s="13"/>
      <c r="R2493" s="14"/>
    </row>
    <row r="2494" spans="1:18" ht="15.75" customHeight="1">
      <c r="A2494" s="1"/>
      <c r="B2494" s="7" t="s">
        <v>14</v>
      </c>
      <c r="C2494" s="7">
        <v>1185732</v>
      </c>
      <c r="D2494" s="8">
        <v>44398</v>
      </c>
      <c r="E2494" s="7" t="s">
        <v>33</v>
      </c>
      <c r="F2494" s="7" t="s">
        <v>92</v>
      </c>
      <c r="G2494" s="7" t="s">
        <v>93</v>
      </c>
      <c r="H2494" s="7" t="s">
        <v>21</v>
      </c>
      <c r="I2494" s="9">
        <v>0.5</v>
      </c>
      <c r="J2494" s="10">
        <v>2500</v>
      </c>
      <c r="K2494" s="11">
        <f t="shared" si="18"/>
        <v>1250</v>
      </c>
      <c r="L2494" s="11">
        <f t="shared" si="19"/>
        <v>437.5</v>
      </c>
      <c r="M2494" s="12">
        <v>0.35</v>
      </c>
      <c r="O2494" s="17"/>
      <c r="P2494" s="15"/>
      <c r="Q2494" s="13"/>
      <c r="R2494" s="14"/>
    </row>
    <row r="2495" spans="1:18" ht="15.75" customHeight="1">
      <c r="A2495" s="1"/>
      <c r="B2495" s="7" t="s">
        <v>14</v>
      </c>
      <c r="C2495" s="7">
        <v>1185732</v>
      </c>
      <c r="D2495" s="8">
        <v>44398</v>
      </c>
      <c r="E2495" s="7" t="s">
        <v>33</v>
      </c>
      <c r="F2495" s="7" t="s">
        <v>92</v>
      </c>
      <c r="G2495" s="7" t="s">
        <v>93</v>
      </c>
      <c r="H2495" s="7" t="s">
        <v>22</v>
      </c>
      <c r="I2495" s="9">
        <v>0.55000000000000004</v>
      </c>
      <c r="J2495" s="10">
        <v>4250</v>
      </c>
      <c r="K2495" s="11">
        <f t="shared" si="18"/>
        <v>2337.5</v>
      </c>
      <c r="L2495" s="11">
        <f t="shared" si="19"/>
        <v>935</v>
      </c>
      <c r="M2495" s="12">
        <v>0.4</v>
      </c>
      <c r="O2495" s="17"/>
      <c r="P2495" s="15"/>
      <c r="Q2495" s="13"/>
      <c r="R2495" s="14"/>
    </row>
    <row r="2496" spans="1:18" ht="15.75" customHeight="1">
      <c r="A2496" s="1"/>
      <c r="B2496" s="7" t="s">
        <v>14</v>
      </c>
      <c r="C2496" s="7">
        <v>1185732</v>
      </c>
      <c r="D2496" s="8">
        <v>44430</v>
      </c>
      <c r="E2496" s="7" t="s">
        <v>33</v>
      </c>
      <c r="F2496" s="7" t="s">
        <v>92</v>
      </c>
      <c r="G2496" s="7" t="s">
        <v>93</v>
      </c>
      <c r="H2496" s="7" t="s">
        <v>17</v>
      </c>
      <c r="I2496" s="9">
        <v>0.5</v>
      </c>
      <c r="J2496" s="10">
        <v>5750</v>
      </c>
      <c r="K2496" s="11">
        <f t="shared" si="18"/>
        <v>2875</v>
      </c>
      <c r="L2496" s="11">
        <f t="shared" si="19"/>
        <v>1150</v>
      </c>
      <c r="M2496" s="12">
        <v>0.4</v>
      </c>
      <c r="O2496" s="17"/>
      <c r="P2496" s="15"/>
      <c r="Q2496" s="13"/>
      <c r="R2496" s="14"/>
    </row>
    <row r="2497" spans="1:18" ht="15.75" customHeight="1">
      <c r="A2497" s="1"/>
      <c r="B2497" s="7" t="s">
        <v>14</v>
      </c>
      <c r="C2497" s="7">
        <v>1185732</v>
      </c>
      <c r="D2497" s="8">
        <v>44430</v>
      </c>
      <c r="E2497" s="7" t="s">
        <v>33</v>
      </c>
      <c r="F2497" s="7" t="s">
        <v>92</v>
      </c>
      <c r="G2497" s="7" t="s">
        <v>93</v>
      </c>
      <c r="H2497" s="7" t="s">
        <v>18</v>
      </c>
      <c r="I2497" s="9">
        <v>0.45000000000000007</v>
      </c>
      <c r="J2497" s="10">
        <v>3500</v>
      </c>
      <c r="K2497" s="11">
        <f t="shared" si="18"/>
        <v>1575.0000000000002</v>
      </c>
      <c r="L2497" s="11">
        <f t="shared" si="19"/>
        <v>551.25</v>
      </c>
      <c r="M2497" s="12">
        <v>0.35</v>
      </c>
      <c r="O2497" s="17"/>
      <c r="P2497" s="15"/>
      <c r="Q2497" s="13"/>
      <c r="R2497" s="14"/>
    </row>
    <row r="2498" spans="1:18" ht="15.75" customHeight="1">
      <c r="A2498" s="1"/>
      <c r="B2498" s="7" t="s">
        <v>14</v>
      </c>
      <c r="C2498" s="7">
        <v>1185732</v>
      </c>
      <c r="D2498" s="8">
        <v>44430</v>
      </c>
      <c r="E2498" s="7" t="s">
        <v>33</v>
      </c>
      <c r="F2498" s="7" t="s">
        <v>92</v>
      </c>
      <c r="G2498" s="7" t="s">
        <v>93</v>
      </c>
      <c r="H2498" s="7" t="s">
        <v>19</v>
      </c>
      <c r="I2498" s="9">
        <v>0.4</v>
      </c>
      <c r="J2498" s="10">
        <v>2750</v>
      </c>
      <c r="K2498" s="11">
        <f t="shared" si="18"/>
        <v>1100</v>
      </c>
      <c r="L2498" s="11">
        <f t="shared" si="19"/>
        <v>440</v>
      </c>
      <c r="M2498" s="12">
        <v>0.4</v>
      </c>
      <c r="O2498" s="17"/>
      <c r="P2498" s="15"/>
      <c r="Q2498" s="13"/>
      <c r="R2498" s="14"/>
    </row>
    <row r="2499" spans="1:18" ht="15.75" customHeight="1">
      <c r="A2499" s="1"/>
      <c r="B2499" s="7" t="s">
        <v>14</v>
      </c>
      <c r="C2499" s="7">
        <v>1185732</v>
      </c>
      <c r="D2499" s="8">
        <v>44430</v>
      </c>
      <c r="E2499" s="7" t="s">
        <v>33</v>
      </c>
      <c r="F2499" s="7" t="s">
        <v>92</v>
      </c>
      <c r="G2499" s="7" t="s">
        <v>93</v>
      </c>
      <c r="H2499" s="7" t="s">
        <v>20</v>
      </c>
      <c r="I2499" s="9">
        <v>0.4</v>
      </c>
      <c r="J2499" s="10">
        <v>2500</v>
      </c>
      <c r="K2499" s="11">
        <f t="shared" si="18"/>
        <v>1000</v>
      </c>
      <c r="L2499" s="11">
        <f t="shared" si="19"/>
        <v>400</v>
      </c>
      <c r="M2499" s="12">
        <v>0.4</v>
      </c>
      <c r="O2499" s="17"/>
      <c r="P2499" s="15"/>
      <c r="Q2499" s="13"/>
      <c r="R2499" s="14"/>
    </row>
    <row r="2500" spans="1:18" ht="15.75" customHeight="1">
      <c r="A2500" s="1"/>
      <c r="B2500" s="7" t="s">
        <v>14</v>
      </c>
      <c r="C2500" s="7">
        <v>1185732</v>
      </c>
      <c r="D2500" s="8">
        <v>44430</v>
      </c>
      <c r="E2500" s="7" t="s">
        <v>33</v>
      </c>
      <c r="F2500" s="7" t="s">
        <v>92</v>
      </c>
      <c r="G2500" s="7" t="s">
        <v>93</v>
      </c>
      <c r="H2500" s="7" t="s">
        <v>21</v>
      </c>
      <c r="I2500" s="9">
        <v>0.5</v>
      </c>
      <c r="J2500" s="10">
        <v>2250</v>
      </c>
      <c r="K2500" s="11">
        <f t="shared" si="18"/>
        <v>1125</v>
      </c>
      <c r="L2500" s="11">
        <f t="shared" si="19"/>
        <v>393.75</v>
      </c>
      <c r="M2500" s="12">
        <v>0.35</v>
      </c>
      <c r="O2500" s="17"/>
      <c r="P2500" s="15"/>
      <c r="Q2500" s="13"/>
      <c r="R2500" s="14"/>
    </row>
    <row r="2501" spans="1:18" ht="15.75" customHeight="1">
      <c r="A2501" s="1"/>
      <c r="B2501" s="7" t="s">
        <v>14</v>
      </c>
      <c r="C2501" s="7">
        <v>1185732</v>
      </c>
      <c r="D2501" s="8">
        <v>44430</v>
      </c>
      <c r="E2501" s="7" t="s">
        <v>33</v>
      </c>
      <c r="F2501" s="7" t="s">
        <v>92</v>
      </c>
      <c r="G2501" s="7" t="s">
        <v>93</v>
      </c>
      <c r="H2501" s="7" t="s">
        <v>22</v>
      </c>
      <c r="I2501" s="9">
        <v>0.55000000000000004</v>
      </c>
      <c r="J2501" s="10">
        <v>4000</v>
      </c>
      <c r="K2501" s="11">
        <f t="shared" si="18"/>
        <v>2200</v>
      </c>
      <c r="L2501" s="11">
        <f t="shared" si="19"/>
        <v>880</v>
      </c>
      <c r="M2501" s="12">
        <v>0.4</v>
      </c>
      <c r="O2501" s="17"/>
      <c r="P2501" s="15"/>
      <c r="Q2501" s="13"/>
      <c r="R2501" s="14"/>
    </row>
    <row r="2502" spans="1:18" ht="15.75" customHeight="1">
      <c r="A2502" s="1"/>
      <c r="B2502" s="7" t="s">
        <v>14</v>
      </c>
      <c r="C2502" s="7">
        <v>1185732</v>
      </c>
      <c r="D2502" s="8">
        <v>44462</v>
      </c>
      <c r="E2502" s="7" t="s">
        <v>33</v>
      </c>
      <c r="F2502" s="7" t="s">
        <v>92</v>
      </c>
      <c r="G2502" s="7" t="s">
        <v>93</v>
      </c>
      <c r="H2502" s="7" t="s">
        <v>17</v>
      </c>
      <c r="I2502" s="9">
        <v>0.5</v>
      </c>
      <c r="J2502" s="10">
        <v>5250</v>
      </c>
      <c r="K2502" s="11">
        <f t="shared" si="18"/>
        <v>2625</v>
      </c>
      <c r="L2502" s="11">
        <f t="shared" si="19"/>
        <v>1050</v>
      </c>
      <c r="M2502" s="12">
        <v>0.4</v>
      </c>
      <c r="O2502" s="17"/>
      <c r="P2502" s="15"/>
      <c r="Q2502" s="13"/>
      <c r="R2502" s="14"/>
    </row>
    <row r="2503" spans="1:18" ht="15.75" customHeight="1">
      <c r="A2503" s="1"/>
      <c r="B2503" s="7" t="s">
        <v>14</v>
      </c>
      <c r="C2503" s="7">
        <v>1185732</v>
      </c>
      <c r="D2503" s="8">
        <v>44462</v>
      </c>
      <c r="E2503" s="7" t="s">
        <v>33</v>
      </c>
      <c r="F2503" s="7" t="s">
        <v>92</v>
      </c>
      <c r="G2503" s="7" t="s">
        <v>93</v>
      </c>
      <c r="H2503" s="7" t="s">
        <v>18</v>
      </c>
      <c r="I2503" s="9">
        <v>0.45000000000000007</v>
      </c>
      <c r="J2503" s="10">
        <v>3250</v>
      </c>
      <c r="K2503" s="11">
        <f t="shared" si="18"/>
        <v>1462.5000000000002</v>
      </c>
      <c r="L2503" s="11">
        <f t="shared" si="19"/>
        <v>511.87500000000006</v>
      </c>
      <c r="M2503" s="12">
        <v>0.35</v>
      </c>
      <c r="O2503" s="17"/>
      <c r="P2503" s="15"/>
      <c r="Q2503" s="13"/>
      <c r="R2503" s="14"/>
    </row>
    <row r="2504" spans="1:18" ht="15.75" customHeight="1">
      <c r="A2504" s="1"/>
      <c r="B2504" s="7" t="s">
        <v>14</v>
      </c>
      <c r="C2504" s="7">
        <v>1185732</v>
      </c>
      <c r="D2504" s="8">
        <v>44462</v>
      </c>
      <c r="E2504" s="7" t="s">
        <v>33</v>
      </c>
      <c r="F2504" s="7" t="s">
        <v>92</v>
      </c>
      <c r="G2504" s="7" t="s">
        <v>93</v>
      </c>
      <c r="H2504" s="7" t="s">
        <v>19</v>
      </c>
      <c r="I2504" s="9">
        <v>0.35000000000000003</v>
      </c>
      <c r="J2504" s="10">
        <v>2250</v>
      </c>
      <c r="K2504" s="11">
        <f t="shared" si="18"/>
        <v>787.50000000000011</v>
      </c>
      <c r="L2504" s="11">
        <f t="shared" si="19"/>
        <v>315.00000000000006</v>
      </c>
      <c r="M2504" s="12">
        <v>0.4</v>
      </c>
      <c r="O2504" s="17"/>
      <c r="P2504" s="15"/>
      <c r="Q2504" s="13"/>
      <c r="R2504" s="14"/>
    </row>
    <row r="2505" spans="1:18" ht="15.75" customHeight="1">
      <c r="A2505" s="1"/>
      <c r="B2505" s="7" t="s">
        <v>14</v>
      </c>
      <c r="C2505" s="7">
        <v>1185732</v>
      </c>
      <c r="D2505" s="8">
        <v>44462</v>
      </c>
      <c r="E2505" s="7" t="s">
        <v>33</v>
      </c>
      <c r="F2505" s="7" t="s">
        <v>92</v>
      </c>
      <c r="G2505" s="7" t="s">
        <v>93</v>
      </c>
      <c r="H2505" s="7" t="s">
        <v>20</v>
      </c>
      <c r="I2505" s="9">
        <v>0.35000000000000003</v>
      </c>
      <c r="J2505" s="10">
        <v>2000</v>
      </c>
      <c r="K2505" s="11">
        <f t="shared" si="18"/>
        <v>700.00000000000011</v>
      </c>
      <c r="L2505" s="11">
        <f t="shared" si="19"/>
        <v>280.00000000000006</v>
      </c>
      <c r="M2505" s="12">
        <v>0.4</v>
      </c>
      <c r="O2505" s="17"/>
      <c r="P2505" s="15"/>
      <c r="Q2505" s="13"/>
      <c r="R2505" s="14"/>
    </row>
    <row r="2506" spans="1:18" ht="15.75" customHeight="1">
      <c r="A2506" s="1"/>
      <c r="B2506" s="7" t="s">
        <v>14</v>
      </c>
      <c r="C2506" s="7">
        <v>1185732</v>
      </c>
      <c r="D2506" s="8">
        <v>44462</v>
      </c>
      <c r="E2506" s="7" t="s">
        <v>33</v>
      </c>
      <c r="F2506" s="7" t="s">
        <v>92</v>
      </c>
      <c r="G2506" s="7" t="s">
        <v>93</v>
      </c>
      <c r="H2506" s="7" t="s">
        <v>21</v>
      </c>
      <c r="I2506" s="9">
        <v>0.45</v>
      </c>
      <c r="J2506" s="10">
        <v>2000</v>
      </c>
      <c r="K2506" s="11">
        <f t="shared" si="18"/>
        <v>900</v>
      </c>
      <c r="L2506" s="11">
        <f t="shared" si="19"/>
        <v>315</v>
      </c>
      <c r="M2506" s="12">
        <v>0.35</v>
      </c>
      <c r="O2506" s="17"/>
      <c r="P2506" s="15"/>
      <c r="Q2506" s="13"/>
      <c r="R2506" s="14"/>
    </row>
    <row r="2507" spans="1:18" ht="15.75" customHeight="1">
      <c r="A2507" s="1"/>
      <c r="B2507" s="7" t="s">
        <v>14</v>
      </c>
      <c r="C2507" s="7">
        <v>1185732</v>
      </c>
      <c r="D2507" s="8">
        <v>44462</v>
      </c>
      <c r="E2507" s="7" t="s">
        <v>33</v>
      </c>
      <c r="F2507" s="7" t="s">
        <v>92</v>
      </c>
      <c r="G2507" s="7" t="s">
        <v>93</v>
      </c>
      <c r="H2507" s="7" t="s">
        <v>22</v>
      </c>
      <c r="I2507" s="9">
        <v>0.5</v>
      </c>
      <c r="J2507" s="10">
        <v>2750</v>
      </c>
      <c r="K2507" s="11">
        <f t="shared" si="18"/>
        <v>1375</v>
      </c>
      <c r="L2507" s="11">
        <f t="shared" si="19"/>
        <v>550</v>
      </c>
      <c r="M2507" s="12">
        <v>0.4</v>
      </c>
      <c r="O2507" s="17"/>
      <c r="P2507" s="15"/>
      <c r="Q2507" s="13"/>
      <c r="R2507" s="14"/>
    </row>
    <row r="2508" spans="1:18" ht="15.75" customHeight="1">
      <c r="A2508" s="1"/>
      <c r="B2508" s="7" t="s">
        <v>14</v>
      </c>
      <c r="C2508" s="7">
        <v>1185732</v>
      </c>
      <c r="D2508" s="8">
        <v>44491</v>
      </c>
      <c r="E2508" s="7" t="s">
        <v>33</v>
      </c>
      <c r="F2508" s="7" t="s">
        <v>92</v>
      </c>
      <c r="G2508" s="7" t="s">
        <v>93</v>
      </c>
      <c r="H2508" s="7" t="s">
        <v>17</v>
      </c>
      <c r="I2508" s="9">
        <v>0.54999999999999993</v>
      </c>
      <c r="J2508" s="10">
        <v>4500</v>
      </c>
      <c r="K2508" s="11">
        <f t="shared" si="18"/>
        <v>2474.9999999999995</v>
      </c>
      <c r="L2508" s="11">
        <f t="shared" si="19"/>
        <v>989.99999999999989</v>
      </c>
      <c r="M2508" s="12">
        <v>0.4</v>
      </c>
      <c r="O2508" s="17"/>
      <c r="P2508" s="15"/>
      <c r="Q2508" s="13"/>
      <c r="R2508" s="14"/>
    </row>
    <row r="2509" spans="1:18" ht="15.75" customHeight="1">
      <c r="A2509" s="1"/>
      <c r="B2509" s="7" t="s">
        <v>14</v>
      </c>
      <c r="C2509" s="7">
        <v>1185732</v>
      </c>
      <c r="D2509" s="8">
        <v>44491</v>
      </c>
      <c r="E2509" s="7" t="s">
        <v>33</v>
      </c>
      <c r="F2509" s="7" t="s">
        <v>92</v>
      </c>
      <c r="G2509" s="7" t="s">
        <v>93</v>
      </c>
      <c r="H2509" s="7" t="s">
        <v>18</v>
      </c>
      <c r="I2509" s="9">
        <v>0.45</v>
      </c>
      <c r="J2509" s="10">
        <v>2750</v>
      </c>
      <c r="K2509" s="11">
        <f t="shared" si="18"/>
        <v>1237.5</v>
      </c>
      <c r="L2509" s="11">
        <f t="shared" si="19"/>
        <v>433.125</v>
      </c>
      <c r="M2509" s="12">
        <v>0.35</v>
      </c>
      <c r="O2509" s="17"/>
      <c r="P2509" s="15"/>
      <c r="Q2509" s="13"/>
      <c r="R2509" s="14"/>
    </row>
    <row r="2510" spans="1:18" ht="15.75" customHeight="1">
      <c r="A2510" s="1"/>
      <c r="B2510" s="7" t="s">
        <v>14</v>
      </c>
      <c r="C2510" s="7">
        <v>1185732</v>
      </c>
      <c r="D2510" s="8">
        <v>44491</v>
      </c>
      <c r="E2510" s="7" t="s">
        <v>33</v>
      </c>
      <c r="F2510" s="7" t="s">
        <v>92</v>
      </c>
      <c r="G2510" s="7" t="s">
        <v>93</v>
      </c>
      <c r="H2510" s="7" t="s">
        <v>19</v>
      </c>
      <c r="I2510" s="9">
        <v>0.45</v>
      </c>
      <c r="J2510" s="10">
        <v>1750</v>
      </c>
      <c r="K2510" s="11">
        <f t="shared" si="18"/>
        <v>787.5</v>
      </c>
      <c r="L2510" s="11">
        <f t="shared" si="19"/>
        <v>315</v>
      </c>
      <c r="M2510" s="12">
        <v>0.4</v>
      </c>
      <c r="O2510" s="17"/>
      <c r="P2510" s="15"/>
      <c r="Q2510" s="13"/>
      <c r="R2510" s="14"/>
    </row>
    <row r="2511" spans="1:18" ht="15.75" customHeight="1">
      <c r="A2511" s="1"/>
      <c r="B2511" s="7" t="s">
        <v>14</v>
      </c>
      <c r="C2511" s="7">
        <v>1185732</v>
      </c>
      <c r="D2511" s="8">
        <v>44491</v>
      </c>
      <c r="E2511" s="7" t="s">
        <v>33</v>
      </c>
      <c r="F2511" s="7" t="s">
        <v>92</v>
      </c>
      <c r="G2511" s="7" t="s">
        <v>93</v>
      </c>
      <c r="H2511" s="7" t="s">
        <v>20</v>
      </c>
      <c r="I2511" s="9">
        <v>0.45</v>
      </c>
      <c r="J2511" s="10">
        <v>1500</v>
      </c>
      <c r="K2511" s="11">
        <f t="shared" si="18"/>
        <v>675</v>
      </c>
      <c r="L2511" s="11">
        <f t="shared" si="19"/>
        <v>270</v>
      </c>
      <c r="M2511" s="12">
        <v>0.4</v>
      </c>
      <c r="O2511" s="17"/>
      <c r="P2511" s="15"/>
      <c r="Q2511" s="13"/>
      <c r="R2511" s="14"/>
    </row>
    <row r="2512" spans="1:18" ht="15.75" customHeight="1">
      <c r="A2512" s="1"/>
      <c r="B2512" s="7" t="s">
        <v>14</v>
      </c>
      <c r="C2512" s="7">
        <v>1185732</v>
      </c>
      <c r="D2512" s="8">
        <v>44491</v>
      </c>
      <c r="E2512" s="7" t="s">
        <v>33</v>
      </c>
      <c r="F2512" s="7" t="s">
        <v>92</v>
      </c>
      <c r="G2512" s="7" t="s">
        <v>93</v>
      </c>
      <c r="H2512" s="7" t="s">
        <v>21</v>
      </c>
      <c r="I2512" s="9">
        <v>0.54999999999999993</v>
      </c>
      <c r="J2512" s="10">
        <v>1500</v>
      </c>
      <c r="K2512" s="11">
        <f t="shared" si="18"/>
        <v>824.99999999999989</v>
      </c>
      <c r="L2512" s="11">
        <f t="shared" si="19"/>
        <v>288.74999999999994</v>
      </c>
      <c r="M2512" s="12">
        <v>0.35</v>
      </c>
      <c r="O2512" s="17"/>
      <c r="P2512" s="15"/>
      <c r="Q2512" s="13"/>
      <c r="R2512" s="14"/>
    </row>
    <row r="2513" spans="1:18" ht="15.75" customHeight="1">
      <c r="A2513" s="1"/>
      <c r="B2513" s="7" t="s">
        <v>14</v>
      </c>
      <c r="C2513" s="7">
        <v>1185732</v>
      </c>
      <c r="D2513" s="8">
        <v>44491</v>
      </c>
      <c r="E2513" s="7" t="s">
        <v>33</v>
      </c>
      <c r="F2513" s="7" t="s">
        <v>92</v>
      </c>
      <c r="G2513" s="7" t="s">
        <v>93</v>
      </c>
      <c r="H2513" s="7" t="s">
        <v>22</v>
      </c>
      <c r="I2513" s="9">
        <v>0.54999999999999993</v>
      </c>
      <c r="J2513" s="10">
        <v>2750</v>
      </c>
      <c r="K2513" s="11">
        <f t="shared" si="18"/>
        <v>1512.4999999999998</v>
      </c>
      <c r="L2513" s="11">
        <f t="shared" si="19"/>
        <v>604.99999999999989</v>
      </c>
      <c r="M2513" s="12">
        <v>0.4</v>
      </c>
      <c r="O2513" s="17"/>
      <c r="P2513" s="15"/>
      <c r="Q2513" s="13"/>
      <c r="R2513" s="14"/>
    </row>
    <row r="2514" spans="1:18" ht="15.75" customHeight="1">
      <c r="A2514" s="1"/>
      <c r="B2514" s="7" t="s">
        <v>14</v>
      </c>
      <c r="C2514" s="7">
        <v>1185732</v>
      </c>
      <c r="D2514" s="8">
        <v>44522</v>
      </c>
      <c r="E2514" s="7" t="s">
        <v>33</v>
      </c>
      <c r="F2514" s="7" t="s">
        <v>92</v>
      </c>
      <c r="G2514" s="7" t="s">
        <v>93</v>
      </c>
      <c r="H2514" s="7" t="s">
        <v>17</v>
      </c>
      <c r="I2514" s="9">
        <v>0.5</v>
      </c>
      <c r="J2514" s="10">
        <v>4250</v>
      </c>
      <c r="K2514" s="11">
        <f t="shared" si="18"/>
        <v>2125</v>
      </c>
      <c r="L2514" s="11">
        <f t="shared" si="19"/>
        <v>850</v>
      </c>
      <c r="M2514" s="12">
        <v>0.4</v>
      </c>
      <c r="O2514" s="17"/>
      <c r="P2514" s="15"/>
      <c r="Q2514" s="13"/>
      <c r="R2514" s="14"/>
    </row>
    <row r="2515" spans="1:18" ht="15.75" customHeight="1">
      <c r="A2515" s="1"/>
      <c r="B2515" s="7" t="s">
        <v>14</v>
      </c>
      <c r="C2515" s="7">
        <v>1185732</v>
      </c>
      <c r="D2515" s="8">
        <v>44522</v>
      </c>
      <c r="E2515" s="7" t="s">
        <v>33</v>
      </c>
      <c r="F2515" s="7" t="s">
        <v>92</v>
      </c>
      <c r="G2515" s="7" t="s">
        <v>93</v>
      </c>
      <c r="H2515" s="7" t="s">
        <v>18</v>
      </c>
      <c r="I2515" s="9">
        <v>0.4</v>
      </c>
      <c r="J2515" s="10">
        <v>2750</v>
      </c>
      <c r="K2515" s="11">
        <f t="shared" si="18"/>
        <v>1100</v>
      </c>
      <c r="L2515" s="11">
        <f t="shared" si="19"/>
        <v>385</v>
      </c>
      <c r="M2515" s="12">
        <v>0.35</v>
      </c>
      <c r="O2515" s="17"/>
      <c r="P2515" s="15"/>
      <c r="Q2515" s="13"/>
      <c r="R2515" s="14"/>
    </row>
    <row r="2516" spans="1:18" ht="15.75" customHeight="1">
      <c r="A2516" s="1"/>
      <c r="B2516" s="7" t="s">
        <v>14</v>
      </c>
      <c r="C2516" s="7">
        <v>1185732</v>
      </c>
      <c r="D2516" s="8">
        <v>44522</v>
      </c>
      <c r="E2516" s="7" t="s">
        <v>33</v>
      </c>
      <c r="F2516" s="7" t="s">
        <v>92</v>
      </c>
      <c r="G2516" s="7" t="s">
        <v>93</v>
      </c>
      <c r="H2516" s="7" t="s">
        <v>19</v>
      </c>
      <c r="I2516" s="9">
        <v>0.45</v>
      </c>
      <c r="J2516" s="10">
        <v>2200</v>
      </c>
      <c r="K2516" s="11">
        <f t="shared" si="18"/>
        <v>990</v>
      </c>
      <c r="L2516" s="11">
        <f t="shared" si="19"/>
        <v>396</v>
      </c>
      <c r="M2516" s="12">
        <v>0.4</v>
      </c>
      <c r="O2516" s="17"/>
      <c r="P2516" s="15"/>
      <c r="Q2516" s="13"/>
      <c r="R2516" s="14"/>
    </row>
    <row r="2517" spans="1:18" ht="15.75" customHeight="1">
      <c r="A2517" s="1"/>
      <c r="B2517" s="7" t="s">
        <v>14</v>
      </c>
      <c r="C2517" s="7">
        <v>1185732</v>
      </c>
      <c r="D2517" s="8">
        <v>44522</v>
      </c>
      <c r="E2517" s="7" t="s">
        <v>33</v>
      </c>
      <c r="F2517" s="7" t="s">
        <v>92</v>
      </c>
      <c r="G2517" s="7" t="s">
        <v>93</v>
      </c>
      <c r="H2517" s="7" t="s">
        <v>20</v>
      </c>
      <c r="I2517" s="9">
        <v>0.55000000000000004</v>
      </c>
      <c r="J2517" s="10">
        <v>2000</v>
      </c>
      <c r="K2517" s="11">
        <f t="shared" si="18"/>
        <v>1100</v>
      </c>
      <c r="L2517" s="11">
        <f t="shared" si="19"/>
        <v>440</v>
      </c>
      <c r="M2517" s="12">
        <v>0.4</v>
      </c>
      <c r="O2517" s="17"/>
      <c r="P2517" s="15"/>
      <c r="Q2517" s="13"/>
      <c r="R2517" s="14"/>
    </row>
    <row r="2518" spans="1:18" ht="15.75" customHeight="1">
      <c r="A2518" s="1"/>
      <c r="B2518" s="7" t="s">
        <v>14</v>
      </c>
      <c r="C2518" s="7">
        <v>1185732</v>
      </c>
      <c r="D2518" s="8">
        <v>44522</v>
      </c>
      <c r="E2518" s="7" t="s">
        <v>33</v>
      </c>
      <c r="F2518" s="7" t="s">
        <v>92</v>
      </c>
      <c r="G2518" s="7" t="s">
        <v>93</v>
      </c>
      <c r="H2518" s="7" t="s">
        <v>21</v>
      </c>
      <c r="I2518" s="9">
        <v>0.65</v>
      </c>
      <c r="J2518" s="10">
        <v>1750</v>
      </c>
      <c r="K2518" s="11">
        <f t="shared" si="18"/>
        <v>1137.5</v>
      </c>
      <c r="L2518" s="11">
        <f t="shared" si="19"/>
        <v>398.125</v>
      </c>
      <c r="M2518" s="12">
        <v>0.35</v>
      </c>
      <c r="O2518" s="17"/>
      <c r="P2518" s="15"/>
      <c r="Q2518" s="13"/>
      <c r="R2518" s="14"/>
    </row>
    <row r="2519" spans="1:18" ht="15.75" customHeight="1">
      <c r="A2519" s="1"/>
      <c r="B2519" s="7" t="s">
        <v>14</v>
      </c>
      <c r="C2519" s="7">
        <v>1185732</v>
      </c>
      <c r="D2519" s="8">
        <v>44522</v>
      </c>
      <c r="E2519" s="7" t="s">
        <v>33</v>
      </c>
      <c r="F2519" s="7" t="s">
        <v>92</v>
      </c>
      <c r="G2519" s="7" t="s">
        <v>93</v>
      </c>
      <c r="H2519" s="7" t="s">
        <v>22</v>
      </c>
      <c r="I2519" s="9">
        <v>0.7</v>
      </c>
      <c r="J2519" s="10">
        <v>2750</v>
      </c>
      <c r="K2519" s="11">
        <f t="shared" si="18"/>
        <v>1924.9999999999998</v>
      </c>
      <c r="L2519" s="11">
        <f t="shared" si="19"/>
        <v>770</v>
      </c>
      <c r="M2519" s="12">
        <v>0.4</v>
      </c>
      <c r="O2519" s="17"/>
      <c r="P2519" s="15"/>
      <c r="Q2519" s="13"/>
      <c r="R2519" s="14"/>
    </row>
    <row r="2520" spans="1:18" ht="15.75" customHeight="1">
      <c r="A2520" s="1"/>
      <c r="B2520" s="7" t="s">
        <v>14</v>
      </c>
      <c r="C2520" s="7">
        <v>1185732</v>
      </c>
      <c r="D2520" s="8">
        <v>44551</v>
      </c>
      <c r="E2520" s="7" t="s">
        <v>33</v>
      </c>
      <c r="F2520" s="7" t="s">
        <v>92</v>
      </c>
      <c r="G2520" s="7" t="s">
        <v>93</v>
      </c>
      <c r="H2520" s="7" t="s">
        <v>17</v>
      </c>
      <c r="I2520" s="9">
        <v>0.65</v>
      </c>
      <c r="J2520" s="10">
        <v>5250</v>
      </c>
      <c r="K2520" s="11">
        <f t="shared" si="18"/>
        <v>3412.5</v>
      </c>
      <c r="L2520" s="11">
        <f t="shared" si="19"/>
        <v>1365</v>
      </c>
      <c r="M2520" s="12">
        <v>0.4</v>
      </c>
      <c r="O2520" s="17"/>
      <c r="P2520" s="15"/>
      <c r="Q2520" s="13"/>
      <c r="R2520" s="14"/>
    </row>
    <row r="2521" spans="1:18" ht="15.75" customHeight="1">
      <c r="A2521" s="1"/>
      <c r="B2521" s="7" t="s">
        <v>14</v>
      </c>
      <c r="C2521" s="7">
        <v>1185732</v>
      </c>
      <c r="D2521" s="8">
        <v>44551</v>
      </c>
      <c r="E2521" s="7" t="s">
        <v>33</v>
      </c>
      <c r="F2521" s="7" t="s">
        <v>92</v>
      </c>
      <c r="G2521" s="7" t="s">
        <v>93</v>
      </c>
      <c r="H2521" s="7" t="s">
        <v>18</v>
      </c>
      <c r="I2521" s="9">
        <v>0.55000000000000004</v>
      </c>
      <c r="J2521" s="10">
        <v>3250</v>
      </c>
      <c r="K2521" s="11">
        <f t="shared" si="18"/>
        <v>1787.5000000000002</v>
      </c>
      <c r="L2521" s="11">
        <f t="shared" si="19"/>
        <v>625.625</v>
      </c>
      <c r="M2521" s="12">
        <v>0.35</v>
      </c>
      <c r="O2521" s="17"/>
      <c r="P2521" s="15"/>
      <c r="Q2521" s="13"/>
      <c r="R2521" s="14"/>
    </row>
    <row r="2522" spans="1:18" ht="15.75" customHeight="1">
      <c r="A2522" s="1"/>
      <c r="B2522" s="7" t="s">
        <v>14</v>
      </c>
      <c r="C2522" s="7">
        <v>1185732</v>
      </c>
      <c r="D2522" s="8">
        <v>44551</v>
      </c>
      <c r="E2522" s="7" t="s">
        <v>33</v>
      </c>
      <c r="F2522" s="7" t="s">
        <v>92</v>
      </c>
      <c r="G2522" s="7" t="s">
        <v>93</v>
      </c>
      <c r="H2522" s="7" t="s">
        <v>19</v>
      </c>
      <c r="I2522" s="9">
        <v>0.55000000000000004</v>
      </c>
      <c r="J2522" s="10">
        <v>2750</v>
      </c>
      <c r="K2522" s="11">
        <f t="shared" si="18"/>
        <v>1512.5000000000002</v>
      </c>
      <c r="L2522" s="11">
        <f t="shared" si="19"/>
        <v>605.00000000000011</v>
      </c>
      <c r="M2522" s="12">
        <v>0.4</v>
      </c>
      <c r="O2522" s="17"/>
      <c r="P2522" s="15"/>
      <c r="Q2522" s="13"/>
      <c r="R2522" s="14"/>
    </row>
    <row r="2523" spans="1:18" ht="15.75" customHeight="1">
      <c r="A2523" s="1"/>
      <c r="B2523" s="7" t="s">
        <v>14</v>
      </c>
      <c r="C2523" s="7">
        <v>1185732</v>
      </c>
      <c r="D2523" s="8">
        <v>44551</v>
      </c>
      <c r="E2523" s="7" t="s">
        <v>33</v>
      </c>
      <c r="F2523" s="7" t="s">
        <v>92</v>
      </c>
      <c r="G2523" s="7" t="s">
        <v>93</v>
      </c>
      <c r="H2523" s="7" t="s">
        <v>20</v>
      </c>
      <c r="I2523" s="9">
        <v>0.5</v>
      </c>
      <c r="J2523" s="10">
        <v>2250</v>
      </c>
      <c r="K2523" s="11">
        <f t="shared" si="18"/>
        <v>1125</v>
      </c>
      <c r="L2523" s="11">
        <f t="shared" si="19"/>
        <v>450</v>
      </c>
      <c r="M2523" s="12">
        <v>0.4</v>
      </c>
      <c r="O2523" s="17"/>
      <c r="P2523" s="15"/>
      <c r="Q2523" s="13"/>
      <c r="R2523" s="14"/>
    </row>
    <row r="2524" spans="1:18" ht="15.75" customHeight="1">
      <c r="A2524" s="1"/>
      <c r="B2524" s="7" t="s">
        <v>14</v>
      </c>
      <c r="C2524" s="7">
        <v>1185732</v>
      </c>
      <c r="D2524" s="8">
        <v>44551</v>
      </c>
      <c r="E2524" s="7" t="s">
        <v>33</v>
      </c>
      <c r="F2524" s="7" t="s">
        <v>92</v>
      </c>
      <c r="G2524" s="7" t="s">
        <v>93</v>
      </c>
      <c r="H2524" s="7" t="s">
        <v>21</v>
      </c>
      <c r="I2524" s="9">
        <v>0.6</v>
      </c>
      <c r="J2524" s="10">
        <v>2250</v>
      </c>
      <c r="K2524" s="11">
        <f t="shared" si="18"/>
        <v>1350</v>
      </c>
      <c r="L2524" s="11">
        <f t="shared" si="19"/>
        <v>472.49999999999994</v>
      </c>
      <c r="M2524" s="12">
        <v>0.35</v>
      </c>
      <c r="O2524" s="17"/>
      <c r="P2524" s="15"/>
      <c r="Q2524" s="13"/>
      <c r="R2524" s="14"/>
    </row>
    <row r="2525" spans="1:18" ht="15.75" customHeight="1">
      <c r="A2525" s="1"/>
      <c r="B2525" s="7" t="s">
        <v>14</v>
      </c>
      <c r="C2525" s="7">
        <v>1185732</v>
      </c>
      <c r="D2525" s="8">
        <v>44551</v>
      </c>
      <c r="E2525" s="7" t="s">
        <v>33</v>
      </c>
      <c r="F2525" s="7" t="s">
        <v>92</v>
      </c>
      <c r="G2525" s="7" t="s">
        <v>93</v>
      </c>
      <c r="H2525" s="7" t="s">
        <v>22</v>
      </c>
      <c r="I2525" s="9">
        <v>0.64999999999999991</v>
      </c>
      <c r="J2525" s="10">
        <v>3250</v>
      </c>
      <c r="K2525" s="11">
        <f t="shared" si="18"/>
        <v>2112.4999999999995</v>
      </c>
      <c r="L2525" s="11">
        <f t="shared" si="19"/>
        <v>844.99999999999989</v>
      </c>
      <c r="M2525" s="12">
        <v>0.4</v>
      </c>
      <c r="O2525" s="17"/>
      <c r="P2525" s="15"/>
      <c r="Q2525" s="13"/>
      <c r="R2525" s="14"/>
    </row>
    <row r="2526" spans="1:18" ht="15.75" customHeight="1">
      <c r="A2526" s="1" t="s">
        <v>39</v>
      </c>
      <c r="B2526" s="7" t="s">
        <v>14</v>
      </c>
      <c r="C2526" s="7">
        <v>1185732</v>
      </c>
      <c r="D2526" s="8">
        <v>44216</v>
      </c>
      <c r="E2526" s="7" t="s">
        <v>46</v>
      </c>
      <c r="F2526" s="7" t="s">
        <v>94</v>
      </c>
      <c r="G2526" s="7" t="s">
        <v>95</v>
      </c>
      <c r="H2526" s="7" t="s">
        <v>17</v>
      </c>
      <c r="I2526" s="9">
        <v>0.30000000000000004</v>
      </c>
      <c r="J2526" s="10">
        <v>7250</v>
      </c>
      <c r="K2526" s="11">
        <f t="shared" si="18"/>
        <v>2175.0000000000005</v>
      </c>
      <c r="L2526" s="11">
        <f t="shared" si="19"/>
        <v>870.00000000000023</v>
      </c>
      <c r="M2526" s="12">
        <v>0.4</v>
      </c>
      <c r="O2526" s="17"/>
      <c r="P2526" s="15"/>
      <c r="Q2526" s="13"/>
      <c r="R2526" s="14"/>
    </row>
    <row r="2527" spans="1:18" ht="15.75" customHeight="1">
      <c r="A2527" s="1"/>
      <c r="B2527" s="7" t="s">
        <v>14</v>
      </c>
      <c r="C2527" s="7">
        <v>1185732</v>
      </c>
      <c r="D2527" s="8">
        <v>44216</v>
      </c>
      <c r="E2527" s="7" t="s">
        <v>46</v>
      </c>
      <c r="F2527" s="7" t="s">
        <v>94</v>
      </c>
      <c r="G2527" s="7" t="s">
        <v>95</v>
      </c>
      <c r="H2527" s="7" t="s">
        <v>18</v>
      </c>
      <c r="I2527" s="9">
        <v>0.30000000000000004</v>
      </c>
      <c r="J2527" s="10">
        <v>5250</v>
      </c>
      <c r="K2527" s="11">
        <f t="shared" si="18"/>
        <v>1575.0000000000002</v>
      </c>
      <c r="L2527" s="11">
        <f t="shared" si="19"/>
        <v>551.25</v>
      </c>
      <c r="M2527" s="12">
        <v>0.35</v>
      </c>
      <c r="O2527" s="17"/>
      <c r="P2527" s="15"/>
      <c r="Q2527" s="13"/>
      <c r="R2527" s="14"/>
    </row>
    <row r="2528" spans="1:18" ht="15.75" customHeight="1">
      <c r="A2528" s="1"/>
      <c r="B2528" s="7" t="s">
        <v>14</v>
      </c>
      <c r="C2528" s="7">
        <v>1185732</v>
      </c>
      <c r="D2528" s="8">
        <v>44216</v>
      </c>
      <c r="E2528" s="7" t="s">
        <v>46</v>
      </c>
      <c r="F2528" s="7" t="s">
        <v>94</v>
      </c>
      <c r="G2528" s="7" t="s">
        <v>95</v>
      </c>
      <c r="H2528" s="7" t="s">
        <v>19</v>
      </c>
      <c r="I2528" s="9">
        <v>0.20000000000000007</v>
      </c>
      <c r="J2528" s="10">
        <v>5250</v>
      </c>
      <c r="K2528" s="11">
        <f t="shared" si="18"/>
        <v>1050.0000000000005</v>
      </c>
      <c r="L2528" s="11">
        <f t="shared" si="19"/>
        <v>420.00000000000023</v>
      </c>
      <c r="M2528" s="12">
        <v>0.4</v>
      </c>
      <c r="O2528" s="17"/>
      <c r="P2528" s="15"/>
      <c r="Q2528" s="13"/>
      <c r="R2528" s="14"/>
    </row>
    <row r="2529" spans="1:18" ht="15.75" customHeight="1">
      <c r="A2529" s="1"/>
      <c r="B2529" s="7" t="s">
        <v>14</v>
      </c>
      <c r="C2529" s="7">
        <v>1185732</v>
      </c>
      <c r="D2529" s="8">
        <v>44216</v>
      </c>
      <c r="E2529" s="7" t="s">
        <v>46</v>
      </c>
      <c r="F2529" s="7" t="s">
        <v>94</v>
      </c>
      <c r="G2529" s="7" t="s">
        <v>95</v>
      </c>
      <c r="H2529" s="7" t="s">
        <v>20</v>
      </c>
      <c r="I2529" s="9">
        <v>0.25</v>
      </c>
      <c r="J2529" s="10">
        <v>3750</v>
      </c>
      <c r="K2529" s="11">
        <f t="shared" si="18"/>
        <v>937.5</v>
      </c>
      <c r="L2529" s="11">
        <f t="shared" si="19"/>
        <v>375</v>
      </c>
      <c r="M2529" s="12">
        <v>0.4</v>
      </c>
      <c r="O2529" s="17"/>
      <c r="P2529" s="15"/>
      <c r="Q2529" s="13"/>
      <c r="R2529" s="14"/>
    </row>
    <row r="2530" spans="1:18" ht="15.75" customHeight="1">
      <c r="A2530" s="1"/>
      <c r="B2530" s="7" t="s">
        <v>14</v>
      </c>
      <c r="C2530" s="7">
        <v>1185732</v>
      </c>
      <c r="D2530" s="8">
        <v>44216</v>
      </c>
      <c r="E2530" s="7" t="s">
        <v>46</v>
      </c>
      <c r="F2530" s="7" t="s">
        <v>94</v>
      </c>
      <c r="G2530" s="7" t="s">
        <v>95</v>
      </c>
      <c r="H2530" s="7" t="s">
        <v>21</v>
      </c>
      <c r="I2530" s="9">
        <v>0.4</v>
      </c>
      <c r="J2530" s="10">
        <v>4250</v>
      </c>
      <c r="K2530" s="11">
        <f t="shared" si="18"/>
        <v>1700</v>
      </c>
      <c r="L2530" s="11">
        <f t="shared" si="19"/>
        <v>595</v>
      </c>
      <c r="M2530" s="12">
        <v>0.35</v>
      </c>
      <c r="O2530" s="17"/>
      <c r="P2530" s="15"/>
      <c r="Q2530" s="13"/>
      <c r="R2530" s="14"/>
    </row>
    <row r="2531" spans="1:18" ht="15.75" customHeight="1">
      <c r="A2531" s="1"/>
      <c r="B2531" s="7" t="s">
        <v>14</v>
      </c>
      <c r="C2531" s="7">
        <v>1185732</v>
      </c>
      <c r="D2531" s="8">
        <v>44216</v>
      </c>
      <c r="E2531" s="7" t="s">
        <v>46</v>
      </c>
      <c r="F2531" s="7" t="s">
        <v>94</v>
      </c>
      <c r="G2531" s="7" t="s">
        <v>95</v>
      </c>
      <c r="H2531" s="7" t="s">
        <v>22</v>
      </c>
      <c r="I2531" s="9">
        <v>0.30000000000000004</v>
      </c>
      <c r="J2531" s="10">
        <v>5250</v>
      </c>
      <c r="K2531" s="11">
        <f t="shared" si="18"/>
        <v>1575.0000000000002</v>
      </c>
      <c r="L2531" s="11">
        <f t="shared" si="19"/>
        <v>787.50000000000011</v>
      </c>
      <c r="M2531" s="12">
        <v>0.5</v>
      </c>
      <c r="O2531" s="17"/>
      <c r="P2531" s="15"/>
      <c r="Q2531" s="13"/>
      <c r="R2531" s="14"/>
    </row>
    <row r="2532" spans="1:18" ht="15.75" customHeight="1">
      <c r="A2532" s="1"/>
      <c r="B2532" s="7" t="s">
        <v>14</v>
      </c>
      <c r="C2532" s="7">
        <v>1185732</v>
      </c>
      <c r="D2532" s="8">
        <v>44245</v>
      </c>
      <c r="E2532" s="7" t="s">
        <v>46</v>
      </c>
      <c r="F2532" s="7" t="s">
        <v>94</v>
      </c>
      <c r="G2532" s="7" t="s">
        <v>95</v>
      </c>
      <c r="H2532" s="7" t="s">
        <v>17</v>
      </c>
      <c r="I2532" s="9">
        <v>0.30000000000000004</v>
      </c>
      <c r="J2532" s="10">
        <v>7750</v>
      </c>
      <c r="K2532" s="11">
        <f t="shared" si="18"/>
        <v>2325.0000000000005</v>
      </c>
      <c r="L2532" s="11">
        <f t="shared" si="19"/>
        <v>930.00000000000023</v>
      </c>
      <c r="M2532" s="12">
        <v>0.4</v>
      </c>
      <c r="O2532" s="17"/>
      <c r="P2532" s="15"/>
      <c r="Q2532" s="13"/>
      <c r="R2532" s="14"/>
    </row>
    <row r="2533" spans="1:18" ht="15.75" customHeight="1">
      <c r="A2533" s="1"/>
      <c r="B2533" s="7" t="s">
        <v>14</v>
      </c>
      <c r="C2533" s="7">
        <v>1185732</v>
      </c>
      <c r="D2533" s="8">
        <v>44245</v>
      </c>
      <c r="E2533" s="7" t="s">
        <v>46</v>
      </c>
      <c r="F2533" s="7" t="s">
        <v>94</v>
      </c>
      <c r="G2533" s="7" t="s">
        <v>95</v>
      </c>
      <c r="H2533" s="7" t="s">
        <v>18</v>
      </c>
      <c r="I2533" s="9">
        <v>0.30000000000000004</v>
      </c>
      <c r="J2533" s="10">
        <v>4250</v>
      </c>
      <c r="K2533" s="11">
        <f t="shared" si="18"/>
        <v>1275.0000000000002</v>
      </c>
      <c r="L2533" s="11">
        <f t="shared" si="19"/>
        <v>446.25000000000006</v>
      </c>
      <c r="M2533" s="12">
        <v>0.35</v>
      </c>
      <c r="O2533" s="17"/>
      <c r="P2533" s="15"/>
      <c r="Q2533" s="13"/>
      <c r="R2533" s="14"/>
    </row>
    <row r="2534" spans="1:18" ht="15.75" customHeight="1">
      <c r="A2534" s="1"/>
      <c r="B2534" s="7" t="s">
        <v>14</v>
      </c>
      <c r="C2534" s="7">
        <v>1185732</v>
      </c>
      <c r="D2534" s="8">
        <v>44245</v>
      </c>
      <c r="E2534" s="7" t="s">
        <v>46</v>
      </c>
      <c r="F2534" s="7" t="s">
        <v>94</v>
      </c>
      <c r="G2534" s="7" t="s">
        <v>95</v>
      </c>
      <c r="H2534" s="7" t="s">
        <v>19</v>
      </c>
      <c r="I2534" s="9">
        <v>0.20000000000000007</v>
      </c>
      <c r="J2534" s="10">
        <v>4750</v>
      </c>
      <c r="K2534" s="11">
        <f t="shared" si="18"/>
        <v>950.00000000000034</v>
      </c>
      <c r="L2534" s="11">
        <f t="shared" si="19"/>
        <v>380.00000000000017</v>
      </c>
      <c r="M2534" s="12">
        <v>0.4</v>
      </c>
      <c r="O2534" s="17"/>
      <c r="P2534" s="15"/>
      <c r="Q2534" s="13"/>
      <c r="R2534" s="14"/>
    </row>
    <row r="2535" spans="1:18" ht="15.75" customHeight="1">
      <c r="A2535" s="1"/>
      <c r="B2535" s="7" t="s">
        <v>14</v>
      </c>
      <c r="C2535" s="7">
        <v>1185732</v>
      </c>
      <c r="D2535" s="8">
        <v>44245</v>
      </c>
      <c r="E2535" s="7" t="s">
        <v>46</v>
      </c>
      <c r="F2535" s="7" t="s">
        <v>94</v>
      </c>
      <c r="G2535" s="7" t="s">
        <v>95</v>
      </c>
      <c r="H2535" s="7" t="s">
        <v>20</v>
      </c>
      <c r="I2535" s="9">
        <v>0.25</v>
      </c>
      <c r="J2535" s="10">
        <v>3250</v>
      </c>
      <c r="K2535" s="11">
        <f t="shared" si="18"/>
        <v>812.5</v>
      </c>
      <c r="L2535" s="11">
        <f t="shared" si="19"/>
        <v>325</v>
      </c>
      <c r="M2535" s="12">
        <v>0.4</v>
      </c>
      <c r="O2535" s="17"/>
      <c r="P2535" s="15"/>
      <c r="Q2535" s="13"/>
      <c r="R2535" s="14"/>
    </row>
    <row r="2536" spans="1:18" ht="15.75" customHeight="1">
      <c r="A2536" s="1"/>
      <c r="B2536" s="7" t="s">
        <v>14</v>
      </c>
      <c r="C2536" s="7">
        <v>1185732</v>
      </c>
      <c r="D2536" s="8">
        <v>44245</v>
      </c>
      <c r="E2536" s="7" t="s">
        <v>46</v>
      </c>
      <c r="F2536" s="7" t="s">
        <v>94</v>
      </c>
      <c r="G2536" s="7" t="s">
        <v>95</v>
      </c>
      <c r="H2536" s="7" t="s">
        <v>21</v>
      </c>
      <c r="I2536" s="9">
        <v>0.4</v>
      </c>
      <c r="J2536" s="10">
        <v>4000</v>
      </c>
      <c r="K2536" s="11">
        <f t="shared" si="18"/>
        <v>1600</v>
      </c>
      <c r="L2536" s="11">
        <f t="shared" si="19"/>
        <v>560</v>
      </c>
      <c r="M2536" s="12">
        <v>0.35</v>
      </c>
      <c r="O2536" s="17"/>
      <c r="P2536" s="15"/>
      <c r="Q2536" s="13"/>
      <c r="R2536" s="14"/>
    </row>
    <row r="2537" spans="1:18" ht="15.75" customHeight="1">
      <c r="A2537" s="1"/>
      <c r="B2537" s="7" t="s">
        <v>14</v>
      </c>
      <c r="C2537" s="7">
        <v>1185732</v>
      </c>
      <c r="D2537" s="8">
        <v>44245</v>
      </c>
      <c r="E2537" s="7" t="s">
        <v>46</v>
      </c>
      <c r="F2537" s="7" t="s">
        <v>94</v>
      </c>
      <c r="G2537" s="7" t="s">
        <v>95</v>
      </c>
      <c r="H2537" s="7" t="s">
        <v>22</v>
      </c>
      <c r="I2537" s="9">
        <v>0.25</v>
      </c>
      <c r="J2537" s="10">
        <v>5000</v>
      </c>
      <c r="K2537" s="11">
        <f t="shared" si="18"/>
        <v>1250</v>
      </c>
      <c r="L2537" s="11">
        <f t="shared" si="19"/>
        <v>625</v>
      </c>
      <c r="M2537" s="12">
        <v>0.5</v>
      </c>
      <c r="O2537" s="17"/>
      <c r="P2537" s="15"/>
      <c r="Q2537" s="13"/>
      <c r="R2537" s="14"/>
    </row>
    <row r="2538" spans="1:18" ht="15.75" customHeight="1">
      <c r="A2538" s="1"/>
      <c r="B2538" s="7" t="s">
        <v>14</v>
      </c>
      <c r="C2538" s="7">
        <v>1185732</v>
      </c>
      <c r="D2538" s="8">
        <v>44271</v>
      </c>
      <c r="E2538" s="7" t="s">
        <v>46</v>
      </c>
      <c r="F2538" s="7" t="s">
        <v>94</v>
      </c>
      <c r="G2538" s="7" t="s">
        <v>95</v>
      </c>
      <c r="H2538" s="7" t="s">
        <v>17</v>
      </c>
      <c r="I2538" s="9">
        <v>0.25</v>
      </c>
      <c r="J2538" s="10">
        <v>7200</v>
      </c>
      <c r="K2538" s="11">
        <f t="shared" si="18"/>
        <v>1800</v>
      </c>
      <c r="L2538" s="11">
        <f t="shared" si="19"/>
        <v>720</v>
      </c>
      <c r="M2538" s="12">
        <v>0.4</v>
      </c>
      <c r="O2538" s="17"/>
      <c r="P2538" s="15"/>
      <c r="Q2538" s="13"/>
      <c r="R2538" s="14"/>
    </row>
    <row r="2539" spans="1:18" ht="15.75" customHeight="1">
      <c r="A2539" s="1"/>
      <c r="B2539" s="7" t="s">
        <v>14</v>
      </c>
      <c r="C2539" s="7">
        <v>1185732</v>
      </c>
      <c r="D2539" s="8">
        <v>44271</v>
      </c>
      <c r="E2539" s="7" t="s">
        <v>46</v>
      </c>
      <c r="F2539" s="7" t="s">
        <v>94</v>
      </c>
      <c r="G2539" s="7" t="s">
        <v>95</v>
      </c>
      <c r="H2539" s="7" t="s">
        <v>18</v>
      </c>
      <c r="I2539" s="9">
        <v>0.25</v>
      </c>
      <c r="J2539" s="10">
        <v>4000</v>
      </c>
      <c r="K2539" s="11">
        <f t="shared" si="18"/>
        <v>1000</v>
      </c>
      <c r="L2539" s="11">
        <f t="shared" si="19"/>
        <v>350</v>
      </c>
      <c r="M2539" s="12">
        <v>0.35</v>
      </c>
      <c r="O2539" s="17"/>
      <c r="P2539" s="15"/>
      <c r="Q2539" s="13"/>
      <c r="R2539" s="14"/>
    </row>
    <row r="2540" spans="1:18" ht="15.75" customHeight="1">
      <c r="A2540" s="1"/>
      <c r="B2540" s="7" t="s">
        <v>14</v>
      </c>
      <c r="C2540" s="7">
        <v>1185732</v>
      </c>
      <c r="D2540" s="8">
        <v>44271</v>
      </c>
      <c r="E2540" s="7" t="s">
        <v>46</v>
      </c>
      <c r="F2540" s="7" t="s">
        <v>94</v>
      </c>
      <c r="G2540" s="7" t="s">
        <v>95</v>
      </c>
      <c r="H2540" s="7" t="s">
        <v>19</v>
      </c>
      <c r="I2540" s="9">
        <v>0.15000000000000002</v>
      </c>
      <c r="J2540" s="10">
        <v>4250</v>
      </c>
      <c r="K2540" s="11">
        <f t="shared" si="18"/>
        <v>637.50000000000011</v>
      </c>
      <c r="L2540" s="11">
        <f t="shared" si="19"/>
        <v>255.00000000000006</v>
      </c>
      <c r="M2540" s="12">
        <v>0.4</v>
      </c>
      <c r="O2540" s="17"/>
      <c r="P2540" s="15"/>
      <c r="Q2540" s="13"/>
      <c r="R2540" s="14"/>
    </row>
    <row r="2541" spans="1:18" ht="15.75" customHeight="1">
      <c r="A2541" s="1"/>
      <c r="B2541" s="7" t="s">
        <v>14</v>
      </c>
      <c r="C2541" s="7">
        <v>1185732</v>
      </c>
      <c r="D2541" s="8">
        <v>44271</v>
      </c>
      <c r="E2541" s="7" t="s">
        <v>46</v>
      </c>
      <c r="F2541" s="7" t="s">
        <v>94</v>
      </c>
      <c r="G2541" s="7" t="s">
        <v>95</v>
      </c>
      <c r="H2541" s="7" t="s">
        <v>20</v>
      </c>
      <c r="I2541" s="9">
        <v>0.19999999999999996</v>
      </c>
      <c r="J2541" s="10">
        <v>2750</v>
      </c>
      <c r="K2541" s="11">
        <f t="shared" si="18"/>
        <v>549.99999999999989</v>
      </c>
      <c r="L2541" s="11">
        <f t="shared" si="19"/>
        <v>219.99999999999997</v>
      </c>
      <c r="M2541" s="12">
        <v>0.4</v>
      </c>
      <c r="O2541" s="17"/>
      <c r="P2541" s="15"/>
      <c r="Q2541" s="13"/>
      <c r="R2541" s="14"/>
    </row>
    <row r="2542" spans="1:18" ht="15.75" customHeight="1">
      <c r="A2542" s="1"/>
      <c r="B2542" s="7" t="s">
        <v>14</v>
      </c>
      <c r="C2542" s="7">
        <v>1185732</v>
      </c>
      <c r="D2542" s="8">
        <v>44271</v>
      </c>
      <c r="E2542" s="7" t="s">
        <v>46</v>
      </c>
      <c r="F2542" s="7" t="s">
        <v>94</v>
      </c>
      <c r="G2542" s="7" t="s">
        <v>95</v>
      </c>
      <c r="H2542" s="7" t="s">
        <v>21</v>
      </c>
      <c r="I2542" s="9">
        <v>0.35000000000000009</v>
      </c>
      <c r="J2542" s="10">
        <v>3250</v>
      </c>
      <c r="K2542" s="11">
        <f t="shared" si="18"/>
        <v>1137.5000000000002</v>
      </c>
      <c r="L2542" s="11">
        <f t="shared" si="19"/>
        <v>398.12500000000006</v>
      </c>
      <c r="M2542" s="12">
        <v>0.35</v>
      </c>
      <c r="O2542" s="17"/>
      <c r="P2542" s="15"/>
      <c r="Q2542" s="13"/>
      <c r="R2542" s="14"/>
    </row>
    <row r="2543" spans="1:18" ht="15.75" customHeight="1">
      <c r="A2543" s="1"/>
      <c r="B2543" s="7" t="s">
        <v>14</v>
      </c>
      <c r="C2543" s="7">
        <v>1185732</v>
      </c>
      <c r="D2543" s="8">
        <v>44271</v>
      </c>
      <c r="E2543" s="7" t="s">
        <v>46</v>
      </c>
      <c r="F2543" s="7" t="s">
        <v>94</v>
      </c>
      <c r="G2543" s="7" t="s">
        <v>95</v>
      </c>
      <c r="H2543" s="7" t="s">
        <v>22</v>
      </c>
      <c r="I2543" s="9">
        <v>0.25</v>
      </c>
      <c r="J2543" s="10">
        <v>4250</v>
      </c>
      <c r="K2543" s="11">
        <f t="shared" si="18"/>
        <v>1062.5</v>
      </c>
      <c r="L2543" s="11">
        <f t="shared" si="19"/>
        <v>531.25</v>
      </c>
      <c r="M2543" s="12">
        <v>0.5</v>
      </c>
      <c r="O2543" s="17"/>
      <c r="P2543" s="15"/>
      <c r="Q2543" s="13"/>
      <c r="R2543" s="14"/>
    </row>
    <row r="2544" spans="1:18" ht="15.75" customHeight="1">
      <c r="A2544" s="1"/>
      <c r="B2544" s="7" t="s">
        <v>14</v>
      </c>
      <c r="C2544" s="7">
        <v>1185732</v>
      </c>
      <c r="D2544" s="8">
        <v>44303</v>
      </c>
      <c r="E2544" s="7" t="s">
        <v>46</v>
      </c>
      <c r="F2544" s="7" t="s">
        <v>94</v>
      </c>
      <c r="G2544" s="7" t="s">
        <v>95</v>
      </c>
      <c r="H2544" s="7" t="s">
        <v>17</v>
      </c>
      <c r="I2544" s="9">
        <v>0.25</v>
      </c>
      <c r="J2544" s="10">
        <v>6750</v>
      </c>
      <c r="K2544" s="11">
        <f t="shared" si="18"/>
        <v>1687.5</v>
      </c>
      <c r="L2544" s="11">
        <f t="shared" si="19"/>
        <v>675</v>
      </c>
      <c r="M2544" s="12">
        <v>0.4</v>
      </c>
      <c r="O2544" s="17"/>
      <c r="P2544" s="15"/>
      <c r="Q2544" s="13"/>
      <c r="R2544" s="14"/>
    </row>
    <row r="2545" spans="1:18" ht="15.75" customHeight="1">
      <c r="A2545" s="1"/>
      <c r="B2545" s="7" t="s">
        <v>14</v>
      </c>
      <c r="C2545" s="7">
        <v>1185732</v>
      </c>
      <c r="D2545" s="8">
        <v>44303</v>
      </c>
      <c r="E2545" s="7" t="s">
        <v>46</v>
      </c>
      <c r="F2545" s="7" t="s">
        <v>94</v>
      </c>
      <c r="G2545" s="7" t="s">
        <v>95</v>
      </c>
      <c r="H2545" s="7" t="s">
        <v>18</v>
      </c>
      <c r="I2545" s="9">
        <v>0.25</v>
      </c>
      <c r="J2545" s="10">
        <v>3750</v>
      </c>
      <c r="K2545" s="11">
        <f t="shared" si="18"/>
        <v>937.5</v>
      </c>
      <c r="L2545" s="11">
        <f t="shared" si="19"/>
        <v>328.125</v>
      </c>
      <c r="M2545" s="12">
        <v>0.35</v>
      </c>
      <c r="O2545" s="17"/>
      <c r="P2545" s="15"/>
      <c r="Q2545" s="13"/>
      <c r="R2545" s="14"/>
    </row>
    <row r="2546" spans="1:18" ht="15.75" customHeight="1">
      <c r="A2546" s="1"/>
      <c r="B2546" s="7" t="s">
        <v>14</v>
      </c>
      <c r="C2546" s="7">
        <v>1185732</v>
      </c>
      <c r="D2546" s="8">
        <v>44303</v>
      </c>
      <c r="E2546" s="7" t="s">
        <v>46</v>
      </c>
      <c r="F2546" s="7" t="s">
        <v>94</v>
      </c>
      <c r="G2546" s="7" t="s">
        <v>95</v>
      </c>
      <c r="H2546" s="7" t="s">
        <v>19</v>
      </c>
      <c r="I2546" s="9">
        <v>0.15000000000000002</v>
      </c>
      <c r="J2546" s="10">
        <v>3750</v>
      </c>
      <c r="K2546" s="11">
        <f t="shared" si="18"/>
        <v>562.50000000000011</v>
      </c>
      <c r="L2546" s="11">
        <f t="shared" si="19"/>
        <v>225.00000000000006</v>
      </c>
      <c r="M2546" s="12">
        <v>0.4</v>
      </c>
      <c r="O2546" s="17"/>
      <c r="P2546" s="15"/>
      <c r="Q2546" s="13"/>
      <c r="R2546" s="14"/>
    </row>
    <row r="2547" spans="1:18" ht="15.75" customHeight="1">
      <c r="A2547" s="1"/>
      <c r="B2547" s="7" t="s">
        <v>14</v>
      </c>
      <c r="C2547" s="7">
        <v>1185732</v>
      </c>
      <c r="D2547" s="8">
        <v>44303</v>
      </c>
      <c r="E2547" s="7" t="s">
        <v>46</v>
      </c>
      <c r="F2547" s="7" t="s">
        <v>94</v>
      </c>
      <c r="G2547" s="7" t="s">
        <v>95</v>
      </c>
      <c r="H2547" s="7" t="s">
        <v>20</v>
      </c>
      <c r="I2547" s="9">
        <v>0.19999999999999996</v>
      </c>
      <c r="J2547" s="10">
        <v>3000</v>
      </c>
      <c r="K2547" s="11">
        <f t="shared" si="18"/>
        <v>599.99999999999989</v>
      </c>
      <c r="L2547" s="11">
        <f t="shared" si="19"/>
        <v>239.99999999999997</v>
      </c>
      <c r="M2547" s="12">
        <v>0.4</v>
      </c>
      <c r="O2547" s="17"/>
      <c r="P2547" s="15"/>
      <c r="Q2547" s="13"/>
      <c r="R2547" s="14"/>
    </row>
    <row r="2548" spans="1:18" ht="15.75" customHeight="1">
      <c r="A2548" s="1"/>
      <c r="B2548" s="7" t="s">
        <v>14</v>
      </c>
      <c r="C2548" s="7">
        <v>1185732</v>
      </c>
      <c r="D2548" s="8">
        <v>44303</v>
      </c>
      <c r="E2548" s="7" t="s">
        <v>46</v>
      </c>
      <c r="F2548" s="7" t="s">
        <v>94</v>
      </c>
      <c r="G2548" s="7" t="s">
        <v>95</v>
      </c>
      <c r="H2548" s="7" t="s">
        <v>21</v>
      </c>
      <c r="I2548" s="9">
        <v>0.4</v>
      </c>
      <c r="J2548" s="10">
        <v>3250</v>
      </c>
      <c r="K2548" s="11">
        <f t="shared" si="18"/>
        <v>1300</v>
      </c>
      <c r="L2548" s="11">
        <f t="shared" si="19"/>
        <v>454.99999999999994</v>
      </c>
      <c r="M2548" s="12">
        <v>0.35</v>
      </c>
      <c r="O2548" s="17"/>
      <c r="P2548" s="15"/>
      <c r="Q2548" s="13"/>
      <c r="R2548" s="14"/>
    </row>
    <row r="2549" spans="1:18" ht="15.75" customHeight="1">
      <c r="A2549" s="1"/>
      <c r="B2549" s="7" t="s">
        <v>14</v>
      </c>
      <c r="C2549" s="7">
        <v>1185732</v>
      </c>
      <c r="D2549" s="8">
        <v>44303</v>
      </c>
      <c r="E2549" s="7" t="s">
        <v>46</v>
      </c>
      <c r="F2549" s="7" t="s">
        <v>94</v>
      </c>
      <c r="G2549" s="7" t="s">
        <v>95</v>
      </c>
      <c r="H2549" s="7" t="s">
        <v>22</v>
      </c>
      <c r="I2549" s="9">
        <v>0.30000000000000004</v>
      </c>
      <c r="J2549" s="10">
        <v>4750</v>
      </c>
      <c r="K2549" s="11">
        <f t="shared" si="18"/>
        <v>1425.0000000000002</v>
      </c>
      <c r="L2549" s="11">
        <f t="shared" si="19"/>
        <v>712.50000000000011</v>
      </c>
      <c r="M2549" s="12">
        <v>0.5</v>
      </c>
      <c r="O2549" s="17"/>
      <c r="P2549" s="15"/>
      <c r="Q2549" s="13"/>
      <c r="R2549" s="14"/>
    </row>
    <row r="2550" spans="1:18" ht="15.75" customHeight="1">
      <c r="A2550" s="1"/>
      <c r="B2550" s="7" t="s">
        <v>14</v>
      </c>
      <c r="C2550" s="7">
        <v>1185732</v>
      </c>
      <c r="D2550" s="8">
        <v>44332</v>
      </c>
      <c r="E2550" s="7" t="s">
        <v>46</v>
      </c>
      <c r="F2550" s="7" t="s">
        <v>94</v>
      </c>
      <c r="G2550" s="7" t="s">
        <v>95</v>
      </c>
      <c r="H2550" s="7" t="s">
        <v>17</v>
      </c>
      <c r="I2550" s="9">
        <v>0.4</v>
      </c>
      <c r="J2550" s="10">
        <v>7450</v>
      </c>
      <c r="K2550" s="11">
        <f t="shared" si="18"/>
        <v>2980</v>
      </c>
      <c r="L2550" s="11">
        <f t="shared" si="19"/>
        <v>1192</v>
      </c>
      <c r="M2550" s="12">
        <v>0.4</v>
      </c>
      <c r="O2550" s="17"/>
      <c r="P2550" s="15"/>
      <c r="Q2550" s="13"/>
      <c r="R2550" s="14"/>
    </row>
    <row r="2551" spans="1:18" ht="15.75" customHeight="1">
      <c r="A2551" s="1"/>
      <c r="B2551" s="7" t="s">
        <v>14</v>
      </c>
      <c r="C2551" s="7">
        <v>1185732</v>
      </c>
      <c r="D2551" s="8">
        <v>44332</v>
      </c>
      <c r="E2551" s="7" t="s">
        <v>46</v>
      </c>
      <c r="F2551" s="7" t="s">
        <v>94</v>
      </c>
      <c r="G2551" s="7" t="s">
        <v>95</v>
      </c>
      <c r="H2551" s="7" t="s">
        <v>18</v>
      </c>
      <c r="I2551" s="9">
        <v>0.4</v>
      </c>
      <c r="J2551" s="10">
        <v>4500</v>
      </c>
      <c r="K2551" s="11">
        <f t="shared" si="18"/>
        <v>1800</v>
      </c>
      <c r="L2551" s="11">
        <f t="shared" si="19"/>
        <v>630</v>
      </c>
      <c r="M2551" s="12">
        <v>0.35</v>
      </c>
      <c r="O2551" s="17"/>
      <c r="P2551" s="15"/>
      <c r="Q2551" s="13"/>
      <c r="R2551" s="14"/>
    </row>
    <row r="2552" spans="1:18" ht="15.75" customHeight="1">
      <c r="A2552" s="1"/>
      <c r="B2552" s="7" t="s">
        <v>14</v>
      </c>
      <c r="C2552" s="7">
        <v>1185732</v>
      </c>
      <c r="D2552" s="8">
        <v>44332</v>
      </c>
      <c r="E2552" s="7" t="s">
        <v>46</v>
      </c>
      <c r="F2552" s="7" t="s">
        <v>94</v>
      </c>
      <c r="G2552" s="7" t="s">
        <v>95</v>
      </c>
      <c r="H2552" s="7" t="s">
        <v>19</v>
      </c>
      <c r="I2552" s="9">
        <v>0.35000000000000003</v>
      </c>
      <c r="J2552" s="10">
        <v>4250</v>
      </c>
      <c r="K2552" s="11">
        <f t="shared" si="18"/>
        <v>1487.5000000000002</v>
      </c>
      <c r="L2552" s="11">
        <f t="shared" si="19"/>
        <v>595.00000000000011</v>
      </c>
      <c r="M2552" s="12">
        <v>0.4</v>
      </c>
      <c r="O2552" s="17"/>
      <c r="P2552" s="15"/>
      <c r="Q2552" s="13"/>
      <c r="R2552" s="14"/>
    </row>
    <row r="2553" spans="1:18" ht="15.75" customHeight="1">
      <c r="A2553" s="1"/>
      <c r="B2553" s="7" t="s">
        <v>14</v>
      </c>
      <c r="C2553" s="7">
        <v>1185732</v>
      </c>
      <c r="D2553" s="8">
        <v>44332</v>
      </c>
      <c r="E2553" s="7" t="s">
        <v>46</v>
      </c>
      <c r="F2553" s="7" t="s">
        <v>94</v>
      </c>
      <c r="G2553" s="7" t="s">
        <v>95</v>
      </c>
      <c r="H2553" s="7" t="s">
        <v>20</v>
      </c>
      <c r="I2553" s="9">
        <v>0.35000000000000003</v>
      </c>
      <c r="J2553" s="10">
        <v>3750</v>
      </c>
      <c r="K2553" s="11">
        <f t="shared" si="18"/>
        <v>1312.5000000000002</v>
      </c>
      <c r="L2553" s="11">
        <f t="shared" si="19"/>
        <v>525.00000000000011</v>
      </c>
      <c r="M2553" s="12">
        <v>0.4</v>
      </c>
      <c r="O2553" s="17"/>
      <c r="P2553" s="15"/>
      <c r="Q2553" s="13"/>
      <c r="R2553" s="14"/>
    </row>
    <row r="2554" spans="1:18" ht="15.75" customHeight="1">
      <c r="A2554" s="1"/>
      <c r="B2554" s="7" t="s">
        <v>14</v>
      </c>
      <c r="C2554" s="7">
        <v>1185732</v>
      </c>
      <c r="D2554" s="8">
        <v>44332</v>
      </c>
      <c r="E2554" s="7" t="s">
        <v>46</v>
      </c>
      <c r="F2554" s="7" t="s">
        <v>94</v>
      </c>
      <c r="G2554" s="7" t="s">
        <v>95</v>
      </c>
      <c r="H2554" s="7" t="s">
        <v>21</v>
      </c>
      <c r="I2554" s="9">
        <v>0.44999999999999996</v>
      </c>
      <c r="J2554" s="10">
        <v>4000</v>
      </c>
      <c r="K2554" s="11">
        <f t="shared" si="18"/>
        <v>1799.9999999999998</v>
      </c>
      <c r="L2554" s="11">
        <f t="shared" si="19"/>
        <v>629.99999999999989</v>
      </c>
      <c r="M2554" s="12">
        <v>0.35</v>
      </c>
      <c r="O2554" s="17"/>
      <c r="P2554" s="15"/>
      <c r="Q2554" s="13"/>
      <c r="R2554" s="14"/>
    </row>
    <row r="2555" spans="1:18" ht="15.75" customHeight="1">
      <c r="A2555" s="1"/>
      <c r="B2555" s="7" t="s">
        <v>14</v>
      </c>
      <c r="C2555" s="7">
        <v>1185732</v>
      </c>
      <c r="D2555" s="8">
        <v>44332</v>
      </c>
      <c r="E2555" s="7" t="s">
        <v>46</v>
      </c>
      <c r="F2555" s="7" t="s">
        <v>94</v>
      </c>
      <c r="G2555" s="7" t="s">
        <v>95</v>
      </c>
      <c r="H2555" s="7" t="s">
        <v>22</v>
      </c>
      <c r="I2555" s="9">
        <v>0.49999999999999994</v>
      </c>
      <c r="J2555" s="10">
        <v>5000</v>
      </c>
      <c r="K2555" s="11">
        <f t="shared" si="18"/>
        <v>2499.9999999999995</v>
      </c>
      <c r="L2555" s="11">
        <f t="shared" si="19"/>
        <v>1249.9999999999998</v>
      </c>
      <c r="M2555" s="12">
        <v>0.5</v>
      </c>
      <c r="O2555" s="17"/>
      <c r="P2555" s="15"/>
      <c r="Q2555" s="13"/>
      <c r="R2555" s="14"/>
    </row>
    <row r="2556" spans="1:18" ht="15.75" customHeight="1">
      <c r="A2556" s="1"/>
      <c r="B2556" s="7" t="s">
        <v>14</v>
      </c>
      <c r="C2556" s="7">
        <v>1185732</v>
      </c>
      <c r="D2556" s="8">
        <v>44365</v>
      </c>
      <c r="E2556" s="7" t="s">
        <v>46</v>
      </c>
      <c r="F2556" s="7" t="s">
        <v>94</v>
      </c>
      <c r="G2556" s="7" t="s">
        <v>95</v>
      </c>
      <c r="H2556" s="7" t="s">
        <v>17</v>
      </c>
      <c r="I2556" s="9">
        <v>0.44999999999999996</v>
      </c>
      <c r="J2556" s="10">
        <v>7500</v>
      </c>
      <c r="K2556" s="11">
        <f t="shared" ref="K2556:K6443" si="20">I2556*J2556</f>
        <v>3374.9999999999995</v>
      </c>
      <c r="L2556" s="11">
        <f t="shared" ref="L2556:L6443" si="21">K2556*M2556</f>
        <v>1350</v>
      </c>
      <c r="M2556" s="12">
        <v>0.4</v>
      </c>
      <c r="O2556" s="17"/>
      <c r="P2556" s="15"/>
      <c r="Q2556" s="13"/>
      <c r="R2556" s="14"/>
    </row>
    <row r="2557" spans="1:18" ht="15.75" customHeight="1">
      <c r="A2557" s="1"/>
      <c r="B2557" s="7" t="s">
        <v>14</v>
      </c>
      <c r="C2557" s="7">
        <v>1185732</v>
      </c>
      <c r="D2557" s="8">
        <v>44365</v>
      </c>
      <c r="E2557" s="7" t="s">
        <v>46</v>
      </c>
      <c r="F2557" s="7" t="s">
        <v>94</v>
      </c>
      <c r="G2557" s="7" t="s">
        <v>95</v>
      </c>
      <c r="H2557" s="7" t="s">
        <v>18</v>
      </c>
      <c r="I2557" s="9">
        <v>0.4</v>
      </c>
      <c r="J2557" s="10">
        <v>5000</v>
      </c>
      <c r="K2557" s="11">
        <f t="shared" si="20"/>
        <v>2000</v>
      </c>
      <c r="L2557" s="11">
        <f t="shared" si="21"/>
        <v>700</v>
      </c>
      <c r="M2557" s="12">
        <v>0.35</v>
      </c>
      <c r="O2557" s="17"/>
      <c r="P2557" s="15"/>
      <c r="Q2557" s="13"/>
      <c r="R2557" s="14"/>
    </row>
    <row r="2558" spans="1:18" ht="15.75" customHeight="1">
      <c r="A2558" s="1"/>
      <c r="B2558" s="7" t="s">
        <v>14</v>
      </c>
      <c r="C2558" s="7">
        <v>1185732</v>
      </c>
      <c r="D2558" s="8">
        <v>44365</v>
      </c>
      <c r="E2558" s="7" t="s">
        <v>46</v>
      </c>
      <c r="F2558" s="7" t="s">
        <v>94</v>
      </c>
      <c r="G2558" s="7" t="s">
        <v>95</v>
      </c>
      <c r="H2558" s="7" t="s">
        <v>19</v>
      </c>
      <c r="I2558" s="9">
        <v>0.45</v>
      </c>
      <c r="J2558" s="10">
        <v>4750</v>
      </c>
      <c r="K2558" s="11">
        <f t="shared" si="20"/>
        <v>2137.5</v>
      </c>
      <c r="L2558" s="11">
        <f t="shared" si="21"/>
        <v>855</v>
      </c>
      <c r="M2558" s="12">
        <v>0.4</v>
      </c>
      <c r="O2558" s="17"/>
      <c r="P2558" s="15"/>
      <c r="Q2558" s="13"/>
      <c r="R2558" s="14"/>
    </row>
    <row r="2559" spans="1:18" ht="15.75" customHeight="1">
      <c r="A2559" s="1"/>
      <c r="B2559" s="7" t="s">
        <v>14</v>
      </c>
      <c r="C2559" s="7">
        <v>1185732</v>
      </c>
      <c r="D2559" s="8">
        <v>44365</v>
      </c>
      <c r="E2559" s="7" t="s">
        <v>46</v>
      </c>
      <c r="F2559" s="7" t="s">
        <v>94</v>
      </c>
      <c r="G2559" s="7" t="s">
        <v>95</v>
      </c>
      <c r="H2559" s="7" t="s">
        <v>20</v>
      </c>
      <c r="I2559" s="9">
        <v>0.45</v>
      </c>
      <c r="J2559" s="10">
        <v>4500</v>
      </c>
      <c r="K2559" s="11">
        <f t="shared" si="20"/>
        <v>2025</v>
      </c>
      <c r="L2559" s="11">
        <f t="shared" si="21"/>
        <v>810</v>
      </c>
      <c r="M2559" s="12">
        <v>0.4</v>
      </c>
      <c r="O2559" s="17"/>
      <c r="P2559" s="15"/>
      <c r="Q2559" s="13"/>
      <c r="R2559" s="14"/>
    </row>
    <row r="2560" spans="1:18" ht="15.75" customHeight="1">
      <c r="A2560" s="1"/>
      <c r="B2560" s="7" t="s">
        <v>14</v>
      </c>
      <c r="C2560" s="7">
        <v>1185732</v>
      </c>
      <c r="D2560" s="8">
        <v>44365</v>
      </c>
      <c r="E2560" s="7" t="s">
        <v>46</v>
      </c>
      <c r="F2560" s="7" t="s">
        <v>94</v>
      </c>
      <c r="G2560" s="7" t="s">
        <v>95</v>
      </c>
      <c r="H2560" s="7" t="s">
        <v>21</v>
      </c>
      <c r="I2560" s="9">
        <v>0.6</v>
      </c>
      <c r="J2560" s="10">
        <v>4500</v>
      </c>
      <c r="K2560" s="11">
        <f t="shared" si="20"/>
        <v>2700</v>
      </c>
      <c r="L2560" s="11">
        <f t="shared" si="21"/>
        <v>944.99999999999989</v>
      </c>
      <c r="M2560" s="12">
        <v>0.35</v>
      </c>
      <c r="O2560" s="17"/>
      <c r="P2560" s="15"/>
      <c r="Q2560" s="13"/>
      <c r="R2560" s="14"/>
    </row>
    <row r="2561" spans="1:18" ht="15.75" customHeight="1">
      <c r="A2561" s="1"/>
      <c r="B2561" s="7" t="s">
        <v>14</v>
      </c>
      <c r="C2561" s="7">
        <v>1185732</v>
      </c>
      <c r="D2561" s="8">
        <v>44365</v>
      </c>
      <c r="E2561" s="7" t="s">
        <v>46</v>
      </c>
      <c r="F2561" s="7" t="s">
        <v>94</v>
      </c>
      <c r="G2561" s="7" t="s">
        <v>95</v>
      </c>
      <c r="H2561" s="7" t="s">
        <v>22</v>
      </c>
      <c r="I2561" s="9">
        <v>0.65</v>
      </c>
      <c r="J2561" s="10">
        <v>6250</v>
      </c>
      <c r="K2561" s="11">
        <f t="shared" si="20"/>
        <v>4062.5</v>
      </c>
      <c r="L2561" s="11">
        <f t="shared" si="21"/>
        <v>2031.25</v>
      </c>
      <c r="M2561" s="12">
        <v>0.5</v>
      </c>
      <c r="O2561" s="17"/>
      <c r="P2561" s="15"/>
      <c r="Q2561" s="13"/>
      <c r="R2561" s="14"/>
    </row>
    <row r="2562" spans="1:18" ht="15.75" customHeight="1">
      <c r="A2562" s="1"/>
      <c r="B2562" s="7" t="s">
        <v>14</v>
      </c>
      <c r="C2562" s="7">
        <v>1185732</v>
      </c>
      <c r="D2562" s="8">
        <v>44393</v>
      </c>
      <c r="E2562" s="7" t="s">
        <v>46</v>
      </c>
      <c r="F2562" s="7" t="s">
        <v>94</v>
      </c>
      <c r="G2562" s="7" t="s">
        <v>95</v>
      </c>
      <c r="H2562" s="7" t="s">
        <v>17</v>
      </c>
      <c r="I2562" s="9">
        <v>0.6</v>
      </c>
      <c r="J2562" s="10">
        <v>8500</v>
      </c>
      <c r="K2562" s="11">
        <f t="shared" si="20"/>
        <v>5100</v>
      </c>
      <c r="L2562" s="11">
        <f t="shared" si="21"/>
        <v>2040</v>
      </c>
      <c r="M2562" s="12">
        <v>0.4</v>
      </c>
      <c r="O2562" s="17"/>
      <c r="P2562" s="15"/>
      <c r="Q2562" s="13"/>
      <c r="R2562" s="14"/>
    </row>
    <row r="2563" spans="1:18" ht="15.75" customHeight="1">
      <c r="A2563" s="1"/>
      <c r="B2563" s="7" t="s">
        <v>14</v>
      </c>
      <c r="C2563" s="7">
        <v>1185732</v>
      </c>
      <c r="D2563" s="8">
        <v>44393</v>
      </c>
      <c r="E2563" s="7" t="s">
        <v>46</v>
      </c>
      <c r="F2563" s="7" t="s">
        <v>94</v>
      </c>
      <c r="G2563" s="7" t="s">
        <v>95</v>
      </c>
      <c r="H2563" s="7" t="s">
        <v>18</v>
      </c>
      <c r="I2563" s="9">
        <v>0.55000000000000004</v>
      </c>
      <c r="J2563" s="10">
        <v>6000</v>
      </c>
      <c r="K2563" s="11">
        <f t="shared" si="20"/>
        <v>3300.0000000000005</v>
      </c>
      <c r="L2563" s="11">
        <f t="shared" si="21"/>
        <v>1155</v>
      </c>
      <c r="M2563" s="12">
        <v>0.35</v>
      </c>
      <c r="O2563" s="17"/>
      <c r="P2563" s="15"/>
      <c r="Q2563" s="13"/>
      <c r="R2563" s="14"/>
    </row>
    <row r="2564" spans="1:18" ht="15.75" customHeight="1">
      <c r="A2564" s="1"/>
      <c r="B2564" s="7" t="s">
        <v>14</v>
      </c>
      <c r="C2564" s="7">
        <v>1185732</v>
      </c>
      <c r="D2564" s="8">
        <v>44393</v>
      </c>
      <c r="E2564" s="7" t="s">
        <v>46</v>
      </c>
      <c r="F2564" s="7" t="s">
        <v>94</v>
      </c>
      <c r="G2564" s="7" t="s">
        <v>95</v>
      </c>
      <c r="H2564" s="7" t="s">
        <v>19</v>
      </c>
      <c r="I2564" s="9">
        <v>0.5</v>
      </c>
      <c r="J2564" s="10">
        <v>5250</v>
      </c>
      <c r="K2564" s="11">
        <f t="shared" si="20"/>
        <v>2625</v>
      </c>
      <c r="L2564" s="11">
        <f t="shared" si="21"/>
        <v>1050</v>
      </c>
      <c r="M2564" s="12">
        <v>0.4</v>
      </c>
      <c r="O2564" s="17"/>
      <c r="P2564" s="15"/>
      <c r="Q2564" s="13"/>
      <c r="R2564" s="14"/>
    </row>
    <row r="2565" spans="1:18" ht="15.75" customHeight="1">
      <c r="A2565" s="1"/>
      <c r="B2565" s="7" t="s">
        <v>14</v>
      </c>
      <c r="C2565" s="7">
        <v>1185732</v>
      </c>
      <c r="D2565" s="8">
        <v>44393</v>
      </c>
      <c r="E2565" s="7" t="s">
        <v>46</v>
      </c>
      <c r="F2565" s="7" t="s">
        <v>94</v>
      </c>
      <c r="G2565" s="7" t="s">
        <v>95</v>
      </c>
      <c r="H2565" s="7" t="s">
        <v>20</v>
      </c>
      <c r="I2565" s="9">
        <v>0.5</v>
      </c>
      <c r="J2565" s="10">
        <v>4750</v>
      </c>
      <c r="K2565" s="11">
        <f t="shared" si="20"/>
        <v>2375</v>
      </c>
      <c r="L2565" s="11">
        <f t="shared" si="21"/>
        <v>950</v>
      </c>
      <c r="M2565" s="12">
        <v>0.4</v>
      </c>
      <c r="O2565" s="17"/>
      <c r="P2565" s="15"/>
      <c r="Q2565" s="13"/>
      <c r="R2565" s="14"/>
    </row>
    <row r="2566" spans="1:18" ht="15.75" customHeight="1">
      <c r="A2566" s="1"/>
      <c r="B2566" s="7" t="s">
        <v>14</v>
      </c>
      <c r="C2566" s="7">
        <v>1185732</v>
      </c>
      <c r="D2566" s="8">
        <v>44393</v>
      </c>
      <c r="E2566" s="7" t="s">
        <v>46</v>
      </c>
      <c r="F2566" s="7" t="s">
        <v>94</v>
      </c>
      <c r="G2566" s="7" t="s">
        <v>95</v>
      </c>
      <c r="H2566" s="7" t="s">
        <v>21</v>
      </c>
      <c r="I2566" s="9">
        <v>0.6</v>
      </c>
      <c r="J2566" s="10">
        <v>5000</v>
      </c>
      <c r="K2566" s="11">
        <f t="shared" si="20"/>
        <v>3000</v>
      </c>
      <c r="L2566" s="11">
        <f t="shared" si="21"/>
        <v>1050</v>
      </c>
      <c r="M2566" s="12">
        <v>0.35</v>
      </c>
      <c r="O2566" s="17"/>
      <c r="P2566" s="15"/>
      <c r="Q2566" s="13"/>
      <c r="R2566" s="14"/>
    </row>
    <row r="2567" spans="1:18" ht="15.75" customHeight="1">
      <c r="A2567" s="1"/>
      <c r="B2567" s="7" t="s">
        <v>14</v>
      </c>
      <c r="C2567" s="7">
        <v>1185732</v>
      </c>
      <c r="D2567" s="8">
        <v>44393</v>
      </c>
      <c r="E2567" s="7" t="s">
        <v>46</v>
      </c>
      <c r="F2567" s="7" t="s">
        <v>94</v>
      </c>
      <c r="G2567" s="7" t="s">
        <v>95</v>
      </c>
      <c r="H2567" s="7" t="s">
        <v>22</v>
      </c>
      <c r="I2567" s="9">
        <v>0.65</v>
      </c>
      <c r="J2567" s="10">
        <v>6750</v>
      </c>
      <c r="K2567" s="11">
        <f t="shared" si="20"/>
        <v>4387.5</v>
      </c>
      <c r="L2567" s="11">
        <f t="shared" si="21"/>
        <v>2193.75</v>
      </c>
      <c r="M2567" s="12">
        <v>0.5</v>
      </c>
      <c r="O2567" s="17"/>
      <c r="P2567" s="15"/>
      <c r="Q2567" s="13"/>
      <c r="R2567" s="14"/>
    </row>
    <row r="2568" spans="1:18" ht="15.75" customHeight="1">
      <c r="A2568" s="1"/>
      <c r="B2568" s="7" t="s">
        <v>14</v>
      </c>
      <c r="C2568" s="7">
        <v>1185732</v>
      </c>
      <c r="D2568" s="8">
        <v>44425</v>
      </c>
      <c r="E2568" s="7" t="s">
        <v>46</v>
      </c>
      <c r="F2568" s="7" t="s">
        <v>94</v>
      </c>
      <c r="G2568" s="7" t="s">
        <v>95</v>
      </c>
      <c r="H2568" s="7" t="s">
        <v>17</v>
      </c>
      <c r="I2568" s="9">
        <v>0.6</v>
      </c>
      <c r="J2568" s="10">
        <v>8250</v>
      </c>
      <c r="K2568" s="11">
        <f t="shared" si="20"/>
        <v>4950</v>
      </c>
      <c r="L2568" s="11">
        <f t="shared" si="21"/>
        <v>1980</v>
      </c>
      <c r="M2568" s="12">
        <v>0.4</v>
      </c>
      <c r="O2568" s="17"/>
      <c r="P2568" s="15"/>
      <c r="Q2568" s="13"/>
      <c r="R2568" s="14"/>
    </row>
    <row r="2569" spans="1:18" ht="15.75" customHeight="1">
      <c r="A2569" s="1"/>
      <c r="B2569" s="7" t="s">
        <v>14</v>
      </c>
      <c r="C2569" s="7">
        <v>1185732</v>
      </c>
      <c r="D2569" s="8">
        <v>44425</v>
      </c>
      <c r="E2569" s="7" t="s">
        <v>46</v>
      </c>
      <c r="F2569" s="7" t="s">
        <v>94</v>
      </c>
      <c r="G2569" s="7" t="s">
        <v>95</v>
      </c>
      <c r="H2569" s="7" t="s">
        <v>18</v>
      </c>
      <c r="I2569" s="9">
        <v>0.55000000000000004</v>
      </c>
      <c r="J2569" s="10">
        <v>6000</v>
      </c>
      <c r="K2569" s="11">
        <f t="shared" si="20"/>
        <v>3300.0000000000005</v>
      </c>
      <c r="L2569" s="11">
        <f t="shared" si="21"/>
        <v>1155</v>
      </c>
      <c r="M2569" s="12">
        <v>0.35</v>
      </c>
      <c r="O2569" s="17"/>
      <c r="P2569" s="15"/>
      <c r="Q2569" s="13"/>
      <c r="R2569" s="14"/>
    </row>
    <row r="2570" spans="1:18" ht="15.75" customHeight="1">
      <c r="A2570" s="1"/>
      <c r="B2570" s="7" t="s">
        <v>14</v>
      </c>
      <c r="C2570" s="7">
        <v>1185732</v>
      </c>
      <c r="D2570" s="8">
        <v>44425</v>
      </c>
      <c r="E2570" s="7" t="s">
        <v>46</v>
      </c>
      <c r="F2570" s="7" t="s">
        <v>94</v>
      </c>
      <c r="G2570" s="7" t="s">
        <v>95</v>
      </c>
      <c r="H2570" s="7" t="s">
        <v>19</v>
      </c>
      <c r="I2570" s="9">
        <v>0.5</v>
      </c>
      <c r="J2570" s="10">
        <v>5250</v>
      </c>
      <c r="K2570" s="11">
        <f t="shared" si="20"/>
        <v>2625</v>
      </c>
      <c r="L2570" s="11">
        <f t="shared" si="21"/>
        <v>1050</v>
      </c>
      <c r="M2570" s="12">
        <v>0.4</v>
      </c>
      <c r="O2570" s="17"/>
      <c r="P2570" s="15"/>
      <c r="Q2570" s="13"/>
      <c r="R2570" s="14"/>
    </row>
    <row r="2571" spans="1:18" ht="15.75" customHeight="1">
      <c r="A2571" s="1"/>
      <c r="B2571" s="7" t="s">
        <v>14</v>
      </c>
      <c r="C2571" s="7">
        <v>1185732</v>
      </c>
      <c r="D2571" s="8">
        <v>44425</v>
      </c>
      <c r="E2571" s="7" t="s">
        <v>46</v>
      </c>
      <c r="F2571" s="7" t="s">
        <v>94</v>
      </c>
      <c r="G2571" s="7" t="s">
        <v>95</v>
      </c>
      <c r="H2571" s="7" t="s">
        <v>20</v>
      </c>
      <c r="I2571" s="9">
        <v>0.4</v>
      </c>
      <c r="J2571" s="10">
        <v>4750</v>
      </c>
      <c r="K2571" s="11">
        <f t="shared" si="20"/>
        <v>1900</v>
      </c>
      <c r="L2571" s="11">
        <f t="shared" si="21"/>
        <v>760</v>
      </c>
      <c r="M2571" s="12">
        <v>0.4</v>
      </c>
      <c r="O2571" s="17"/>
      <c r="P2571" s="15"/>
      <c r="Q2571" s="13"/>
      <c r="R2571" s="14"/>
    </row>
    <row r="2572" spans="1:18" ht="15.75" customHeight="1">
      <c r="A2572" s="1"/>
      <c r="B2572" s="7" t="s">
        <v>14</v>
      </c>
      <c r="C2572" s="7">
        <v>1185732</v>
      </c>
      <c r="D2572" s="8">
        <v>44425</v>
      </c>
      <c r="E2572" s="7" t="s">
        <v>46</v>
      </c>
      <c r="F2572" s="7" t="s">
        <v>94</v>
      </c>
      <c r="G2572" s="7" t="s">
        <v>95</v>
      </c>
      <c r="H2572" s="7" t="s">
        <v>21</v>
      </c>
      <c r="I2572" s="9">
        <v>0.5</v>
      </c>
      <c r="J2572" s="10">
        <v>4500</v>
      </c>
      <c r="K2572" s="11">
        <f t="shared" si="20"/>
        <v>2250</v>
      </c>
      <c r="L2572" s="11">
        <f t="shared" si="21"/>
        <v>787.5</v>
      </c>
      <c r="M2572" s="12">
        <v>0.35</v>
      </c>
      <c r="O2572" s="17"/>
      <c r="P2572" s="15"/>
      <c r="Q2572" s="13"/>
      <c r="R2572" s="14"/>
    </row>
    <row r="2573" spans="1:18" ht="15.75" customHeight="1">
      <c r="A2573" s="1"/>
      <c r="B2573" s="7" t="s">
        <v>14</v>
      </c>
      <c r="C2573" s="7">
        <v>1185732</v>
      </c>
      <c r="D2573" s="8">
        <v>44425</v>
      </c>
      <c r="E2573" s="7" t="s">
        <v>46</v>
      </c>
      <c r="F2573" s="7" t="s">
        <v>94</v>
      </c>
      <c r="G2573" s="7" t="s">
        <v>95</v>
      </c>
      <c r="H2573" s="7" t="s">
        <v>22</v>
      </c>
      <c r="I2573" s="9">
        <v>0.55000000000000004</v>
      </c>
      <c r="J2573" s="10">
        <v>6250</v>
      </c>
      <c r="K2573" s="11">
        <f t="shared" si="20"/>
        <v>3437.5000000000005</v>
      </c>
      <c r="L2573" s="11">
        <f t="shared" si="21"/>
        <v>1718.7500000000002</v>
      </c>
      <c r="M2573" s="12">
        <v>0.5</v>
      </c>
      <c r="O2573" s="17"/>
      <c r="P2573" s="15"/>
      <c r="Q2573" s="13"/>
      <c r="R2573" s="14"/>
    </row>
    <row r="2574" spans="1:18" ht="15.75" customHeight="1">
      <c r="A2574" s="1"/>
      <c r="B2574" s="7" t="s">
        <v>14</v>
      </c>
      <c r="C2574" s="7">
        <v>1185732</v>
      </c>
      <c r="D2574" s="8">
        <v>44455</v>
      </c>
      <c r="E2574" s="7" t="s">
        <v>46</v>
      </c>
      <c r="F2574" s="7" t="s">
        <v>94</v>
      </c>
      <c r="G2574" s="7" t="s">
        <v>95</v>
      </c>
      <c r="H2574" s="7" t="s">
        <v>17</v>
      </c>
      <c r="I2574" s="9">
        <v>0.5</v>
      </c>
      <c r="J2574" s="10">
        <v>7250</v>
      </c>
      <c r="K2574" s="11">
        <f t="shared" si="20"/>
        <v>3625</v>
      </c>
      <c r="L2574" s="11">
        <f t="shared" si="21"/>
        <v>1450</v>
      </c>
      <c r="M2574" s="12">
        <v>0.4</v>
      </c>
      <c r="O2574" s="17"/>
      <c r="P2574" s="15"/>
      <c r="Q2574" s="13"/>
      <c r="R2574" s="14"/>
    </row>
    <row r="2575" spans="1:18" ht="15.75" customHeight="1">
      <c r="A2575" s="1"/>
      <c r="B2575" s="7" t="s">
        <v>14</v>
      </c>
      <c r="C2575" s="7">
        <v>1185732</v>
      </c>
      <c r="D2575" s="8">
        <v>44455</v>
      </c>
      <c r="E2575" s="7" t="s">
        <v>46</v>
      </c>
      <c r="F2575" s="7" t="s">
        <v>94</v>
      </c>
      <c r="G2575" s="7" t="s">
        <v>95</v>
      </c>
      <c r="H2575" s="7" t="s">
        <v>18</v>
      </c>
      <c r="I2575" s="9">
        <v>0.45000000000000012</v>
      </c>
      <c r="J2575" s="10">
        <v>5250</v>
      </c>
      <c r="K2575" s="11">
        <f t="shared" si="20"/>
        <v>2362.5000000000005</v>
      </c>
      <c r="L2575" s="11">
        <f t="shared" si="21"/>
        <v>826.87500000000011</v>
      </c>
      <c r="M2575" s="12">
        <v>0.35</v>
      </c>
      <c r="O2575" s="17"/>
      <c r="P2575" s="15"/>
      <c r="Q2575" s="13"/>
      <c r="R2575" s="14"/>
    </row>
    <row r="2576" spans="1:18" ht="15.75" customHeight="1">
      <c r="A2576" s="1"/>
      <c r="B2576" s="7" t="s">
        <v>14</v>
      </c>
      <c r="C2576" s="7">
        <v>1185732</v>
      </c>
      <c r="D2576" s="8">
        <v>44455</v>
      </c>
      <c r="E2576" s="7" t="s">
        <v>46</v>
      </c>
      <c r="F2576" s="7" t="s">
        <v>94</v>
      </c>
      <c r="G2576" s="7" t="s">
        <v>95</v>
      </c>
      <c r="H2576" s="7" t="s">
        <v>19</v>
      </c>
      <c r="I2576" s="9">
        <v>0.20000000000000007</v>
      </c>
      <c r="J2576" s="10">
        <v>4250</v>
      </c>
      <c r="K2576" s="11">
        <f t="shared" si="20"/>
        <v>850.00000000000023</v>
      </c>
      <c r="L2576" s="11">
        <f t="shared" si="21"/>
        <v>340.00000000000011</v>
      </c>
      <c r="M2576" s="12">
        <v>0.4</v>
      </c>
      <c r="O2576" s="17"/>
      <c r="P2576" s="15"/>
      <c r="Q2576" s="13"/>
      <c r="R2576" s="14"/>
    </row>
    <row r="2577" spans="1:18" ht="15.75" customHeight="1">
      <c r="A2577" s="1"/>
      <c r="B2577" s="7" t="s">
        <v>14</v>
      </c>
      <c r="C2577" s="7">
        <v>1185732</v>
      </c>
      <c r="D2577" s="8">
        <v>44455</v>
      </c>
      <c r="E2577" s="7" t="s">
        <v>46</v>
      </c>
      <c r="F2577" s="7" t="s">
        <v>94</v>
      </c>
      <c r="G2577" s="7" t="s">
        <v>95</v>
      </c>
      <c r="H2577" s="7" t="s">
        <v>20</v>
      </c>
      <c r="I2577" s="9">
        <v>0.20000000000000007</v>
      </c>
      <c r="J2577" s="10">
        <v>4000</v>
      </c>
      <c r="K2577" s="11">
        <f t="shared" si="20"/>
        <v>800.00000000000023</v>
      </c>
      <c r="L2577" s="11">
        <f t="shared" si="21"/>
        <v>320.00000000000011</v>
      </c>
      <c r="M2577" s="12">
        <v>0.4</v>
      </c>
      <c r="O2577" s="17"/>
      <c r="P2577" s="15"/>
      <c r="Q2577" s="13"/>
      <c r="R2577" s="14"/>
    </row>
    <row r="2578" spans="1:18" ht="15.75" customHeight="1">
      <c r="A2578" s="1"/>
      <c r="B2578" s="7" t="s">
        <v>14</v>
      </c>
      <c r="C2578" s="7">
        <v>1185732</v>
      </c>
      <c r="D2578" s="8">
        <v>44455</v>
      </c>
      <c r="E2578" s="7" t="s">
        <v>46</v>
      </c>
      <c r="F2578" s="7" t="s">
        <v>94</v>
      </c>
      <c r="G2578" s="7" t="s">
        <v>95</v>
      </c>
      <c r="H2578" s="7" t="s">
        <v>21</v>
      </c>
      <c r="I2578" s="9">
        <v>0.30000000000000004</v>
      </c>
      <c r="J2578" s="10">
        <v>4000</v>
      </c>
      <c r="K2578" s="11">
        <f t="shared" si="20"/>
        <v>1200.0000000000002</v>
      </c>
      <c r="L2578" s="11">
        <f t="shared" si="21"/>
        <v>420.00000000000006</v>
      </c>
      <c r="M2578" s="12">
        <v>0.35</v>
      </c>
      <c r="O2578" s="17"/>
      <c r="P2578" s="15"/>
      <c r="Q2578" s="13"/>
      <c r="R2578" s="14"/>
    </row>
    <row r="2579" spans="1:18" ht="15.75" customHeight="1">
      <c r="A2579" s="1"/>
      <c r="B2579" s="7" t="s">
        <v>14</v>
      </c>
      <c r="C2579" s="7">
        <v>1185732</v>
      </c>
      <c r="D2579" s="8">
        <v>44455</v>
      </c>
      <c r="E2579" s="7" t="s">
        <v>46</v>
      </c>
      <c r="F2579" s="7" t="s">
        <v>94</v>
      </c>
      <c r="G2579" s="7" t="s">
        <v>95</v>
      </c>
      <c r="H2579" s="7" t="s">
        <v>22</v>
      </c>
      <c r="I2579" s="9">
        <v>0.35000000000000009</v>
      </c>
      <c r="J2579" s="10">
        <v>5000</v>
      </c>
      <c r="K2579" s="11">
        <f t="shared" si="20"/>
        <v>1750.0000000000005</v>
      </c>
      <c r="L2579" s="11">
        <f t="shared" si="21"/>
        <v>875.00000000000023</v>
      </c>
      <c r="M2579" s="12">
        <v>0.5</v>
      </c>
      <c r="O2579" s="17"/>
      <c r="P2579" s="15"/>
      <c r="Q2579" s="13"/>
      <c r="R2579" s="14"/>
    </row>
    <row r="2580" spans="1:18" ht="15.75" customHeight="1">
      <c r="A2580" s="1"/>
      <c r="B2580" s="7" t="s">
        <v>14</v>
      </c>
      <c r="C2580" s="7">
        <v>1185732</v>
      </c>
      <c r="D2580" s="8">
        <v>44487</v>
      </c>
      <c r="E2580" s="7" t="s">
        <v>46</v>
      </c>
      <c r="F2580" s="7" t="s">
        <v>94</v>
      </c>
      <c r="G2580" s="7" t="s">
        <v>95</v>
      </c>
      <c r="H2580" s="7" t="s">
        <v>17</v>
      </c>
      <c r="I2580" s="9">
        <v>0.35000000000000009</v>
      </c>
      <c r="J2580" s="10">
        <v>6750</v>
      </c>
      <c r="K2580" s="11">
        <f t="shared" si="20"/>
        <v>2362.5000000000005</v>
      </c>
      <c r="L2580" s="11">
        <f t="shared" si="21"/>
        <v>945.00000000000023</v>
      </c>
      <c r="M2580" s="12">
        <v>0.4</v>
      </c>
      <c r="O2580" s="17"/>
      <c r="P2580" s="15"/>
      <c r="Q2580" s="13"/>
      <c r="R2580" s="14"/>
    </row>
    <row r="2581" spans="1:18" ht="15.75" customHeight="1">
      <c r="A2581" s="1"/>
      <c r="B2581" s="7" t="s">
        <v>14</v>
      </c>
      <c r="C2581" s="7">
        <v>1185732</v>
      </c>
      <c r="D2581" s="8">
        <v>44487</v>
      </c>
      <c r="E2581" s="7" t="s">
        <v>46</v>
      </c>
      <c r="F2581" s="7" t="s">
        <v>94</v>
      </c>
      <c r="G2581" s="7" t="s">
        <v>95</v>
      </c>
      <c r="H2581" s="7" t="s">
        <v>18</v>
      </c>
      <c r="I2581" s="9">
        <v>0.25000000000000011</v>
      </c>
      <c r="J2581" s="10">
        <v>5000</v>
      </c>
      <c r="K2581" s="11">
        <f t="shared" si="20"/>
        <v>1250.0000000000005</v>
      </c>
      <c r="L2581" s="11">
        <f t="shared" si="21"/>
        <v>437.50000000000011</v>
      </c>
      <c r="M2581" s="12">
        <v>0.35</v>
      </c>
      <c r="O2581" s="17"/>
      <c r="P2581" s="15"/>
      <c r="Q2581" s="13"/>
      <c r="R2581" s="14"/>
    </row>
    <row r="2582" spans="1:18" ht="15.75" customHeight="1">
      <c r="A2582" s="1"/>
      <c r="B2582" s="7" t="s">
        <v>14</v>
      </c>
      <c r="C2582" s="7">
        <v>1185732</v>
      </c>
      <c r="D2582" s="8">
        <v>44487</v>
      </c>
      <c r="E2582" s="7" t="s">
        <v>46</v>
      </c>
      <c r="F2582" s="7" t="s">
        <v>94</v>
      </c>
      <c r="G2582" s="7" t="s">
        <v>95</v>
      </c>
      <c r="H2582" s="7" t="s">
        <v>19</v>
      </c>
      <c r="I2582" s="9">
        <v>0.25000000000000011</v>
      </c>
      <c r="J2582" s="10">
        <v>3750</v>
      </c>
      <c r="K2582" s="11">
        <f t="shared" si="20"/>
        <v>937.50000000000045</v>
      </c>
      <c r="L2582" s="11">
        <f t="shared" si="21"/>
        <v>375.00000000000023</v>
      </c>
      <c r="M2582" s="12">
        <v>0.4</v>
      </c>
      <c r="O2582" s="17"/>
      <c r="P2582" s="15"/>
      <c r="Q2582" s="13"/>
      <c r="R2582" s="14"/>
    </row>
    <row r="2583" spans="1:18" ht="15.75" customHeight="1">
      <c r="A2583" s="1"/>
      <c r="B2583" s="7" t="s">
        <v>14</v>
      </c>
      <c r="C2583" s="7">
        <v>1185732</v>
      </c>
      <c r="D2583" s="8">
        <v>44487</v>
      </c>
      <c r="E2583" s="7" t="s">
        <v>46</v>
      </c>
      <c r="F2583" s="7" t="s">
        <v>94</v>
      </c>
      <c r="G2583" s="7" t="s">
        <v>95</v>
      </c>
      <c r="H2583" s="7" t="s">
        <v>20</v>
      </c>
      <c r="I2583" s="9">
        <v>0.25000000000000011</v>
      </c>
      <c r="J2583" s="10">
        <v>3500</v>
      </c>
      <c r="K2583" s="11">
        <f t="shared" si="20"/>
        <v>875.00000000000034</v>
      </c>
      <c r="L2583" s="11">
        <f t="shared" si="21"/>
        <v>350.00000000000017</v>
      </c>
      <c r="M2583" s="12">
        <v>0.4</v>
      </c>
      <c r="O2583" s="17"/>
      <c r="P2583" s="15"/>
      <c r="Q2583" s="13"/>
      <c r="R2583" s="14"/>
    </row>
    <row r="2584" spans="1:18" ht="15.75" customHeight="1">
      <c r="A2584" s="1"/>
      <c r="B2584" s="7" t="s">
        <v>14</v>
      </c>
      <c r="C2584" s="7">
        <v>1185732</v>
      </c>
      <c r="D2584" s="8">
        <v>44487</v>
      </c>
      <c r="E2584" s="7" t="s">
        <v>46</v>
      </c>
      <c r="F2584" s="7" t="s">
        <v>94</v>
      </c>
      <c r="G2584" s="7" t="s">
        <v>95</v>
      </c>
      <c r="H2584" s="7" t="s">
        <v>21</v>
      </c>
      <c r="I2584" s="9">
        <v>0.35000000000000009</v>
      </c>
      <c r="J2584" s="10">
        <v>3500</v>
      </c>
      <c r="K2584" s="11">
        <f t="shared" si="20"/>
        <v>1225.0000000000002</v>
      </c>
      <c r="L2584" s="11">
        <f t="shared" si="21"/>
        <v>428.75000000000006</v>
      </c>
      <c r="M2584" s="12">
        <v>0.35</v>
      </c>
      <c r="O2584" s="17"/>
      <c r="P2584" s="15"/>
      <c r="Q2584" s="13"/>
      <c r="R2584" s="14"/>
    </row>
    <row r="2585" spans="1:18" ht="15.75" customHeight="1">
      <c r="A2585" s="1"/>
      <c r="B2585" s="7" t="s">
        <v>14</v>
      </c>
      <c r="C2585" s="7">
        <v>1185732</v>
      </c>
      <c r="D2585" s="8">
        <v>44487</v>
      </c>
      <c r="E2585" s="7" t="s">
        <v>46</v>
      </c>
      <c r="F2585" s="7" t="s">
        <v>94</v>
      </c>
      <c r="G2585" s="7" t="s">
        <v>95</v>
      </c>
      <c r="H2585" s="7" t="s">
        <v>22</v>
      </c>
      <c r="I2585" s="9">
        <v>0.35000000000000003</v>
      </c>
      <c r="J2585" s="10">
        <v>4750</v>
      </c>
      <c r="K2585" s="11">
        <f t="shared" si="20"/>
        <v>1662.5000000000002</v>
      </c>
      <c r="L2585" s="11">
        <f t="shared" si="21"/>
        <v>831.25000000000011</v>
      </c>
      <c r="M2585" s="12">
        <v>0.5</v>
      </c>
      <c r="O2585" s="17"/>
      <c r="P2585" s="15"/>
      <c r="Q2585" s="13"/>
      <c r="R2585" s="14"/>
    </row>
    <row r="2586" spans="1:18" ht="15.75" customHeight="1">
      <c r="A2586" s="1"/>
      <c r="B2586" s="7" t="s">
        <v>14</v>
      </c>
      <c r="C2586" s="7">
        <v>1185732</v>
      </c>
      <c r="D2586" s="8">
        <v>44517</v>
      </c>
      <c r="E2586" s="7" t="s">
        <v>46</v>
      </c>
      <c r="F2586" s="7" t="s">
        <v>94</v>
      </c>
      <c r="G2586" s="7" t="s">
        <v>95</v>
      </c>
      <c r="H2586" s="7" t="s">
        <v>17</v>
      </c>
      <c r="I2586" s="9">
        <v>0.3000000000000001</v>
      </c>
      <c r="J2586" s="10">
        <v>6250</v>
      </c>
      <c r="K2586" s="11">
        <f t="shared" si="20"/>
        <v>1875.0000000000007</v>
      </c>
      <c r="L2586" s="11">
        <f t="shared" si="21"/>
        <v>750.00000000000034</v>
      </c>
      <c r="M2586" s="12">
        <v>0.4</v>
      </c>
      <c r="O2586" s="17"/>
      <c r="P2586" s="15"/>
      <c r="Q2586" s="13"/>
      <c r="R2586" s="14"/>
    </row>
    <row r="2587" spans="1:18" ht="15.75" customHeight="1">
      <c r="A2587" s="1"/>
      <c r="B2587" s="7" t="s">
        <v>14</v>
      </c>
      <c r="C2587" s="7">
        <v>1185732</v>
      </c>
      <c r="D2587" s="8">
        <v>44517</v>
      </c>
      <c r="E2587" s="7" t="s">
        <v>46</v>
      </c>
      <c r="F2587" s="7" t="s">
        <v>94</v>
      </c>
      <c r="G2587" s="7" t="s">
        <v>95</v>
      </c>
      <c r="H2587" s="7" t="s">
        <v>18</v>
      </c>
      <c r="I2587" s="9">
        <v>0.20000000000000012</v>
      </c>
      <c r="J2587" s="10">
        <v>4500</v>
      </c>
      <c r="K2587" s="11">
        <f t="shared" si="20"/>
        <v>900.00000000000057</v>
      </c>
      <c r="L2587" s="11">
        <f t="shared" si="21"/>
        <v>315.00000000000017</v>
      </c>
      <c r="M2587" s="12">
        <v>0.35</v>
      </c>
      <c r="O2587" s="17"/>
      <c r="P2587" s="15"/>
      <c r="Q2587" s="13"/>
      <c r="R2587" s="14"/>
    </row>
    <row r="2588" spans="1:18" ht="15.75" customHeight="1">
      <c r="A2588" s="1"/>
      <c r="B2588" s="7" t="s">
        <v>14</v>
      </c>
      <c r="C2588" s="7">
        <v>1185732</v>
      </c>
      <c r="D2588" s="8">
        <v>44517</v>
      </c>
      <c r="E2588" s="7" t="s">
        <v>46</v>
      </c>
      <c r="F2588" s="7" t="s">
        <v>94</v>
      </c>
      <c r="G2588" s="7" t="s">
        <v>95</v>
      </c>
      <c r="H2588" s="7" t="s">
        <v>19</v>
      </c>
      <c r="I2588" s="9">
        <v>0.30000000000000016</v>
      </c>
      <c r="J2588" s="10">
        <v>3950</v>
      </c>
      <c r="K2588" s="11">
        <f t="shared" si="20"/>
        <v>1185.0000000000007</v>
      </c>
      <c r="L2588" s="11">
        <f t="shared" si="21"/>
        <v>474.00000000000028</v>
      </c>
      <c r="M2588" s="12">
        <v>0.4</v>
      </c>
      <c r="O2588" s="17"/>
      <c r="P2588" s="15"/>
      <c r="Q2588" s="13"/>
      <c r="R2588" s="14"/>
    </row>
    <row r="2589" spans="1:18" ht="15.75" customHeight="1">
      <c r="A2589" s="1"/>
      <c r="B2589" s="7" t="s">
        <v>14</v>
      </c>
      <c r="C2589" s="7">
        <v>1185732</v>
      </c>
      <c r="D2589" s="8">
        <v>44517</v>
      </c>
      <c r="E2589" s="7" t="s">
        <v>46</v>
      </c>
      <c r="F2589" s="7" t="s">
        <v>94</v>
      </c>
      <c r="G2589" s="7" t="s">
        <v>95</v>
      </c>
      <c r="H2589" s="7" t="s">
        <v>20</v>
      </c>
      <c r="I2589" s="9">
        <v>0.6000000000000002</v>
      </c>
      <c r="J2589" s="10">
        <v>4500</v>
      </c>
      <c r="K2589" s="11">
        <f t="shared" si="20"/>
        <v>2700.0000000000009</v>
      </c>
      <c r="L2589" s="11">
        <f t="shared" si="21"/>
        <v>1080.0000000000005</v>
      </c>
      <c r="M2589" s="12">
        <v>0.4</v>
      </c>
      <c r="O2589" s="17"/>
      <c r="P2589" s="15"/>
      <c r="Q2589" s="13"/>
      <c r="R2589" s="14"/>
    </row>
    <row r="2590" spans="1:18" ht="15.75" customHeight="1">
      <c r="A2590" s="1"/>
      <c r="B2590" s="7" t="s">
        <v>14</v>
      </c>
      <c r="C2590" s="7">
        <v>1185732</v>
      </c>
      <c r="D2590" s="8">
        <v>44517</v>
      </c>
      <c r="E2590" s="7" t="s">
        <v>46</v>
      </c>
      <c r="F2590" s="7" t="s">
        <v>94</v>
      </c>
      <c r="G2590" s="7" t="s">
        <v>95</v>
      </c>
      <c r="H2590" s="7" t="s">
        <v>21</v>
      </c>
      <c r="I2590" s="9">
        <v>0.75000000000000011</v>
      </c>
      <c r="J2590" s="10">
        <v>4250</v>
      </c>
      <c r="K2590" s="11">
        <f t="shared" si="20"/>
        <v>3187.5000000000005</v>
      </c>
      <c r="L2590" s="11">
        <f t="shared" si="21"/>
        <v>1115.625</v>
      </c>
      <c r="M2590" s="12">
        <v>0.35</v>
      </c>
      <c r="O2590" s="17"/>
      <c r="P2590" s="15"/>
      <c r="Q2590" s="13"/>
      <c r="R2590" s="14"/>
    </row>
    <row r="2591" spans="1:18" ht="15.75" customHeight="1">
      <c r="A2591" s="1"/>
      <c r="B2591" s="7" t="s">
        <v>14</v>
      </c>
      <c r="C2591" s="7">
        <v>1185732</v>
      </c>
      <c r="D2591" s="8">
        <v>44517</v>
      </c>
      <c r="E2591" s="7" t="s">
        <v>46</v>
      </c>
      <c r="F2591" s="7" t="s">
        <v>94</v>
      </c>
      <c r="G2591" s="7" t="s">
        <v>95</v>
      </c>
      <c r="H2591" s="7" t="s">
        <v>22</v>
      </c>
      <c r="I2591" s="9">
        <v>0.75</v>
      </c>
      <c r="J2591" s="10">
        <v>5250</v>
      </c>
      <c r="K2591" s="11">
        <f t="shared" si="20"/>
        <v>3937.5</v>
      </c>
      <c r="L2591" s="11">
        <f t="shared" si="21"/>
        <v>1968.75</v>
      </c>
      <c r="M2591" s="12">
        <v>0.5</v>
      </c>
      <c r="O2591" s="17"/>
      <c r="P2591" s="15"/>
      <c r="Q2591" s="13"/>
      <c r="R2591" s="14"/>
    </row>
    <row r="2592" spans="1:18" ht="15.75" customHeight="1">
      <c r="A2592" s="1"/>
      <c r="B2592" s="7" t="s">
        <v>14</v>
      </c>
      <c r="C2592" s="7">
        <v>1185732</v>
      </c>
      <c r="D2592" s="8">
        <v>44546</v>
      </c>
      <c r="E2592" s="7" t="s">
        <v>46</v>
      </c>
      <c r="F2592" s="7" t="s">
        <v>94</v>
      </c>
      <c r="G2592" s="7" t="s">
        <v>95</v>
      </c>
      <c r="H2592" s="7" t="s">
        <v>17</v>
      </c>
      <c r="I2592" s="9">
        <v>0.70000000000000007</v>
      </c>
      <c r="J2592" s="10">
        <v>7750</v>
      </c>
      <c r="K2592" s="11">
        <f t="shared" si="20"/>
        <v>5425.0000000000009</v>
      </c>
      <c r="L2592" s="11">
        <f t="shared" si="21"/>
        <v>2170.0000000000005</v>
      </c>
      <c r="M2592" s="12">
        <v>0.4</v>
      </c>
      <c r="O2592" s="17"/>
      <c r="P2592" s="15"/>
      <c r="Q2592" s="13"/>
      <c r="R2592" s="14"/>
    </row>
    <row r="2593" spans="1:18" ht="15.75" customHeight="1">
      <c r="A2593" s="1"/>
      <c r="B2593" s="7" t="s">
        <v>14</v>
      </c>
      <c r="C2593" s="7">
        <v>1185732</v>
      </c>
      <c r="D2593" s="8">
        <v>44546</v>
      </c>
      <c r="E2593" s="7" t="s">
        <v>46</v>
      </c>
      <c r="F2593" s="7" t="s">
        <v>94</v>
      </c>
      <c r="G2593" s="7" t="s">
        <v>95</v>
      </c>
      <c r="H2593" s="7" t="s">
        <v>18</v>
      </c>
      <c r="I2593" s="9">
        <v>0.60000000000000009</v>
      </c>
      <c r="J2593" s="10">
        <v>5750</v>
      </c>
      <c r="K2593" s="11">
        <f t="shared" si="20"/>
        <v>3450.0000000000005</v>
      </c>
      <c r="L2593" s="11">
        <f t="shared" si="21"/>
        <v>1207.5</v>
      </c>
      <c r="M2593" s="12">
        <v>0.35</v>
      </c>
      <c r="O2593" s="17"/>
      <c r="P2593" s="15"/>
      <c r="Q2593" s="13"/>
      <c r="R2593" s="14"/>
    </row>
    <row r="2594" spans="1:18" ht="15.75" customHeight="1">
      <c r="A2594" s="1"/>
      <c r="B2594" s="7" t="s">
        <v>14</v>
      </c>
      <c r="C2594" s="7">
        <v>1185732</v>
      </c>
      <c r="D2594" s="8">
        <v>44546</v>
      </c>
      <c r="E2594" s="7" t="s">
        <v>46</v>
      </c>
      <c r="F2594" s="7" t="s">
        <v>94</v>
      </c>
      <c r="G2594" s="7" t="s">
        <v>95</v>
      </c>
      <c r="H2594" s="7" t="s">
        <v>19</v>
      </c>
      <c r="I2594" s="9">
        <v>0.60000000000000009</v>
      </c>
      <c r="J2594" s="10">
        <v>5250</v>
      </c>
      <c r="K2594" s="11">
        <f t="shared" si="20"/>
        <v>3150.0000000000005</v>
      </c>
      <c r="L2594" s="11">
        <f t="shared" si="21"/>
        <v>1260.0000000000002</v>
      </c>
      <c r="M2594" s="12">
        <v>0.4</v>
      </c>
      <c r="O2594" s="17"/>
      <c r="P2594" s="15"/>
      <c r="Q2594" s="13"/>
      <c r="R2594" s="14"/>
    </row>
    <row r="2595" spans="1:18" ht="15.75" customHeight="1">
      <c r="A2595" s="1"/>
      <c r="B2595" s="7" t="s">
        <v>14</v>
      </c>
      <c r="C2595" s="7">
        <v>1185732</v>
      </c>
      <c r="D2595" s="8">
        <v>44546</v>
      </c>
      <c r="E2595" s="7" t="s">
        <v>46</v>
      </c>
      <c r="F2595" s="7" t="s">
        <v>94</v>
      </c>
      <c r="G2595" s="7" t="s">
        <v>95</v>
      </c>
      <c r="H2595" s="7" t="s">
        <v>20</v>
      </c>
      <c r="I2595" s="9">
        <v>0.60000000000000009</v>
      </c>
      <c r="J2595" s="10">
        <v>4750</v>
      </c>
      <c r="K2595" s="11">
        <f t="shared" si="20"/>
        <v>2850.0000000000005</v>
      </c>
      <c r="L2595" s="11">
        <f t="shared" si="21"/>
        <v>1140.0000000000002</v>
      </c>
      <c r="M2595" s="12">
        <v>0.4</v>
      </c>
      <c r="O2595" s="17"/>
      <c r="P2595" s="15"/>
      <c r="Q2595" s="13"/>
      <c r="R2595" s="14"/>
    </row>
    <row r="2596" spans="1:18" ht="15.75" customHeight="1">
      <c r="A2596" s="1"/>
      <c r="B2596" s="7" t="s">
        <v>14</v>
      </c>
      <c r="C2596" s="7">
        <v>1185732</v>
      </c>
      <c r="D2596" s="8">
        <v>44546</v>
      </c>
      <c r="E2596" s="7" t="s">
        <v>46</v>
      </c>
      <c r="F2596" s="7" t="s">
        <v>94</v>
      </c>
      <c r="G2596" s="7" t="s">
        <v>95</v>
      </c>
      <c r="H2596" s="7" t="s">
        <v>21</v>
      </c>
      <c r="I2596" s="9">
        <v>0.70000000000000007</v>
      </c>
      <c r="J2596" s="10">
        <v>4750</v>
      </c>
      <c r="K2596" s="11">
        <f t="shared" si="20"/>
        <v>3325.0000000000005</v>
      </c>
      <c r="L2596" s="11">
        <f t="shared" si="21"/>
        <v>1163.75</v>
      </c>
      <c r="M2596" s="12">
        <v>0.35</v>
      </c>
      <c r="O2596" s="17"/>
      <c r="P2596" s="15"/>
      <c r="Q2596" s="13"/>
      <c r="R2596" s="14"/>
    </row>
    <row r="2597" spans="1:18" ht="15.75" customHeight="1">
      <c r="A2597" s="1"/>
      <c r="B2597" s="7" t="s">
        <v>14</v>
      </c>
      <c r="C2597" s="7">
        <v>1185732</v>
      </c>
      <c r="D2597" s="8">
        <v>44546</v>
      </c>
      <c r="E2597" s="7" t="s">
        <v>46</v>
      </c>
      <c r="F2597" s="7" t="s">
        <v>94</v>
      </c>
      <c r="G2597" s="7" t="s">
        <v>95</v>
      </c>
      <c r="H2597" s="7" t="s">
        <v>22</v>
      </c>
      <c r="I2597" s="9">
        <v>0.75</v>
      </c>
      <c r="J2597" s="10">
        <v>5750</v>
      </c>
      <c r="K2597" s="11">
        <f t="shared" si="20"/>
        <v>4312.5</v>
      </c>
      <c r="L2597" s="11">
        <f t="shared" si="21"/>
        <v>2156.25</v>
      </c>
      <c r="M2597" s="12">
        <v>0.5</v>
      </c>
      <c r="O2597" s="17"/>
      <c r="P2597" s="15"/>
      <c r="Q2597" s="13"/>
      <c r="R2597" s="14"/>
    </row>
    <row r="2598" spans="1:18" ht="15.75" customHeight="1">
      <c r="A2598" s="1" t="s">
        <v>39</v>
      </c>
      <c r="B2598" s="7" t="s">
        <v>23</v>
      </c>
      <c r="C2598" s="7">
        <v>1197831</v>
      </c>
      <c r="D2598" s="8">
        <v>44219</v>
      </c>
      <c r="E2598" s="7" t="s">
        <v>24</v>
      </c>
      <c r="F2598" s="7" t="s">
        <v>96</v>
      </c>
      <c r="G2598" s="7" t="s">
        <v>97</v>
      </c>
      <c r="H2598" s="7" t="s">
        <v>17</v>
      </c>
      <c r="I2598" s="9">
        <v>0.25000000000000006</v>
      </c>
      <c r="J2598" s="10">
        <v>6500</v>
      </c>
      <c r="K2598" s="11">
        <f t="shared" si="20"/>
        <v>1625.0000000000005</v>
      </c>
      <c r="L2598" s="11">
        <f t="shared" si="21"/>
        <v>650.00000000000023</v>
      </c>
      <c r="M2598" s="12">
        <v>0.4</v>
      </c>
      <c r="O2598" s="17"/>
      <c r="P2598" s="15"/>
      <c r="Q2598" s="13"/>
      <c r="R2598" s="14"/>
    </row>
    <row r="2599" spans="1:18" ht="15.75" customHeight="1">
      <c r="A2599" s="1"/>
      <c r="B2599" s="7" t="s">
        <v>23</v>
      </c>
      <c r="C2599" s="7">
        <v>1197831</v>
      </c>
      <c r="D2599" s="8">
        <v>44219</v>
      </c>
      <c r="E2599" s="7" t="s">
        <v>24</v>
      </c>
      <c r="F2599" s="7" t="s">
        <v>96</v>
      </c>
      <c r="G2599" s="7" t="s">
        <v>97</v>
      </c>
      <c r="H2599" s="7" t="s">
        <v>18</v>
      </c>
      <c r="I2599" s="9">
        <v>0.25000000000000006</v>
      </c>
      <c r="J2599" s="10">
        <v>4500</v>
      </c>
      <c r="K2599" s="11">
        <f t="shared" si="20"/>
        <v>1125.0000000000002</v>
      </c>
      <c r="L2599" s="11">
        <f t="shared" si="21"/>
        <v>393.75000000000006</v>
      </c>
      <c r="M2599" s="12">
        <v>0.35</v>
      </c>
      <c r="O2599" s="17"/>
      <c r="P2599" s="15"/>
      <c r="Q2599" s="13"/>
      <c r="R2599" s="14"/>
    </row>
    <row r="2600" spans="1:18" ht="15.75" customHeight="1">
      <c r="A2600" s="1"/>
      <c r="B2600" s="7" t="s">
        <v>23</v>
      </c>
      <c r="C2600" s="7">
        <v>1197831</v>
      </c>
      <c r="D2600" s="8">
        <v>44219</v>
      </c>
      <c r="E2600" s="7" t="s">
        <v>24</v>
      </c>
      <c r="F2600" s="7" t="s">
        <v>96</v>
      </c>
      <c r="G2600" s="7" t="s">
        <v>97</v>
      </c>
      <c r="H2600" s="7" t="s">
        <v>19</v>
      </c>
      <c r="I2600" s="9">
        <v>0.15000000000000008</v>
      </c>
      <c r="J2600" s="10">
        <v>4500</v>
      </c>
      <c r="K2600" s="11">
        <f t="shared" si="20"/>
        <v>675.00000000000034</v>
      </c>
      <c r="L2600" s="11">
        <f t="shared" si="21"/>
        <v>270.00000000000017</v>
      </c>
      <c r="M2600" s="12">
        <v>0.4</v>
      </c>
      <c r="O2600" s="17"/>
      <c r="P2600" s="15"/>
      <c r="Q2600" s="13"/>
      <c r="R2600" s="14"/>
    </row>
    <row r="2601" spans="1:18" ht="15.75" customHeight="1">
      <c r="A2601" s="1"/>
      <c r="B2601" s="7" t="s">
        <v>23</v>
      </c>
      <c r="C2601" s="7">
        <v>1197831</v>
      </c>
      <c r="D2601" s="8">
        <v>44219</v>
      </c>
      <c r="E2601" s="7" t="s">
        <v>24</v>
      </c>
      <c r="F2601" s="7" t="s">
        <v>96</v>
      </c>
      <c r="G2601" s="7" t="s">
        <v>97</v>
      </c>
      <c r="H2601" s="7" t="s">
        <v>20</v>
      </c>
      <c r="I2601" s="9">
        <v>0.2</v>
      </c>
      <c r="J2601" s="10">
        <v>3000</v>
      </c>
      <c r="K2601" s="11">
        <f t="shared" si="20"/>
        <v>600</v>
      </c>
      <c r="L2601" s="11">
        <f t="shared" si="21"/>
        <v>240</v>
      </c>
      <c r="M2601" s="12">
        <v>0.4</v>
      </c>
      <c r="O2601" s="17"/>
      <c r="P2601" s="15"/>
      <c r="Q2601" s="13"/>
      <c r="R2601" s="14"/>
    </row>
    <row r="2602" spans="1:18" ht="15.75" customHeight="1">
      <c r="A2602" s="1"/>
      <c r="B2602" s="7" t="s">
        <v>23</v>
      </c>
      <c r="C2602" s="7">
        <v>1197831</v>
      </c>
      <c r="D2602" s="8">
        <v>44219</v>
      </c>
      <c r="E2602" s="7" t="s">
        <v>24</v>
      </c>
      <c r="F2602" s="7" t="s">
        <v>96</v>
      </c>
      <c r="G2602" s="7" t="s">
        <v>97</v>
      </c>
      <c r="H2602" s="7" t="s">
        <v>21</v>
      </c>
      <c r="I2602" s="9">
        <v>0.35000000000000003</v>
      </c>
      <c r="J2602" s="10">
        <v>3500</v>
      </c>
      <c r="K2602" s="11">
        <f t="shared" si="20"/>
        <v>1225.0000000000002</v>
      </c>
      <c r="L2602" s="11">
        <f t="shared" si="21"/>
        <v>428.75000000000006</v>
      </c>
      <c r="M2602" s="12">
        <v>0.35</v>
      </c>
      <c r="O2602" s="17"/>
      <c r="P2602" s="15"/>
      <c r="Q2602" s="13"/>
      <c r="R2602" s="14"/>
    </row>
    <row r="2603" spans="1:18" ht="15.75" customHeight="1">
      <c r="A2603" s="1"/>
      <c r="B2603" s="7" t="s">
        <v>23</v>
      </c>
      <c r="C2603" s="7">
        <v>1197831</v>
      </c>
      <c r="D2603" s="8">
        <v>44219</v>
      </c>
      <c r="E2603" s="7" t="s">
        <v>24</v>
      </c>
      <c r="F2603" s="7" t="s">
        <v>96</v>
      </c>
      <c r="G2603" s="7" t="s">
        <v>97</v>
      </c>
      <c r="H2603" s="7" t="s">
        <v>22</v>
      </c>
      <c r="I2603" s="9">
        <v>0.25000000000000006</v>
      </c>
      <c r="J2603" s="10">
        <v>4500</v>
      </c>
      <c r="K2603" s="11">
        <f t="shared" si="20"/>
        <v>1125.0000000000002</v>
      </c>
      <c r="L2603" s="11">
        <f t="shared" si="21"/>
        <v>450.00000000000011</v>
      </c>
      <c r="M2603" s="12">
        <v>0.4</v>
      </c>
      <c r="O2603" s="17"/>
      <c r="P2603" s="15"/>
      <c r="Q2603" s="13"/>
      <c r="R2603" s="14"/>
    </row>
    <row r="2604" spans="1:18" ht="15.75" customHeight="1">
      <c r="A2604" s="1"/>
      <c r="B2604" s="7" t="s">
        <v>23</v>
      </c>
      <c r="C2604" s="7">
        <v>1197831</v>
      </c>
      <c r="D2604" s="8">
        <v>44248</v>
      </c>
      <c r="E2604" s="7" t="s">
        <v>24</v>
      </c>
      <c r="F2604" s="7" t="s">
        <v>96</v>
      </c>
      <c r="G2604" s="7" t="s">
        <v>97</v>
      </c>
      <c r="H2604" s="7" t="s">
        <v>17</v>
      </c>
      <c r="I2604" s="9">
        <v>0.25000000000000006</v>
      </c>
      <c r="J2604" s="10">
        <v>7000</v>
      </c>
      <c r="K2604" s="11">
        <f t="shared" si="20"/>
        <v>1750.0000000000005</v>
      </c>
      <c r="L2604" s="11">
        <f t="shared" si="21"/>
        <v>700.00000000000023</v>
      </c>
      <c r="M2604" s="12">
        <v>0.4</v>
      </c>
      <c r="O2604" s="17"/>
      <c r="P2604" s="15"/>
      <c r="Q2604" s="13"/>
      <c r="R2604" s="14"/>
    </row>
    <row r="2605" spans="1:18" ht="15.75" customHeight="1">
      <c r="A2605" s="1"/>
      <c r="B2605" s="7" t="s">
        <v>23</v>
      </c>
      <c r="C2605" s="7">
        <v>1197831</v>
      </c>
      <c r="D2605" s="8">
        <v>44248</v>
      </c>
      <c r="E2605" s="7" t="s">
        <v>24</v>
      </c>
      <c r="F2605" s="7" t="s">
        <v>96</v>
      </c>
      <c r="G2605" s="7" t="s">
        <v>97</v>
      </c>
      <c r="H2605" s="7" t="s">
        <v>18</v>
      </c>
      <c r="I2605" s="9">
        <v>0.25000000000000006</v>
      </c>
      <c r="J2605" s="10">
        <v>3500</v>
      </c>
      <c r="K2605" s="11">
        <f t="shared" si="20"/>
        <v>875.00000000000023</v>
      </c>
      <c r="L2605" s="11">
        <f t="shared" si="21"/>
        <v>306.25000000000006</v>
      </c>
      <c r="M2605" s="12">
        <v>0.35</v>
      </c>
      <c r="O2605" s="17"/>
      <c r="P2605" s="15"/>
      <c r="Q2605" s="13"/>
      <c r="R2605" s="14"/>
    </row>
    <row r="2606" spans="1:18" ht="15.75" customHeight="1">
      <c r="A2606" s="1"/>
      <c r="B2606" s="7" t="s">
        <v>23</v>
      </c>
      <c r="C2606" s="7">
        <v>1197831</v>
      </c>
      <c r="D2606" s="8">
        <v>44248</v>
      </c>
      <c r="E2606" s="7" t="s">
        <v>24</v>
      </c>
      <c r="F2606" s="7" t="s">
        <v>96</v>
      </c>
      <c r="G2606" s="7" t="s">
        <v>97</v>
      </c>
      <c r="H2606" s="7" t="s">
        <v>19</v>
      </c>
      <c r="I2606" s="9">
        <v>0.15000000000000008</v>
      </c>
      <c r="J2606" s="10">
        <v>4000</v>
      </c>
      <c r="K2606" s="11">
        <f t="shared" si="20"/>
        <v>600.00000000000034</v>
      </c>
      <c r="L2606" s="11">
        <f t="shared" si="21"/>
        <v>240.00000000000014</v>
      </c>
      <c r="M2606" s="12">
        <v>0.4</v>
      </c>
      <c r="O2606" s="17"/>
      <c r="P2606" s="15"/>
      <c r="Q2606" s="13"/>
      <c r="R2606" s="14"/>
    </row>
    <row r="2607" spans="1:18" ht="15.75" customHeight="1">
      <c r="A2607" s="1"/>
      <c r="B2607" s="7" t="s">
        <v>23</v>
      </c>
      <c r="C2607" s="7">
        <v>1197831</v>
      </c>
      <c r="D2607" s="8">
        <v>44248</v>
      </c>
      <c r="E2607" s="7" t="s">
        <v>24</v>
      </c>
      <c r="F2607" s="7" t="s">
        <v>96</v>
      </c>
      <c r="G2607" s="7" t="s">
        <v>97</v>
      </c>
      <c r="H2607" s="7" t="s">
        <v>20</v>
      </c>
      <c r="I2607" s="9">
        <v>0.2</v>
      </c>
      <c r="J2607" s="10">
        <v>2500</v>
      </c>
      <c r="K2607" s="11">
        <f t="shared" si="20"/>
        <v>500</v>
      </c>
      <c r="L2607" s="11">
        <f t="shared" si="21"/>
        <v>200</v>
      </c>
      <c r="M2607" s="12">
        <v>0.4</v>
      </c>
      <c r="O2607" s="17"/>
      <c r="P2607" s="15"/>
      <c r="Q2607" s="13"/>
      <c r="R2607" s="14"/>
    </row>
    <row r="2608" spans="1:18" ht="15.75" customHeight="1">
      <c r="A2608" s="1"/>
      <c r="B2608" s="7" t="s">
        <v>23</v>
      </c>
      <c r="C2608" s="7">
        <v>1197831</v>
      </c>
      <c r="D2608" s="8">
        <v>44248</v>
      </c>
      <c r="E2608" s="7" t="s">
        <v>24</v>
      </c>
      <c r="F2608" s="7" t="s">
        <v>96</v>
      </c>
      <c r="G2608" s="7" t="s">
        <v>97</v>
      </c>
      <c r="H2608" s="7" t="s">
        <v>21</v>
      </c>
      <c r="I2608" s="9">
        <v>0.35000000000000003</v>
      </c>
      <c r="J2608" s="10">
        <v>3250</v>
      </c>
      <c r="K2608" s="11">
        <f t="shared" si="20"/>
        <v>1137.5</v>
      </c>
      <c r="L2608" s="11">
        <f t="shared" si="21"/>
        <v>398.125</v>
      </c>
      <c r="M2608" s="12">
        <v>0.35</v>
      </c>
      <c r="O2608" s="17"/>
      <c r="P2608" s="15"/>
      <c r="Q2608" s="13"/>
      <c r="R2608" s="14"/>
    </row>
    <row r="2609" spans="1:18" ht="15.75" customHeight="1">
      <c r="A2609" s="1"/>
      <c r="B2609" s="7" t="s">
        <v>23</v>
      </c>
      <c r="C2609" s="7">
        <v>1197831</v>
      </c>
      <c r="D2609" s="8">
        <v>44248</v>
      </c>
      <c r="E2609" s="7" t="s">
        <v>24</v>
      </c>
      <c r="F2609" s="7" t="s">
        <v>96</v>
      </c>
      <c r="G2609" s="7" t="s">
        <v>97</v>
      </c>
      <c r="H2609" s="7" t="s">
        <v>22</v>
      </c>
      <c r="I2609" s="9">
        <v>0.2</v>
      </c>
      <c r="J2609" s="10">
        <v>4250</v>
      </c>
      <c r="K2609" s="11">
        <f t="shared" si="20"/>
        <v>850</v>
      </c>
      <c r="L2609" s="11">
        <f t="shared" si="21"/>
        <v>340</v>
      </c>
      <c r="M2609" s="12">
        <v>0.4</v>
      </c>
      <c r="O2609" s="17"/>
      <c r="P2609" s="15"/>
      <c r="Q2609" s="13"/>
      <c r="R2609" s="14"/>
    </row>
    <row r="2610" spans="1:18" ht="15.75" customHeight="1">
      <c r="A2610" s="1"/>
      <c r="B2610" s="7" t="s">
        <v>23</v>
      </c>
      <c r="C2610" s="7">
        <v>1197831</v>
      </c>
      <c r="D2610" s="8">
        <v>44274</v>
      </c>
      <c r="E2610" s="7" t="s">
        <v>24</v>
      </c>
      <c r="F2610" s="7" t="s">
        <v>96</v>
      </c>
      <c r="G2610" s="7" t="s">
        <v>97</v>
      </c>
      <c r="H2610" s="7" t="s">
        <v>17</v>
      </c>
      <c r="I2610" s="9">
        <v>0.2</v>
      </c>
      <c r="J2610" s="10">
        <v>6450</v>
      </c>
      <c r="K2610" s="11">
        <f t="shared" si="20"/>
        <v>1290</v>
      </c>
      <c r="L2610" s="11">
        <f t="shared" si="21"/>
        <v>516</v>
      </c>
      <c r="M2610" s="12">
        <v>0.4</v>
      </c>
      <c r="O2610" s="17"/>
      <c r="P2610" s="15"/>
      <c r="Q2610" s="13"/>
      <c r="R2610" s="14"/>
    </row>
    <row r="2611" spans="1:18" ht="15.75" customHeight="1">
      <c r="A2611" s="1"/>
      <c r="B2611" s="7" t="s">
        <v>23</v>
      </c>
      <c r="C2611" s="7">
        <v>1197831</v>
      </c>
      <c r="D2611" s="8">
        <v>44274</v>
      </c>
      <c r="E2611" s="7" t="s">
        <v>24</v>
      </c>
      <c r="F2611" s="7" t="s">
        <v>96</v>
      </c>
      <c r="G2611" s="7" t="s">
        <v>97</v>
      </c>
      <c r="H2611" s="7" t="s">
        <v>18</v>
      </c>
      <c r="I2611" s="9">
        <v>0.2</v>
      </c>
      <c r="J2611" s="10">
        <v>3250</v>
      </c>
      <c r="K2611" s="11">
        <f t="shared" si="20"/>
        <v>650</v>
      </c>
      <c r="L2611" s="11">
        <f t="shared" si="21"/>
        <v>227.49999999999997</v>
      </c>
      <c r="M2611" s="12">
        <v>0.35</v>
      </c>
      <c r="O2611" s="17"/>
      <c r="P2611" s="15"/>
      <c r="Q2611" s="13"/>
      <c r="R2611" s="14"/>
    </row>
    <row r="2612" spans="1:18" ht="15.75" customHeight="1">
      <c r="A2612" s="1"/>
      <c r="B2612" s="7" t="s">
        <v>23</v>
      </c>
      <c r="C2612" s="7">
        <v>1197831</v>
      </c>
      <c r="D2612" s="8">
        <v>44274</v>
      </c>
      <c r="E2612" s="7" t="s">
        <v>24</v>
      </c>
      <c r="F2612" s="7" t="s">
        <v>96</v>
      </c>
      <c r="G2612" s="7" t="s">
        <v>97</v>
      </c>
      <c r="H2612" s="7" t="s">
        <v>19</v>
      </c>
      <c r="I2612" s="9">
        <v>0.10000000000000002</v>
      </c>
      <c r="J2612" s="10">
        <v>3500</v>
      </c>
      <c r="K2612" s="11">
        <f t="shared" si="20"/>
        <v>350.00000000000006</v>
      </c>
      <c r="L2612" s="11">
        <f t="shared" si="21"/>
        <v>140.00000000000003</v>
      </c>
      <c r="M2612" s="12">
        <v>0.4</v>
      </c>
      <c r="O2612" s="17"/>
      <c r="P2612" s="15"/>
      <c r="Q2612" s="13"/>
      <c r="R2612" s="14"/>
    </row>
    <row r="2613" spans="1:18" ht="15.75" customHeight="1">
      <c r="A2613" s="1"/>
      <c r="B2613" s="7" t="s">
        <v>23</v>
      </c>
      <c r="C2613" s="7">
        <v>1197831</v>
      </c>
      <c r="D2613" s="8">
        <v>44274</v>
      </c>
      <c r="E2613" s="7" t="s">
        <v>24</v>
      </c>
      <c r="F2613" s="7" t="s">
        <v>96</v>
      </c>
      <c r="G2613" s="7" t="s">
        <v>97</v>
      </c>
      <c r="H2613" s="7" t="s">
        <v>20</v>
      </c>
      <c r="I2613" s="9">
        <v>0.19999999999999996</v>
      </c>
      <c r="J2613" s="10">
        <v>2000</v>
      </c>
      <c r="K2613" s="11">
        <f t="shared" si="20"/>
        <v>399.99999999999989</v>
      </c>
      <c r="L2613" s="11">
        <f t="shared" si="21"/>
        <v>159.99999999999997</v>
      </c>
      <c r="M2613" s="12">
        <v>0.4</v>
      </c>
      <c r="O2613" s="17"/>
      <c r="P2613" s="15"/>
      <c r="Q2613" s="13"/>
      <c r="R2613" s="14"/>
    </row>
    <row r="2614" spans="1:18" ht="15.75" customHeight="1">
      <c r="A2614" s="1"/>
      <c r="B2614" s="7" t="s">
        <v>23</v>
      </c>
      <c r="C2614" s="7">
        <v>1197831</v>
      </c>
      <c r="D2614" s="8">
        <v>44274</v>
      </c>
      <c r="E2614" s="7" t="s">
        <v>24</v>
      </c>
      <c r="F2614" s="7" t="s">
        <v>96</v>
      </c>
      <c r="G2614" s="7" t="s">
        <v>97</v>
      </c>
      <c r="H2614" s="7" t="s">
        <v>21</v>
      </c>
      <c r="I2614" s="9">
        <v>0.35000000000000009</v>
      </c>
      <c r="J2614" s="10">
        <v>2500</v>
      </c>
      <c r="K2614" s="11">
        <f t="shared" si="20"/>
        <v>875.00000000000023</v>
      </c>
      <c r="L2614" s="11">
        <f t="shared" si="21"/>
        <v>306.25000000000006</v>
      </c>
      <c r="M2614" s="12">
        <v>0.35</v>
      </c>
      <c r="O2614" s="17"/>
      <c r="P2614" s="15"/>
      <c r="Q2614" s="13"/>
      <c r="R2614" s="14"/>
    </row>
    <row r="2615" spans="1:18" ht="15.75" customHeight="1">
      <c r="A2615" s="1"/>
      <c r="B2615" s="7" t="s">
        <v>23</v>
      </c>
      <c r="C2615" s="7">
        <v>1197831</v>
      </c>
      <c r="D2615" s="8">
        <v>44274</v>
      </c>
      <c r="E2615" s="7" t="s">
        <v>24</v>
      </c>
      <c r="F2615" s="7" t="s">
        <v>96</v>
      </c>
      <c r="G2615" s="7" t="s">
        <v>97</v>
      </c>
      <c r="H2615" s="7" t="s">
        <v>22</v>
      </c>
      <c r="I2615" s="9">
        <v>0.25</v>
      </c>
      <c r="J2615" s="10">
        <v>3500</v>
      </c>
      <c r="K2615" s="11">
        <f t="shared" si="20"/>
        <v>875</v>
      </c>
      <c r="L2615" s="11">
        <f t="shared" si="21"/>
        <v>350</v>
      </c>
      <c r="M2615" s="12">
        <v>0.4</v>
      </c>
      <c r="O2615" s="17"/>
      <c r="P2615" s="15"/>
      <c r="Q2615" s="13"/>
      <c r="R2615" s="14"/>
    </row>
    <row r="2616" spans="1:18" ht="15.75" customHeight="1">
      <c r="A2616" s="1"/>
      <c r="B2616" s="7" t="s">
        <v>23</v>
      </c>
      <c r="C2616" s="7">
        <v>1197831</v>
      </c>
      <c r="D2616" s="8">
        <v>44306</v>
      </c>
      <c r="E2616" s="7" t="s">
        <v>24</v>
      </c>
      <c r="F2616" s="7" t="s">
        <v>96</v>
      </c>
      <c r="G2616" s="7" t="s">
        <v>97</v>
      </c>
      <c r="H2616" s="7" t="s">
        <v>17</v>
      </c>
      <c r="I2616" s="9">
        <v>0.25</v>
      </c>
      <c r="J2616" s="10">
        <v>6000</v>
      </c>
      <c r="K2616" s="11">
        <f t="shared" si="20"/>
        <v>1500</v>
      </c>
      <c r="L2616" s="11">
        <f t="shared" si="21"/>
        <v>600</v>
      </c>
      <c r="M2616" s="12">
        <v>0.4</v>
      </c>
      <c r="O2616" s="17"/>
      <c r="P2616" s="15"/>
      <c r="Q2616" s="13"/>
      <c r="R2616" s="14"/>
    </row>
    <row r="2617" spans="1:18" ht="15.75" customHeight="1">
      <c r="A2617" s="1"/>
      <c r="B2617" s="7" t="s">
        <v>23</v>
      </c>
      <c r="C2617" s="7">
        <v>1197831</v>
      </c>
      <c r="D2617" s="8">
        <v>44306</v>
      </c>
      <c r="E2617" s="7" t="s">
        <v>24</v>
      </c>
      <c r="F2617" s="7" t="s">
        <v>96</v>
      </c>
      <c r="G2617" s="7" t="s">
        <v>97</v>
      </c>
      <c r="H2617" s="7" t="s">
        <v>18</v>
      </c>
      <c r="I2617" s="9">
        <v>0.25</v>
      </c>
      <c r="J2617" s="10">
        <v>3000</v>
      </c>
      <c r="K2617" s="11">
        <f t="shared" si="20"/>
        <v>750</v>
      </c>
      <c r="L2617" s="11">
        <f t="shared" si="21"/>
        <v>262.5</v>
      </c>
      <c r="M2617" s="12">
        <v>0.35</v>
      </c>
      <c r="O2617" s="17"/>
      <c r="P2617" s="15"/>
      <c r="Q2617" s="13"/>
      <c r="R2617" s="14"/>
    </row>
    <row r="2618" spans="1:18" ht="15.75" customHeight="1">
      <c r="A2618" s="1"/>
      <c r="B2618" s="7" t="s">
        <v>23</v>
      </c>
      <c r="C2618" s="7">
        <v>1197831</v>
      </c>
      <c r="D2618" s="8">
        <v>44306</v>
      </c>
      <c r="E2618" s="7" t="s">
        <v>24</v>
      </c>
      <c r="F2618" s="7" t="s">
        <v>96</v>
      </c>
      <c r="G2618" s="7" t="s">
        <v>97</v>
      </c>
      <c r="H2618" s="7" t="s">
        <v>19</v>
      </c>
      <c r="I2618" s="9">
        <v>0.15000000000000002</v>
      </c>
      <c r="J2618" s="10">
        <v>3000</v>
      </c>
      <c r="K2618" s="11">
        <f t="shared" si="20"/>
        <v>450.00000000000006</v>
      </c>
      <c r="L2618" s="11">
        <f t="shared" si="21"/>
        <v>180.00000000000003</v>
      </c>
      <c r="M2618" s="12">
        <v>0.4</v>
      </c>
      <c r="O2618" s="17"/>
      <c r="P2618" s="15"/>
      <c r="Q2618" s="13"/>
      <c r="R2618" s="14"/>
    </row>
    <row r="2619" spans="1:18" ht="15.75" customHeight="1">
      <c r="A2619" s="1"/>
      <c r="B2619" s="7" t="s">
        <v>23</v>
      </c>
      <c r="C2619" s="7">
        <v>1197831</v>
      </c>
      <c r="D2619" s="8">
        <v>44306</v>
      </c>
      <c r="E2619" s="7" t="s">
        <v>24</v>
      </c>
      <c r="F2619" s="7" t="s">
        <v>96</v>
      </c>
      <c r="G2619" s="7" t="s">
        <v>97</v>
      </c>
      <c r="H2619" s="7" t="s">
        <v>20</v>
      </c>
      <c r="I2619" s="9">
        <v>0.19999999999999996</v>
      </c>
      <c r="J2619" s="10">
        <v>2250</v>
      </c>
      <c r="K2619" s="11">
        <f t="shared" si="20"/>
        <v>449.99999999999989</v>
      </c>
      <c r="L2619" s="11">
        <f t="shared" si="21"/>
        <v>179.99999999999997</v>
      </c>
      <c r="M2619" s="12">
        <v>0.4</v>
      </c>
      <c r="O2619" s="17"/>
      <c r="P2619" s="15"/>
      <c r="Q2619" s="13"/>
      <c r="R2619" s="14"/>
    </row>
    <row r="2620" spans="1:18" ht="15.75" customHeight="1">
      <c r="A2620" s="1"/>
      <c r="B2620" s="7" t="s">
        <v>23</v>
      </c>
      <c r="C2620" s="7">
        <v>1197831</v>
      </c>
      <c r="D2620" s="8">
        <v>44306</v>
      </c>
      <c r="E2620" s="7" t="s">
        <v>24</v>
      </c>
      <c r="F2620" s="7" t="s">
        <v>96</v>
      </c>
      <c r="G2620" s="7" t="s">
        <v>97</v>
      </c>
      <c r="H2620" s="7" t="s">
        <v>21</v>
      </c>
      <c r="I2620" s="9">
        <v>0.4</v>
      </c>
      <c r="J2620" s="10">
        <v>2500</v>
      </c>
      <c r="K2620" s="11">
        <f t="shared" si="20"/>
        <v>1000</v>
      </c>
      <c r="L2620" s="11">
        <f t="shared" si="21"/>
        <v>350</v>
      </c>
      <c r="M2620" s="12">
        <v>0.35</v>
      </c>
      <c r="O2620" s="17"/>
      <c r="P2620" s="15"/>
      <c r="Q2620" s="13"/>
      <c r="R2620" s="14"/>
    </row>
    <row r="2621" spans="1:18" ht="15.75" customHeight="1">
      <c r="A2621" s="1"/>
      <c r="B2621" s="7" t="s">
        <v>23</v>
      </c>
      <c r="C2621" s="7">
        <v>1197831</v>
      </c>
      <c r="D2621" s="8">
        <v>44306</v>
      </c>
      <c r="E2621" s="7" t="s">
        <v>24</v>
      </c>
      <c r="F2621" s="7" t="s">
        <v>96</v>
      </c>
      <c r="G2621" s="7" t="s">
        <v>97</v>
      </c>
      <c r="H2621" s="7" t="s">
        <v>22</v>
      </c>
      <c r="I2621" s="9">
        <v>0.30000000000000004</v>
      </c>
      <c r="J2621" s="10">
        <v>4000</v>
      </c>
      <c r="K2621" s="11">
        <f t="shared" si="20"/>
        <v>1200.0000000000002</v>
      </c>
      <c r="L2621" s="11">
        <f t="shared" si="21"/>
        <v>480.00000000000011</v>
      </c>
      <c r="M2621" s="12">
        <v>0.4</v>
      </c>
      <c r="O2621" s="17"/>
      <c r="P2621" s="15"/>
      <c r="Q2621" s="13"/>
      <c r="R2621" s="14"/>
    </row>
    <row r="2622" spans="1:18" ht="15.75" customHeight="1">
      <c r="A2622" s="1"/>
      <c r="B2622" s="7" t="s">
        <v>23</v>
      </c>
      <c r="C2622" s="7">
        <v>1197831</v>
      </c>
      <c r="D2622" s="8">
        <v>44335</v>
      </c>
      <c r="E2622" s="7" t="s">
        <v>24</v>
      </c>
      <c r="F2622" s="7" t="s">
        <v>96</v>
      </c>
      <c r="G2622" s="7" t="s">
        <v>97</v>
      </c>
      <c r="H2622" s="7" t="s">
        <v>17</v>
      </c>
      <c r="I2622" s="9">
        <v>0.4</v>
      </c>
      <c r="J2622" s="10">
        <v>6700</v>
      </c>
      <c r="K2622" s="11">
        <f t="shared" si="20"/>
        <v>2680</v>
      </c>
      <c r="L2622" s="11">
        <f t="shared" si="21"/>
        <v>1072</v>
      </c>
      <c r="M2622" s="12">
        <v>0.4</v>
      </c>
      <c r="O2622" s="17"/>
      <c r="P2622" s="15"/>
      <c r="Q2622" s="13"/>
      <c r="R2622" s="14"/>
    </row>
    <row r="2623" spans="1:18" ht="15.75" customHeight="1">
      <c r="A2623" s="1"/>
      <c r="B2623" s="7" t="s">
        <v>23</v>
      </c>
      <c r="C2623" s="7">
        <v>1197831</v>
      </c>
      <c r="D2623" s="8">
        <v>44335</v>
      </c>
      <c r="E2623" s="7" t="s">
        <v>24</v>
      </c>
      <c r="F2623" s="7" t="s">
        <v>96</v>
      </c>
      <c r="G2623" s="7" t="s">
        <v>97</v>
      </c>
      <c r="H2623" s="7" t="s">
        <v>18</v>
      </c>
      <c r="I2623" s="9">
        <v>0.4</v>
      </c>
      <c r="J2623" s="10">
        <v>3750</v>
      </c>
      <c r="K2623" s="11">
        <f t="shared" si="20"/>
        <v>1500</v>
      </c>
      <c r="L2623" s="11">
        <f t="shared" si="21"/>
        <v>525</v>
      </c>
      <c r="M2623" s="12">
        <v>0.35</v>
      </c>
      <c r="O2623" s="17"/>
      <c r="P2623" s="15"/>
      <c r="Q2623" s="13"/>
      <c r="R2623" s="14"/>
    </row>
    <row r="2624" spans="1:18" ht="15.75" customHeight="1">
      <c r="A2624" s="1"/>
      <c r="B2624" s="7" t="s">
        <v>23</v>
      </c>
      <c r="C2624" s="7">
        <v>1197831</v>
      </c>
      <c r="D2624" s="8">
        <v>44335</v>
      </c>
      <c r="E2624" s="7" t="s">
        <v>24</v>
      </c>
      <c r="F2624" s="7" t="s">
        <v>96</v>
      </c>
      <c r="G2624" s="7" t="s">
        <v>97</v>
      </c>
      <c r="H2624" s="7" t="s">
        <v>19</v>
      </c>
      <c r="I2624" s="9">
        <v>0.35000000000000003</v>
      </c>
      <c r="J2624" s="10">
        <v>3500</v>
      </c>
      <c r="K2624" s="11">
        <f t="shared" si="20"/>
        <v>1225.0000000000002</v>
      </c>
      <c r="L2624" s="11">
        <f t="shared" si="21"/>
        <v>490.00000000000011</v>
      </c>
      <c r="M2624" s="12">
        <v>0.4</v>
      </c>
      <c r="O2624" s="17"/>
      <c r="P2624" s="15"/>
      <c r="Q2624" s="13"/>
      <c r="R2624" s="14"/>
    </row>
    <row r="2625" spans="1:18" ht="15.75" customHeight="1">
      <c r="A2625" s="1"/>
      <c r="B2625" s="7" t="s">
        <v>23</v>
      </c>
      <c r="C2625" s="7">
        <v>1197831</v>
      </c>
      <c r="D2625" s="8">
        <v>44335</v>
      </c>
      <c r="E2625" s="7" t="s">
        <v>24</v>
      </c>
      <c r="F2625" s="7" t="s">
        <v>96</v>
      </c>
      <c r="G2625" s="7" t="s">
        <v>97</v>
      </c>
      <c r="H2625" s="7" t="s">
        <v>20</v>
      </c>
      <c r="I2625" s="9">
        <v>0.35000000000000003</v>
      </c>
      <c r="J2625" s="10">
        <v>3000</v>
      </c>
      <c r="K2625" s="11">
        <f t="shared" si="20"/>
        <v>1050</v>
      </c>
      <c r="L2625" s="11">
        <f t="shared" si="21"/>
        <v>420</v>
      </c>
      <c r="M2625" s="12">
        <v>0.4</v>
      </c>
      <c r="O2625" s="17"/>
      <c r="P2625" s="15"/>
      <c r="Q2625" s="13"/>
      <c r="R2625" s="14"/>
    </row>
    <row r="2626" spans="1:18" ht="15.75" customHeight="1">
      <c r="A2626" s="1"/>
      <c r="B2626" s="7" t="s">
        <v>23</v>
      </c>
      <c r="C2626" s="7">
        <v>1197831</v>
      </c>
      <c r="D2626" s="8">
        <v>44335</v>
      </c>
      <c r="E2626" s="7" t="s">
        <v>24</v>
      </c>
      <c r="F2626" s="7" t="s">
        <v>96</v>
      </c>
      <c r="G2626" s="7" t="s">
        <v>97</v>
      </c>
      <c r="H2626" s="7" t="s">
        <v>21</v>
      </c>
      <c r="I2626" s="9">
        <v>0.44999999999999996</v>
      </c>
      <c r="J2626" s="10">
        <v>3250</v>
      </c>
      <c r="K2626" s="11">
        <f t="shared" si="20"/>
        <v>1462.4999999999998</v>
      </c>
      <c r="L2626" s="11">
        <f t="shared" si="21"/>
        <v>511.87499999999989</v>
      </c>
      <c r="M2626" s="12">
        <v>0.35</v>
      </c>
      <c r="O2626" s="17"/>
      <c r="P2626" s="15"/>
      <c r="Q2626" s="13"/>
      <c r="R2626" s="14"/>
    </row>
    <row r="2627" spans="1:18" ht="15.75" customHeight="1">
      <c r="A2627" s="1"/>
      <c r="B2627" s="7" t="s">
        <v>23</v>
      </c>
      <c r="C2627" s="7">
        <v>1197831</v>
      </c>
      <c r="D2627" s="8">
        <v>44335</v>
      </c>
      <c r="E2627" s="7" t="s">
        <v>24</v>
      </c>
      <c r="F2627" s="7" t="s">
        <v>96</v>
      </c>
      <c r="G2627" s="7" t="s">
        <v>97</v>
      </c>
      <c r="H2627" s="7" t="s">
        <v>22</v>
      </c>
      <c r="I2627" s="9">
        <v>0.44999999999999996</v>
      </c>
      <c r="J2627" s="10">
        <v>4250</v>
      </c>
      <c r="K2627" s="11">
        <f t="shared" si="20"/>
        <v>1912.4999999999998</v>
      </c>
      <c r="L2627" s="11">
        <f t="shared" si="21"/>
        <v>765</v>
      </c>
      <c r="M2627" s="12">
        <v>0.4</v>
      </c>
      <c r="O2627" s="17"/>
      <c r="P2627" s="15"/>
      <c r="Q2627" s="13"/>
      <c r="R2627" s="14"/>
    </row>
    <row r="2628" spans="1:18" ht="15.75" customHeight="1">
      <c r="A2628" s="1"/>
      <c r="B2628" s="7" t="s">
        <v>23</v>
      </c>
      <c r="C2628" s="7">
        <v>1197831</v>
      </c>
      <c r="D2628" s="8">
        <v>44368</v>
      </c>
      <c r="E2628" s="7" t="s">
        <v>24</v>
      </c>
      <c r="F2628" s="7" t="s">
        <v>96</v>
      </c>
      <c r="G2628" s="7" t="s">
        <v>97</v>
      </c>
      <c r="H2628" s="7" t="s">
        <v>17</v>
      </c>
      <c r="I2628" s="9">
        <v>0.39999999999999997</v>
      </c>
      <c r="J2628" s="10">
        <v>6750</v>
      </c>
      <c r="K2628" s="11">
        <f t="shared" si="20"/>
        <v>2700</v>
      </c>
      <c r="L2628" s="11">
        <f t="shared" si="21"/>
        <v>1080</v>
      </c>
      <c r="M2628" s="12">
        <v>0.4</v>
      </c>
      <c r="O2628" s="17"/>
      <c r="P2628" s="15"/>
      <c r="Q2628" s="13"/>
      <c r="R2628" s="14"/>
    </row>
    <row r="2629" spans="1:18" ht="15.75" customHeight="1">
      <c r="A2629" s="1"/>
      <c r="B2629" s="7" t="s">
        <v>23</v>
      </c>
      <c r="C2629" s="7">
        <v>1197831</v>
      </c>
      <c r="D2629" s="8">
        <v>44368</v>
      </c>
      <c r="E2629" s="7" t="s">
        <v>24</v>
      </c>
      <c r="F2629" s="7" t="s">
        <v>96</v>
      </c>
      <c r="G2629" s="7" t="s">
        <v>97</v>
      </c>
      <c r="H2629" s="7" t="s">
        <v>18</v>
      </c>
      <c r="I2629" s="9">
        <v>0.35000000000000003</v>
      </c>
      <c r="J2629" s="10">
        <v>4250</v>
      </c>
      <c r="K2629" s="11">
        <f t="shared" si="20"/>
        <v>1487.5000000000002</v>
      </c>
      <c r="L2629" s="11">
        <f t="shared" si="21"/>
        <v>520.625</v>
      </c>
      <c r="M2629" s="12">
        <v>0.35</v>
      </c>
      <c r="O2629" s="17"/>
      <c r="P2629" s="15"/>
      <c r="Q2629" s="13"/>
      <c r="R2629" s="14"/>
    </row>
    <row r="2630" spans="1:18" ht="15.75" customHeight="1">
      <c r="A2630" s="1"/>
      <c r="B2630" s="7" t="s">
        <v>23</v>
      </c>
      <c r="C2630" s="7">
        <v>1197831</v>
      </c>
      <c r="D2630" s="8">
        <v>44368</v>
      </c>
      <c r="E2630" s="7" t="s">
        <v>24</v>
      </c>
      <c r="F2630" s="7" t="s">
        <v>96</v>
      </c>
      <c r="G2630" s="7" t="s">
        <v>97</v>
      </c>
      <c r="H2630" s="7" t="s">
        <v>19</v>
      </c>
      <c r="I2630" s="9">
        <v>0.4</v>
      </c>
      <c r="J2630" s="10">
        <v>4000</v>
      </c>
      <c r="K2630" s="11">
        <f t="shared" si="20"/>
        <v>1600</v>
      </c>
      <c r="L2630" s="11">
        <f t="shared" si="21"/>
        <v>640</v>
      </c>
      <c r="M2630" s="12">
        <v>0.4</v>
      </c>
      <c r="O2630" s="17"/>
      <c r="P2630" s="15"/>
      <c r="Q2630" s="13"/>
      <c r="R2630" s="14"/>
    </row>
    <row r="2631" spans="1:18" ht="15.75" customHeight="1">
      <c r="A2631" s="1"/>
      <c r="B2631" s="7" t="s">
        <v>23</v>
      </c>
      <c r="C2631" s="7">
        <v>1197831</v>
      </c>
      <c r="D2631" s="8">
        <v>44368</v>
      </c>
      <c r="E2631" s="7" t="s">
        <v>24</v>
      </c>
      <c r="F2631" s="7" t="s">
        <v>96</v>
      </c>
      <c r="G2631" s="7" t="s">
        <v>97</v>
      </c>
      <c r="H2631" s="7" t="s">
        <v>20</v>
      </c>
      <c r="I2631" s="9">
        <v>0.4</v>
      </c>
      <c r="J2631" s="10">
        <v>3750</v>
      </c>
      <c r="K2631" s="11">
        <f t="shared" si="20"/>
        <v>1500</v>
      </c>
      <c r="L2631" s="11">
        <f t="shared" si="21"/>
        <v>600</v>
      </c>
      <c r="M2631" s="12">
        <v>0.4</v>
      </c>
      <c r="O2631" s="17"/>
      <c r="P2631" s="15"/>
      <c r="Q2631" s="13"/>
      <c r="R2631" s="14"/>
    </row>
    <row r="2632" spans="1:18" ht="15.75" customHeight="1">
      <c r="A2632" s="1"/>
      <c r="B2632" s="7" t="s">
        <v>23</v>
      </c>
      <c r="C2632" s="7">
        <v>1197831</v>
      </c>
      <c r="D2632" s="8">
        <v>44368</v>
      </c>
      <c r="E2632" s="7" t="s">
        <v>24</v>
      </c>
      <c r="F2632" s="7" t="s">
        <v>96</v>
      </c>
      <c r="G2632" s="7" t="s">
        <v>97</v>
      </c>
      <c r="H2632" s="7" t="s">
        <v>21</v>
      </c>
      <c r="I2632" s="9">
        <v>0.54999999999999993</v>
      </c>
      <c r="J2632" s="10">
        <v>3750</v>
      </c>
      <c r="K2632" s="11">
        <f t="shared" si="20"/>
        <v>2062.4999999999995</v>
      </c>
      <c r="L2632" s="11">
        <f t="shared" si="21"/>
        <v>721.87499999999977</v>
      </c>
      <c r="M2632" s="12">
        <v>0.35</v>
      </c>
      <c r="O2632" s="17"/>
      <c r="P2632" s="15"/>
      <c r="Q2632" s="13"/>
      <c r="R2632" s="14"/>
    </row>
    <row r="2633" spans="1:18" ht="15.75" customHeight="1">
      <c r="A2633" s="1"/>
      <c r="B2633" s="7" t="s">
        <v>23</v>
      </c>
      <c r="C2633" s="7">
        <v>1197831</v>
      </c>
      <c r="D2633" s="8">
        <v>44368</v>
      </c>
      <c r="E2633" s="7" t="s">
        <v>24</v>
      </c>
      <c r="F2633" s="7" t="s">
        <v>96</v>
      </c>
      <c r="G2633" s="7" t="s">
        <v>97</v>
      </c>
      <c r="H2633" s="7" t="s">
        <v>22</v>
      </c>
      <c r="I2633" s="9">
        <v>0.6</v>
      </c>
      <c r="J2633" s="10">
        <v>5500</v>
      </c>
      <c r="K2633" s="11">
        <f t="shared" si="20"/>
        <v>3300</v>
      </c>
      <c r="L2633" s="11">
        <f t="shared" si="21"/>
        <v>1320</v>
      </c>
      <c r="M2633" s="12">
        <v>0.4</v>
      </c>
      <c r="O2633" s="17"/>
      <c r="P2633" s="15"/>
      <c r="Q2633" s="13"/>
      <c r="R2633" s="14"/>
    </row>
    <row r="2634" spans="1:18" ht="15.75" customHeight="1">
      <c r="A2634" s="1"/>
      <c r="B2634" s="7" t="s">
        <v>23</v>
      </c>
      <c r="C2634" s="7">
        <v>1197831</v>
      </c>
      <c r="D2634" s="8">
        <v>44396</v>
      </c>
      <c r="E2634" s="7" t="s">
        <v>24</v>
      </c>
      <c r="F2634" s="7" t="s">
        <v>96</v>
      </c>
      <c r="G2634" s="7" t="s">
        <v>97</v>
      </c>
      <c r="H2634" s="7" t="s">
        <v>17</v>
      </c>
      <c r="I2634" s="9">
        <v>0.54999999999999993</v>
      </c>
      <c r="J2634" s="10">
        <v>7750</v>
      </c>
      <c r="K2634" s="11">
        <f t="shared" si="20"/>
        <v>4262.4999999999991</v>
      </c>
      <c r="L2634" s="11">
        <f t="shared" si="21"/>
        <v>1704.9999999999998</v>
      </c>
      <c r="M2634" s="12">
        <v>0.4</v>
      </c>
      <c r="O2634" s="17"/>
      <c r="P2634" s="15"/>
      <c r="Q2634" s="13"/>
      <c r="R2634" s="14"/>
    </row>
    <row r="2635" spans="1:18" ht="15.75" customHeight="1">
      <c r="A2635" s="1"/>
      <c r="B2635" s="7" t="s">
        <v>23</v>
      </c>
      <c r="C2635" s="7">
        <v>1197831</v>
      </c>
      <c r="D2635" s="8">
        <v>44396</v>
      </c>
      <c r="E2635" s="7" t="s">
        <v>24</v>
      </c>
      <c r="F2635" s="7" t="s">
        <v>96</v>
      </c>
      <c r="G2635" s="7" t="s">
        <v>97</v>
      </c>
      <c r="H2635" s="7" t="s">
        <v>18</v>
      </c>
      <c r="I2635" s="9">
        <v>0.5</v>
      </c>
      <c r="J2635" s="10">
        <v>5250</v>
      </c>
      <c r="K2635" s="11">
        <f t="shared" si="20"/>
        <v>2625</v>
      </c>
      <c r="L2635" s="11">
        <f t="shared" si="21"/>
        <v>918.74999999999989</v>
      </c>
      <c r="M2635" s="12">
        <v>0.35</v>
      </c>
      <c r="O2635" s="17"/>
      <c r="P2635" s="15"/>
      <c r="Q2635" s="13"/>
      <c r="R2635" s="14"/>
    </row>
    <row r="2636" spans="1:18" ht="15.75" customHeight="1">
      <c r="A2636" s="1"/>
      <c r="B2636" s="7" t="s">
        <v>23</v>
      </c>
      <c r="C2636" s="7">
        <v>1197831</v>
      </c>
      <c r="D2636" s="8">
        <v>44396</v>
      </c>
      <c r="E2636" s="7" t="s">
        <v>24</v>
      </c>
      <c r="F2636" s="7" t="s">
        <v>96</v>
      </c>
      <c r="G2636" s="7" t="s">
        <v>97</v>
      </c>
      <c r="H2636" s="7" t="s">
        <v>19</v>
      </c>
      <c r="I2636" s="9">
        <v>0.45</v>
      </c>
      <c r="J2636" s="10">
        <v>4500</v>
      </c>
      <c r="K2636" s="11">
        <f t="shared" si="20"/>
        <v>2025</v>
      </c>
      <c r="L2636" s="11">
        <f t="shared" si="21"/>
        <v>810</v>
      </c>
      <c r="M2636" s="12">
        <v>0.4</v>
      </c>
      <c r="O2636" s="17"/>
      <c r="P2636" s="15"/>
      <c r="Q2636" s="13"/>
      <c r="R2636" s="14"/>
    </row>
    <row r="2637" spans="1:18" ht="15.75" customHeight="1">
      <c r="A2637" s="1"/>
      <c r="B2637" s="7" t="s">
        <v>23</v>
      </c>
      <c r="C2637" s="7">
        <v>1197831</v>
      </c>
      <c r="D2637" s="8">
        <v>44396</v>
      </c>
      <c r="E2637" s="7" t="s">
        <v>24</v>
      </c>
      <c r="F2637" s="7" t="s">
        <v>96</v>
      </c>
      <c r="G2637" s="7" t="s">
        <v>97</v>
      </c>
      <c r="H2637" s="7" t="s">
        <v>20</v>
      </c>
      <c r="I2637" s="9">
        <v>0.45</v>
      </c>
      <c r="J2637" s="10">
        <v>4000</v>
      </c>
      <c r="K2637" s="11">
        <f t="shared" si="20"/>
        <v>1800</v>
      </c>
      <c r="L2637" s="11">
        <f t="shared" si="21"/>
        <v>720</v>
      </c>
      <c r="M2637" s="12">
        <v>0.4</v>
      </c>
      <c r="O2637" s="17"/>
      <c r="P2637" s="15"/>
      <c r="Q2637" s="13"/>
      <c r="R2637" s="14"/>
    </row>
    <row r="2638" spans="1:18" ht="15.75" customHeight="1">
      <c r="A2638" s="1"/>
      <c r="B2638" s="7" t="s">
        <v>23</v>
      </c>
      <c r="C2638" s="7">
        <v>1197831</v>
      </c>
      <c r="D2638" s="8">
        <v>44396</v>
      </c>
      <c r="E2638" s="7" t="s">
        <v>24</v>
      </c>
      <c r="F2638" s="7" t="s">
        <v>96</v>
      </c>
      <c r="G2638" s="7" t="s">
        <v>97</v>
      </c>
      <c r="H2638" s="7" t="s">
        <v>21</v>
      </c>
      <c r="I2638" s="9">
        <v>0.6</v>
      </c>
      <c r="J2638" s="10">
        <v>4250</v>
      </c>
      <c r="K2638" s="11">
        <f t="shared" si="20"/>
        <v>2550</v>
      </c>
      <c r="L2638" s="11">
        <f t="shared" si="21"/>
        <v>892.5</v>
      </c>
      <c r="M2638" s="12">
        <v>0.35</v>
      </c>
      <c r="O2638" s="17"/>
      <c r="P2638" s="15"/>
      <c r="Q2638" s="13"/>
      <c r="R2638" s="14"/>
    </row>
    <row r="2639" spans="1:18" ht="15.75" customHeight="1">
      <c r="A2639" s="1"/>
      <c r="B2639" s="7" t="s">
        <v>23</v>
      </c>
      <c r="C2639" s="7">
        <v>1197831</v>
      </c>
      <c r="D2639" s="8">
        <v>44396</v>
      </c>
      <c r="E2639" s="7" t="s">
        <v>24</v>
      </c>
      <c r="F2639" s="7" t="s">
        <v>96</v>
      </c>
      <c r="G2639" s="7" t="s">
        <v>97</v>
      </c>
      <c r="H2639" s="7" t="s">
        <v>22</v>
      </c>
      <c r="I2639" s="9">
        <v>0.65</v>
      </c>
      <c r="J2639" s="10">
        <v>6000</v>
      </c>
      <c r="K2639" s="11">
        <f t="shared" si="20"/>
        <v>3900</v>
      </c>
      <c r="L2639" s="11">
        <f t="shared" si="21"/>
        <v>1560</v>
      </c>
      <c r="M2639" s="12">
        <v>0.4</v>
      </c>
      <c r="O2639" s="17"/>
      <c r="P2639" s="15"/>
      <c r="Q2639" s="13"/>
      <c r="R2639" s="14"/>
    </row>
    <row r="2640" spans="1:18" ht="15.75" customHeight="1">
      <c r="A2640" s="1"/>
      <c r="B2640" s="7" t="s">
        <v>23</v>
      </c>
      <c r="C2640" s="7">
        <v>1197831</v>
      </c>
      <c r="D2640" s="8">
        <v>44428</v>
      </c>
      <c r="E2640" s="7" t="s">
        <v>24</v>
      </c>
      <c r="F2640" s="7" t="s">
        <v>96</v>
      </c>
      <c r="G2640" s="7" t="s">
        <v>97</v>
      </c>
      <c r="H2640" s="7" t="s">
        <v>17</v>
      </c>
      <c r="I2640" s="9">
        <v>0.6</v>
      </c>
      <c r="J2640" s="10">
        <v>7500</v>
      </c>
      <c r="K2640" s="11">
        <f t="shared" si="20"/>
        <v>4500</v>
      </c>
      <c r="L2640" s="11">
        <f t="shared" si="21"/>
        <v>1800</v>
      </c>
      <c r="M2640" s="12">
        <v>0.4</v>
      </c>
      <c r="O2640" s="17"/>
      <c r="P2640" s="15"/>
      <c r="Q2640" s="13"/>
      <c r="R2640" s="14"/>
    </row>
    <row r="2641" spans="1:18" ht="15.75" customHeight="1">
      <c r="A2641" s="1"/>
      <c r="B2641" s="7" t="s">
        <v>23</v>
      </c>
      <c r="C2641" s="7">
        <v>1197831</v>
      </c>
      <c r="D2641" s="8">
        <v>44428</v>
      </c>
      <c r="E2641" s="7" t="s">
        <v>24</v>
      </c>
      <c r="F2641" s="7" t="s">
        <v>96</v>
      </c>
      <c r="G2641" s="7" t="s">
        <v>97</v>
      </c>
      <c r="H2641" s="7" t="s">
        <v>18</v>
      </c>
      <c r="I2641" s="9">
        <v>0.55000000000000004</v>
      </c>
      <c r="J2641" s="10">
        <v>5250</v>
      </c>
      <c r="K2641" s="11">
        <f t="shared" si="20"/>
        <v>2887.5000000000005</v>
      </c>
      <c r="L2641" s="11">
        <f t="shared" si="21"/>
        <v>1010.6250000000001</v>
      </c>
      <c r="M2641" s="12">
        <v>0.35</v>
      </c>
      <c r="O2641" s="17"/>
      <c r="P2641" s="15"/>
      <c r="Q2641" s="13"/>
      <c r="R2641" s="14"/>
    </row>
    <row r="2642" spans="1:18" ht="15.75" customHeight="1">
      <c r="A2642" s="1"/>
      <c r="B2642" s="7" t="s">
        <v>23</v>
      </c>
      <c r="C2642" s="7">
        <v>1197831</v>
      </c>
      <c r="D2642" s="8">
        <v>44428</v>
      </c>
      <c r="E2642" s="7" t="s">
        <v>24</v>
      </c>
      <c r="F2642" s="7" t="s">
        <v>96</v>
      </c>
      <c r="G2642" s="7" t="s">
        <v>97</v>
      </c>
      <c r="H2642" s="7" t="s">
        <v>19</v>
      </c>
      <c r="I2642" s="9">
        <v>0.5</v>
      </c>
      <c r="J2642" s="10">
        <v>4500</v>
      </c>
      <c r="K2642" s="11">
        <f t="shared" si="20"/>
        <v>2250</v>
      </c>
      <c r="L2642" s="11">
        <f t="shared" si="21"/>
        <v>900</v>
      </c>
      <c r="M2642" s="12">
        <v>0.4</v>
      </c>
      <c r="O2642" s="17"/>
      <c r="P2642" s="15"/>
      <c r="Q2642" s="13"/>
      <c r="R2642" s="14"/>
    </row>
    <row r="2643" spans="1:18" ht="15.75" customHeight="1">
      <c r="A2643" s="1"/>
      <c r="B2643" s="7" t="s">
        <v>23</v>
      </c>
      <c r="C2643" s="7">
        <v>1197831</v>
      </c>
      <c r="D2643" s="8">
        <v>44428</v>
      </c>
      <c r="E2643" s="7" t="s">
        <v>24</v>
      </c>
      <c r="F2643" s="7" t="s">
        <v>96</v>
      </c>
      <c r="G2643" s="7" t="s">
        <v>97</v>
      </c>
      <c r="H2643" s="7" t="s">
        <v>20</v>
      </c>
      <c r="I2643" s="9">
        <v>0.4</v>
      </c>
      <c r="J2643" s="10">
        <v>4000</v>
      </c>
      <c r="K2643" s="11">
        <f t="shared" si="20"/>
        <v>1600</v>
      </c>
      <c r="L2643" s="11">
        <f t="shared" si="21"/>
        <v>640</v>
      </c>
      <c r="M2643" s="12">
        <v>0.4</v>
      </c>
      <c r="O2643" s="17"/>
      <c r="P2643" s="15"/>
      <c r="Q2643" s="13"/>
      <c r="R2643" s="14"/>
    </row>
    <row r="2644" spans="1:18" ht="15.75" customHeight="1">
      <c r="A2644" s="1"/>
      <c r="B2644" s="7" t="s">
        <v>23</v>
      </c>
      <c r="C2644" s="7">
        <v>1197831</v>
      </c>
      <c r="D2644" s="8">
        <v>44428</v>
      </c>
      <c r="E2644" s="7" t="s">
        <v>24</v>
      </c>
      <c r="F2644" s="7" t="s">
        <v>96</v>
      </c>
      <c r="G2644" s="7" t="s">
        <v>97</v>
      </c>
      <c r="H2644" s="7" t="s">
        <v>21</v>
      </c>
      <c r="I2644" s="9">
        <v>0.5</v>
      </c>
      <c r="J2644" s="10">
        <v>3750</v>
      </c>
      <c r="K2644" s="11">
        <f t="shared" si="20"/>
        <v>1875</v>
      </c>
      <c r="L2644" s="11">
        <f t="shared" si="21"/>
        <v>656.25</v>
      </c>
      <c r="M2644" s="12">
        <v>0.35</v>
      </c>
      <c r="O2644" s="17"/>
      <c r="P2644" s="15"/>
      <c r="Q2644" s="13"/>
      <c r="R2644" s="14"/>
    </row>
    <row r="2645" spans="1:18" ht="15.75" customHeight="1">
      <c r="A2645" s="1"/>
      <c r="B2645" s="7" t="s">
        <v>23</v>
      </c>
      <c r="C2645" s="7">
        <v>1197831</v>
      </c>
      <c r="D2645" s="8">
        <v>44428</v>
      </c>
      <c r="E2645" s="7" t="s">
        <v>24</v>
      </c>
      <c r="F2645" s="7" t="s">
        <v>96</v>
      </c>
      <c r="G2645" s="7" t="s">
        <v>97</v>
      </c>
      <c r="H2645" s="7" t="s">
        <v>22</v>
      </c>
      <c r="I2645" s="9">
        <v>0.55000000000000004</v>
      </c>
      <c r="J2645" s="10">
        <v>5500</v>
      </c>
      <c r="K2645" s="11">
        <f t="shared" si="20"/>
        <v>3025.0000000000005</v>
      </c>
      <c r="L2645" s="11">
        <f t="shared" si="21"/>
        <v>1210.0000000000002</v>
      </c>
      <c r="M2645" s="12">
        <v>0.4</v>
      </c>
      <c r="O2645" s="17"/>
      <c r="P2645" s="15"/>
      <c r="Q2645" s="13"/>
      <c r="R2645" s="14"/>
    </row>
    <row r="2646" spans="1:18" ht="15.75" customHeight="1">
      <c r="A2646" s="1"/>
      <c r="B2646" s="7" t="s">
        <v>23</v>
      </c>
      <c r="C2646" s="7">
        <v>1197831</v>
      </c>
      <c r="D2646" s="8">
        <v>44458</v>
      </c>
      <c r="E2646" s="7" t="s">
        <v>24</v>
      </c>
      <c r="F2646" s="7" t="s">
        <v>96</v>
      </c>
      <c r="G2646" s="7" t="s">
        <v>97</v>
      </c>
      <c r="H2646" s="7" t="s">
        <v>17</v>
      </c>
      <c r="I2646" s="9">
        <v>0.5</v>
      </c>
      <c r="J2646" s="10">
        <v>6500</v>
      </c>
      <c r="K2646" s="11">
        <f t="shared" si="20"/>
        <v>3250</v>
      </c>
      <c r="L2646" s="11">
        <f t="shared" si="21"/>
        <v>1300</v>
      </c>
      <c r="M2646" s="12">
        <v>0.4</v>
      </c>
      <c r="O2646" s="17"/>
      <c r="P2646" s="15"/>
      <c r="Q2646" s="13"/>
      <c r="R2646" s="14"/>
    </row>
    <row r="2647" spans="1:18" ht="15.75" customHeight="1">
      <c r="A2647" s="1"/>
      <c r="B2647" s="7" t="s">
        <v>23</v>
      </c>
      <c r="C2647" s="7">
        <v>1197831</v>
      </c>
      <c r="D2647" s="8">
        <v>44458</v>
      </c>
      <c r="E2647" s="7" t="s">
        <v>24</v>
      </c>
      <c r="F2647" s="7" t="s">
        <v>96</v>
      </c>
      <c r="G2647" s="7" t="s">
        <v>97</v>
      </c>
      <c r="H2647" s="7" t="s">
        <v>18</v>
      </c>
      <c r="I2647" s="9">
        <v>0.40000000000000013</v>
      </c>
      <c r="J2647" s="10">
        <v>4500</v>
      </c>
      <c r="K2647" s="11">
        <f t="shared" si="20"/>
        <v>1800.0000000000007</v>
      </c>
      <c r="L2647" s="11">
        <f t="shared" si="21"/>
        <v>630.00000000000023</v>
      </c>
      <c r="M2647" s="12">
        <v>0.35</v>
      </c>
      <c r="O2647" s="17"/>
      <c r="P2647" s="15"/>
      <c r="Q2647" s="13"/>
      <c r="R2647" s="14"/>
    </row>
    <row r="2648" spans="1:18" ht="15.75" customHeight="1">
      <c r="A2648" s="1"/>
      <c r="B2648" s="7" t="s">
        <v>23</v>
      </c>
      <c r="C2648" s="7">
        <v>1197831</v>
      </c>
      <c r="D2648" s="8">
        <v>44458</v>
      </c>
      <c r="E2648" s="7" t="s">
        <v>24</v>
      </c>
      <c r="F2648" s="7" t="s">
        <v>96</v>
      </c>
      <c r="G2648" s="7" t="s">
        <v>97</v>
      </c>
      <c r="H2648" s="7" t="s">
        <v>19</v>
      </c>
      <c r="I2648" s="9">
        <v>0.15000000000000008</v>
      </c>
      <c r="J2648" s="10">
        <v>3500</v>
      </c>
      <c r="K2648" s="11">
        <f t="shared" si="20"/>
        <v>525.00000000000023</v>
      </c>
      <c r="L2648" s="11">
        <f t="shared" si="21"/>
        <v>210.00000000000011</v>
      </c>
      <c r="M2648" s="12">
        <v>0.4</v>
      </c>
      <c r="O2648" s="17"/>
      <c r="P2648" s="15"/>
      <c r="Q2648" s="13"/>
      <c r="R2648" s="14"/>
    </row>
    <row r="2649" spans="1:18" ht="15.75" customHeight="1">
      <c r="A2649" s="1"/>
      <c r="B2649" s="7" t="s">
        <v>23</v>
      </c>
      <c r="C2649" s="7">
        <v>1197831</v>
      </c>
      <c r="D2649" s="8">
        <v>44458</v>
      </c>
      <c r="E2649" s="7" t="s">
        <v>24</v>
      </c>
      <c r="F2649" s="7" t="s">
        <v>96</v>
      </c>
      <c r="G2649" s="7" t="s">
        <v>97</v>
      </c>
      <c r="H2649" s="7" t="s">
        <v>20</v>
      </c>
      <c r="I2649" s="9">
        <v>0.15000000000000008</v>
      </c>
      <c r="J2649" s="10">
        <v>3250</v>
      </c>
      <c r="K2649" s="11">
        <f t="shared" si="20"/>
        <v>487.50000000000023</v>
      </c>
      <c r="L2649" s="11">
        <f t="shared" si="21"/>
        <v>195.00000000000011</v>
      </c>
      <c r="M2649" s="12">
        <v>0.4</v>
      </c>
      <c r="O2649" s="17"/>
      <c r="P2649" s="15"/>
      <c r="Q2649" s="13"/>
      <c r="R2649" s="14"/>
    </row>
    <row r="2650" spans="1:18" ht="15.75" customHeight="1">
      <c r="A2650" s="1"/>
      <c r="B2650" s="7" t="s">
        <v>23</v>
      </c>
      <c r="C2650" s="7">
        <v>1197831</v>
      </c>
      <c r="D2650" s="8">
        <v>44458</v>
      </c>
      <c r="E2650" s="7" t="s">
        <v>24</v>
      </c>
      <c r="F2650" s="7" t="s">
        <v>96</v>
      </c>
      <c r="G2650" s="7" t="s">
        <v>97</v>
      </c>
      <c r="H2650" s="7" t="s">
        <v>21</v>
      </c>
      <c r="I2650" s="9">
        <v>0.25000000000000006</v>
      </c>
      <c r="J2650" s="10">
        <v>3250</v>
      </c>
      <c r="K2650" s="11">
        <f t="shared" si="20"/>
        <v>812.50000000000023</v>
      </c>
      <c r="L2650" s="11">
        <f t="shared" si="21"/>
        <v>284.37500000000006</v>
      </c>
      <c r="M2650" s="12">
        <v>0.35</v>
      </c>
      <c r="O2650" s="17"/>
      <c r="P2650" s="15"/>
      <c r="Q2650" s="13"/>
      <c r="R2650" s="14"/>
    </row>
    <row r="2651" spans="1:18" ht="15.75" customHeight="1">
      <c r="A2651" s="1"/>
      <c r="B2651" s="7" t="s">
        <v>23</v>
      </c>
      <c r="C2651" s="7">
        <v>1197831</v>
      </c>
      <c r="D2651" s="8">
        <v>44458</v>
      </c>
      <c r="E2651" s="7" t="s">
        <v>24</v>
      </c>
      <c r="F2651" s="7" t="s">
        <v>96</v>
      </c>
      <c r="G2651" s="7" t="s">
        <v>97</v>
      </c>
      <c r="H2651" s="7" t="s">
        <v>22</v>
      </c>
      <c r="I2651" s="9">
        <v>0.3000000000000001</v>
      </c>
      <c r="J2651" s="10">
        <v>4250</v>
      </c>
      <c r="K2651" s="11">
        <f t="shared" si="20"/>
        <v>1275.0000000000005</v>
      </c>
      <c r="L2651" s="11">
        <f t="shared" si="21"/>
        <v>510.00000000000023</v>
      </c>
      <c r="M2651" s="12">
        <v>0.4</v>
      </c>
      <c r="O2651" s="17"/>
      <c r="P2651" s="15"/>
      <c r="Q2651" s="13"/>
      <c r="R2651" s="14"/>
    </row>
    <row r="2652" spans="1:18" ht="15.75" customHeight="1">
      <c r="A2652" s="1"/>
      <c r="B2652" s="7" t="s">
        <v>23</v>
      </c>
      <c r="C2652" s="7">
        <v>1197831</v>
      </c>
      <c r="D2652" s="8">
        <v>44490</v>
      </c>
      <c r="E2652" s="7" t="s">
        <v>24</v>
      </c>
      <c r="F2652" s="7" t="s">
        <v>96</v>
      </c>
      <c r="G2652" s="7" t="s">
        <v>97</v>
      </c>
      <c r="H2652" s="7" t="s">
        <v>17</v>
      </c>
      <c r="I2652" s="9">
        <v>0.3000000000000001</v>
      </c>
      <c r="J2652" s="10">
        <v>6000</v>
      </c>
      <c r="K2652" s="11">
        <f t="shared" si="20"/>
        <v>1800.0000000000007</v>
      </c>
      <c r="L2652" s="11">
        <f t="shared" si="21"/>
        <v>720.00000000000034</v>
      </c>
      <c r="M2652" s="12">
        <v>0.4</v>
      </c>
      <c r="O2652" s="17"/>
      <c r="P2652" s="15"/>
      <c r="Q2652" s="13"/>
      <c r="R2652" s="14"/>
    </row>
    <row r="2653" spans="1:18" ht="15.75" customHeight="1">
      <c r="A2653" s="1"/>
      <c r="B2653" s="7" t="s">
        <v>23</v>
      </c>
      <c r="C2653" s="7">
        <v>1197831</v>
      </c>
      <c r="D2653" s="8">
        <v>44490</v>
      </c>
      <c r="E2653" s="7" t="s">
        <v>24</v>
      </c>
      <c r="F2653" s="7" t="s">
        <v>96</v>
      </c>
      <c r="G2653" s="7" t="s">
        <v>97</v>
      </c>
      <c r="H2653" s="7" t="s">
        <v>18</v>
      </c>
      <c r="I2653" s="9">
        <v>0.20000000000000012</v>
      </c>
      <c r="J2653" s="10">
        <v>4250</v>
      </c>
      <c r="K2653" s="11">
        <f t="shared" si="20"/>
        <v>850.00000000000057</v>
      </c>
      <c r="L2653" s="11">
        <f t="shared" si="21"/>
        <v>297.50000000000017</v>
      </c>
      <c r="M2653" s="12">
        <v>0.35</v>
      </c>
      <c r="O2653" s="17"/>
      <c r="P2653" s="15"/>
      <c r="Q2653" s="13"/>
      <c r="R2653" s="14"/>
    </row>
    <row r="2654" spans="1:18" ht="15.75" customHeight="1">
      <c r="A2654" s="1"/>
      <c r="B2654" s="7" t="s">
        <v>23</v>
      </c>
      <c r="C2654" s="7">
        <v>1197831</v>
      </c>
      <c r="D2654" s="8">
        <v>44490</v>
      </c>
      <c r="E2654" s="7" t="s">
        <v>24</v>
      </c>
      <c r="F2654" s="7" t="s">
        <v>96</v>
      </c>
      <c r="G2654" s="7" t="s">
        <v>97</v>
      </c>
      <c r="H2654" s="7" t="s">
        <v>19</v>
      </c>
      <c r="I2654" s="9">
        <v>0.20000000000000012</v>
      </c>
      <c r="J2654" s="10">
        <v>3000</v>
      </c>
      <c r="K2654" s="11">
        <f t="shared" si="20"/>
        <v>600.00000000000034</v>
      </c>
      <c r="L2654" s="11">
        <f t="shared" si="21"/>
        <v>240.00000000000014</v>
      </c>
      <c r="M2654" s="12">
        <v>0.4</v>
      </c>
      <c r="O2654" s="17"/>
      <c r="P2654" s="15"/>
      <c r="Q2654" s="13"/>
      <c r="R2654" s="14"/>
    </row>
    <row r="2655" spans="1:18" ht="15.75" customHeight="1">
      <c r="A2655" s="1"/>
      <c r="B2655" s="7" t="s">
        <v>23</v>
      </c>
      <c r="C2655" s="7">
        <v>1197831</v>
      </c>
      <c r="D2655" s="8">
        <v>44490</v>
      </c>
      <c r="E2655" s="7" t="s">
        <v>24</v>
      </c>
      <c r="F2655" s="7" t="s">
        <v>96</v>
      </c>
      <c r="G2655" s="7" t="s">
        <v>97</v>
      </c>
      <c r="H2655" s="7" t="s">
        <v>20</v>
      </c>
      <c r="I2655" s="9">
        <v>0.20000000000000012</v>
      </c>
      <c r="J2655" s="10">
        <v>2750</v>
      </c>
      <c r="K2655" s="11">
        <f t="shared" si="20"/>
        <v>550.00000000000034</v>
      </c>
      <c r="L2655" s="11">
        <f t="shared" si="21"/>
        <v>220.00000000000014</v>
      </c>
      <c r="M2655" s="12">
        <v>0.4</v>
      </c>
      <c r="O2655" s="17"/>
      <c r="P2655" s="15"/>
      <c r="Q2655" s="13"/>
      <c r="R2655" s="14"/>
    </row>
    <row r="2656" spans="1:18" ht="15.75" customHeight="1">
      <c r="A2656" s="1"/>
      <c r="B2656" s="7" t="s">
        <v>23</v>
      </c>
      <c r="C2656" s="7">
        <v>1197831</v>
      </c>
      <c r="D2656" s="8">
        <v>44490</v>
      </c>
      <c r="E2656" s="7" t="s">
        <v>24</v>
      </c>
      <c r="F2656" s="7" t="s">
        <v>96</v>
      </c>
      <c r="G2656" s="7" t="s">
        <v>97</v>
      </c>
      <c r="H2656" s="7" t="s">
        <v>21</v>
      </c>
      <c r="I2656" s="9">
        <v>0.3000000000000001</v>
      </c>
      <c r="J2656" s="10">
        <v>2750</v>
      </c>
      <c r="K2656" s="11">
        <f t="shared" si="20"/>
        <v>825.00000000000023</v>
      </c>
      <c r="L2656" s="11">
        <f t="shared" si="21"/>
        <v>288.75000000000006</v>
      </c>
      <c r="M2656" s="12">
        <v>0.35</v>
      </c>
      <c r="O2656" s="17"/>
      <c r="P2656" s="15"/>
      <c r="Q2656" s="13"/>
      <c r="R2656" s="14"/>
    </row>
    <row r="2657" spans="1:18" ht="15.75" customHeight="1">
      <c r="A2657" s="1"/>
      <c r="B2657" s="7" t="s">
        <v>23</v>
      </c>
      <c r="C2657" s="7">
        <v>1197831</v>
      </c>
      <c r="D2657" s="8">
        <v>44490</v>
      </c>
      <c r="E2657" s="7" t="s">
        <v>24</v>
      </c>
      <c r="F2657" s="7" t="s">
        <v>96</v>
      </c>
      <c r="G2657" s="7" t="s">
        <v>97</v>
      </c>
      <c r="H2657" s="7" t="s">
        <v>22</v>
      </c>
      <c r="I2657" s="9">
        <v>0.30000000000000004</v>
      </c>
      <c r="J2657" s="10">
        <v>4000</v>
      </c>
      <c r="K2657" s="11">
        <f t="shared" si="20"/>
        <v>1200.0000000000002</v>
      </c>
      <c r="L2657" s="11">
        <f t="shared" si="21"/>
        <v>480.00000000000011</v>
      </c>
      <c r="M2657" s="12">
        <v>0.4</v>
      </c>
      <c r="O2657" s="17"/>
      <c r="P2657" s="15"/>
      <c r="Q2657" s="13"/>
      <c r="R2657" s="14"/>
    </row>
    <row r="2658" spans="1:18" ht="15.75" customHeight="1">
      <c r="A2658" s="1"/>
      <c r="B2658" s="7" t="s">
        <v>23</v>
      </c>
      <c r="C2658" s="7">
        <v>1197831</v>
      </c>
      <c r="D2658" s="8">
        <v>44520</v>
      </c>
      <c r="E2658" s="7" t="s">
        <v>24</v>
      </c>
      <c r="F2658" s="7" t="s">
        <v>96</v>
      </c>
      <c r="G2658" s="7" t="s">
        <v>97</v>
      </c>
      <c r="H2658" s="7" t="s">
        <v>17</v>
      </c>
      <c r="I2658" s="9">
        <v>0.25000000000000011</v>
      </c>
      <c r="J2658" s="10">
        <v>5500</v>
      </c>
      <c r="K2658" s="11">
        <f t="shared" si="20"/>
        <v>1375.0000000000007</v>
      </c>
      <c r="L2658" s="11">
        <f t="shared" si="21"/>
        <v>550.00000000000034</v>
      </c>
      <c r="M2658" s="12">
        <v>0.4</v>
      </c>
      <c r="O2658" s="17"/>
      <c r="P2658" s="15"/>
      <c r="Q2658" s="13"/>
      <c r="R2658" s="14"/>
    </row>
    <row r="2659" spans="1:18" ht="15.75" customHeight="1">
      <c r="A2659" s="1"/>
      <c r="B2659" s="7" t="s">
        <v>23</v>
      </c>
      <c r="C2659" s="7">
        <v>1197831</v>
      </c>
      <c r="D2659" s="8">
        <v>44520</v>
      </c>
      <c r="E2659" s="7" t="s">
        <v>24</v>
      </c>
      <c r="F2659" s="7" t="s">
        <v>96</v>
      </c>
      <c r="G2659" s="7" t="s">
        <v>97</v>
      </c>
      <c r="H2659" s="7" t="s">
        <v>18</v>
      </c>
      <c r="I2659" s="9">
        <v>0.15000000000000013</v>
      </c>
      <c r="J2659" s="10">
        <v>3750</v>
      </c>
      <c r="K2659" s="11">
        <f t="shared" si="20"/>
        <v>562.50000000000045</v>
      </c>
      <c r="L2659" s="11">
        <f t="shared" si="21"/>
        <v>196.87500000000014</v>
      </c>
      <c r="M2659" s="12">
        <v>0.35</v>
      </c>
      <c r="O2659" s="17"/>
      <c r="P2659" s="15"/>
      <c r="Q2659" s="13"/>
      <c r="R2659" s="14"/>
    </row>
    <row r="2660" spans="1:18" ht="15.75" customHeight="1">
      <c r="A2660" s="1"/>
      <c r="B2660" s="7" t="s">
        <v>23</v>
      </c>
      <c r="C2660" s="7">
        <v>1197831</v>
      </c>
      <c r="D2660" s="8">
        <v>44520</v>
      </c>
      <c r="E2660" s="7" t="s">
        <v>24</v>
      </c>
      <c r="F2660" s="7" t="s">
        <v>96</v>
      </c>
      <c r="G2660" s="7" t="s">
        <v>97</v>
      </c>
      <c r="H2660" s="7" t="s">
        <v>19</v>
      </c>
      <c r="I2660" s="9">
        <v>0.25000000000000017</v>
      </c>
      <c r="J2660" s="10">
        <v>3200</v>
      </c>
      <c r="K2660" s="11">
        <f t="shared" si="20"/>
        <v>800.00000000000057</v>
      </c>
      <c r="L2660" s="11">
        <f t="shared" si="21"/>
        <v>320.00000000000023</v>
      </c>
      <c r="M2660" s="12">
        <v>0.4</v>
      </c>
      <c r="O2660" s="17"/>
      <c r="P2660" s="15"/>
      <c r="Q2660" s="13"/>
      <c r="R2660" s="14"/>
    </row>
    <row r="2661" spans="1:18" ht="15.75" customHeight="1">
      <c r="A2661" s="1"/>
      <c r="B2661" s="7" t="s">
        <v>23</v>
      </c>
      <c r="C2661" s="7">
        <v>1197831</v>
      </c>
      <c r="D2661" s="8">
        <v>44520</v>
      </c>
      <c r="E2661" s="7" t="s">
        <v>24</v>
      </c>
      <c r="F2661" s="7" t="s">
        <v>96</v>
      </c>
      <c r="G2661" s="7" t="s">
        <v>97</v>
      </c>
      <c r="H2661" s="7" t="s">
        <v>20</v>
      </c>
      <c r="I2661" s="9">
        <v>0.55000000000000016</v>
      </c>
      <c r="J2661" s="10">
        <v>3750</v>
      </c>
      <c r="K2661" s="11">
        <f t="shared" si="20"/>
        <v>2062.5000000000005</v>
      </c>
      <c r="L2661" s="11">
        <f t="shared" si="21"/>
        <v>825.00000000000023</v>
      </c>
      <c r="M2661" s="12">
        <v>0.4</v>
      </c>
      <c r="O2661" s="17"/>
      <c r="P2661" s="15"/>
      <c r="Q2661" s="13"/>
      <c r="R2661" s="14"/>
    </row>
    <row r="2662" spans="1:18" ht="15.75" customHeight="1">
      <c r="A2662" s="1"/>
      <c r="B2662" s="7" t="s">
        <v>23</v>
      </c>
      <c r="C2662" s="7">
        <v>1197831</v>
      </c>
      <c r="D2662" s="8">
        <v>44520</v>
      </c>
      <c r="E2662" s="7" t="s">
        <v>24</v>
      </c>
      <c r="F2662" s="7" t="s">
        <v>96</v>
      </c>
      <c r="G2662" s="7" t="s">
        <v>97</v>
      </c>
      <c r="H2662" s="7" t="s">
        <v>21</v>
      </c>
      <c r="I2662" s="9">
        <v>0.75000000000000011</v>
      </c>
      <c r="J2662" s="10">
        <v>3500</v>
      </c>
      <c r="K2662" s="11">
        <f t="shared" si="20"/>
        <v>2625.0000000000005</v>
      </c>
      <c r="L2662" s="11">
        <f t="shared" si="21"/>
        <v>918.75000000000011</v>
      </c>
      <c r="M2662" s="12">
        <v>0.35</v>
      </c>
      <c r="O2662" s="17"/>
      <c r="P2662" s="15"/>
      <c r="Q2662" s="13"/>
      <c r="R2662" s="14"/>
    </row>
    <row r="2663" spans="1:18" ht="15.75" customHeight="1">
      <c r="A2663" s="1"/>
      <c r="B2663" s="7" t="s">
        <v>23</v>
      </c>
      <c r="C2663" s="7">
        <v>1197831</v>
      </c>
      <c r="D2663" s="8">
        <v>44520</v>
      </c>
      <c r="E2663" s="7" t="s">
        <v>24</v>
      </c>
      <c r="F2663" s="7" t="s">
        <v>96</v>
      </c>
      <c r="G2663" s="7" t="s">
        <v>97</v>
      </c>
      <c r="H2663" s="7" t="s">
        <v>22</v>
      </c>
      <c r="I2663" s="9">
        <v>0.75</v>
      </c>
      <c r="J2663" s="10">
        <v>4500</v>
      </c>
      <c r="K2663" s="11">
        <f t="shared" si="20"/>
        <v>3375</v>
      </c>
      <c r="L2663" s="11">
        <f t="shared" si="21"/>
        <v>1350</v>
      </c>
      <c r="M2663" s="12">
        <v>0.4</v>
      </c>
      <c r="O2663" s="17"/>
      <c r="P2663" s="15"/>
      <c r="Q2663" s="13"/>
      <c r="R2663" s="14"/>
    </row>
    <row r="2664" spans="1:18" ht="15.75" customHeight="1">
      <c r="A2664" s="1"/>
      <c r="B2664" s="7" t="s">
        <v>23</v>
      </c>
      <c r="C2664" s="7">
        <v>1197831</v>
      </c>
      <c r="D2664" s="8">
        <v>44549</v>
      </c>
      <c r="E2664" s="7" t="s">
        <v>24</v>
      </c>
      <c r="F2664" s="7" t="s">
        <v>96</v>
      </c>
      <c r="G2664" s="7" t="s">
        <v>97</v>
      </c>
      <c r="H2664" s="7" t="s">
        <v>17</v>
      </c>
      <c r="I2664" s="9">
        <v>0.70000000000000007</v>
      </c>
      <c r="J2664" s="10">
        <v>7000</v>
      </c>
      <c r="K2664" s="11">
        <f t="shared" si="20"/>
        <v>4900.0000000000009</v>
      </c>
      <c r="L2664" s="11">
        <f t="shared" si="21"/>
        <v>1960.0000000000005</v>
      </c>
      <c r="M2664" s="12">
        <v>0.4</v>
      </c>
      <c r="O2664" s="17"/>
      <c r="P2664" s="15"/>
      <c r="Q2664" s="13"/>
      <c r="R2664" s="14"/>
    </row>
    <row r="2665" spans="1:18" ht="15.75" customHeight="1">
      <c r="A2665" s="1"/>
      <c r="B2665" s="7" t="s">
        <v>23</v>
      </c>
      <c r="C2665" s="7">
        <v>1197831</v>
      </c>
      <c r="D2665" s="8">
        <v>44549</v>
      </c>
      <c r="E2665" s="7" t="s">
        <v>24</v>
      </c>
      <c r="F2665" s="7" t="s">
        <v>96</v>
      </c>
      <c r="G2665" s="7" t="s">
        <v>97</v>
      </c>
      <c r="H2665" s="7" t="s">
        <v>18</v>
      </c>
      <c r="I2665" s="9">
        <v>0.60000000000000009</v>
      </c>
      <c r="J2665" s="10">
        <v>5000</v>
      </c>
      <c r="K2665" s="11">
        <f t="shared" si="20"/>
        <v>3000.0000000000005</v>
      </c>
      <c r="L2665" s="11">
        <f t="shared" si="21"/>
        <v>1050</v>
      </c>
      <c r="M2665" s="12">
        <v>0.35</v>
      </c>
      <c r="O2665" s="17"/>
      <c r="P2665" s="15"/>
      <c r="Q2665" s="13"/>
      <c r="R2665" s="14"/>
    </row>
    <row r="2666" spans="1:18" ht="15.75" customHeight="1">
      <c r="A2666" s="1"/>
      <c r="B2666" s="7" t="s">
        <v>23</v>
      </c>
      <c r="C2666" s="7">
        <v>1197831</v>
      </c>
      <c r="D2666" s="8">
        <v>44549</v>
      </c>
      <c r="E2666" s="7" t="s">
        <v>24</v>
      </c>
      <c r="F2666" s="7" t="s">
        <v>96</v>
      </c>
      <c r="G2666" s="7" t="s">
        <v>97</v>
      </c>
      <c r="H2666" s="7" t="s">
        <v>19</v>
      </c>
      <c r="I2666" s="9">
        <v>0.60000000000000009</v>
      </c>
      <c r="J2666" s="10">
        <v>4500</v>
      </c>
      <c r="K2666" s="11">
        <f t="shared" si="20"/>
        <v>2700.0000000000005</v>
      </c>
      <c r="L2666" s="11">
        <f t="shared" si="21"/>
        <v>1080.0000000000002</v>
      </c>
      <c r="M2666" s="12">
        <v>0.4</v>
      </c>
      <c r="O2666" s="17"/>
      <c r="P2666" s="15"/>
      <c r="Q2666" s="13"/>
      <c r="R2666" s="14"/>
    </row>
    <row r="2667" spans="1:18" ht="15.75" customHeight="1">
      <c r="A2667" s="1"/>
      <c r="B2667" s="7" t="s">
        <v>23</v>
      </c>
      <c r="C2667" s="7">
        <v>1197831</v>
      </c>
      <c r="D2667" s="8">
        <v>44549</v>
      </c>
      <c r="E2667" s="7" t="s">
        <v>24</v>
      </c>
      <c r="F2667" s="7" t="s">
        <v>96</v>
      </c>
      <c r="G2667" s="7" t="s">
        <v>97</v>
      </c>
      <c r="H2667" s="7" t="s">
        <v>20</v>
      </c>
      <c r="I2667" s="9">
        <v>0.60000000000000009</v>
      </c>
      <c r="J2667" s="10">
        <v>4000</v>
      </c>
      <c r="K2667" s="11">
        <f t="shared" si="20"/>
        <v>2400.0000000000005</v>
      </c>
      <c r="L2667" s="11">
        <f t="shared" si="21"/>
        <v>960.00000000000023</v>
      </c>
      <c r="M2667" s="12">
        <v>0.4</v>
      </c>
      <c r="O2667" s="17"/>
      <c r="P2667" s="15"/>
      <c r="Q2667" s="13"/>
      <c r="R2667" s="14"/>
    </row>
    <row r="2668" spans="1:18" ht="15.75" customHeight="1">
      <c r="A2668" s="1"/>
      <c r="B2668" s="7" t="s">
        <v>23</v>
      </c>
      <c r="C2668" s="7">
        <v>1197831</v>
      </c>
      <c r="D2668" s="8">
        <v>44549</v>
      </c>
      <c r="E2668" s="7" t="s">
        <v>24</v>
      </c>
      <c r="F2668" s="7" t="s">
        <v>96</v>
      </c>
      <c r="G2668" s="7" t="s">
        <v>97</v>
      </c>
      <c r="H2668" s="7" t="s">
        <v>21</v>
      </c>
      <c r="I2668" s="9">
        <v>0.70000000000000007</v>
      </c>
      <c r="J2668" s="10">
        <v>4000</v>
      </c>
      <c r="K2668" s="11">
        <f t="shared" si="20"/>
        <v>2800.0000000000005</v>
      </c>
      <c r="L2668" s="11">
        <f t="shared" si="21"/>
        <v>980.00000000000011</v>
      </c>
      <c r="M2668" s="12">
        <v>0.35</v>
      </c>
      <c r="O2668" s="17"/>
      <c r="P2668" s="15"/>
      <c r="Q2668" s="13"/>
      <c r="R2668" s="14"/>
    </row>
    <row r="2669" spans="1:18" ht="15.75" customHeight="1">
      <c r="A2669" s="1"/>
      <c r="B2669" s="7" t="s">
        <v>23</v>
      </c>
      <c r="C2669" s="7">
        <v>1197831</v>
      </c>
      <c r="D2669" s="8">
        <v>44549</v>
      </c>
      <c r="E2669" s="7" t="s">
        <v>24</v>
      </c>
      <c r="F2669" s="7" t="s">
        <v>96</v>
      </c>
      <c r="G2669" s="7" t="s">
        <v>97</v>
      </c>
      <c r="H2669" s="7" t="s">
        <v>22</v>
      </c>
      <c r="I2669" s="9">
        <v>0.75</v>
      </c>
      <c r="J2669" s="10">
        <v>5000</v>
      </c>
      <c r="K2669" s="11">
        <f t="shared" si="20"/>
        <v>3750</v>
      </c>
      <c r="L2669" s="11">
        <f t="shared" si="21"/>
        <v>1500</v>
      </c>
      <c r="M2669" s="12">
        <v>0.4</v>
      </c>
      <c r="O2669" s="17"/>
      <c r="P2669" s="15"/>
      <c r="Q2669" s="13"/>
      <c r="R2669" s="14"/>
    </row>
    <row r="2670" spans="1:18" ht="15.75" customHeight="1">
      <c r="A2670" s="1" t="s">
        <v>39</v>
      </c>
      <c r="B2670" s="7" t="s">
        <v>23</v>
      </c>
      <c r="C2670" s="7">
        <v>1197831</v>
      </c>
      <c r="D2670" s="8">
        <v>44219</v>
      </c>
      <c r="E2670" s="7" t="s">
        <v>24</v>
      </c>
      <c r="F2670" s="7" t="s">
        <v>98</v>
      </c>
      <c r="G2670" s="7" t="s">
        <v>99</v>
      </c>
      <c r="H2670" s="7" t="s">
        <v>17</v>
      </c>
      <c r="I2670" s="9">
        <v>0.25000000000000006</v>
      </c>
      <c r="J2670" s="10">
        <v>5750</v>
      </c>
      <c r="K2670" s="11">
        <f t="shared" si="20"/>
        <v>1437.5000000000002</v>
      </c>
      <c r="L2670" s="11">
        <f t="shared" si="21"/>
        <v>575.00000000000011</v>
      </c>
      <c r="M2670" s="12">
        <v>0.4</v>
      </c>
      <c r="O2670" s="17"/>
      <c r="P2670" s="15"/>
      <c r="Q2670" s="13"/>
      <c r="R2670" s="14"/>
    </row>
    <row r="2671" spans="1:18" ht="15.75" customHeight="1">
      <c r="A2671" s="1"/>
      <c r="B2671" s="7" t="s">
        <v>23</v>
      </c>
      <c r="C2671" s="7">
        <v>1197831</v>
      </c>
      <c r="D2671" s="8">
        <v>44219</v>
      </c>
      <c r="E2671" s="7" t="s">
        <v>24</v>
      </c>
      <c r="F2671" s="7" t="s">
        <v>98</v>
      </c>
      <c r="G2671" s="7" t="s">
        <v>99</v>
      </c>
      <c r="H2671" s="7" t="s">
        <v>18</v>
      </c>
      <c r="I2671" s="9">
        <v>0.25000000000000006</v>
      </c>
      <c r="J2671" s="10">
        <v>3750</v>
      </c>
      <c r="K2671" s="11">
        <f t="shared" si="20"/>
        <v>937.50000000000023</v>
      </c>
      <c r="L2671" s="11">
        <f t="shared" si="21"/>
        <v>328.12500000000006</v>
      </c>
      <c r="M2671" s="12">
        <v>0.35</v>
      </c>
      <c r="O2671" s="17"/>
      <c r="P2671" s="15"/>
      <c r="Q2671" s="13"/>
      <c r="R2671" s="14"/>
    </row>
    <row r="2672" spans="1:18" ht="15.75" customHeight="1">
      <c r="A2672" s="1"/>
      <c r="B2672" s="7" t="s">
        <v>23</v>
      </c>
      <c r="C2672" s="7">
        <v>1197831</v>
      </c>
      <c r="D2672" s="8">
        <v>44219</v>
      </c>
      <c r="E2672" s="7" t="s">
        <v>24</v>
      </c>
      <c r="F2672" s="7" t="s">
        <v>98</v>
      </c>
      <c r="G2672" s="7" t="s">
        <v>99</v>
      </c>
      <c r="H2672" s="7" t="s">
        <v>19</v>
      </c>
      <c r="I2672" s="9">
        <v>0.15000000000000008</v>
      </c>
      <c r="J2672" s="10">
        <v>3750</v>
      </c>
      <c r="K2672" s="11">
        <f t="shared" si="20"/>
        <v>562.50000000000034</v>
      </c>
      <c r="L2672" s="11">
        <f t="shared" si="21"/>
        <v>225.00000000000014</v>
      </c>
      <c r="M2672" s="12">
        <v>0.4</v>
      </c>
      <c r="O2672" s="17"/>
      <c r="P2672" s="15"/>
      <c r="Q2672" s="13"/>
      <c r="R2672" s="14"/>
    </row>
    <row r="2673" spans="1:18" ht="15.75" customHeight="1">
      <c r="A2673" s="1"/>
      <c r="B2673" s="7" t="s">
        <v>23</v>
      </c>
      <c r="C2673" s="7">
        <v>1197831</v>
      </c>
      <c r="D2673" s="8">
        <v>44219</v>
      </c>
      <c r="E2673" s="7" t="s">
        <v>24</v>
      </c>
      <c r="F2673" s="7" t="s">
        <v>98</v>
      </c>
      <c r="G2673" s="7" t="s">
        <v>99</v>
      </c>
      <c r="H2673" s="7" t="s">
        <v>20</v>
      </c>
      <c r="I2673" s="9">
        <v>0.2</v>
      </c>
      <c r="J2673" s="10">
        <v>2250</v>
      </c>
      <c r="K2673" s="11">
        <f t="shared" si="20"/>
        <v>450</v>
      </c>
      <c r="L2673" s="11">
        <f t="shared" si="21"/>
        <v>180</v>
      </c>
      <c r="M2673" s="12">
        <v>0.4</v>
      </c>
      <c r="O2673" s="17"/>
      <c r="P2673" s="15"/>
      <c r="Q2673" s="13"/>
      <c r="R2673" s="14"/>
    </row>
    <row r="2674" spans="1:18" ht="15.75" customHeight="1">
      <c r="A2674" s="1"/>
      <c r="B2674" s="7" t="s">
        <v>23</v>
      </c>
      <c r="C2674" s="7">
        <v>1197831</v>
      </c>
      <c r="D2674" s="8">
        <v>44219</v>
      </c>
      <c r="E2674" s="7" t="s">
        <v>24</v>
      </c>
      <c r="F2674" s="7" t="s">
        <v>98</v>
      </c>
      <c r="G2674" s="7" t="s">
        <v>99</v>
      </c>
      <c r="H2674" s="7" t="s">
        <v>21</v>
      </c>
      <c r="I2674" s="9">
        <v>0.35000000000000003</v>
      </c>
      <c r="J2674" s="10">
        <v>2750</v>
      </c>
      <c r="K2674" s="11">
        <f t="shared" si="20"/>
        <v>962.50000000000011</v>
      </c>
      <c r="L2674" s="11">
        <f t="shared" si="21"/>
        <v>336.875</v>
      </c>
      <c r="M2674" s="12">
        <v>0.35</v>
      </c>
      <c r="O2674" s="17"/>
      <c r="P2674" s="15"/>
      <c r="Q2674" s="13"/>
      <c r="R2674" s="14"/>
    </row>
    <row r="2675" spans="1:18" ht="15.75" customHeight="1">
      <c r="A2675" s="1"/>
      <c r="B2675" s="7" t="s">
        <v>23</v>
      </c>
      <c r="C2675" s="7">
        <v>1197831</v>
      </c>
      <c r="D2675" s="8">
        <v>44219</v>
      </c>
      <c r="E2675" s="7" t="s">
        <v>24</v>
      </c>
      <c r="F2675" s="7" t="s">
        <v>98</v>
      </c>
      <c r="G2675" s="7" t="s">
        <v>99</v>
      </c>
      <c r="H2675" s="7" t="s">
        <v>22</v>
      </c>
      <c r="I2675" s="9">
        <v>0.25000000000000006</v>
      </c>
      <c r="J2675" s="10">
        <v>3750</v>
      </c>
      <c r="K2675" s="11">
        <f t="shared" si="20"/>
        <v>937.50000000000023</v>
      </c>
      <c r="L2675" s="11">
        <f t="shared" si="21"/>
        <v>375.00000000000011</v>
      </c>
      <c r="M2675" s="12">
        <v>0.4</v>
      </c>
      <c r="O2675" s="17"/>
      <c r="P2675" s="15"/>
      <c r="Q2675" s="13"/>
      <c r="R2675" s="14"/>
    </row>
    <row r="2676" spans="1:18" ht="15.75" customHeight="1">
      <c r="A2676" s="1"/>
      <c r="B2676" s="7" t="s">
        <v>23</v>
      </c>
      <c r="C2676" s="7">
        <v>1197831</v>
      </c>
      <c r="D2676" s="8">
        <v>44248</v>
      </c>
      <c r="E2676" s="7" t="s">
        <v>24</v>
      </c>
      <c r="F2676" s="7" t="s">
        <v>98</v>
      </c>
      <c r="G2676" s="7" t="s">
        <v>99</v>
      </c>
      <c r="H2676" s="7" t="s">
        <v>17</v>
      </c>
      <c r="I2676" s="9">
        <v>0.25000000000000006</v>
      </c>
      <c r="J2676" s="10">
        <v>6250</v>
      </c>
      <c r="K2676" s="11">
        <f t="shared" si="20"/>
        <v>1562.5000000000005</v>
      </c>
      <c r="L2676" s="11">
        <f t="shared" si="21"/>
        <v>625.00000000000023</v>
      </c>
      <c r="M2676" s="12">
        <v>0.4</v>
      </c>
      <c r="O2676" s="17"/>
      <c r="P2676" s="15"/>
      <c r="Q2676" s="13"/>
      <c r="R2676" s="14"/>
    </row>
    <row r="2677" spans="1:18" ht="15.75" customHeight="1">
      <c r="A2677" s="1"/>
      <c r="B2677" s="7" t="s">
        <v>23</v>
      </c>
      <c r="C2677" s="7">
        <v>1197831</v>
      </c>
      <c r="D2677" s="8">
        <v>44248</v>
      </c>
      <c r="E2677" s="7" t="s">
        <v>24</v>
      </c>
      <c r="F2677" s="7" t="s">
        <v>98</v>
      </c>
      <c r="G2677" s="7" t="s">
        <v>99</v>
      </c>
      <c r="H2677" s="7" t="s">
        <v>18</v>
      </c>
      <c r="I2677" s="9">
        <v>0.25000000000000006</v>
      </c>
      <c r="J2677" s="10">
        <v>2750</v>
      </c>
      <c r="K2677" s="11">
        <f t="shared" si="20"/>
        <v>687.50000000000011</v>
      </c>
      <c r="L2677" s="11">
        <f t="shared" si="21"/>
        <v>240.62500000000003</v>
      </c>
      <c r="M2677" s="12">
        <v>0.35</v>
      </c>
      <c r="O2677" s="17"/>
      <c r="P2677" s="15"/>
      <c r="Q2677" s="13"/>
      <c r="R2677" s="14"/>
    </row>
    <row r="2678" spans="1:18" ht="15.75" customHeight="1">
      <c r="A2678" s="1"/>
      <c r="B2678" s="7" t="s">
        <v>23</v>
      </c>
      <c r="C2678" s="7">
        <v>1197831</v>
      </c>
      <c r="D2678" s="8">
        <v>44248</v>
      </c>
      <c r="E2678" s="7" t="s">
        <v>24</v>
      </c>
      <c r="F2678" s="7" t="s">
        <v>98</v>
      </c>
      <c r="G2678" s="7" t="s">
        <v>99</v>
      </c>
      <c r="H2678" s="7" t="s">
        <v>19</v>
      </c>
      <c r="I2678" s="9">
        <v>0.15000000000000008</v>
      </c>
      <c r="J2678" s="10">
        <v>3250</v>
      </c>
      <c r="K2678" s="11">
        <f t="shared" si="20"/>
        <v>487.50000000000023</v>
      </c>
      <c r="L2678" s="11">
        <f t="shared" si="21"/>
        <v>195.00000000000011</v>
      </c>
      <c r="M2678" s="12">
        <v>0.4</v>
      </c>
      <c r="O2678" s="17"/>
      <c r="P2678" s="15"/>
      <c r="Q2678" s="13"/>
      <c r="R2678" s="14"/>
    </row>
    <row r="2679" spans="1:18" ht="15.75" customHeight="1">
      <c r="A2679" s="1"/>
      <c r="B2679" s="7" t="s">
        <v>23</v>
      </c>
      <c r="C2679" s="7">
        <v>1197831</v>
      </c>
      <c r="D2679" s="8">
        <v>44248</v>
      </c>
      <c r="E2679" s="7" t="s">
        <v>24</v>
      </c>
      <c r="F2679" s="7" t="s">
        <v>98</v>
      </c>
      <c r="G2679" s="7" t="s">
        <v>99</v>
      </c>
      <c r="H2679" s="7" t="s">
        <v>20</v>
      </c>
      <c r="I2679" s="9">
        <v>0.2</v>
      </c>
      <c r="J2679" s="10">
        <v>1750</v>
      </c>
      <c r="K2679" s="11">
        <f t="shared" si="20"/>
        <v>350</v>
      </c>
      <c r="L2679" s="11">
        <f t="shared" si="21"/>
        <v>140</v>
      </c>
      <c r="M2679" s="12">
        <v>0.4</v>
      </c>
      <c r="O2679" s="17"/>
      <c r="P2679" s="15"/>
      <c r="Q2679" s="13"/>
      <c r="R2679" s="14"/>
    </row>
    <row r="2680" spans="1:18" ht="15.75" customHeight="1">
      <c r="A2680" s="1"/>
      <c r="B2680" s="7" t="s">
        <v>23</v>
      </c>
      <c r="C2680" s="7">
        <v>1197831</v>
      </c>
      <c r="D2680" s="8">
        <v>44248</v>
      </c>
      <c r="E2680" s="7" t="s">
        <v>24</v>
      </c>
      <c r="F2680" s="7" t="s">
        <v>98</v>
      </c>
      <c r="G2680" s="7" t="s">
        <v>99</v>
      </c>
      <c r="H2680" s="7" t="s">
        <v>21</v>
      </c>
      <c r="I2680" s="9">
        <v>0.35000000000000003</v>
      </c>
      <c r="J2680" s="10">
        <v>2500</v>
      </c>
      <c r="K2680" s="11">
        <f t="shared" si="20"/>
        <v>875.00000000000011</v>
      </c>
      <c r="L2680" s="11">
        <f t="shared" si="21"/>
        <v>306.25</v>
      </c>
      <c r="M2680" s="12">
        <v>0.35</v>
      </c>
      <c r="O2680" s="17"/>
      <c r="P2680" s="15"/>
      <c r="Q2680" s="13"/>
      <c r="R2680" s="14"/>
    </row>
    <row r="2681" spans="1:18" ht="15.75" customHeight="1">
      <c r="A2681" s="1"/>
      <c r="B2681" s="7" t="s">
        <v>23</v>
      </c>
      <c r="C2681" s="7">
        <v>1197831</v>
      </c>
      <c r="D2681" s="8">
        <v>44248</v>
      </c>
      <c r="E2681" s="7" t="s">
        <v>24</v>
      </c>
      <c r="F2681" s="7" t="s">
        <v>98</v>
      </c>
      <c r="G2681" s="7" t="s">
        <v>99</v>
      </c>
      <c r="H2681" s="7" t="s">
        <v>22</v>
      </c>
      <c r="I2681" s="9">
        <v>0.2</v>
      </c>
      <c r="J2681" s="10">
        <v>3500</v>
      </c>
      <c r="K2681" s="11">
        <f t="shared" si="20"/>
        <v>700</v>
      </c>
      <c r="L2681" s="11">
        <f t="shared" si="21"/>
        <v>280</v>
      </c>
      <c r="M2681" s="12">
        <v>0.4</v>
      </c>
      <c r="O2681" s="17"/>
      <c r="P2681" s="15"/>
      <c r="Q2681" s="13"/>
      <c r="R2681" s="14"/>
    </row>
    <row r="2682" spans="1:18" ht="15.75" customHeight="1">
      <c r="A2682" s="1"/>
      <c r="B2682" s="7" t="s">
        <v>23</v>
      </c>
      <c r="C2682" s="7">
        <v>1197831</v>
      </c>
      <c r="D2682" s="8">
        <v>44274</v>
      </c>
      <c r="E2682" s="7" t="s">
        <v>24</v>
      </c>
      <c r="F2682" s="7" t="s">
        <v>98</v>
      </c>
      <c r="G2682" s="7" t="s">
        <v>99</v>
      </c>
      <c r="H2682" s="7" t="s">
        <v>17</v>
      </c>
      <c r="I2682" s="9">
        <v>0.2</v>
      </c>
      <c r="J2682" s="10">
        <v>5700</v>
      </c>
      <c r="K2682" s="11">
        <f t="shared" si="20"/>
        <v>1140</v>
      </c>
      <c r="L2682" s="11">
        <f t="shared" si="21"/>
        <v>456</v>
      </c>
      <c r="M2682" s="12">
        <v>0.4</v>
      </c>
      <c r="O2682" s="17"/>
      <c r="P2682" s="15"/>
      <c r="Q2682" s="13"/>
      <c r="R2682" s="14"/>
    </row>
    <row r="2683" spans="1:18" ht="15.75" customHeight="1">
      <c r="A2683" s="1"/>
      <c r="B2683" s="7" t="s">
        <v>23</v>
      </c>
      <c r="C2683" s="7">
        <v>1197831</v>
      </c>
      <c r="D2683" s="8">
        <v>44274</v>
      </c>
      <c r="E2683" s="7" t="s">
        <v>24</v>
      </c>
      <c r="F2683" s="7" t="s">
        <v>98</v>
      </c>
      <c r="G2683" s="7" t="s">
        <v>99</v>
      </c>
      <c r="H2683" s="7" t="s">
        <v>18</v>
      </c>
      <c r="I2683" s="9">
        <v>0.2</v>
      </c>
      <c r="J2683" s="10">
        <v>2500</v>
      </c>
      <c r="K2683" s="11">
        <f t="shared" si="20"/>
        <v>500</v>
      </c>
      <c r="L2683" s="11">
        <f t="shared" si="21"/>
        <v>175</v>
      </c>
      <c r="M2683" s="12">
        <v>0.35</v>
      </c>
      <c r="O2683" s="17"/>
      <c r="P2683" s="15"/>
      <c r="Q2683" s="13"/>
      <c r="R2683" s="14"/>
    </row>
    <row r="2684" spans="1:18" ht="15.75" customHeight="1">
      <c r="A2684" s="1"/>
      <c r="B2684" s="7" t="s">
        <v>23</v>
      </c>
      <c r="C2684" s="7">
        <v>1197831</v>
      </c>
      <c r="D2684" s="8">
        <v>44274</v>
      </c>
      <c r="E2684" s="7" t="s">
        <v>24</v>
      </c>
      <c r="F2684" s="7" t="s">
        <v>98</v>
      </c>
      <c r="G2684" s="7" t="s">
        <v>99</v>
      </c>
      <c r="H2684" s="7" t="s">
        <v>19</v>
      </c>
      <c r="I2684" s="9">
        <v>0.10000000000000002</v>
      </c>
      <c r="J2684" s="10">
        <v>2750</v>
      </c>
      <c r="K2684" s="11">
        <f t="shared" si="20"/>
        <v>275.00000000000006</v>
      </c>
      <c r="L2684" s="11">
        <f t="shared" si="21"/>
        <v>110.00000000000003</v>
      </c>
      <c r="M2684" s="12">
        <v>0.4</v>
      </c>
      <c r="O2684" s="17"/>
      <c r="P2684" s="15"/>
      <c r="Q2684" s="13"/>
      <c r="R2684" s="14"/>
    </row>
    <row r="2685" spans="1:18" ht="15.75" customHeight="1">
      <c r="A2685" s="1"/>
      <c r="B2685" s="7" t="s">
        <v>23</v>
      </c>
      <c r="C2685" s="7">
        <v>1197831</v>
      </c>
      <c r="D2685" s="8">
        <v>44274</v>
      </c>
      <c r="E2685" s="7" t="s">
        <v>24</v>
      </c>
      <c r="F2685" s="7" t="s">
        <v>98</v>
      </c>
      <c r="G2685" s="7" t="s">
        <v>99</v>
      </c>
      <c r="H2685" s="7" t="s">
        <v>20</v>
      </c>
      <c r="I2685" s="9">
        <v>0.19999999999999996</v>
      </c>
      <c r="J2685" s="10">
        <v>1250</v>
      </c>
      <c r="K2685" s="11">
        <f t="shared" si="20"/>
        <v>249.99999999999994</v>
      </c>
      <c r="L2685" s="11">
        <f t="shared" si="21"/>
        <v>99.999999999999986</v>
      </c>
      <c r="M2685" s="12">
        <v>0.4</v>
      </c>
      <c r="O2685" s="17"/>
      <c r="P2685" s="15"/>
      <c r="Q2685" s="13"/>
      <c r="R2685" s="14"/>
    </row>
    <row r="2686" spans="1:18" ht="15.75" customHeight="1">
      <c r="A2686" s="1"/>
      <c r="B2686" s="7" t="s">
        <v>23</v>
      </c>
      <c r="C2686" s="7">
        <v>1197831</v>
      </c>
      <c r="D2686" s="8">
        <v>44274</v>
      </c>
      <c r="E2686" s="7" t="s">
        <v>24</v>
      </c>
      <c r="F2686" s="7" t="s">
        <v>98</v>
      </c>
      <c r="G2686" s="7" t="s">
        <v>99</v>
      </c>
      <c r="H2686" s="7" t="s">
        <v>21</v>
      </c>
      <c r="I2686" s="9">
        <v>0.35000000000000009</v>
      </c>
      <c r="J2686" s="10">
        <v>1750</v>
      </c>
      <c r="K2686" s="11">
        <f t="shared" si="20"/>
        <v>612.50000000000011</v>
      </c>
      <c r="L2686" s="11">
        <f t="shared" si="21"/>
        <v>214.37500000000003</v>
      </c>
      <c r="M2686" s="12">
        <v>0.35</v>
      </c>
      <c r="O2686" s="17"/>
      <c r="P2686" s="15"/>
      <c r="Q2686" s="13"/>
      <c r="R2686" s="14"/>
    </row>
    <row r="2687" spans="1:18" ht="15.75" customHeight="1">
      <c r="A2687" s="1"/>
      <c r="B2687" s="7" t="s">
        <v>23</v>
      </c>
      <c r="C2687" s="7">
        <v>1197831</v>
      </c>
      <c r="D2687" s="8">
        <v>44274</v>
      </c>
      <c r="E2687" s="7" t="s">
        <v>24</v>
      </c>
      <c r="F2687" s="7" t="s">
        <v>98</v>
      </c>
      <c r="G2687" s="7" t="s">
        <v>99</v>
      </c>
      <c r="H2687" s="7" t="s">
        <v>22</v>
      </c>
      <c r="I2687" s="9">
        <v>0.25</v>
      </c>
      <c r="J2687" s="10">
        <v>2750</v>
      </c>
      <c r="K2687" s="11">
        <f t="shared" si="20"/>
        <v>687.5</v>
      </c>
      <c r="L2687" s="11">
        <f t="shared" si="21"/>
        <v>275</v>
      </c>
      <c r="M2687" s="12">
        <v>0.4</v>
      </c>
      <c r="O2687" s="17"/>
      <c r="P2687" s="15"/>
      <c r="Q2687" s="13"/>
      <c r="R2687" s="14"/>
    </row>
    <row r="2688" spans="1:18" ht="15.75" customHeight="1">
      <c r="A2688" s="1"/>
      <c r="B2688" s="7" t="s">
        <v>23</v>
      </c>
      <c r="C2688" s="7">
        <v>1197831</v>
      </c>
      <c r="D2688" s="8">
        <v>44306</v>
      </c>
      <c r="E2688" s="7" t="s">
        <v>24</v>
      </c>
      <c r="F2688" s="7" t="s">
        <v>98</v>
      </c>
      <c r="G2688" s="7" t="s">
        <v>99</v>
      </c>
      <c r="H2688" s="7" t="s">
        <v>17</v>
      </c>
      <c r="I2688" s="9">
        <v>0.25</v>
      </c>
      <c r="J2688" s="10">
        <v>5250</v>
      </c>
      <c r="K2688" s="11">
        <f t="shared" si="20"/>
        <v>1312.5</v>
      </c>
      <c r="L2688" s="11">
        <f t="shared" si="21"/>
        <v>525</v>
      </c>
      <c r="M2688" s="12">
        <v>0.4</v>
      </c>
      <c r="O2688" s="17"/>
      <c r="P2688" s="15"/>
      <c r="Q2688" s="13"/>
      <c r="R2688" s="14"/>
    </row>
    <row r="2689" spans="1:18" ht="15.75" customHeight="1">
      <c r="A2689" s="1"/>
      <c r="B2689" s="7" t="s">
        <v>23</v>
      </c>
      <c r="C2689" s="7">
        <v>1197831</v>
      </c>
      <c r="D2689" s="8">
        <v>44306</v>
      </c>
      <c r="E2689" s="7" t="s">
        <v>24</v>
      </c>
      <c r="F2689" s="7" t="s">
        <v>98</v>
      </c>
      <c r="G2689" s="7" t="s">
        <v>99</v>
      </c>
      <c r="H2689" s="7" t="s">
        <v>18</v>
      </c>
      <c r="I2689" s="9">
        <v>0.25</v>
      </c>
      <c r="J2689" s="10">
        <v>2250</v>
      </c>
      <c r="K2689" s="11">
        <f t="shared" si="20"/>
        <v>562.5</v>
      </c>
      <c r="L2689" s="11">
        <f t="shared" si="21"/>
        <v>196.875</v>
      </c>
      <c r="M2689" s="12">
        <v>0.35</v>
      </c>
      <c r="O2689" s="17"/>
      <c r="P2689" s="15"/>
      <c r="Q2689" s="13"/>
      <c r="R2689" s="14"/>
    </row>
    <row r="2690" spans="1:18" ht="15.75" customHeight="1">
      <c r="A2690" s="1"/>
      <c r="B2690" s="7" t="s">
        <v>23</v>
      </c>
      <c r="C2690" s="7">
        <v>1197831</v>
      </c>
      <c r="D2690" s="8">
        <v>44306</v>
      </c>
      <c r="E2690" s="7" t="s">
        <v>24</v>
      </c>
      <c r="F2690" s="7" t="s">
        <v>98</v>
      </c>
      <c r="G2690" s="7" t="s">
        <v>99</v>
      </c>
      <c r="H2690" s="7" t="s">
        <v>19</v>
      </c>
      <c r="I2690" s="9">
        <v>0.15000000000000002</v>
      </c>
      <c r="J2690" s="10">
        <v>2250</v>
      </c>
      <c r="K2690" s="11">
        <f t="shared" si="20"/>
        <v>337.50000000000006</v>
      </c>
      <c r="L2690" s="11">
        <f t="shared" si="21"/>
        <v>135.00000000000003</v>
      </c>
      <c r="M2690" s="12">
        <v>0.4</v>
      </c>
      <c r="O2690" s="17"/>
      <c r="P2690" s="15"/>
      <c r="Q2690" s="13"/>
      <c r="R2690" s="14"/>
    </row>
    <row r="2691" spans="1:18" ht="15.75" customHeight="1">
      <c r="A2691" s="1"/>
      <c r="B2691" s="7" t="s">
        <v>23</v>
      </c>
      <c r="C2691" s="7">
        <v>1197831</v>
      </c>
      <c r="D2691" s="8">
        <v>44306</v>
      </c>
      <c r="E2691" s="7" t="s">
        <v>24</v>
      </c>
      <c r="F2691" s="7" t="s">
        <v>98</v>
      </c>
      <c r="G2691" s="7" t="s">
        <v>99</v>
      </c>
      <c r="H2691" s="7" t="s">
        <v>20</v>
      </c>
      <c r="I2691" s="9">
        <v>0.19999999999999996</v>
      </c>
      <c r="J2691" s="10">
        <v>1500</v>
      </c>
      <c r="K2691" s="11">
        <f t="shared" si="20"/>
        <v>299.99999999999994</v>
      </c>
      <c r="L2691" s="11">
        <f t="shared" si="21"/>
        <v>119.99999999999999</v>
      </c>
      <c r="M2691" s="12">
        <v>0.4</v>
      </c>
      <c r="O2691" s="17"/>
      <c r="P2691" s="15"/>
      <c r="Q2691" s="13"/>
      <c r="R2691" s="14"/>
    </row>
    <row r="2692" spans="1:18" ht="15.75" customHeight="1">
      <c r="A2692" s="1"/>
      <c r="B2692" s="7" t="s">
        <v>23</v>
      </c>
      <c r="C2692" s="7">
        <v>1197831</v>
      </c>
      <c r="D2692" s="8">
        <v>44306</v>
      </c>
      <c r="E2692" s="7" t="s">
        <v>24</v>
      </c>
      <c r="F2692" s="7" t="s">
        <v>98</v>
      </c>
      <c r="G2692" s="7" t="s">
        <v>99</v>
      </c>
      <c r="H2692" s="7" t="s">
        <v>21</v>
      </c>
      <c r="I2692" s="9">
        <v>0.4</v>
      </c>
      <c r="J2692" s="10">
        <v>1750</v>
      </c>
      <c r="K2692" s="11">
        <f t="shared" si="20"/>
        <v>700</v>
      </c>
      <c r="L2692" s="11">
        <f t="shared" si="21"/>
        <v>244.99999999999997</v>
      </c>
      <c r="M2692" s="12">
        <v>0.35</v>
      </c>
      <c r="O2692" s="17"/>
      <c r="P2692" s="15"/>
      <c r="Q2692" s="13"/>
      <c r="R2692" s="14"/>
    </row>
    <row r="2693" spans="1:18" ht="15.75" customHeight="1">
      <c r="A2693" s="1"/>
      <c r="B2693" s="7" t="s">
        <v>23</v>
      </c>
      <c r="C2693" s="7">
        <v>1197831</v>
      </c>
      <c r="D2693" s="8">
        <v>44306</v>
      </c>
      <c r="E2693" s="7" t="s">
        <v>24</v>
      </c>
      <c r="F2693" s="7" t="s">
        <v>98</v>
      </c>
      <c r="G2693" s="7" t="s">
        <v>99</v>
      </c>
      <c r="H2693" s="7" t="s">
        <v>22</v>
      </c>
      <c r="I2693" s="9">
        <v>0.30000000000000004</v>
      </c>
      <c r="J2693" s="10">
        <v>3250</v>
      </c>
      <c r="K2693" s="11">
        <f t="shared" si="20"/>
        <v>975.00000000000011</v>
      </c>
      <c r="L2693" s="11">
        <f t="shared" si="21"/>
        <v>390.00000000000006</v>
      </c>
      <c r="M2693" s="12">
        <v>0.4</v>
      </c>
      <c r="O2693" s="17"/>
      <c r="P2693" s="15"/>
      <c r="Q2693" s="13"/>
      <c r="R2693" s="14"/>
    </row>
    <row r="2694" spans="1:18" ht="15.75" customHeight="1">
      <c r="A2694" s="1"/>
      <c r="B2694" s="7" t="s">
        <v>23</v>
      </c>
      <c r="C2694" s="7">
        <v>1197831</v>
      </c>
      <c r="D2694" s="8">
        <v>44335</v>
      </c>
      <c r="E2694" s="7" t="s">
        <v>24</v>
      </c>
      <c r="F2694" s="7" t="s">
        <v>98</v>
      </c>
      <c r="G2694" s="7" t="s">
        <v>99</v>
      </c>
      <c r="H2694" s="7" t="s">
        <v>17</v>
      </c>
      <c r="I2694" s="9">
        <v>0.4</v>
      </c>
      <c r="J2694" s="10">
        <v>5950</v>
      </c>
      <c r="K2694" s="11">
        <f t="shared" si="20"/>
        <v>2380</v>
      </c>
      <c r="L2694" s="11">
        <f t="shared" si="21"/>
        <v>952</v>
      </c>
      <c r="M2694" s="12">
        <v>0.4</v>
      </c>
      <c r="O2694" s="17"/>
      <c r="P2694" s="15"/>
      <c r="Q2694" s="13"/>
      <c r="R2694" s="14"/>
    </row>
    <row r="2695" spans="1:18" ht="15.75" customHeight="1">
      <c r="A2695" s="1"/>
      <c r="B2695" s="7" t="s">
        <v>23</v>
      </c>
      <c r="C2695" s="7">
        <v>1197831</v>
      </c>
      <c r="D2695" s="8">
        <v>44335</v>
      </c>
      <c r="E2695" s="7" t="s">
        <v>24</v>
      </c>
      <c r="F2695" s="7" t="s">
        <v>98</v>
      </c>
      <c r="G2695" s="7" t="s">
        <v>99</v>
      </c>
      <c r="H2695" s="7" t="s">
        <v>18</v>
      </c>
      <c r="I2695" s="9">
        <v>0.4</v>
      </c>
      <c r="J2695" s="10">
        <v>3000</v>
      </c>
      <c r="K2695" s="11">
        <f t="shared" si="20"/>
        <v>1200</v>
      </c>
      <c r="L2695" s="11">
        <f t="shared" si="21"/>
        <v>420</v>
      </c>
      <c r="M2695" s="12">
        <v>0.35</v>
      </c>
      <c r="O2695" s="17"/>
      <c r="P2695" s="15"/>
      <c r="Q2695" s="13"/>
      <c r="R2695" s="14"/>
    </row>
    <row r="2696" spans="1:18" ht="15.75" customHeight="1">
      <c r="A2696" s="1"/>
      <c r="B2696" s="7" t="s">
        <v>23</v>
      </c>
      <c r="C2696" s="7">
        <v>1197831</v>
      </c>
      <c r="D2696" s="8">
        <v>44335</v>
      </c>
      <c r="E2696" s="7" t="s">
        <v>24</v>
      </c>
      <c r="F2696" s="7" t="s">
        <v>98</v>
      </c>
      <c r="G2696" s="7" t="s">
        <v>99</v>
      </c>
      <c r="H2696" s="7" t="s">
        <v>19</v>
      </c>
      <c r="I2696" s="9">
        <v>0.35000000000000003</v>
      </c>
      <c r="J2696" s="10">
        <v>2750</v>
      </c>
      <c r="K2696" s="11">
        <f t="shared" si="20"/>
        <v>962.50000000000011</v>
      </c>
      <c r="L2696" s="11">
        <f t="shared" si="21"/>
        <v>385.00000000000006</v>
      </c>
      <c r="M2696" s="12">
        <v>0.4</v>
      </c>
      <c r="O2696" s="17"/>
      <c r="P2696" s="15"/>
      <c r="Q2696" s="13"/>
      <c r="R2696" s="14"/>
    </row>
    <row r="2697" spans="1:18" ht="15.75" customHeight="1">
      <c r="A2697" s="1"/>
      <c r="B2697" s="7" t="s">
        <v>23</v>
      </c>
      <c r="C2697" s="7">
        <v>1197831</v>
      </c>
      <c r="D2697" s="8">
        <v>44335</v>
      </c>
      <c r="E2697" s="7" t="s">
        <v>24</v>
      </c>
      <c r="F2697" s="7" t="s">
        <v>98</v>
      </c>
      <c r="G2697" s="7" t="s">
        <v>99</v>
      </c>
      <c r="H2697" s="7" t="s">
        <v>20</v>
      </c>
      <c r="I2697" s="9">
        <v>0.35000000000000003</v>
      </c>
      <c r="J2697" s="10">
        <v>2250</v>
      </c>
      <c r="K2697" s="11">
        <f t="shared" si="20"/>
        <v>787.50000000000011</v>
      </c>
      <c r="L2697" s="11">
        <f t="shared" si="21"/>
        <v>315.00000000000006</v>
      </c>
      <c r="M2697" s="12">
        <v>0.4</v>
      </c>
      <c r="O2697" s="17"/>
      <c r="P2697" s="15"/>
      <c r="Q2697" s="13"/>
      <c r="R2697" s="14"/>
    </row>
    <row r="2698" spans="1:18" ht="15.75" customHeight="1">
      <c r="A2698" s="1"/>
      <c r="B2698" s="7" t="s">
        <v>23</v>
      </c>
      <c r="C2698" s="7">
        <v>1197831</v>
      </c>
      <c r="D2698" s="8">
        <v>44335</v>
      </c>
      <c r="E2698" s="7" t="s">
        <v>24</v>
      </c>
      <c r="F2698" s="7" t="s">
        <v>98</v>
      </c>
      <c r="G2698" s="7" t="s">
        <v>99</v>
      </c>
      <c r="H2698" s="7" t="s">
        <v>21</v>
      </c>
      <c r="I2698" s="9">
        <v>0.44999999999999996</v>
      </c>
      <c r="J2698" s="10">
        <v>2500</v>
      </c>
      <c r="K2698" s="11">
        <f t="shared" si="20"/>
        <v>1125</v>
      </c>
      <c r="L2698" s="11">
        <f t="shared" si="21"/>
        <v>393.75</v>
      </c>
      <c r="M2698" s="12">
        <v>0.35</v>
      </c>
      <c r="O2698" s="17"/>
      <c r="P2698" s="15"/>
      <c r="Q2698" s="13"/>
      <c r="R2698" s="14"/>
    </row>
    <row r="2699" spans="1:18" ht="15.75" customHeight="1">
      <c r="A2699" s="1"/>
      <c r="B2699" s="7" t="s">
        <v>23</v>
      </c>
      <c r="C2699" s="7">
        <v>1197831</v>
      </c>
      <c r="D2699" s="8">
        <v>44335</v>
      </c>
      <c r="E2699" s="7" t="s">
        <v>24</v>
      </c>
      <c r="F2699" s="7" t="s">
        <v>98</v>
      </c>
      <c r="G2699" s="7" t="s">
        <v>99</v>
      </c>
      <c r="H2699" s="7" t="s">
        <v>22</v>
      </c>
      <c r="I2699" s="9">
        <v>0.44999999999999996</v>
      </c>
      <c r="J2699" s="10">
        <v>3500</v>
      </c>
      <c r="K2699" s="11">
        <f t="shared" si="20"/>
        <v>1574.9999999999998</v>
      </c>
      <c r="L2699" s="11">
        <f t="shared" si="21"/>
        <v>630</v>
      </c>
      <c r="M2699" s="12">
        <v>0.4</v>
      </c>
      <c r="O2699" s="17"/>
      <c r="P2699" s="15"/>
      <c r="Q2699" s="13"/>
      <c r="R2699" s="14"/>
    </row>
    <row r="2700" spans="1:18" ht="15.75" customHeight="1">
      <c r="A2700" s="1"/>
      <c r="B2700" s="7" t="s">
        <v>23</v>
      </c>
      <c r="C2700" s="7">
        <v>1197831</v>
      </c>
      <c r="D2700" s="8">
        <v>44368</v>
      </c>
      <c r="E2700" s="7" t="s">
        <v>24</v>
      </c>
      <c r="F2700" s="7" t="s">
        <v>98</v>
      </c>
      <c r="G2700" s="7" t="s">
        <v>99</v>
      </c>
      <c r="H2700" s="7" t="s">
        <v>17</v>
      </c>
      <c r="I2700" s="9">
        <v>0.39999999999999997</v>
      </c>
      <c r="J2700" s="10">
        <v>6000</v>
      </c>
      <c r="K2700" s="11">
        <f t="shared" si="20"/>
        <v>2400</v>
      </c>
      <c r="L2700" s="11">
        <f t="shared" si="21"/>
        <v>960</v>
      </c>
      <c r="M2700" s="12">
        <v>0.4</v>
      </c>
      <c r="O2700" s="17"/>
      <c r="P2700" s="15"/>
      <c r="Q2700" s="13"/>
      <c r="R2700" s="14"/>
    </row>
    <row r="2701" spans="1:18" ht="15.75" customHeight="1">
      <c r="A2701" s="1"/>
      <c r="B2701" s="7" t="s">
        <v>23</v>
      </c>
      <c r="C2701" s="7">
        <v>1197831</v>
      </c>
      <c r="D2701" s="8">
        <v>44368</v>
      </c>
      <c r="E2701" s="7" t="s">
        <v>24</v>
      </c>
      <c r="F2701" s="7" t="s">
        <v>98</v>
      </c>
      <c r="G2701" s="7" t="s">
        <v>99</v>
      </c>
      <c r="H2701" s="7" t="s">
        <v>18</v>
      </c>
      <c r="I2701" s="9">
        <v>0.35000000000000003</v>
      </c>
      <c r="J2701" s="10">
        <v>3500</v>
      </c>
      <c r="K2701" s="11">
        <f t="shared" si="20"/>
        <v>1225.0000000000002</v>
      </c>
      <c r="L2701" s="11">
        <f t="shared" si="21"/>
        <v>428.75000000000006</v>
      </c>
      <c r="M2701" s="12">
        <v>0.35</v>
      </c>
      <c r="O2701" s="17"/>
      <c r="P2701" s="15"/>
      <c r="Q2701" s="13"/>
      <c r="R2701" s="14"/>
    </row>
    <row r="2702" spans="1:18" ht="15.75" customHeight="1">
      <c r="A2702" s="1"/>
      <c r="B2702" s="7" t="s">
        <v>23</v>
      </c>
      <c r="C2702" s="7">
        <v>1197831</v>
      </c>
      <c r="D2702" s="8">
        <v>44368</v>
      </c>
      <c r="E2702" s="7" t="s">
        <v>24</v>
      </c>
      <c r="F2702" s="7" t="s">
        <v>98</v>
      </c>
      <c r="G2702" s="7" t="s">
        <v>99</v>
      </c>
      <c r="H2702" s="7" t="s">
        <v>19</v>
      </c>
      <c r="I2702" s="9">
        <v>0.4</v>
      </c>
      <c r="J2702" s="10">
        <v>3250</v>
      </c>
      <c r="K2702" s="11">
        <f t="shared" si="20"/>
        <v>1300</v>
      </c>
      <c r="L2702" s="11">
        <f t="shared" si="21"/>
        <v>520</v>
      </c>
      <c r="M2702" s="12">
        <v>0.4</v>
      </c>
      <c r="O2702" s="17"/>
      <c r="P2702" s="15"/>
      <c r="Q2702" s="13"/>
      <c r="R2702" s="14"/>
    </row>
    <row r="2703" spans="1:18" ht="15.75" customHeight="1">
      <c r="A2703" s="1"/>
      <c r="B2703" s="7" t="s">
        <v>23</v>
      </c>
      <c r="C2703" s="7">
        <v>1197831</v>
      </c>
      <c r="D2703" s="8">
        <v>44368</v>
      </c>
      <c r="E2703" s="7" t="s">
        <v>24</v>
      </c>
      <c r="F2703" s="7" t="s">
        <v>98</v>
      </c>
      <c r="G2703" s="7" t="s">
        <v>99</v>
      </c>
      <c r="H2703" s="7" t="s">
        <v>20</v>
      </c>
      <c r="I2703" s="9">
        <v>0.4</v>
      </c>
      <c r="J2703" s="10">
        <v>3000</v>
      </c>
      <c r="K2703" s="11">
        <f t="shared" si="20"/>
        <v>1200</v>
      </c>
      <c r="L2703" s="11">
        <f t="shared" si="21"/>
        <v>480</v>
      </c>
      <c r="M2703" s="12">
        <v>0.4</v>
      </c>
      <c r="O2703" s="17"/>
      <c r="P2703" s="15"/>
      <c r="Q2703" s="13"/>
      <c r="R2703" s="14"/>
    </row>
    <row r="2704" spans="1:18" ht="15.75" customHeight="1">
      <c r="A2704" s="1"/>
      <c r="B2704" s="7" t="s">
        <v>23</v>
      </c>
      <c r="C2704" s="7">
        <v>1197831</v>
      </c>
      <c r="D2704" s="8">
        <v>44368</v>
      </c>
      <c r="E2704" s="7" t="s">
        <v>24</v>
      </c>
      <c r="F2704" s="7" t="s">
        <v>98</v>
      </c>
      <c r="G2704" s="7" t="s">
        <v>99</v>
      </c>
      <c r="H2704" s="7" t="s">
        <v>21</v>
      </c>
      <c r="I2704" s="9">
        <v>0.54999999999999993</v>
      </c>
      <c r="J2704" s="10">
        <v>3000</v>
      </c>
      <c r="K2704" s="11">
        <f t="shared" si="20"/>
        <v>1649.9999999999998</v>
      </c>
      <c r="L2704" s="11">
        <f t="shared" si="21"/>
        <v>577.49999999999989</v>
      </c>
      <c r="M2704" s="12">
        <v>0.35</v>
      </c>
      <c r="O2704" s="17"/>
      <c r="P2704" s="15"/>
      <c r="Q2704" s="13"/>
      <c r="R2704" s="14"/>
    </row>
    <row r="2705" spans="1:18" ht="15.75" customHeight="1">
      <c r="A2705" s="1"/>
      <c r="B2705" s="7" t="s">
        <v>23</v>
      </c>
      <c r="C2705" s="7">
        <v>1197831</v>
      </c>
      <c r="D2705" s="8">
        <v>44368</v>
      </c>
      <c r="E2705" s="7" t="s">
        <v>24</v>
      </c>
      <c r="F2705" s="7" t="s">
        <v>98</v>
      </c>
      <c r="G2705" s="7" t="s">
        <v>99</v>
      </c>
      <c r="H2705" s="7" t="s">
        <v>22</v>
      </c>
      <c r="I2705" s="9">
        <v>0.6</v>
      </c>
      <c r="J2705" s="10">
        <v>4750</v>
      </c>
      <c r="K2705" s="11">
        <f t="shared" si="20"/>
        <v>2850</v>
      </c>
      <c r="L2705" s="11">
        <f t="shared" si="21"/>
        <v>1140</v>
      </c>
      <c r="M2705" s="12">
        <v>0.4</v>
      </c>
      <c r="O2705" s="17"/>
      <c r="P2705" s="15"/>
      <c r="Q2705" s="13"/>
      <c r="R2705" s="14"/>
    </row>
    <row r="2706" spans="1:18" ht="15.75" customHeight="1">
      <c r="A2706" s="1"/>
      <c r="B2706" s="7" t="s">
        <v>23</v>
      </c>
      <c r="C2706" s="7">
        <v>1197831</v>
      </c>
      <c r="D2706" s="8">
        <v>44396</v>
      </c>
      <c r="E2706" s="7" t="s">
        <v>24</v>
      </c>
      <c r="F2706" s="7" t="s">
        <v>98</v>
      </c>
      <c r="G2706" s="7" t="s">
        <v>99</v>
      </c>
      <c r="H2706" s="7" t="s">
        <v>17</v>
      </c>
      <c r="I2706" s="9">
        <v>0.54999999999999993</v>
      </c>
      <c r="J2706" s="10">
        <v>7000</v>
      </c>
      <c r="K2706" s="11">
        <f t="shared" si="20"/>
        <v>3849.9999999999995</v>
      </c>
      <c r="L2706" s="11">
        <f t="shared" si="21"/>
        <v>1540</v>
      </c>
      <c r="M2706" s="12">
        <v>0.4</v>
      </c>
      <c r="O2706" s="17"/>
      <c r="P2706" s="15"/>
      <c r="Q2706" s="13"/>
      <c r="R2706" s="14"/>
    </row>
    <row r="2707" spans="1:18" ht="15.75" customHeight="1">
      <c r="A2707" s="1"/>
      <c r="B2707" s="7" t="s">
        <v>23</v>
      </c>
      <c r="C2707" s="7">
        <v>1197831</v>
      </c>
      <c r="D2707" s="8">
        <v>44396</v>
      </c>
      <c r="E2707" s="7" t="s">
        <v>24</v>
      </c>
      <c r="F2707" s="7" t="s">
        <v>98</v>
      </c>
      <c r="G2707" s="7" t="s">
        <v>99</v>
      </c>
      <c r="H2707" s="7" t="s">
        <v>18</v>
      </c>
      <c r="I2707" s="9">
        <v>0.5</v>
      </c>
      <c r="J2707" s="10">
        <v>4500</v>
      </c>
      <c r="K2707" s="11">
        <f t="shared" si="20"/>
        <v>2250</v>
      </c>
      <c r="L2707" s="11">
        <f t="shared" si="21"/>
        <v>787.5</v>
      </c>
      <c r="M2707" s="12">
        <v>0.35</v>
      </c>
      <c r="O2707" s="17"/>
      <c r="P2707" s="15"/>
      <c r="Q2707" s="13"/>
      <c r="R2707" s="14"/>
    </row>
    <row r="2708" spans="1:18" ht="15.75" customHeight="1">
      <c r="A2708" s="1"/>
      <c r="B2708" s="7" t="s">
        <v>23</v>
      </c>
      <c r="C2708" s="7">
        <v>1197831</v>
      </c>
      <c r="D2708" s="8">
        <v>44396</v>
      </c>
      <c r="E2708" s="7" t="s">
        <v>24</v>
      </c>
      <c r="F2708" s="7" t="s">
        <v>98</v>
      </c>
      <c r="G2708" s="7" t="s">
        <v>99</v>
      </c>
      <c r="H2708" s="7" t="s">
        <v>19</v>
      </c>
      <c r="I2708" s="9">
        <v>0.45</v>
      </c>
      <c r="J2708" s="10">
        <v>3750</v>
      </c>
      <c r="K2708" s="11">
        <f t="shared" si="20"/>
        <v>1687.5</v>
      </c>
      <c r="L2708" s="11">
        <f t="shared" si="21"/>
        <v>675</v>
      </c>
      <c r="M2708" s="12">
        <v>0.4</v>
      </c>
      <c r="O2708" s="17"/>
      <c r="P2708" s="15"/>
      <c r="Q2708" s="13"/>
      <c r="R2708" s="14"/>
    </row>
    <row r="2709" spans="1:18" ht="15.75" customHeight="1">
      <c r="A2709" s="1"/>
      <c r="B2709" s="7" t="s">
        <v>23</v>
      </c>
      <c r="C2709" s="7">
        <v>1197831</v>
      </c>
      <c r="D2709" s="8">
        <v>44396</v>
      </c>
      <c r="E2709" s="7" t="s">
        <v>24</v>
      </c>
      <c r="F2709" s="7" t="s">
        <v>98</v>
      </c>
      <c r="G2709" s="7" t="s">
        <v>99</v>
      </c>
      <c r="H2709" s="7" t="s">
        <v>20</v>
      </c>
      <c r="I2709" s="9">
        <v>0.45</v>
      </c>
      <c r="J2709" s="10">
        <v>3250</v>
      </c>
      <c r="K2709" s="11">
        <f t="shared" si="20"/>
        <v>1462.5</v>
      </c>
      <c r="L2709" s="11">
        <f t="shared" si="21"/>
        <v>585</v>
      </c>
      <c r="M2709" s="12">
        <v>0.4</v>
      </c>
      <c r="O2709" s="17"/>
      <c r="P2709" s="15"/>
      <c r="Q2709" s="13"/>
      <c r="R2709" s="14"/>
    </row>
    <row r="2710" spans="1:18" ht="15.75" customHeight="1">
      <c r="A2710" s="1"/>
      <c r="B2710" s="7" t="s">
        <v>23</v>
      </c>
      <c r="C2710" s="7">
        <v>1197831</v>
      </c>
      <c r="D2710" s="8">
        <v>44396</v>
      </c>
      <c r="E2710" s="7" t="s">
        <v>24</v>
      </c>
      <c r="F2710" s="7" t="s">
        <v>98</v>
      </c>
      <c r="G2710" s="7" t="s">
        <v>99</v>
      </c>
      <c r="H2710" s="7" t="s">
        <v>21</v>
      </c>
      <c r="I2710" s="9">
        <v>0.6</v>
      </c>
      <c r="J2710" s="10">
        <v>3500</v>
      </c>
      <c r="K2710" s="11">
        <f t="shared" si="20"/>
        <v>2100</v>
      </c>
      <c r="L2710" s="11">
        <f t="shared" si="21"/>
        <v>735</v>
      </c>
      <c r="M2710" s="12">
        <v>0.35</v>
      </c>
      <c r="O2710" s="17"/>
      <c r="P2710" s="15"/>
      <c r="Q2710" s="13"/>
      <c r="R2710" s="14"/>
    </row>
    <row r="2711" spans="1:18" ht="15.75" customHeight="1">
      <c r="A2711" s="1"/>
      <c r="B2711" s="7" t="s">
        <v>23</v>
      </c>
      <c r="C2711" s="7">
        <v>1197831</v>
      </c>
      <c r="D2711" s="8">
        <v>44396</v>
      </c>
      <c r="E2711" s="7" t="s">
        <v>24</v>
      </c>
      <c r="F2711" s="7" t="s">
        <v>98</v>
      </c>
      <c r="G2711" s="7" t="s">
        <v>99</v>
      </c>
      <c r="H2711" s="7" t="s">
        <v>22</v>
      </c>
      <c r="I2711" s="9">
        <v>0.65</v>
      </c>
      <c r="J2711" s="10">
        <v>5250</v>
      </c>
      <c r="K2711" s="11">
        <f t="shared" si="20"/>
        <v>3412.5</v>
      </c>
      <c r="L2711" s="11">
        <f t="shared" si="21"/>
        <v>1365</v>
      </c>
      <c r="M2711" s="12">
        <v>0.4</v>
      </c>
      <c r="O2711" s="17"/>
      <c r="P2711" s="15"/>
      <c r="Q2711" s="13"/>
      <c r="R2711" s="14"/>
    </row>
    <row r="2712" spans="1:18" ht="15.75" customHeight="1">
      <c r="A2712" s="1"/>
      <c r="B2712" s="7" t="s">
        <v>23</v>
      </c>
      <c r="C2712" s="7">
        <v>1197831</v>
      </c>
      <c r="D2712" s="8">
        <v>44428</v>
      </c>
      <c r="E2712" s="7" t="s">
        <v>24</v>
      </c>
      <c r="F2712" s="7" t="s">
        <v>98</v>
      </c>
      <c r="G2712" s="7" t="s">
        <v>99</v>
      </c>
      <c r="H2712" s="7" t="s">
        <v>17</v>
      </c>
      <c r="I2712" s="9">
        <v>0.6</v>
      </c>
      <c r="J2712" s="10">
        <v>6750</v>
      </c>
      <c r="K2712" s="11">
        <f t="shared" si="20"/>
        <v>4050</v>
      </c>
      <c r="L2712" s="11">
        <f t="shared" si="21"/>
        <v>1620</v>
      </c>
      <c r="M2712" s="12">
        <v>0.4</v>
      </c>
      <c r="O2712" s="17"/>
      <c r="P2712" s="15"/>
      <c r="Q2712" s="13"/>
      <c r="R2712" s="14"/>
    </row>
    <row r="2713" spans="1:18" ht="15.75" customHeight="1">
      <c r="A2713" s="1"/>
      <c r="B2713" s="7" t="s">
        <v>23</v>
      </c>
      <c r="C2713" s="7">
        <v>1197831</v>
      </c>
      <c r="D2713" s="8">
        <v>44428</v>
      </c>
      <c r="E2713" s="7" t="s">
        <v>24</v>
      </c>
      <c r="F2713" s="7" t="s">
        <v>98</v>
      </c>
      <c r="G2713" s="7" t="s">
        <v>99</v>
      </c>
      <c r="H2713" s="7" t="s">
        <v>18</v>
      </c>
      <c r="I2713" s="9">
        <v>0.55000000000000004</v>
      </c>
      <c r="J2713" s="10">
        <v>4500</v>
      </c>
      <c r="K2713" s="11">
        <f t="shared" si="20"/>
        <v>2475</v>
      </c>
      <c r="L2713" s="11">
        <f t="shared" si="21"/>
        <v>866.25</v>
      </c>
      <c r="M2713" s="12">
        <v>0.35</v>
      </c>
      <c r="O2713" s="17"/>
      <c r="P2713" s="15"/>
      <c r="Q2713" s="13"/>
      <c r="R2713" s="14"/>
    </row>
    <row r="2714" spans="1:18" ht="15.75" customHeight="1">
      <c r="A2714" s="1"/>
      <c r="B2714" s="7" t="s">
        <v>23</v>
      </c>
      <c r="C2714" s="7">
        <v>1197831</v>
      </c>
      <c r="D2714" s="8">
        <v>44428</v>
      </c>
      <c r="E2714" s="7" t="s">
        <v>24</v>
      </c>
      <c r="F2714" s="7" t="s">
        <v>98</v>
      </c>
      <c r="G2714" s="7" t="s">
        <v>99</v>
      </c>
      <c r="H2714" s="7" t="s">
        <v>19</v>
      </c>
      <c r="I2714" s="9">
        <v>0.5</v>
      </c>
      <c r="J2714" s="10">
        <v>3750</v>
      </c>
      <c r="K2714" s="11">
        <f t="shared" si="20"/>
        <v>1875</v>
      </c>
      <c r="L2714" s="11">
        <f t="shared" si="21"/>
        <v>750</v>
      </c>
      <c r="M2714" s="12">
        <v>0.4</v>
      </c>
      <c r="O2714" s="17"/>
      <c r="P2714" s="15"/>
      <c r="Q2714" s="13"/>
      <c r="R2714" s="14"/>
    </row>
    <row r="2715" spans="1:18" ht="15.75" customHeight="1">
      <c r="A2715" s="1"/>
      <c r="B2715" s="7" t="s">
        <v>23</v>
      </c>
      <c r="C2715" s="7">
        <v>1197831</v>
      </c>
      <c r="D2715" s="8">
        <v>44428</v>
      </c>
      <c r="E2715" s="7" t="s">
        <v>24</v>
      </c>
      <c r="F2715" s="7" t="s">
        <v>98</v>
      </c>
      <c r="G2715" s="7" t="s">
        <v>99</v>
      </c>
      <c r="H2715" s="7" t="s">
        <v>20</v>
      </c>
      <c r="I2715" s="9">
        <v>0.4</v>
      </c>
      <c r="J2715" s="10">
        <v>3250</v>
      </c>
      <c r="K2715" s="11">
        <f t="shared" si="20"/>
        <v>1300</v>
      </c>
      <c r="L2715" s="11">
        <f t="shared" si="21"/>
        <v>520</v>
      </c>
      <c r="M2715" s="12">
        <v>0.4</v>
      </c>
      <c r="O2715" s="17"/>
      <c r="P2715" s="15"/>
      <c r="Q2715" s="13"/>
      <c r="R2715" s="14"/>
    </row>
    <row r="2716" spans="1:18" ht="15.75" customHeight="1">
      <c r="A2716" s="1"/>
      <c r="B2716" s="7" t="s">
        <v>23</v>
      </c>
      <c r="C2716" s="7">
        <v>1197831</v>
      </c>
      <c r="D2716" s="8">
        <v>44428</v>
      </c>
      <c r="E2716" s="7" t="s">
        <v>24</v>
      </c>
      <c r="F2716" s="7" t="s">
        <v>98</v>
      </c>
      <c r="G2716" s="7" t="s">
        <v>99</v>
      </c>
      <c r="H2716" s="7" t="s">
        <v>21</v>
      </c>
      <c r="I2716" s="9">
        <v>0.5</v>
      </c>
      <c r="J2716" s="10">
        <v>3000</v>
      </c>
      <c r="K2716" s="11">
        <f t="shared" si="20"/>
        <v>1500</v>
      </c>
      <c r="L2716" s="11">
        <f t="shared" si="21"/>
        <v>525</v>
      </c>
      <c r="M2716" s="12">
        <v>0.35</v>
      </c>
      <c r="O2716" s="17"/>
      <c r="P2716" s="15"/>
      <c r="Q2716" s="13"/>
      <c r="R2716" s="14"/>
    </row>
    <row r="2717" spans="1:18" ht="15.75" customHeight="1">
      <c r="A2717" s="1"/>
      <c r="B2717" s="7" t="s">
        <v>23</v>
      </c>
      <c r="C2717" s="7">
        <v>1197831</v>
      </c>
      <c r="D2717" s="8">
        <v>44428</v>
      </c>
      <c r="E2717" s="7" t="s">
        <v>24</v>
      </c>
      <c r="F2717" s="7" t="s">
        <v>98</v>
      </c>
      <c r="G2717" s="7" t="s">
        <v>99</v>
      </c>
      <c r="H2717" s="7" t="s">
        <v>22</v>
      </c>
      <c r="I2717" s="9">
        <v>0.55000000000000004</v>
      </c>
      <c r="J2717" s="10">
        <v>4750</v>
      </c>
      <c r="K2717" s="11">
        <f t="shared" si="20"/>
        <v>2612.5</v>
      </c>
      <c r="L2717" s="11">
        <f t="shared" si="21"/>
        <v>1045</v>
      </c>
      <c r="M2717" s="12">
        <v>0.4</v>
      </c>
      <c r="O2717" s="17"/>
      <c r="P2717" s="15"/>
      <c r="Q2717" s="13"/>
      <c r="R2717" s="14"/>
    </row>
    <row r="2718" spans="1:18" ht="15.75" customHeight="1">
      <c r="A2718" s="1"/>
      <c r="B2718" s="7" t="s">
        <v>23</v>
      </c>
      <c r="C2718" s="7">
        <v>1197831</v>
      </c>
      <c r="D2718" s="8">
        <v>44458</v>
      </c>
      <c r="E2718" s="7" t="s">
        <v>24</v>
      </c>
      <c r="F2718" s="7" t="s">
        <v>98</v>
      </c>
      <c r="G2718" s="7" t="s">
        <v>99</v>
      </c>
      <c r="H2718" s="7" t="s">
        <v>17</v>
      </c>
      <c r="I2718" s="9">
        <v>0.5</v>
      </c>
      <c r="J2718" s="10">
        <v>5750</v>
      </c>
      <c r="K2718" s="11">
        <f t="shared" si="20"/>
        <v>2875</v>
      </c>
      <c r="L2718" s="11">
        <f t="shared" si="21"/>
        <v>1150</v>
      </c>
      <c r="M2718" s="12">
        <v>0.4</v>
      </c>
      <c r="O2718" s="17"/>
      <c r="P2718" s="15"/>
      <c r="Q2718" s="13"/>
      <c r="R2718" s="14"/>
    </row>
    <row r="2719" spans="1:18" ht="15.75" customHeight="1">
      <c r="A2719" s="1"/>
      <c r="B2719" s="7" t="s">
        <v>23</v>
      </c>
      <c r="C2719" s="7">
        <v>1197831</v>
      </c>
      <c r="D2719" s="8">
        <v>44458</v>
      </c>
      <c r="E2719" s="7" t="s">
        <v>24</v>
      </c>
      <c r="F2719" s="7" t="s">
        <v>98</v>
      </c>
      <c r="G2719" s="7" t="s">
        <v>99</v>
      </c>
      <c r="H2719" s="7" t="s">
        <v>18</v>
      </c>
      <c r="I2719" s="9">
        <v>0.40000000000000013</v>
      </c>
      <c r="J2719" s="10">
        <v>3750</v>
      </c>
      <c r="K2719" s="11">
        <f t="shared" si="20"/>
        <v>1500.0000000000005</v>
      </c>
      <c r="L2719" s="11">
        <f t="shared" si="21"/>
        <v>525.00000000000011</v>
      </c>
      <c r="M2719" s="12">
        <v>0.35</v>
      </c>
      <c r="O2719" s="17"/>
      <c r="P2719" s="15"/>
      <c r="Q2719" s="13"/>
      <c r="R2719" s="14"/>
    </row>
    <row r="2720" spans="1:18" ht="15.75" customHeight="1">
      <c r="A2720" s="1"/>
      <c r="B2720" s="7" t="s">
        <v>23</v>
      </c>
      <c r="C2720" s="7">
        <v>1197831</v>
      </c>
      <c r="D2720" s="8">
        <v>44458</v>
      </c>
      <c r="E2720" s="7" t="s">
        <v>24</v>
      </c>
      <c r="F2720" s="7" t="s">
        <v>98</v>
      </c>
      <c r="G2720" s="7" t="s">
        <v>99</v>
      </c>
      <c r="H2720" s="7" t="s">
        <v>19</v>
      </c>
      <c r="I2720" s="9">
        <v>0.15000000000000008</v>
      </c>
      <c r="J2720" s="10">
        <v>2750</v>
      </c>
      <c r="K2720" s="11">
        <f t="shared" si="20"/>
        <v>412.50000000000023</v>
      </c>
      <c r="L2720" s="11">
        <f t="shared" si="21"/>
        <v>165.00000000000011</v>
      </c>
      <c r="M2720" s="12">
        <v>0.4</v>
      </c>
      <c r="O2720" s="17"/>
      <c r="P2720" s="15"/>
      <c r="Q2720" s="13"/>
      <c r="R2720" s="14"/>
    </row>
    <row r="2721" spans="1:18" ht="15.75" customHeight="1">
      <c r="A2721" s="1"/>
      <c r="B2721" s="7" t="s">
        <v>23</v>
      </c>
      <c r="C2721" s="7">
        <v>1197831</v>
      </c>
      <c r="D2721" s="8">
        <v>44458</v>
      </c>
      <c r="E2721" s="7" t="s">
        <v>24</v>
      </c>
      <c r="F2721" s="7" t="s">
        <v>98</v>
      </c>
      <c r="G2721" s="7" t="s">
        <v>99</v>
      </c>
      <c r="H2721" s="7" t="s">
        <v>20</v>
      </c>
      <c r="I2721" s="9">
        <v>0.15000000000000008</v>
      </c>
      <c r="J2721" s="10">
        <v>2500</v>
      </c>
      <c r="K2721" s="11">
        <f t="shared" si="20"/>
        <v>375.00000000000017</v>
      </c>
      <c r="L2721" s="11">
        <f t="shared" si="21"/>
        <v>150.00000000000009</v>
      </c>
      <c r="M2721" s="12">
        <v>0.4</v>
      </c>
      <c r="O2721" s="17"/>
      <c r="P2721" s="15"/>
      <c r="Q2721" s="13"/>
      <c r="R2721" s="14"/>
    </row>
    <row r="2722" spans="1:18" ht="15.75" customHeight="1">
      <c r="A2722" s="1"/>
      <c r="B2722" s="7" t="s">
        <v>23</v>
      </c>
      <c r="C2722" s="7">
        <v>1197831</v>
      </c>
      <c r="D2722" s="8">
        <v>44458</v>
      </c>
      <c r="E2722" s="7" t="s">
        <v>24</v>
      </c>
      <c r="F2722" s="7" t="s">
        <v>98</v>
      </c>
      <c r="G2722" s="7" t="s">
        <v>99</v>
      </c>
      <c r="H2722" s="7" t="s">
        <v>21</v>
      </c>
      <c r="I2722" s="9">
        <v>0.25000000000000006</v>
      </c>
      <c r="J2722" s="10">
        <v>2500</v>
      </c>
      <c r="K2722" s="11">
        <f t="shared" si="20"/>
        <v>625.00000000000011</v>
      </c>
      <c r="L2722" s="11">
        <f t="shared" si="21"/>
        <v>218.75000000000003</v>
      </c>
      <c r="M2722" s="12">
        <v>0.35</v>
      </c>
      <c r="O2722" s="17"/>
      <c r="P2722" s="15"/>
      <c r="Q2722" s="13"/>
      <c r="R2722" s="14"/>
    </row>
    <row r="2723" spans="1:18" ht="15.75" customHeight="1">
      <c r="A2723" s="1"/>
      <c r="B2723" s="7" t="s">
        <v>23</v>
      </c>
      <c r="C2723" s="7">
        <v>1197831</v>
      </c>
      <c r="D2723" s="8">
        <v>44458</v>
      </c>
      <c r="E2723" s="7" t="s">
        <v>24</v>
      </c>
      <c r="F2723" s="7" t="s">
        <v>98</v>
      </c>
      <c r="G2723" s="7" t="s">
        <v>99</v>
      </c>
      <c r="H2723" s="7" t="s">
        <v>22</v>
      </c>
      <c r="I2723" s="9">
        <v>0.3000000000000001</v>
      </c>
      <c r="J2723" s="10">
        <v>3500</v>
      </c>
      <c r="K2723" s="11">
        <f t="shared" si="20"/>
        <v>1050.0000000000005</v>
      </c>
      <c r="L2723" s="11">
        <f t="shared" si="21"/>
        <v>420.00000000000023</v>
      </c>
      <c r="M2723" s="12">
        <v>0.4</v>
      </c>
      <c r="O2723" s="17"/>
      <c r="P2723" s="15"/>
      <c r="Q2723" s="13"/>
      <c r="R2723" s="14"/>
    </row>
    <row r="2724" spans="1:18" ht="15.75" customHeight="1">
      <c r="A2724" s="1"/>
      <c r="B2724" s="7" t="s">
        <v>23</v>
      </c>
      <c r="C2724" s="7">
        <v>1197831</v>
      </c>
      <c r="D2724" s="8">
        <v>44490</v>
      </c>
      <c r="E2724" s="7" t="s">
        <v>24</v>
      </c>
      <c r="F2724" s="7" t="s">
        <v>98</v>
      </c>
      <c r="G2724" s="7" t="s">
        <v>99</v>
      </c>
      <c r="H2724" s="7" t="s">
        <v>17</v>
      </c>
      <c r="I2724" s="9">
        <v>0.3000000000000001</v>
      </c>
      <c r="J2724" s="10">
        <v>5250</v>
      </c>
      <c r="K2724" s="11">
        <f t="shared" si="20"/>
        <v>1575.0000000000005</v>
      </c>
      <c r="L2724" s="11">
        <f t="shared" si="21"/>
        <v>630.00000000000023</v>
      </c>
      <c r="M2724" s="12">
        <v>0.4</v>
      </c>
      <c r="O2724" s="17"/>
      <c r="P2724" s="15"/>
      <c r="Q2724" s="13"/>
      <c r="R2724" s="14"/>
    </row>
    <row r="2725" spans="1:18" ht="15.75" customHeight="1">
      <c r="A2725" s="1"/>
      <c r="B2725" s="7" t="s">
        <v>23</v>
      </c>
      <c r="C2725" s="7">
        <v>1197831</v>
      </c>
      <c r="D2725" s="8">
        <v>44490</v>
      </c>
      <c r="E2725" s="7" t="s">
        <v>24</v>
      </c>
      <c r="F2725" s="7" t="s">
        <v>98</v>
      </c>
      <c r="G2725" s="7" t="s">
        <v>99</v>
      </c>
      <c r="H2725" s="7" t="s">
        <v>18</v>
      </c>
      <c r="I2725" s="9">
        <v>0.20000000000000012</v>
      </c>
      <c r="J2725" s="10">
        <v>3500</v>
      </c>
      <c r="K2725" s="11">
        <f t="shared" si="20"/>
        <v>700.00000000000045</v>
      </c>
      <c r="L2725" s="11">
        <f t="shared" si="21"/>
        <v>245.00000000000014</v>
      </c>
      <c r="M2725" s="12">
        <v>0.35</v>
      </c>
      <c r="O2725" s="17"/>
      <c r="P2725" s="15"/>
      <c r="Q2725" s="13"/>
      <c r="R2725" s="14"/>
    </row>
    <row r="2726" spans="1:18" ht="15.75" customHeight="1">
      <c r="A2726" s="1"/>
      <c r="B2726" s="7" t="s">
        <v>23</v>
      </c>
      <c r="C2726" s="7">
        <v>1197831</v>
      </c>
      <c r="D2726" s="8">
        <v>44490</v>
      </c>
      <c r="E2726" s="7" t="s">
        <v>24</v>
      </c>
      <c r="F2726" s="7" t="s">
        <v>98</v>
      </c>
      <c r="G2726" s="7" t="s">
        <v>99</v>
      </c>
      <c r="H2726" s="7" t="s">
        <v>19</v>
      </c>
      <c r="I2726" s="9">
        <v>0.20000000000000012</v>
      </c>
      <c r="J2726" s="10">
        <v>2250</v>
      </c>
      <c r="K2726" s="11">
        <f t="shared" si="20"/>
        <v>450.00000000000028</v>
      </c>
      <c r="L2726" s="11">
        <f t="shared" si="21"/>
        <v>180.00000000000011</v>
      </c>
      <c r="M2726" s="12">
        <v>0.4</v>
      </c>
      <c r="O2726" s="17"/>
      <c r="P2726" s="15"/>
      <c r="Q2726" s="13"/>
      <c r="R2726" s="14"/>
    </row>
    <row r="2727" spans="1:18" ht="15.75" customHeight="1">
      <c r="A2727" s="1"/>
      <c r="B2727" s="7" t="s">
        <v>23</v>
      </c>
      <c r="C2727" s="7">
        <v>1197831</v>
      </c>
      <c r="D2727" s="8">
        <v>44490</v>
      </c>
      <c r="E2727" s="7" t="s">
        <v>24</v>
      </c>
      <c r="F2727" s="7" t="s">
        <v>98</v>
      </c>
      <c r="G2727" s="7" t="s">
        <v>99</v>
      </c>
      <c r="H2727" s="7" t="s">
        <v>20</v>
      </c>
      <c r="I2727" s="9">
        <v>0.20000000000000012</v>
      </c>
      <c r="J2727" s="10">
        <v>2000</v>
      </c>
      <c r="K2727" s="11">
        <f t="shared" si="20"/>
        <v>400.00000000000023</v>
      </c>
      <c r="L2727" s="11">
        <f t="shared" si="21"/>
        <v>160.00000000000011</v>
      </c>
      <c r="M2727" s="12">
        <v>0.4</v>
      </c>
      <c r="O2727" s="17"/>
      <c r="P2727" s="15"/>
      <c r="Q2727" s="13"/>
      <c r="R2727" s="14"/>
    </row>
    <row r="2728" spans="1:18" ht="15.75" customHeight="1">
      <c r="A2728" s="1"/>
      <c r="B2728" s="7" t="s">
        <v>23</v>
      </c>
      <c r="C2728" s="7">
        <v>1197831</v>
      </c>
      <c r="D2728" s="8">
        <v>44490</v>
      </c>
      <c r="E2728" s="7" t="s">
        <v>24</v>
      </c>
      <c r="F2728" s="7" t="s">
        <v>98</v>
      </c>
      <c r="G2728" s="7" t="s">
        <v>99</v>
      </c>
      <c r="H2728" s="7" t="s">
        <v>21</v>
      </c>
      <c r="I2728" s="9">
        <v>0.3000000000000001</v>
      </c>
      <c r="J2728" s="10">
        <v>2000</v>
      </c>
      <c r="K2728" s="11">
        <f t="shared" si="20"/>
        <v>600.00000000000023</v>
      </c>
      <c r="L2728" s="11">
        <f t="shared" si="21"/>
        <v>210.00000000000006</v>
      </c>
      <c r="M2728" s="12">
        <v>0.35</v>
      </c>
      <c r="O2728" s="17"/>
      <c r="P2728" s="15"/>
      <c r="Q2728" s="13"/>
      <c r="R2728" s="14"/>
    </row>
    <row r="2729" spans="1:18" ht="15.75" customHeight="1">
      <c r="A2729" s="1"/>
      <c r="B2729" s="7" t="s">
        <v>23</v>
      </c>
      <c r="C2729" s="7">
        <v>1197831</v>
      </c>
      <c r="D2729" s="8">
        <v>44490</v>
      </c>
      <c r="E2729" s="7" t="s">
        <v>24</v>
      </c>
      <c r="F2729" s="7" t="s">
        <v>98</v>
      </c>
      <c r="G2729" s="7" t="s">
        <v>99</v>
      </c>
      <c r="H2729" s="7" t="s">
        <v>22</v>
      </c>
      <c r="I2729" s="9">
        <v>0.30000000000000004</v>
      </c>
      <c r="J2729" s="10">
        <v>3250</v>
      </c>
      <c r="K2729" s="11">
        <f t="shared" si="20"/>
        <v>975.00000000000011</v>
      </c>
      <c r="L2729" s="11">
        <f t="shared" si="21"/>
        <v>390.00000000000006</v>
      </c>
      <c r="M2729" s="12">
        <v>0.4</v>
      </c>
      <c r="O2729" s="17"/>
      <c r="P2729" s="15"/>
      <c r="Q2729" s="13"/>
      <c r="R2729" s="14"/>
    </row>
    <row r="2730" spans="1:18" ht="15.75" customHeight="1">
      <c r="A2730" s="1"/>
      <c r="B2730" s="7" t="s">
        <v>23</v>
      </c>
      <c r="C2730" s="7">
        <v>1197831</v>
      </c>
      <c r="D2730" s="8">
        <v>44520</v>
      </c>
      <c r="E2730" s="7" t="s">
        <v>24</v>
      </c>
      <c r="F2730" s="7" t="s">
        <v>98</v>
      </c>
      <c r="G2730" s="7" t="s">
        <v>99</v>
      </c>
      <c r="H2730" s="7" t="s">
        <v>17</v>
      </c>
      <c r="I2730" s="9">
        <v>0.25000000000000011</v>
      </c>
      <c r="J2730" s="10">
        <v>4750</v>
      </c>
      <c r="K2730" s="11">
        <f t="shared" si="20"/>
        <v>1187.5000000000005</v>
      </c>
      <c r="L2730" s="11">
        <f t="shared" si="21"/>
        <v>475.00000000000023</v>
      </c>
      <c r="M2730" s="12">
        <v>0.4</v>
      </c>
      <c r="O2730" s="17"/>
      <c r="P2730" s="15"/>
      <c r="Q2730" s="13"/>
      <c r="R2730" s="14"/>
    </row>
    <row r="2731" spans="1:18" ht="15.75" customHeight="1">
      <c r="A2731" s="1"/>
      <c r="B2731" s="7" t="s">
        <v>23</v>
      </c>
      <c r="C2731" s="7">
        <v>1197831</v>
      </c>
      <c r="D2731" s="8">
        <v>44520</v>
      </c>
      <c r="E2731" s="7" t="s">
        <v>24</v>
      </c>
      <c r="F2731" s="7" t="s">
        <v>98</v>
      </c>
      <c r="G2731" s="7" t="s">
        <v>99</v>
      </c>
      <c r="H2731" s="7" t="s">
        <v>18</v>
      </c>
      <c r="I2731" s="9">
        <v>0.15000000000000013</v>
      </c>
      <c r="J2731" s="10">
        <v>3000</v>
      </c>
      <c r="K2731" s="11">
        <f t="shared" si="20"/>
        <v>450.0000000000004</v>
      </c>
      <c r="L2731" s="11">
        <f t="shared" si="21"/>
        <v>157.50000000000014</v>
      </c>
      <c r="M2731" s="12">
        <v>0.35</v>
      </c>
      <c r="O2731" s="17"/>
      <c r="P2731" s="15"/>
      <c r="Q2731" s="13"/>
      <c r="R2731" s="14"/>
    </row>
    <row r="2732" spans="1:18" ht="15.75" customHeight="1">
      <c r="A2732" s="1"/>
      <c r="B2732" s="7" t="s">
        <v>23</v>
      </c>
      <c r="C2732" s="7">
        <v>1197831</v>
      </c>
      <c r="D2732" s="8">
        <v>44520</v>
      </c>
      <c r="E2732" s="7" t="s">
        <v>24</v>
      </c>
      <c r="F2732" s="7" t="s">
        <v>98</v>
      </c>
      <c r="G2732" s="7" t="s">
        <v>99</v>
      </c>
      <c r="H2732" s="7" t="s">
        <v>19</v>
      </c>
      <c r="I2732" s="9">
        <v>0.25000000000000017</v>
      </c>
      <c r="J2732" s="10">
        <v>2450</v>
      </c>
      <c r="K2732" s="11">
        <f t="shared" si="20"/>
        <v>612.50000000000045</v>
      </c>
      <c r="L2732" s="11">
        <f t="shared" si="21"/>
        <v>245.0000000000002</v>
      </c>
      <c r="M2732" s="12">
        <v>0.4</v>
      </c>
      <c r="O2732" s="17"/>
      <c r="P2732" s="15"/>
      <c r="Q2732" s="13"/>
      <c r="R2732" s="14"/>
    </row>
    <row r="2733" spans="1:18" ht="15.75" customHeight="1">
      <c r="A2733" s="1"/>
      <c r="B2733" s="7" t="s">
        <v>23</v>
      </c>
      <c r="C2733" s="7">
        <v>1197831</v>
      </c>
      <c r="D2733" s="8">
        <v>44520</v>
      </c>
      <c r="E2733" s="7" t="s">
        <v>24</v>
      </c>
      <c r="F2733" s="7" t="s">
        <v>98</v>
      </c>
      <c r="G2733" s="7" t="s">
        <v>99</v>
      </c>
      <c r="H2733" s="7" t="s">
        <v>20</v>
      </c>
      <c r="I2733" s="9">
        <v>0.55000000000000016</v>
      </c>
      <c r="J2733" s="10">
        <v>3000</v>
      </c>
      <c r="K2733" s="11">
        <f t="shared" si="20"/>
        <v>1650.0000000000005</v>
      </c>
      <c r="L2733" s="11">
        <f t="shared" si="21"/>
        <v>660.00000000000023</v>
      </c>
      <c r="M2733" s="12">
        <v>0.4</v>
      </c>
      <c r="O2733" s="17"/>
      <c r="P2733" s="15"/>
      <c r="Q2733" s="13"/>
      <c r="R2733" s="14"/>
    </row>
    <row r="2734" spans="1:18" ht="15.75" customHeight="1">
      <c r="A2734" s="1"/>
      <c r="B2734" s="7" t="s">
        <v>23</v>
      </c>
      <c r="C2734" s="7">
        <v>1197831</v>
      </c>
      <c r="D2734" s="8">
        <v>44520</v>
      </c>
      <c r="E2734" s="7" t="s">
        <v>24</v>
      </c>
      <c r="F2734" s="7" t="s">
        <v>98</v>
      </c>
      <c r="G2734" s="7" t="s">
        <v>99</v>
      </c>
      <c r="H2734" s="7" t="s">
        <v>21</v>
      </c>
      <c r="I2734" s="9">
        <v>0.75000000000000011</v>
      </c>
      <c r="J2734" s="10">
        <v>2750</v>
      </c>
      <c r="K2734" s="11">
        <f t="shared" si="20"/>
        <v>2062.5000000000005</v>
      </c>
      <c r="L2734" s="11">
        <f t="shared" si="21"/>
        <v>721.87500000000011</v>
      </c>
      <c r="M2734" s="12">
        <v>0.35</v>
      </c>
      <c r="O2734" s="17"/>
      <c r="P2734" s="15"/>
      <c r="Q2734" s="13"/>
      <c r="R2734" s="14"/>
    </row>
    <row r="2735" spans="1:18" ht="15.75" customHeight="1">
      <c r="A2735" s="1"/>
      <c r="B2735" s="7" t="s">
        <v>23</v>
      </c>
      <c r="C2735" s="7">
        <v>1197831</v>
      </c>
      <c r="D2735" s="8">
        <v>44520</v>
      </c>
      <c r="E2735" s="7" t="s">
        <v>24</v>
      </c>
      <c r="F2735" s="7" t="s">
        <v>98</v>
      </c>
      <c r="G2735" s="7" t="s">
        <v>99</v>
      </c>
      <c r="H2735" s="7" t="s">
        <v>22</v>
      </c>
      <c r="I2735" s="9">
        <v>0.75</v>
      </c>
      <c r="J2735" s="10">
        <v>3750</v>
      </c>
      <c r="K2735" s="11">
        <f t="shared" si="20"/>
        <v>2812.5</v>
      </c>
      <c r="L2735" s="11">
        <f t="shared" si="21"/>
        <v>1125</v>
      </c>
      <c r="M2735" s="12">
        <v>0.4</v>
      </c>
      <c r="O2735" s="17"/>
      <c r="P2735" s="15"/>
      <c r="Q2735" s="13"/>
      <c r="R2735" s="14"/>
    </row>
    <row r="2736" spans="1:18" ht="15.75" customHeight="1">
      <c r="A2736" s="1"/>
      <c r="B2736" s="7" t="s">
        <v>23</v>
      </c>
      <c r="C2736" s="7">
        <v>1197831</v>
      </c>
      <c r="D2736" s="8">
        <v>44549</v>
      </c>
      <c r="E2736" s="7" t="s">
        <v>24</v>
      </c>
      <c r="F2736" s="7" t="s">
        <v>98</v>
      </c>
      <c r="G2736" s="7" t="s">
        <v>99</v>
      </c>
      <c r="H2736" s="7" t="s">
        <v>17</v>
      </c>
      <c r="I2736" s="9">
        <v>0.70000000000000007</v>
      </c>
      <c r="J2736" s="10">
        <v>6250</v>
      </c>
      <c r="K2736" s="11">
        <f t="shared" si="20"/>
        <v>4375</v>
      </c>
      <c r="L2736" s="11">
        <f t="shared" si="21"/>
        <v>1750</v>
      </c>
      <c r="M2736" s="12">
        <v>0.4</v>
      </c>
      <c r="O2736" s="17"/>
      <c r="P2736" s="15"/>
      <c r="Q2736" s="13"/>
      <c r="R2736" s="14"/>
    </row>
    <row r="2737" spans="1:18" ht="15.75" customHeight="1">
      <c r="A2737" s="1"/>
      <c r="B2737" s="7" t="s">
        <v>23</v>
      </c>
      <c r="C2737" s="7">
        <v>1197831</v>
      </c>
      <c r="D2737" s="8">
        <v>44549</v>
      </c>
      <c r="E2737" s="7" t="s">
        <v>24</v>
      </c>
      <c r="F2737" s="7" t="s">
        <v>98</v>
      </c>
      <c r="G2737" s="7" t="s">
        <v>99</v>
      </c>
      <c r="H2737" s="7" t="s">
        <v>18</v>
      </c>
      <c r="I2737" s="9">
        <v>0.60000000000000009</v>
      </c>
      <c r="J2737" s="10">
        <v>4250</v>
      </c>
      <c r="K2737" s="11">
        <f t="shared" si="20"/>
        <v>2550.0000000000005</v>
      </c>
      <c r="L2737" s="11">
        <f t="shared" si="21"/>
        <v>892.50000000000011</v>
      </c>
      <c r="M2737" s="12">
        <v>0.35</v>
      </c>
      <c r="O2737" s="17"/>
      <c r="P2737" s="15"/>
      <c r="Q2737" s="13"/>
      <c r="R2737" s="14"/>
    </row>
    <row r="2738" spans="1:18" ht="15.75" customHeight="1">
      <c r="A2738" s="1"/>
      <c r="B2738" s="7" t="s">
        <v>23</v>
      </c>
      <c r="C2738" s="7">
        <v>1197831</v>
      </c>
      <c r="D2738" s="8">
        <v>44549</v>
      </c>
      <c r="E2738" s="7" t="s">
        <v>24</v>
      </c>
      <c r="F2738" s="7" t="s">
        <v>98</v>
      </c>
      <c r="G2738" s="7" t="s">
        <v>99</v>
      </c>
      <c r="H2738" s="7" t="s">
        <v>19</v>
      </c>
      <c r="I2738" s="9">
        <v>0.60000000000000009</v>
      </c>
      <c r="J2738" s="10">
        <v>3750</v>
      </c>
      <c r="K2738" s="11">
        <f t="shared" si="20"/>
        <v>2250.0000000000005</v>
      </c>
      <c r="L2738" s="11">
        <f t="shared" si="21"/>
        <v>900.00000000000023</v>
      </c>
      <c r="M2738" s="12">
        <v>0.4</v>
      </c>
      <c r="O2738" s="17"/>
      <c r="P2738" s="15"/>
      <c r="Q2738" s="13"/>
      <c r="R2738" s="14"/>
    </row>
    <row r="2739" spans="1:18" ht="15.75" customHeight="1">
      <c r="A2739" s="1"/>
      <c r="B2739" s="7" t="s">
        <v>23</v>
      </c>
      <c r="C2739" s="7">
        <v>1197831</v>
      </c>
      <c r="D2739" s="8">
        <v>44549</v>
      </c>
      <c r="E2739" s="7" t="s">
        <v>24</v>
      </c>
      <c r="F2739" s="7" t="s">
        <v>98</v>
      </c>
      <c r="G2739" s="7" t="s">
        <v>99</v>
      </c>
      <c r="H2739" s="7" t="s">
        <v>20</v>
      </c>
      <c r="I2739" s="9">
        <v>0.60000000000000009</v>
      </c>
      <c r="J2739" s="10">
        <v>3250</v>
      </c>
      <c r="K2739" s="11">
        <f t="shared" si="20"/>
        <v>1950.0000000000002</v>
      </c>
      <c r="L2739" s="11">
        <f t="shared" si="21"/>
        <v>780.00000000000011</v>
      </c>
      <c r="M2739" s="12">
        <v>0.4</v>
      </c>
      <c r="O2739" s="17"/>
      <c r="P2739" s="15"/>
      <c r="Q2739" s="13"/>
      <c r="R2739" s="14"/>
    </row>
    <row r="2740" spans="1:18" ht="15.75" customHeight="1">
      <c r="A2740" s="1"/>
      <c r="B2740" s="7" t="s">
        <v>23</v>
      </c>
      <c r="C2740" s="7">
        <v>1197831</v>
      </c>
      <c r="D2740" s="8">
        <v>44549</v>
      </c>
      <c r="E2740" s="7" t="s">
        <v>24</v>
      </c>
      <c r="F2740" s="7" t="s">
        <v>98</v>
      </c>
      <c r="G2740" s="7" t="s">
        <v>99</v>
      </c>
      <c r="H2740" s="7" t="s">
        <v>21</v>
      </c>
      <c r="I2740" s="9">
        <v>0.70000000000000007</v>
      </c>
      <c r="J2740" s="10">
        <v>3250</v>
      </c>
      <c r="K2740" s="11">
        <f t="shared" si="20"/>
        <v>2275</v>
      </c>
      <c r="L2740" s="11">
        <f t="shared" si="21"/>
        <v>796.25</v>
      </c>
      <c r="M2740" s="12">
        <v>0.35</v>
      </c>
      <c r="O2740" s="17"/>
      <c r="P2740" s="15"/>
      <c r="Q2740" s="13"/>
      <c r="R2740" s="14"/>
    </row>
    <row r="2741" spans="1:18" ht="15.75" customHeight="1">
      <c r="A2741" s="1"/>
      <c r="B2741" s="7" t="s">
        <v>23</v>
      </c>
      <c r="C2741" s="7">
        <v>1197831</v>
      </c>
      <c r="D2741" s="8">
        <v>44549</v>
      </c>
      <c r="E2741" s="7" t="s">
        <v>24</v>
      </c>
      <c r="F2741" s="7" t="s">
        <v>98</v>
      </c>
      <c r="G2741" s="7" t="s">
        <v>99</v>
      </c>
      <c r="H2741" s="7" t="s">
        <v>22</v>
      </c>
      <c r="I2741" s="9">
        <v>0.75</v>
      </c>
      <c r="J2741" s="10">
        <v>4250</v>
      </c>
      <c r="K2741" s="11">
        <f t="shared" si="20"/>
        <v>3187.5</v>
      </c>
      <c r="L2741" s="11">
        <f t="shared" si="21"/>
        <v>1275</v>
      </c>
      <c r="M2741" s="12">
        <v>0.4</v>
      </c>
      <c r="O2741" s="17"/>
      <c r="P2741" s="15"/>
      <c r="Q2741" s="13"/>
      <c r="R2741" s="14"/>
    </row>
    <row r="2742" spans="1:18" ht="15.75" customHeight="1">
      <c r="A2742" s="1" t="s">
        <v>39</v>
      </c>
      <c r="B2742" s="7" t="s">
        <v>23</v>
      </c>
      <c r="C2742" s="7">
        <v>1197831</v>
      </c>
      <c r="D2742" s="8">
        <v>44212</v>
      </c>
      <c r="E2742" s="7" t="s">
        <v>24</v>
      </c>
      <c r="F2742" s="7" t="s">
        <v>100</v>
      </c>
      <c r="G2742" s="7" t="s">
        <v>101</v>
      </c>
      <c r="H2742" s="7" t="s">
        <v>17</v>
      </c>
      <c r="I2742" s="9">
        <v>0.25000000000000006</v>
      </c>
      <c r="J2742" s="10">
        <v>5500</v>
      </c>
      <c r="K2742" s="11">
        <f t="shared" si="20"/>
        <v>1375.0000000000002</v>
      </c>
      <c r="L2742" s="11">
        <f t="shared" si="21"/>
        <v>481.25000000000006</v>
      </c>
      <c r="M2742" s="12">
        <v>0.35</v>
      </c>
      <c r="O2742" s="17"/>
      <c r="P2742" s="15"/>
      <c r="Q2742" s="13"/>
      <c r="R2742" s="14"/>
    </row>
    <row r="2743" spans="1:18" ht="15.75" customHeight="1">
      <c r="A2743" s="1"/>
      <c r="B2743" s="7" t="s">
        <v>23</v>
      </c>
      <c r="C2743" s="7">
        <v>1197831</v>
      </c>
      <c r="D2743" s="8">
        <v>44212</v>
      </c>
      <c r="E2743" s="7" t="s">
        <v>24</v>
      </c>
      <c r="F2743" s="7" t="s">
        <v>100</v>
      </c>
      <c r="G2743" s="7" t="s">
        <v>101</v>
      </c>
      <c r="H2743" s="7" t="s">
        <v>18</v>
      </c>
      <c r="I2743" s="9">
        <v>0.25000000000000006</v>
      </c>
      <c r="J2743" s="10">
        <v>3500</v>
      </c>
      <c r="K2743" s="11">
        <f t="shared" si="20"/>
        <v>875.00000000000023</v>
      </c>
      <c r="L2743" s="11">
        <f t="shared" si="21"/>
        <v>306.25000000000006</v>
      </c>
      <c r="M2743" s="12">
        <v>0.35</v>
      </c>
      <c r="O2743" s="17"/>
      <c r="P2743" s="15"/>
      <c r="Q2743" s="13"/>
      <c r="R2743" s="14"/>
    </row>
    <row r="2744" spans="1:18" ht="15.75" customHeight="1">
      <c r="A2744" s="1"/>
      <c r="B2744" s="7" t="s">
        <v>23</v>
      </c>
      <c r="C2744" s="7">
        <v>1197831</v>
      </c>
      <c r="D2744" s="8">
        <v>44212</v>
      </c>
      <c r="E2744" s="7" t="s">
        <v>24</v>
      </c>
      <c r="F2744" s="7" t="s">
        <v>100</v>
      </c>
      <c r="G2744" s="7" t="s">
        <v>101</v>
      </c>
      <c r="H2744" s="7" t="s">
        <v>19</v>
      </c>
      <c r="I2744" s="9">
        <v>0.15000000000000008</v>
      </c>
      <c r="J2744" s="10">
        <v>3500</v>
      </c>
      <c r="K2744" s="11">
        <f t="shared" si="20"/>
        <v>525.00000000000023</v>
      </c>
      <c r="L2744" s="11">
        <f t="shared" si="21"/>
        <v>183.75000000000006</v>
      </c>
      <c r="M2744" s="12">
        <v>0.35</v>
      </c>
      <c r="O2744" s="17"/>
      <c r="P2744" s="15"/>
      <c r="Q2744" s="13"/>
      <c r="R2744" s="14"/>
    </row>
    <row r="2745" spans="1:18" ht="15.75" customHeight="1">
      <c r="A2745" s="1"/>
      <c r="B2745" s="7" t="s">
        <v>23</v>
      </c>
      <c r="C2745" s="7">
        <v>1197831</v>
      </c>
      <c r="D2745" s="8">
        <v>44212</v>
      </c>
      <c r="E2745" s="7" t="s">
        <v>24</v>
      </c>
      <c r="F2745" s="7" t="s">
        <v>100</v>
      </c>
      <c r="G2745" s="7" t="s">
        <v>101</v>
      </c>
      <c r="H2745" s="7" t="s">
        <v>20</v>
      </c>
      <c r="I2745" s="9">
        <v>0.2</v>
      </c>
      <c r="J2745" s="10">
        <v>2000</v>
      </c>
      <c r="K2745" s="11">
        <f t="shared" si="20"/>
        <v>400</v>
      </c>
      <c r="L2745" s="11">
        <f t="shared" si="21"/>
        <v>140</v>
      </c>
      <c r="M2745" s="12">
        <v>0.35</v>
      </c>
      <c r="O2745" s="17"/>
      <c r="P2745" s="15"/>
      <c r="Q2745" s="13"/>
      <c r="R2745" s="14"/>
    </row>
    <row r="2746" spans="1:18" ht="15.75" customHeight="1">
      <c r="A2746" s="1"/>
      <c r="B2746" s="7" t="s">
        <v>23</v>
      </c>
      <c r="C2746" s="7">
        <v>1197831</v>
      </c>
      <c r="D2746" s="8">
        <v>44212</v>
      </c>
      <c r="E2746" s="7" t="s">
        <v>24</v>
      </c>
      <c r="F2746" s="7" t="s">
        <v>100</v>
      </c>
      <c r="G2746" s="7" t="s">
        <v>101</v>
      </c>
      <c r="H2746" s="7" t="s">
        <v>21</v>
      </c>
      <c r="I2746" s="9">
        <v>0.35000000000000003</v>
      </c>
      <c r="J2746" s="10">
        <v>2500</v>
      </c>
      <c r="K2746" s="11">
        <f t="shared" si="20"/>
        <v>875.00000000000011</v>
      </c>
      <c r="L2746" s="11">
        <f t="shared" si="21"/>
        <v>306.25</v>
      </c>
      <c r="M2746" s="12">
        <v>0.35</v>
      </c>
      <c r="O2746" s="17"/>
      <c r="P2746" s="15"/>
      <c r="Q2746" s="13"/>
      <c r="R2746" s="14"/>
    </row>
    <row r="2747" spans="1:18" ht="15.75" customHeight="1">
      <c r="A2747" s="1"/>
      <c r="B2747" s="7" t="s">
        <v>23</v>
      </c>
      <c r="C2747" s="7">
        <v>1197831</v>
      </c>
      <c r="D2747" s="8">
        <v>44212</v>
      </c>
      <c r="E2747" s="7" t="s">
        <v>24</v>
      </c>
      <c r="F2747" s="7" t="s">
        <v>100</v>
      </c>
      <c r="G2747" s="7" t="s">
        <v>101</v>
      </c>
      <c r="H2747" s="7" t="s">
        <v>22</v>
      </c>
      <c r="I2747" s="9">
        <v>0.25000000000000006</v>
      </c>
      <c r="J2747" s="10">
        <v>3500</v>
      </c>
      <c r="K2747" s="11">
        <f t="shared" si="20"/>
        <v>875.00000000000023</v>
      </c>
      <c r="L2747" s="11">
        <f t="shared" si="21"/>
        <v>306.25000000000006</v>
      </c>
      <c r="M2747" s="12">
        <v>0.35</v>
      </c>
      <c r="O2747" s="17"/>
      <c r="P2747" s="15"/>
      <c r="Q2747" s="13"/>
      <c r="R2747" s="14"/>
    </row>
    <row r="2748" spans="1:18" ht="15.75" customHeight="1">
      <c r="A2748" s="1"/>
      <c r="B2748" s="7" t="s">
        <v>23</v>
      </c>
      <c r="C2748" s="7">
        <v>1197831</v>
      </c>
      <c r="D2748" s="8">
        <v>44241</v>
      </c>
      <c r="E2748" s="7" t="s">
        <v>24</v>
      </c>
      <c r="F2748" s="7" t="s">
        <v>100</v>
      </c>
      <c r="G2748" s="7" t="s">
        <v>101</v>
      </c>
      <c r="H2748" s="7" t="s">
        <v>17</v>
      </c>
      <c r="I2748" s="9">
        <v>0.25000000000000006</v>
      </c>
      <c r="J2748" s="10">
        <v>6000</v>
      </c>
      <c r="K2748" s="11">
        <f t="shared" si="20"/>
        <v>1500.0000000000002</v>
      </c>
      <c r="L2748" s="11">
        <f t="shared" si="21"/>
        <v>525</v>
      </c>
      <c r="M2748" s="12">
        <v>0.35</v>
      </c>
      <c r="O2748" s="17"/>
      <c r="P2748" s="15"/>
      <c r="Q2748" s="13"/>
      <c r="R2748" s="14"/>
    </row>
    <row r="2749" spans="1:18" ht="15.75" customHeight="1">
      <c r="A2749" s="1"/>
      <c r="B2749" s="7" t="s">
        <v>23</v>
      </c>
      <c r="C2749" s="7">
        <v>1197831</v>
      </c>
      <c r="D2749" s="8">
        <v>44241</v>
      </c>
      <c r="E2749" s="7" t="s">
        <v>24</v>
      </c>
      <c r="F2749" s="7" t="s">
        <v>100</v>
      </c>
      <c r="G2749" s="7" t="s">
        <v>101</v>
      </c>
      <c r="H2749" s="7" t="s">
        <v>18</v>
      </c>
      <c r="I2749" s="9">
        <v>0.25000000000000006</v>
      </c>
      <c r="J2749" s="10">
        <v>2500</v>
      </c>
      <c r="K2749" s="11">
        <f t="shared" si="20"/>
        <v>625.00000000000011</v>
      </c>
      <c r="L2749" s="11">
        <f t="shared" si="21"/>
        <v>218.75000000000003</v>
      </c>
      <c r="M2749" s="12">
        <v>0.35</v>
      </c>
      <c r="O2749" s="17"/>
      <c r="P2749" s="15"/>
      <c r="Q2749" s="13"/>
      <c r="R2749" s="14"/>
    </row>
    <row r="2750" spans="1:18" ht="15.75" customHeight="1">
      <c r="A2750" s="1"/>
      <c r="B2750" s="7" t="s">
        <v>23</v>
      </c>
      <c r="C2750" s="7">
        <v>1197831</v>
      </c>
      <c r="D2750" s="8">
        <v>44241</v>
      </c>
      <c r="E2750" s="7" t="s">
        <v>24</v>
      </c>
      <c r="F2750" s="7" t="s">
        <v>100</v>
      </c>
      <c r="G2750" s="7" t="s">
        <v>101</v>
      </c>
      <c r="H2750" s="7" t="s">
        <v>19</v>
      </c>
      <c r="I2750" s="9">
        <v>0.15000000000000008</v>
      </c>
      <c r="J2750" s="10">
        <v>3000</v>
      </c>
      <c r="K2750" s="11">
        <f t="shared" si="20"/>
        <v>450.00000000000023</v>
      </c>
      <c r="L2750" s="11">
        <f t="shared" si="21"/>
        <v>157.50000000000006</v>
      </c>
      <c r="M2750" s="12">
        <v>0.35</v>
      </c>
      <c r="O2750" s="17"/>
      <c r="P2750" s="15"/>
      <c r="Q2750" s="13"/>
      <c r="R2750" s="14"/>
    </row>
    <row r="2751" spans="1:18" ht="15.75" customHeight="1">
      <c r="A2751" s="1"/>
      <c r="B2751" s="7" t="s">
        <v>23</v>
      </c>
      <c r="C2751" s="7">
        <v>1197831</v>
      </c>
      <c r="D2751" s="8">
        <v>44241</v>
      </c>
      <c r="E2751" s="7" t="s">
        <v>24</v>
      </c>
      <c r="F2751" s="7" t="s">
        <v>100</v>
      </c>
      <c r="G2751" s="7" t="s">
        <v>101</v>
      </c>
      <c r="H2751" s="7" t="s">
        <v>20</v>
      </c>
      <c r="I2751" s="9">
        <v>0.2</v>
      </c>
      <c r="J2751" s="10">
        <v>1500</v>
      </c>
      <c r="K2751" s="11">
        <f t="shared" si="20"/>
        <v>300</v>
      </c>
      <c r="L2751" s="11">
        <f t="shared" si="21"/>
        <v>105</v>
      </c>
      <c r="M2751" s="12">
        <v>0.35</v>
      </c>
      <c r="O2751" s="17"/>
      <c r="P2751" s="15"/>
      <c r="Q2751" s="13"/>
      <c r="R2751" s="14"/>
    </row>
    <row r="2752" spans="1:18" ht="15.75" customHeight="1">
      <c r="A2752" s="1"/>
      <c r="B2752" s="7" t="s">
        <v>23</v>
      </c>
      <c r="C2752" s="7">
        <v>1197831</v>
      </c>
      <c r="D2752" s="8">
        <v>44241</v>
      </c>
      <c r="E2752" s="7" t="s">
        <v>24</v>
      </c>
      <c r="F2752" s="7" t="s">
        <v>100</v>
      </c>
      <c r="G2752" s="7" t="s">
        <v>101</v>
      </c>
      <c r="H2752" s="7" t="s">
        <v>21</v>
      </c>
      <c r="I2752" s="9">
        <v>0.35000000000000003</v>
      </c>
      <c r="J2752" s="10">
        <v>2250</v>
      </c>
      <c r="K2752" s="11">
        <f t="shared" si="20"/>
        <v>787.50000000000011</v>
      </c>
      <c r="L2752" s="11">
        <f t="shared" si="21"/>
        <v>275.625</v>
      </c>
      <c r="M2752" s="12">
        <v>0.35</v>
      </c>
      <c r="O2752" s="17"/>
      <c r="P2752" s="15"/>
      <c r="Q2752" s="13"/>
      <c r="R2752" s="14"/>
    </row>
    <row r="2753" spans="1:18" ht="15.75" customHeight="1">
      <c r="A2753" s="1"/>
      <c r="B2753" s="7" t="s">
        <v>23</v>
      </c>
      <c r="C2753" s="7">
        <v>1197831</v>
      </c>
      <c r="D2753" s="8">
        <v>44241</v>
      </c>
      <c r="E2753" s="7" t="s">
        <v>24</v>
      </c>
      <c r="F2753" s="7" t="s">
        <v>100</v>
      </c>
      <c r="G2753" s="7" t="s">
        <v>101</v>
      </c>
      <c r="H2753" s="7" t="s">
        <v>22</v>
      </c>
      <c r="I2753" s="9">
        <v>0.2</v>
      </c>
      <c r="J2753" s="10">
        <v>3250</v>
      </c>
      <c r="K2753" s="11">
        <f t="shared" si="20"/>
        <v>650</v>
      </c>
      <c r="L2753" s="11">
        <f t="shared" si="21"/>
        <v>227.49999999999997</v>
      </c>
      <c r="M2753" s="12">
        <v>0.35</v>
      </c>
      <c r="O2753" s="17"/>
      <c r="P2753" s="15"/>
      <c r="Q2753" s="13"/>
      <c r="R2753" s="14"/>
    </row>
    <row r="2754" spans="1:18" ht="15.75" customHeight="1">
      <c r="A2754" s="1"/>
      <c r="B2754" s="7" t="s">
        <v>23</v>
      </c>
      <c r="C2754" s="7">
        <v>1197831</v>
      </c>
      <c r="D2754" s="8">
        <v>44267</v>
      </c>
      <c r="E2754" s="7" t="s">
        <v>24</v>
      </c>
      <c r="F2754" s="7" t="s">
        <v>100</v>
      </c>
      <c r="G2754" s="7" t="s">
        <v>101</v>
      </c>
      <c r="H2754" s="7" t="s">
        <v>17</v>
      </c>
      <c r="I2754" s="9">
        <v>0.2</v>
      </c>
      <c r="J2754" s="10">
        <v>5450</v>
      </c>
      <c r="K2754" s="11">
        <f t="shared" si="20"/>
        <v>1090</v>
      </c>
      <c r="L2754" s="11">
        <f t="shared" si="21"/>
        <v>381.5</v>
      </c>
      <c r="M2754" s="12">
        <v>0.35</v>
      </c>
      <c r="O2754" s="17"/>
      <c r="P2754" s="15"/>
      <c r="Q2754" s="13"/>
      <c r="R2754" s="14"/>
    </row>
    <row r="2755" spans="1:18" ht="15.75" customHeight="1">
      <c r="A2755" s="1"/>
      <c r="B2755" s="7" t="s">
        <v>23</v>
      </c>
      <c r="C2755" s="7">
        <v>1197831</v>
      </c>
      <c r="D2755" s="8">
        <v>44267</v>
      </c>
      <c r="E2755" s="7" t="s">
        <v>24</v>
      </c>
      <c r="F2755" s="7" t="s">
        <v>100</v>
      </c>
      <c r="G2755" s="7" t="s">
        <v>101</v>
      </c>
      <c r="H2755" s="7" t="s">
        <v>18</v>
      </c>
      <c r="I2755" s="9">
        <v>0.2</v>
      </c>
      <c r="J2755" s="10">
        <v>2250</v>
      </c>
      <c r="K2755" s="11">
        <f t="shared" si="20"/>
        <v>450</v>
      </c>
      <c r="L2755" s="11">
        <f t="shared" si="21"/>
        <v>157.5</v>
      </c>
      <c r="M2755" s="12">
        <v>0.35</v>
      </c>
      <c r="O2755" s="17"/>
      <c r="P2755" s="15"/>
      <c r="Q2755" s="13"/>
      <c r="R2755" s="14"/>
    </row>
    <row r="2756" spans="1:18" ht="15.75" customHeight="1">
      <c r="A2756" s="1"/>
      <c r="B2756" s="7" t="s">
        <v>23</v>
      </c>
      <c r="C2756" s="7">
        <v>1197831</v>
      </c>
      <c r="D2756" s="8">
        <v>44267</v>
      </c>
      <c r="E2756" s="7" t="s">
        <v>24</v>
      </c>
      <c r="F2756" s="7" t="s">
        <v>100</v>
      </c>
      <c r="G2756" s="7" t="s">
        <v>101</v>
      </c>
      <c r="H2756" s="7" t="s">
        <v>19</v>
      </c>
      <c r="I2756" s="9">
        <v>0.10000000000000002</v>
      </c>
      <c r="J2756" s="10">
        <v>2500</v>
      </c>
      <c r="K2756" s="11">
        <f t="shared" si="20"/>
        <v>250.00000000000006</v>
      </c>
      <c r="L2756" s="11">
        <f t="shared" si="21"/>
        <v>87.500000000000014</v>
      </c>
      <c r="M2756" s="12">
        <v>0.35</v>
      </c>
      <c r="O2756" s="17"/>
      <c r="P2756" s="15"/>
      <c r="Q2756" s="13"/>
      <c r="R2756" s="14"/>
    </row>
    <row r="2757" spans="1:18" ht="15.75" customHeight="1">
      <c r="A2757" s="1"/>
      <c r="B2757" s="7" t="s">
        <v>23</v>
      </c>
      <c r="C2757" s="7">
        <v>1197831</v>
      </c>
      <c r="D2757" s="8">
        <v>44267</v>
      </c>
      <c r="E2757" s="7" t="s">
        <v>24</v>
      </c>
      <c r="F2757" s="7" t="s">
        <v>100</v>
      </c>
      <c r="G2757" s="7" t="s">
        <v>101</v>
      </c>
      <c r="H2757" s="7" t="s">
        <v>20</v>
      </c>
      <c r="I2757" s="9">
        <v>0.19999999999999996</v>
      </c>
      <c r="J2757" s="10">
        <v>1000</v>
      </c>
      <c r="K2757" s="11">
        <f t="shared" si="20"/>
        <v>199.99999999999994</v>
      </c>
      <c r="L2757" s="11">
        <f t="shared" si="21"/>
        <v>69.999999999999972</v>
      </c>
      <c r="M2757" s="12">
        <v>0.35</v>
      </c>
      <c r="O2757" s="17"/>
      <c r="P2757" s="15"/>
      <c r="Q2757" s="13"/>
      <c r="R2757" s="14"/>
    </row>
    <row r="2758" spans="1:18" ht="15.75" customHeight="1">
      <c r="A2758" s="1"/>
      <c r="B2758" s="7" t="s">
        <v>23</v>
      </c>
      <c r="C2758" s="7">
        <v>1197831</v>
      </c>
      <c r="D2758" s="8">
        <v>44267</v>
      </c>
      <c r="E2758" s="7" t="s">
        <v>24</v>
      </c>
      <c r="F2758" s="7" t="s">
        <v>100</v>
      </c>
      <c r="G2758" s="7" t="s">
        <v>101</v>
      </c>
      <c r="H2758" s="7" t="s">
        <v>21</v>
      </c>
      <c r="I2758" s="9">
        <v>0.35000000000000009</v>
      </c>
      <c r="J2758" s="10">
        <v>1500</v>
      </c>
      <c r="K2758" s="11">
        <f t="shared" si="20"/>
        <v>525.00000000000011</v>
      </c>
      <c r="L2758" s="11">
        <f t="shared" si="21"/>
        <v>183.75000000000003</v>
      </c>
      <c r="M2758" s="12">
        <v>0.35</v>
      </c>
      <c r="O2758" s="17"/>
      <c r="P2758" s="15"/>
      <c r="Q2758" s="13"/>
      <c r="R2758" s="14"/>
    </row>
    <row r="2759" spans="1:18" ht="15.75" customHeight="1">
      <c r="A2759" s="1"/>
      <c r="B2759" s="7" t="s">
        <v>23</v>
      </c>
      <c r="C2759" s="7">
        <v>1197831</v>
      </c>
      <c r="D2759" s="8">
        <v>44267</v>
      </c>
      <c r="E2759" s="7" t="s">
        <v>24</v>
      </c>
      <c r="F2759" s="7" t="s">
        <v>100</v>
      </c>
      <c r="G2759" s="7" t="s">
        <v>101</v>
      </c>
      <c r="H2759" s="7" t="s">
        <v>22</v>
      </c>
      <c r="I2759" s="9">
        <v>0.25</v>
      </c>
      <c r="J2759" s="10">
        <v>2500</v>
      </c>
      <c r="K2759" s="11">
        <f t="shared" si="20"/>
        <v>625</v>
      </c>
      <c r="L2759" s="11">
        <f t="shared" si="21"/>
        <v>218.75</v>
      </c>
      <c r="M2759" s="12">
        <v>0.35</v>
      </c>
      <c r="O2759" s="17"/>
      <c r="P2759" s="15"/>
      <c r="Q2759" s="13"/>
      <c r="R2759" s="14"/>
    </row>
    <row r="2760" spans="1:18" ht="15.75" customHeight="1">
      <c r="A2760" s="1"/>
      <c r="B2760" s="7" t="s">
        <v>23</v>
      </c>
      <c r="C2760" s="7">
        <v>1197831</v>
      </c>
      <c r="D2760" s="8">
        <v>44299</v>
      </c>
      <c r="E2760" s="7" t="s">
        <v>24</v>
      </c>
      <c r="F2760" s="7" t="s">
        <v>100</v>
      </c>
      <c r="G2760" s="7" t="s">
        <v>101</v>
      </c>
      <c r="H2760" s="7" t="s">
        <v>17</v>
      </c>
      <c r="I2760" s="9">
        <v>0.25</v>
      </c>
      <c r="J2760" s="10">
        <v>5000</v>
      </c>
      <c r="K2760" s="11">
        <f t="shared" si="20"/>
        <v>1250</v>
      </c>
      <c r="L2760" s="11">
        <f t="shared" si="21"/>
        <v>437.5</v>
      </c>
      <c r="M2760" s="12">
        <v>0.35</v>
      </c>
      <c r="O2760" s="17"/>
      <c r="P2760" s="15"/>
      <c r="Q2760" s="13"/>
      <c r="R2760" s="14"/>
    </row>
    <row r="2761" spans="1:18" ht="15.75" customHeight="1">
      <c r="A2761" s="1"/>
      <c r="B2761" s="7" t="s">
        <v>23</v>
      </c>
      <c r="C2761" s="7">
        <v>1197831</v>
      </c>
      <c r="D2761" s="8">
        <v>44299</v>
      </c>
      <c r="E2761" s="7" t="s">
        <v>24</v>
      </c>
      <c r="F2761" s="7" t="s">
        <v>100</v>
      </c>
      <c r="G2761" s="7" t="s">
        <v>101</v>
      </c>
      <c r="H2761" s="7" t="s">
        <v>18</v>
      </c>
      <c r="I2761" s="9">
        <v>0.25</v>
      </c>
      <c r="J2761" s="10">
        <v>2000</v>
      </c>
      <c r="K2761" s="11">
        <f t="shared" si="20"/>
        <v>500</v>
      </c>
      <c r="L2761" s="11">
        <f t="shared" si="21"/>
        <v>175</v>
      </c>
      <c r="M2761" s="12">
        <v>0.35</v>
      </c>
      <c r="O2761" s="17"/>
      <c r="P2761" s="15"/>
      <c r="Q2761" s="13"/>
      <c r="R2761" s="14"/>
    </row>
    <row r="2762" spans="1:18" ht="15.75" customHeight="1">
      <c r="A2762" s="1"/>
      <c r="B2762" s="7" t="s">
        <v>23</v>
      </c>
      <c r="C2762" s="7">
        <v>1197831</v>
      </c>
      <c r="D2762" s="8">
        <v>44299</v>
      </c>
      <c r="E2762" s="7" t="s">
        <v>24</v>
      </c>
      <c r="F2762" s="7" t="s">
        <v>100</v>
      </c>
      <c r="G2762" s="7" t="s">
        <v>101</v>
      </c>
      <c r="H2762" s="7" t="s">
        <v>19</v>
      </c>
      <c r="I2762" s="9">
        <v>0.15000000000000002</v>
      </c>
      <c r="J2762" s="10">
        <v>2000</v>
      </c>
      <c r="K2762" s="11">
        <f t="shared" si="20"/>
        <v>300.00000000000006</v>
      </c>
      <c r="L2762" s="11">
        <f t="shared" si="21"/>
        <v>105.00000000000001</v>
      </c>
      <c r="M2762" s="12">
        <v>0.35</v>
      </c>
      <c r="O2762" s="17"/>
      <c r="P2762" s="15"/>
      <c r="Q2762" s="13"/>
      <c r="R2762" s="14"/>
    </row>
    <row r="2763" spans="1:18" ht="15.75" customHeight="1">
      <c r="A2763" s="1"/>
      <c r="B2763" s="7" t="s">
        <v>23</v>
      </c>
      <c r="C2763" s="7">
        <v>1197831</v>
      </c>
      <c r="D2763" s="8">
        <v>44299</v>
      </c>
      <c r="E2763" s="7" t="s">
        <v>24</v>
      </c>
      <c r="F2763" s="7" t="s">
        <v>100</v>
      </c>
      <c r="G2763" s="7" t="s">
        <v>101</v>
      </c>
      <c r="H2763" s="7" t="s">
        <v>20</v>
      </c>
      <c r="I2763" s="9">
        <v>0.19999999999999996</v>
      </c>
      <c r="J2763" s="10">
        <v>1250</v>
      </c>
      <c r="K2763" s="11">
        <f t="shared" si="20"/>
        <v>249.99999999999994</v>
      </c>
      <c r="L2763" s="11">
        <f t="shared" si="21"/>
        <v>87.499999999999972</v>
      </c>
      <c r="M2763" s="12">
        <v>0.35</v>
      </c>
      <c r="O2763" s="17"/>
      <c r="P2763" s="15"/>
      <c r="Q2763" s="13"/>
      <c r="R2763" s="14"/>
    </row>
    <row r="2764" spans="1:18" ht="15.75" customHeight="1">
      <c r="A2764" s="1"/>
      <c r="B2764" s="7" t="s">
        <v>23</v>
      </c>
      <c r="C2764" s="7">
        <v>1197831</v>
      </c>
      <c r="D2764" s="8">
        <v>44299</v>
      </c>
      <c r="E2764" s="7" t="s">
        <v>24</v>
      </c>
      <c r="F2764" s="7" t="s">
        <v>100</v>
      </c>
      <c r="G2764" s="7" t="s">
        <v>101</v>
      </c>
      <c r="H2764" s="7" t="s">
        <v>21</v>
      </c>
      <c r="I2764" s="9">
        <v>0.4</v>
      </c>
      <c r="J2764" s="10">
        <v>1500</v>
      </c>
      <c r="K2764" s="11">
        <f t="shared" si="20"/>
        <v>600</v>
      </c>
      <c r="L2764" s="11">
        <f t="shared" si="21"/>
        <v>210</v>
      </c>
      <c r="M2764" s="12">
        <v>0.35</v>
      </c>
      <c r="O2764" s="17"/>
      <c r="P2764" s="15"/>
      <c r="Q2764" s="13"/>
      <c r="R2764" s="14"/>
    </row>
    <row r="2765" spans="1:18" ht="15.75" customHeight="1">
      <c r="A2765" s="1"/>
      <c r="B2765" s="7" t="s">
        <v>23</v>
      </c>
      <c r="C2765" s="7">
        <v>1197831</v>
      </c>
      <c r="D2765" s="8">
        <v>44299</v>
      </c>
      <c r="E2765" s="7" t="s">
        <v>24</v>
      </c>
      <c r="F2765" s="7" t="s">
        <v>100</v>
      </c>
      <c r="G2765" s="7" t="s">
        <v>101</v>
      </c>
      <c r="H2765" s="7" t="s">
        <v>22</v>
      </c>
      <c r="I2765" s="9">
        <v>0.30000000000000004</v>
      </c>
      <c r="J2765" s="10">
        <v>3000</v>
      </c>
      <c r="K2765" s="11">
        <f t="shared" si="20"/>
        <v>900.00000000000011</v>
      </c>
      <c r="L2765" s="11">
        <f t="shared" si="21"/>
        <v>315</v>
      </c>
      <c r="M2765" s="12">
        <v>0.35</v>
      </c>
      <c r="O2765" s="17"/>
      <c r="P2765" s="15"/>
      <c r="Q2765" s="13"/>
      <c r="R2765" s="14"/>
    </row>
    <row r="2766" spans="1:18" ht="15.75" customHeight="1">
      <c r="A2766" s="1"/>
      <c r="B2766" s="7" t="s">
        <v>23</v>
      </c>
      <c r="C2766" s="7">
        <v>1197831</v>
      </c>
      <c r="D2766" s="8">
        <v>44328</v>
      </c>
      <c r="E2766" s="7" t="s">
        <v>24</v>
      </c>
      <c r="F2766" s="7" t="s">
        <v>100</v>
      </c>
      <c r="G2766" s="7" t="s">
        <v>101</v>
      </c>
      <c r="H2766" s="7" t="s">
        <v>17</v>
      </c>
      <c r="I2766" s="9">
        <v>0.4</v>
      </c>
      <c r="J2766" s="10">
        <v>5700</v>
      </c>
      <c r="K2766" s="11">
        <f t="shared" si="20"/>
        <v>2280</v>
      </c>
      <c r="L2766" s="11">
        <f t="shared" si="21"/>
        <v>798</v>
      </c>
      <c r="M2766" s="12">
        <v>0.35</v>
      </c>
      <c r="O2766" s="17"/>
      <c r="P2766" s="15"/>
      <c r="Q2766" s="13"/>
      <c r="R2766" s="14"/>
    </row>
    <row r="2767" spans="1:18" ht="15.75" customHeight="1">
      <c r="A2767" s="1"/>
      <c r="B2767" s="7" t="s">
        <v>23</v>
      </c>
      <c r="C2767" s="7">
        <v>1197831</v>
      </c>
      <c r="D2767" s="8">
        <v>44328</v>
      </c>
      <c r="E2767" s="7" t="s">
        <v>24</v>
      </c>
      <c r="F2767" s="7" t="s">
        <v>100</v>
      </c>
      <c r="G2767" s="7" t="s">
        <v>101</v>
      </c>
      <c r="H2767" s="7" t="s">
        <v>18</v>
      </c>
      <c r="I2767" s="9">
        <v>0.4</v>
      </c>
      <c r="J2767" s="10">
        <v>2750</v>
      </c>
      <c r="K2767" s="11">
        <f t="shared" si="20"/>
        <v>1100</v>
      </c>
      <c r="L2767" s="11">
        <f t="shared" si="21"/>
        <v>385</v>
      </c>
      <c r="M2767" s="12">
        <v>0.35</v>
      </c>
      <c r="O2767" s="17"/>
      <c r="P2767" s="15"/>
      <c r="Q2767" s="13"/>
      <c r="R2767" s="14"/>
    </row>
    <row r="2768" spans="1:18" ht="15.75" customHeight="1">
      <c r="A2768" s="1"/>
      <c r="B2768" s="7" t="s">
        <v>23</v>
      </c>
      <c r="C2768" s="7">
        <v>1197831</v>
      </c>
      <c r="D2768" s="8">
        <v>44328</v>
      </c>
      <c r="E2768" s="7" t="s">
        <v>24</v>
      </c>
      <c r="F2768" s="7" t="s">
        <v>100</v>
      </c>
      <c r="G2768" s="7" t="s">
        <v>101</v>
      </c>
      <c r="H2768" s="7" t="s">
        <v>19</v>
      </c>
      <c r="I2768" s="9">
        <v>0.35000000000000003</v>
      </c>
      <c r="J2768" s="10">
        <v>2500</v>
      </c>
      <c r="K2768" s="11">
        <f t="shared" si="20"/>
        <v>875.00000000000011</v>
      </c>
      <c r="L2768" s="11">
        <f t="shared" si="21"/>
        <v>306.25</v>
      </c>
      <c r="M2768" s="12">
        <v>0.35</v>
      </c>
      <c r="O2768" s="17"/>
      <c r="P2768" s="15"/>
      <c r="Q2768" s="13"/>
      <c r="R2768" s="14"/>
    </row>
    <row r="2769" spans="1:18" ht="15.75" customHeight="1">
      <c r="A2769" s="1"/>
      <c r="B2769" s="7" t="s">
        <v>23</v>
      </c>
      <c r="C2769" s="7">
        <v>1197831</v>
      </c>
      <c r="D2769" s="8">
        <v>44328</v>
      </c>
      <c r="E2769" s="7" t="s">
        <v>24</v>
      </c>
      <c r="F2769" s="7" t="s">
        <v>100</v>
      </c>
      <c r="G2769" s="7" t="s">
        <v>101</v>
      </c>
      <c r="H2769" s="7" t="s">
        <v>20</v>
      </c>
      <c r="I2769" s="9">
        <v>0.35000000000000003</v>
      </c>
      <c r="J2769" s="10">
        <v>2000</v>
      </c>
      <c r="K2769" s="11">
        <f t="shared" si="20"/>
        <v>700.00000000000011</v>
      </c>
      <c r="L2769" s="11">
        <f t="shared" si="21"/>
        <v>245.00000000000003</v>
      </c>
      <c r="M2769" s="12">
        <v>0.35</v>
      </c>
      <c r="O2769" s="17"/>
      <c r="P2769" s="15"/>
      <c r="Q2769" s="13"/>
      <c r="R2769" s="14"/>
    </row>
    <row r="2770" spans="1:18" ht="15.75" customHeight="1">
      <c r="A2770" s="1"/>
      <c r="B2770" s="7" t="s">
        <v>23</v>
      </c>
      <c r="C2770" s="7">
        <v>1197831</v>
      </c>
      <c r="D2770" s="8">
        <v>44328</v>
      </c>
      <c r="E2770" s="7" t="s">
        <v>24</v>
      </c>
      <c r="F2770" s="7" t="s">
        <v>100</v>
      </c>
      <c r="G2770" s="7" t="s">
        <v>101</v>
      </c>
      <c r="H2770" s="7" t="s">
        <v>21</v>
      </c>
      <c r="I2770" s="9">
        <v>0.44999999999999996</v>
      </c>
      <c r="J2770" s="10">
        <v>2250</v>
      </c>
      <c r="K2770" s="11">
        <f t="shared" si="20"/>
        <v>1012.4999999999999</v>
      </c>
      <c r="L2770" s="11">
        <f t="shared" si="21"/>
        <v>354.37499999999994</v>
      </c>
      <c r="M2770" s="12">
        <v>0.35</v>
      </c>
      <c r="O2770" s="17"/>
      <c r="P2770" s="15"/>
      <c r="Q2770" s="13"/>
      <c r="R2770" s="14"/>
    </row>
    <row r="2771" spans="1:18" ht="15.75" customHeight="1">
      <c r="A2771" s="1"/>
      <c r="B2771" s="7" t="s">
        <v>23</v>
      </c>
      <c r="C2771" s="7">
        <v>1197831</v>
      </c>
      <c r="D2771" s="8">
        <v>44328</v>
      </c>
      <c r="E2771" s="7" t="s">
        <v>24</v>
      </c>
      <c r="F2771" s="7" t="s">
        <v>100</v>
      </c>
      <c r="G2771" s="7" t="s">
        <v>101</v>
      </c>
      <c r="H2771" s="7" t="s">
        <v>22</v>
      </c>
      <c r="I2771" s="9">
        <v>0.44999999999999996</v>
      </c>
      <c r="J2771" s="10">
        <v>3250</v>
      </c>
      <c r="K2771" s="11">
        <f t="shared" si="20"/>
        <v>1462.4999999999998</v>
      </c>
      <c r="L2771" s="11">
        <f t="shared" si="21"/>
        <v>511.87499999999989</v>
      </c>
      <c r="M2771" s="12">
        <v>0.35</v>
      </c>
      <c r="O2771" s="17"/>
      <c r="P2771" s="15"/>
      <c r="Q2771" s="13"/>
      <c r="R2771" s="14"/>
    </row>
    <row r="2772" spans="1:18" ht="15.75" customHeight="1">
      <c r="A2772" s="1"/>
      <c r="B2772" s="7" t="s">
        <v>23</v>
      </c>
      <c r="C2772" s="7">
        <v>1197831</v>
      </c>
      <c r="D2772" s="8">
        <v>44361</v>
      </c>
      <c r="E2772" s="7" t="s">
        <v>24</v>
      </c>
      <c r="F2772" s="7" t="s">
        <v>100</v>
      </c>
      <c r="G2772" s="7" t="s">
        <v>101</v>
      </c>
      <c r="H2772" s="7" t="s">
        <v>17</v>
      </c>
      <c r="I2772" s="9">
        <v>0.39999999999999997</v>
      </c>
      <c r="J2772" s="10">
        <v>5750</v>
      </c>
      <c r="K2772" s="11">
        <f t="shared" si="20"/>
        <v>2300</v>
      </c>
      <c r="L2772" s="11">
        <f t="shared" si="21"/>
        <v>805</v>
      </c>
      <c r="M2772" s="12">
        <v>0.35</v>
      </c>
      <c r="O2772" s="17"/>
      <c r="P2772" s="15"/>
      <c r="Q2772" s="13"/>
      <c r="R2772" s="14"/>
    </row>
    <row r="2773" spans="1:18" ht="15.75" customHeight="1">
      <c r="A2773" s="1"/>
      <c r="B2773" s="7" t="s">
        <v>23</v>
      </c>
      <c r="C2773" s="7">
        <v>1197831</v>
      </c>
      <c r="D2773" s="8">
        <v>44361</v>
      </c>
      <c r="E2773" s="7" t="s">
        <v>24</v>
      </c>
      <c r="F2773" s="7" t="s">
        <v>100</v>
      </c>
      <c r="G2773" s="7" t="s">
        <v>101</v>
      </c>
      <c r="H2773" s="7" t="s">
        <v>18</v>
      </c>
      <c r="I2773" s="9">
        <v>0.35000000000000003</v>
      </c>
      <c r="J2773" s="10">
        <v>3250</v>
      </c>
      <c r="K2773" s="11">
        <f t="shared" si="20"/>
        <v>1137.5</v>
      </c>
      <c r="L2773" s="11">
        <f t="shared" si="21"/>
        <v>398.125</v>
      </c>
      <c r="M2773" s="12">
        <v>0.35</v>
      </c>
      <c r="O2773" s="17"/>
      <c r="P2773" s="15"/>
      <c r="Q2773" s="13"/>
      <c r="R2773" s="14"/>
    </row>
    <row r="2774" spans="1:18" ht="15.75" customHeight="1">
      <c r="A2774" s="1"/>
      <c r="B2774" s="7" t="s">
        <v>23</v>
      </c>
      <c r="C2774" s="7">
        <v>1197831</v>
      </c>
      <c r="D2774" s="8">
        <v>44361</v>
      </c>
      <c r="E2774" s="7" t="s">
        <v>24</v>
      </c>
      <c r="F2774" s="7" t="s">
        <v>100</v>
      </c>
      <c r="G2774" s="7" t="s">
        <v>101</v>
      </c>
      <c r="H2774" s="7" t="s">
        <v>19</v>
      </c>
      <c r="I2774" s="9">
        <v>0.4</v>
      </c>
      <c r="J2774" s="10">
        <v>3000</v>
      </c>
      <c r="K2774" s="11">
        <f t="shared" si="20"/>
        <v>1200</v>
      </c>
      <c r="L2774" s="11">
        <f t="shared" si="21"/>
        <v>420</v>
      </c>
      <c r="M2774" s="12">
        <v>0.35</v>
      </c>
      <c r="O2774" s="17"/>
      <c r="P2774" s="15"/>
      <c r="Q2774" s="13"/>
      <c r="R2774" s="14"/>
    </row>
    <row r="2775" spans="1:18" ht="15.75" customHeight="1">
      <c r="A2775" s="1"/>
      <c r="B2775" s="7" t="s">
        <v>23</v>
      </c>
      <c r="C2775" s="7">
        <v>1197831</v>
      </c>
      <c r="D2775" s="8">
        <v>44361</v>
      </c>
      <c r="E2775" s="7" t="s">
        <v>24</v>
      </c>
      <c r="F2775" s="7" t="s">
        <v>100</v>
      </c>
      <c r="G2775" s="7" t="s">
        <v>101</v>
      </c>
      <c r="H2775" s="7" t="s">
        <v>20</v>
      </c>
      <c r="I2775" s="9">
        <v>0.4</v>
      </c>
      <c r="J2775" s="10">
        <v>2750</v>
      </c>
      <c r="K2775" s="11">
        <f t="shared" si="20"/>
        <v>1100</v>
      </c>
      <c r="L2775" s="11">
        <f t="shared" si="21"/>
        <v>385</v>
      </c>
      <c r="M2775" s="12">
        <v>0.35</v>
      </c>
      <c r="O2775" s="17"/>
      <c r="P2775" s="15"/>
      <c r="Q2775" s="13"/>
      <c r="R2775" s="14"/>
    </row>
    <row r="2776" spans="1:18" ht="15.75" customHeight="1">
      <c r="A2776" s="1"/>
      <c r="B2776" s="7" t="s">
        <v>23</v>
      </c>
      <c r="C2776" s="7">
        <v>1197831</v>
      </c>
      <c r="D2776" s="8">
        <v>44361</v>
      </c>
      <c r="E2776" s="7" t="s">
        <v>24</v>
      </c>
      <c r="F2776" s="7" t="s">
        <v>100</v>
      </c>
      <c r="G2776" s="7" t="s">
        <v>101</v>
      </c>
      <c r="H2776" s="7" t="s">
        <v>21</v>
      </c>
      <c r="I2776" s="9">
        <v>0.54999999999999993</v>
      </c>
      <c r="J2776" s="10">
        <v>2750</v>
      </c>
      <c r="K2776" s="11">
        <f t="shared" si="20"/>
        <v>1512.4999999999998</v>
      </c>
      <c r="L2776" s="11">
        <f t="shared" si="21"/>
        <v>529.37499999999989</v>
      </c>
      <c r="M2776" s="12">
        <v>0.35</v>
      </c>
      <c r="O2776" s="17"/>
      <c r="P2776" s="15"/>
      <c r="Q2776" s="13"/>
      <c r="R2776" s="14"/>
    </row>
    <row r="2777" spans="1:18" ht="15.75" customHeight="1">
      <c r="A2777" s="1"/>
      <c r="B2777" s="7" t="s">
        <v>23</v>
      </c>
      <c r="C2777" s="7">
        <v>1197831</v>
      </c>
      <c r="D2777" s="8">
        <v>44361</v>
      </c>
      <c r="E2777" s="7" t="s">
        <v>24</v>
      </c>
      <c r="F2777" s="7" t="s">
        <v>100</v>
      </c>
      <c r="G2777" s="7" t="s">
        <v>101</v>
      </c>
      <c r="H2777" s="7" t="s">
        <v>22</v>
      </c>
      <c r="I2777" s="9">
        <v>0.6</v>
      </c>
      <c r="J2777" s="10">
        <v>4500</v>
      </c>
      <c r="K2777" s="11">
        <f t="shared" si="20"/>
        <v>2700</v>
      </c>
      <c r="L2777" s="11">
        <f t="shared" si="21"/>
        <v>944.99999999999989</v>
      </c>
      <c r="M2777" s="12">
        <v>0.35</v>
      </c>
      <c r="O2777" s="17"/>
      <c r="P2777" s="15"/>
      <c r="Q2777" s="13"/>
      <c r="R2777" s="14"/>
    </row>
    <row r="2778" spans="1:18" ht="15.75" customHeight="1">
      <c r="A2778" s="1"/>
      <c r="B2778" s="7" t="s">
        <v>23</v>
      </c>
      <c r="C2778" s="7">
        <v>1197831</v>
      </c>
      <c r="D2778" s="8">
        <v>44389</v>
      </c>
      <c r="E2778" s="7" t="s">
        <v>24</v>
      </c>
      <c r="F2778" s="7" t="s">
        <v>100</v>
      </c>
      <c r="G2778" s="7" t="s">
        <v>101</v>
      </c>
      <c r="H2778" s="7" t="s">
        <v>17</v>
      </c>
      <c r="I2778" s="9">
        <v>0.54999999999999993</v>
      </c>
      <c r="J2778" s="10">
        <v>6750</v>
      </c>
      <c r="K2778" s="11">
        <f t="shared" si="20"/>
        <v>3712.4999999999995</v>
      </c>
      <c r="L2778" s="11">
        <f t="shared" si="21"/>
        <v>1299.3749999999998</v>
      </c>
      <c r="M2778" s="12">
        <v>0.35</v>
      </c>
      <c r="O2778" s="17"/>
      <c r="P2778" s="15"/>
      <c r="Q2778" s="13"/>
      <c r="R2778" s="14"/>
    </row>
    <row r="2779" spans="1:18" ht="15.75" customHeight="1">
      <c r="A2779" s="1"/>
      <c r="B2779" s="7" t="s">
        <v>23</v>
      </c>
      <c r="C2779" s="7">
        <v>1197831</v>
      </c>
      <c r="D2779" s="8">
        <v>44389</v>
      </c>
      <c r="E2779" s="7" t="s">
        <v>24</v>
      </c>
      <c r="F2779" s="7" t="s">
        <v>100</v>
      </c>
      <c r="G2779" s="7" t="s">
        <v>101</v>
      </c>
      <c r="H2779" s="7" t="s">
        <v>18</v>
      </c>
      <c r="I2779" s="9">
        <v>0.5</v>
      </c>
      <c r="J2779" s="10">
        <v>4250</v>
      </c>
      <c r="K2779" s="11">
        <f t="shared" si="20"/>
        <v>2125</v>
      </c>
      <c r="L2779" s="11">
        <f t="shared" si="21"/>
        <v>743.75</v>
      </c>
      <c r="M2779" s="12">
        <v>0.35</v>
      </c>
      <c r="O2779" s="17"/>
      <c r="P2779" s="15"/>
      <c r="Q2779" s="13"/>
      <c r="R2779" s="14"/>
    </row>
    <row r="2780" spans="1:18" ht="15.75" customHeight="1">
      <c r="A2780" s="1"/>
      <c r="B2780" s="7" t="s">
        <v>23</v>
      </c>
      <c r="C2780" s="7">
        <v>1197831</v>
      </c>
      <c r="D2780" s="8">
        <v>44389</v>
      </c>
      <c r="E2780" s="7" t="s">
        <v>24</v>
      </c>
      <c r="F2780" s="7" t="s">
        <v>100</v>
      </c>
      <c r="G2780" s="7" t="s">
        <v>101</v>
      </c>
      <c r="H2780" s="7" t="s">
        <v>19</v>
      </c>
      <c r="I2780" s="9">
        <v>0.45</v>
      </c>
      <c r="J2780" s="10">
        <v>3500</v>
      </c>
      <c r="K2780" s="11">
        <f t="shared" si="20"/>
        <v>1575</v>
      </c>
      <c r="L2780" s="11">
        <f t="shared" si="21"/>
        <v>551.25</v>
      </c>
      <c r="M2780" s="12">
        <v>0.35</v>
      </c>
      <c r="O2780" s="17"/>
      <c r="P2780" s="15"/>
      <c r="Q2780" s="13"/>
      <c r="R2780" s="14"/>
    </row>
    <row r="2781" spans="1:18" ht="15.75" customHeight="1">
      <c r="A2781" s="1"/>
      <c r="B2781" s="7" t="s">
        <v>23</v>
      </c>
      <c r="C2781" s="7">
        <v>1197831</v>
      </c>
      <c r="D2781" s="8">
        <v>44389</v>
      </c>
      <c r="E2781" s="7" t="s">
        <v>24</v>
      </c>
      <c r="F2781" s="7" t="s">
        <v>100</v>
      </c>
      <c r="G2781" s="7" t="s">
        <v>101</v>
      </c>
      <c r="H2781" s="7" t="s">
        <v>20</v>
      </c>
      <c r="I2781" s="9">
        <v>0.45</v>
      </c>
      <c r="J2781" s="10">
        <v>3000</v>
      </c>
      <c r="K2781" s="11">
        <f t="shared" si="20"/>
        <v>1350</v>
      </c>
      <c r="L2781" s="11">
        <f t="shared" si="21"/>
        <v>472.49999999999994</v>
      </c>
      <c r="M2781" s="12">
        <v>0.35</v>
      </c>
      <c r="O2781" s="17"/>
      <c r="P2781" s="15"/>
      <c r="Q2781" s="13"/>
      <c r="R2781" s="14"/>
    </row>
    <row r="2782" spans="1:18" ht="15.75" customHeight="1">
      <c r="A2782" s="1"/>
      <c r="B2782" s="7" t="s">
        <v>23</v>
      </c>
      <c r="C2782" s="7">
        <v>1197831</v>
      </c>
      <c r="D2782" s="8">
        <v>44389</v>
      </c>
      <c r="E2782" s="7" t="s">
        <v>24</v>
      </c>
      <c r="F2782" s="7" t="s">
        <v>100</v>
      </c>
      <c r="G2782" s="7" t="s">
        <v>101</v>
      </c>
      <c r="H2782" s="7" t="s">
        <v>21</v>
      </c>
      <c r="I2782" s="9">
        <v>0.6</v>
      </c>
      <c r="J2782" s="10">
        <v>3250</v>
      </c>
      <c r="K2782" s="11">
        <f t="shared" si="20"/>
        <v>1950</v>
      </c>
      <c r="L2782" s="11">
        <f t="shared" si="21"/>
        <v>682.5</v>
      </c>
      <c r="M2782" s="12">
        <v>0.35</v>
      </c>
      <c r="O2782" s="17"/>
      <c r="P2782" s="15"/>
      <c r="Q2782" s="13"/>
      <c r="R2782" s="14"/>
    </row>
    <row r="2783" spans="1:18" ht="15.75" customHeight="1">
      <c r="A2783" s="1"/>
      <c r="B2783" s="7" t="s">
        <v>23</v>
      </c>
      <c r="C2783" s="7">
        <v>1197831</v>
      </c>
      <c r="D2783" s="8">
        <v>44389</v>
      </c>
      <c r="E2783" s="7" t="s">
        <v>24</v>
      </c>
      <c r="F2783" s="7" t="s">
        <v>100</v>
      </c>
      <c r="G2783" s="7" t="s">
        <v>101</v>
      </c>
      <c r="H2783" s="7" t="s">
        <v>22</v>
      </c>
      <c r="I2783" s="9">
        <v>0.65</v>
      </c>
      <c r="J2783" s="10">
        <v>5000</v>
      </c>
      <c r="K2783" s="11">
        <f t="shared" si="20"/>
        <v>3250</v>
      </c>
      <c r="L2783" s="11">
        <f t="shared" si="21"/>
        <v>1137.5</v>
      </c>
      <c r="M2783" s="12">
        <v>0.35</v>
      </c>
      <c r="O2783" s="17"/>
      <c r="P2783" s="15"/>
      <c r="Q2783" s="13"/>
      <c r="R2783" s="14"/>
    </row>
    <row r="2784" spans="1:18" ht="15.75" customHeight="1">
      <c r="A2784" s="1"/>
      <c r="B2784" s="7" t="s">
        <v>23</v>
      </c>
      <c r="C2784" s="7">
        <v>1197831</v>
      </c>
      <c r="D2784" s="8">
        <v>44421</v>
      </c>
      <c r="E2784" s="7" t="s">
        <v>24</v>
      </c>
      <c r="F2784" s="7" t="s">
        <v>100</v>
      </c>
      <c r="G2784" s="7" t="s">
        <v>101</v>
      </c>
      <c r="H2784" s="7" t="s">
        <v>17</v>
      </c>
      <c r="I2784" s="9">
        <v>0.6</v>
      </c>
      <c r="J2784" s="10">
        <v>6500</v>
      </c>
      <c r="K2784" s="11">
        <f t="shared" si="20"/>
        <v>3900</v>
      </c>
      <c r="L2784" s="11">
        <f t="shared" si="21"/>
        <v>1365</v>
      </c>
      <c r="M2784" s="12">
        <v>0.35</v>
      </c>
      <c r="O2784" s="17"/>
      <c r="P2784" s="15"/>
      <c r="Q2784" s="13"/>
      <c r="R2784" s="14"/>
    </row>
    <row r="2785" spans="1:18" ht="15.75" customHeight="1">
      <c r="A2785" s="1"/>
      <c r="B2785" s="7" t="s">
        <v>23</v>
      </c>
      <c r="C2785" s="7">
        <v>1197831</v>
      </c>
      <c r="D2785" s="8">
        <v>44421</v>
      </c>
      <c r="E2785" s="7" t="s">
        <v>24</v>
      </c>
      <c r="F2785" s="7" t="s">
        <v>100</v>
      </c>
      <c r="G2785" s="7" t="s">
        <v>101</v>
      </c>
      <c r="H2785" s="7" t="s">
        <v>18</v>
      </c>
      <c r="I2785" s="9">
        <v>0.55000000000000004</v>
      </c>
      <c r="J2785" s="10">
        <v>4250</v>
      </c>
      <c r="K2785" s="11">
        <f t="shared" si="20"/>
        <v>2337.5</v>
      </c>
      <c r="L2785" s="11">
        <f t="shared" si="21"/>
        <v>818.125</v>
      </c>
      <c r="M2785" s="12">
        <v>0.35</v>
      </c>
      <c r="O2785" s="17"/>
      <c r="P2785" s="15"/>
      <c r="Q2785" s="13"/>
      <c r="R2785" s="14"/>
    </row>
    <row r="2786" spans="1:18" ht="15.75" customHeight="1">
      <c r="A2786" s="1"/>
      <c r="B2786" s="7" t="s">
        <v>23</v>
      </c>
      <c r="C2786" s="7">
        <v>1197831</v>
      </c>
      <c r="D2786" s="8">
        <v>44421</v>
      </c>
      <c r="E2786" s="7" t="s">
        <v>24</v>
      </c>
      <c r="F2786" s="7" t="s">
        <v>100</v>
      </c>
      <c r="G2786" s="7" t="s">
        <v>101</v>
      </c>
      <c r="H2786" s="7" t="s">
        <v>19</v>
      </c>
      <c r="I2786" s="9">
        <v>0.5</v>
      </c>
      <c r="J2786" s="10">
        <v>3500</v>
      </c>
      <c r="K2786" s="11">
        <f t="shared" si="20"/>
        <v>1750</v>
      </c>
      <c r="L2786" s="11">
        <f t="shared" si="21"/>
        <v>612.5</v>
      </c>
      <c r="M2786" s="12">
        <v>0.35</v>
      </c>
      <c r="O2786" s="17"/>
      <c r="P2786" s="15"/>
      <c r="Q2786" s="13"/>
      <c r="R2786" s="14"/>
    </row>
    <row r="2787" spans="1:18" ht="15.75" customHeight="1">
      <c r="A2787" s="1"/>
      <c r="B2787" s="7" t="s">
        <v>23</v>
      </c>
      <c r="C2787" s="7">
        <v>1197831</v>
      </c>
      <c r="D2787" s="8">
        <v>44421</v>
      </c>
      <c r="E2787" s="7" t="s">
        <v>24</v>
      </c>
      <c r="F2787" s="7" t="s">
        <v>100</v>
      </c>
      <c r="G2787" s="7" t="s">
        <v>101</v>
      </c>
      <c r="H2787" s="7" t="s">
        <v>20</v>
      </c>
      <c r="I2787" s="9">
        <v>0.4</v>
      </c>
      <c r="J2787" s="10">
        <v>3000</v>
      </c>
      <c r="K2787" s="11">
        <f t="shared" si="20"/>
        <v>1200</v>
      </c>
      <c r="L2787" s="11">
        <f t="shared" si="21"/>
        <v>420</v>
      </c>
      <c r="M2787" s="12">
        <v>0.35</v>
      </c>
      <c r="O2787" s="17"/>
      <c r="P2787" s="15"/>
      <c r="Q2787" s="13"/>
      <c r="R2787" s="14"/>
    </row>
    <row r="2788" spans="1:18" ht="15.75" customHeight="1">
      <c r="A2788" s="1"/>
      <c r="B2788" s="7" t="s">
        <v>23</v>
      </c>
      <c r="C2788" s="7">
        <v>1197831</v>
      </c>
      <c r="D2788" s="8">
        <v>44421</v>
      </c>
      <c r="E2788" s="7" t="s">
        <v>24</v>
      </c>
      <c r="F2788" s="7" t="s">
        <v>100</v>
      </c>
      <c r="G2788" s="7" t="s">
        <v>101</v>
      </c>
      <c r="H2788" s="7" t="s">
        <v>21</v>
      </c>
      <c r="I2788" s="9">
        <v>0.5</v>
      </c>
      <c r="J2788" s="10">
        <v>2750</v>
      </c>
      <c r="K2788" s="11">
        <f t="shared" si="20"/>
        <v>1375</v>
      </c>
      <c r="L2788" s="11">
        <f t="shared" si="21"/>
        <v>481.24999999999994</v>
      </c>
      <c r="M2788" s="12">
        <v>0.35</v>
      </c>
      <c r="O2788" s="17"/>
      <c r="P2788" s="15"/>
      <c r="Q2788" s="13"/>
      <c r="R2788" s="14"/>
    </row>
    <row r="2789" spans="1:18" ht="15.75" customHeight="1">
      <c r="A2789" s="1"/>
      <c r="B2789" s="7" t="s">
        <v>23</v>
      </c>
      <c r="C2789" s="7">
        <v>1197831</v>
      </c>
      <c r="D2789" s="8">
        <v>44421</v>
      </c>
      <c r="E2789" s="7" t="s">
        <v>24</v>
      </c>
      <c r="F2789" s="7" t="s">
        <v>100</v>
      </c>
      <c r="G2789" s="7" t="s">
        <v>101</v>
      </c>
      <c r="H2789" s="7" t="s">
        <v>22</v>
      </c>
      <c r="I2789" s="9">
        <v>0.55000000000000004</v>
      </c>
      <c r="J2789" s="10">
        <v>4500</v>
      </c>
      <c r="K2789" s="11">
        <f t="shared" si="20"/>
        <v>2475</v>
      </c>
      <c r="L2789" s="11">
        <f t="shared" si="21"/>
        <v>866.25</v>
      </c>
      <c r="M2789" s="12">
        <v>0.35</v>
      </c>
      <c r="O2789" s="17"/>
      <c r="P2789" s="15"/>
      <c r="Q2789" s="13"/>
      <c r="R2789" s="14"/>
    </row>
    <row r="2790" spans="1:18" ht="15.75" customHeight="1">
      <c r="A2790" s="1"/>
      <c r="B2790" s="7" t="s">
        <v>23</v>
      </c>
      <c r="C2790" s="7">
        <v>1197831</v>
      </c>
      <c r="D2790" s="8">
        <v>44451</v>
      </c>
      <c r="E2790" s="7" t="s">
        <v>24</v>
      </c>
      <c r="F2790" s="7" t="s">
        <v>100</v>
      </c>
      <c r="G2790" s="7" t="s">
        <v>101</v>
      </c>
      <c r="H2790" s="7" t="s">
        <v>17</v>
      </c>
      <c r="I2790" s="9">
        <v>0.5</v>
      </c>
      <c r="J2790" s="10">
        <v>5500</v>
      </c>
      <c r="K2790" s="11">
        <f t="shared" si="20"/>
        <v>2750</v>
      </c>
      <c r="L2790" s="11">
        <f t="shared" si="21"/>
        <v>962.49999999999989</v>
      </c>
      <c r="M2790" s="12">
        <v>0.35</v>
      </c>
      <c r="O2790" s="17"/>
      <c r="P2790" s="15"/>
      <c r="Q2790" s="13"/>
      <c r="R2790" s="14"/>
    </row>
    <row r="2791" spans="1:18" ht="15.75" customHeight="1">
      <c r="A2791" s="1"/>
      <c r="B2791" s="7" t="s">
        <v>23</v>
      </c>
      <c r="C2791" s="7">
        <v>1197831</v>
      </c>
      <c r="D2791" s="8">
        <v>44451</v>
      </c>
      <c r="E2791" s="7" t="s">
        <v>24</v>
      </c>
      <c r="F2791" s="7" t="s">
        <v>100</v>
      </c>
      <c r="G2791" s="7" t="s">
        <v>101</v>
      </c>
      <c r="H2791" s="7" t="s">
        <v>18</v>
      </c>
      <c r="I2791" s="9">
        <v>0.40000000000000013</v>
      </c>
      <c r="J2791" s="10">
        <v>3500</v>
      </c>
      <c r="K2791" s="11">
        <f t="shared" si="20"/>
        <v>1400.0000000000005</v>
      </c>
      <c r="L2791" s="11">
        <f t="shared" si="21"/>
        <v>490.00000000000011</v>
      </c>
      <c r="M2791" s="12">
        <v>0.35</v>
      </c>
      <c r="O2791" s="17"/>
      <c r="P2791" s="15"/>
      <c r="Q2791" s="13"/>
      <c r="R2791" s="14"/>
    </row>
    <row r="2792" spans="1:18" ht="15.75" customHeight="1">
      <c r="A2792" s="1"/>
      <c r="B2792" s="7" t="s">
        <v>23</v>
      </c>
      <c r="C2792" s="7">
        <v>1197831</v>
      </c>
      <c r="D2792" s="8">
        <v>44451</v>
      </c>
      <c r="E2792" s="7" t="s">
        <v>24</v>
      </c>
      <c r="F2792" s="7" t="s">
        <v>100</v>
      </c>
      <c r="G2792" s="7" t="s">
        <v>101</v>
      </c>
      <c r="H2792" s="7" t="s">
        <v>19</v>
      </c>
      <c r="I2792" s="9">
        <v>0.15000000000000008</v>
      </c>
      <c r="J2792" s="10">
        <v>2500</v>
      </c>
      <c r="K2792" s="11">
        <f t="shared" si="20"/>
        <v>375.00000000000017</v>
      </c>
      <c r="L2792" s="11">
        <f t="shared" si="21"/>
        <v>131.25000000000006</v>
      </c>
      <c r="M2792" s="12">
        <v>0.35</v>
      </c>
      <c r="O2792" s="17"/>
      <c r="P2792" s="15"/>
      <c r="Q2792" s="13"/>
      <c r="R2792" s="14"/>
    </row>
    <row r="2793" spans="1:18" ht="15.75" customHeight="1">
      <c r="A2793" s="1"/>
      <c r="B2793" s="7" t="s">
        <v>23</v>
      </c>
      <c r="C2793" s="7">
        <v>1197831</v>
      </c>
      <c r="D2793" s="8">
        <v>44451</v>
      </c>
      <c r="E2793" s="7" t="s">
        <v>24</v>
      </c>
      <c r="F2793" s="7" t="s">
        <v>100</v>
      </c>
      <c r="G2793" s="7" t="s">
        <v>101</v>
      </c>
      <c r="H2793" s="7" t="s">
        <v>20</v>
      </c>
      <c r="I2793" s="9">
        <v>0.15000000000000008</v>
      </c>
      <c r="J2793" s="10">
        <v>2250</v>
      </c>
      <c r="K2793" s="11">
        <f t="shared" si="20"/>
        <v>337.50000000000017</v>
      </c>
      <c r="L2793" s="11">
        <f t="shared" si="21"/>
        <v>118.12500000000006</v>
      </c>
      <c r="M2793" s="12">
        <v>0.35</v>
      </c>
      <c r="O2793" s="17"/>
      <c r="P2793" s="15"/>
      <c r="Q2793" s="13"/>
      <c r="R2793" s="14"/>
    </row>
    <row r="2794" spans="1:18" ht="15.75" customHeight="1">
      <c r="A2794" s="1"/>
      <c r="B2794" s="7" t="s">
        <v>23</v>
      </c>
      <c r="C2794" s="7">
        <v>1197831</v>
      </c>
      <c r="D2794" s="8">
        <v>44451</v>
      </c>
      <c r="E2794" s="7" t="s">
        <v>24</v>
      </c>
      <c r="F2794" s="7" t="s">
        <v>100</v>
      </c>
      <c r="G2794" s="7" t="s">
        <v>101</v>
      </c>
      <c r="H2794" s="7" t="s">
        <v>21</v>
      </c>
      <c r="I2794" s="9">
        <v>0.25000000000000006</v>
      </c>
      <c r="J2794" s="10">
        <v>2250</v>
      </c>
      <c r="K2794" s="11">
        <f t="shared" si="20"/>
        <v>562.50000000000011</v>
      </c>
      <c r="L2794" s="11">
        <f t="shared" si="21"/>
        <v>196.87500000000003</v>
      </c>
      <c r="M2794" s="12">
        <v>0.35</v>
      </c>
      <c r="O2794" s="17"/>
      <c r="P2794" s="15"/>
      <c r="Q2794" s="13"/>
      <c r="R2794" s="14"/>
    </row>
    <row r="2795" spans="1:18" ht="15.75" customHeight="1">
      <c r="A2795" s="1"/>
      <c r="B2795" s="7" t="s">
        <v>23</v>
      </c>
      <c r="C2795" s="7">
        <v>1197831</v>
      </c>
      <c r="D2795" s="8">
        <v>44451</v>
      </c>
      <c r="E2795" s="7" t="s">
        <v>24</v>
      </c>
      <c r="F2795" s="7" t="s">
        <v>100</v>
      </c>
      <c r="G2795" s="7" t="s">
        <v>101</v>
      </c>
      <c r="H2795" s="7" t="s">
        <v>22</v>
      </c>
      <c r="I2795" s="9">
        <v>0.3000000000000001</v>
      </c>
      <c r="J2795" s="10">
        <v>3250</v>
      </c>
      <c r="K2795" s="11">
        <f t="shared" si="20"/>
        <v>975.00000000000034</v>
      </c>
      <c r="L2795" s="11">
        <f t="shared" si="21"/>
        <v>341.25000000000011</v>
      </c>
      <c r="M2795" s="12">
        <v>0.35</v>
      </c>
      <c r="O2795" s="17"/>
      <c r="P2795" s="15"/>
      <c r="Q2795" s="13"/>
      <c r="R2795" s="14"/>
    </row>
    <row r="2796" spans="1:18" ht="15.75" customHeight="1">
      <c r="A2796" s="1"/>
      <c r="B2796" s="7" t="s">
        <v>23</v>
      </c>
      <c r="C2796" s="7">
        <v>1197831</v>
      </c>
      <c r="D2796" s="8">
        <v>44483</v>
      </c>
      <c r="E2796" s="7" t="s">
        <v>24</v>
      </c>
      <c r="F2796" s="7" t="s">
        <v>100</v>
      </c>
      <c r="G2796" s="7" t="s">
        <v>101</v>
      </c>
      <c r="H2796" s="7" t="s">
        <v>17</v>
      </c>
      <c r="I2796" s="9">
        <v>0.3000000000000001</v>
      </c>
      <c r="J2796" s="10">
        <v>5000</v>
      </c>
      <c r="K2796" s="11">
        <f t="shared" si="20"/>
        <v>1500.0000000000005</v>
      </c>
      <c r="L2796" s="11">
        <f t="shared" si="21"/>
        <v>525.00000000000011</v>
      </c>
      <c r="M2796" s="12">
        <v>0.35</v>
      </c>
      <c r="O2796" s="17"/>
      <c r="P2796" s="15"/>
      <c r="Q2796" s="13"/>
      <c r="R2796" s="14"/>
    </row>
    <row r="2797" spans="1:18" ht="15.75" customHeight="1">
      <c r="A2797" s="1"/>
      <c r="B2797" s="7" t="s">
        <v>23</v>
      </c>
      <c r="C2797" s="7">
        <v>1197831</v>
      </c>
      <c r="D2797" s="8">
        <v>44483</v>
      </c>
      <c r="E2797" s="7" t="s">
        <v>24</v>
      </c>
      <c r="F2797" s="7" t="s">
        <v>100</v>
      </c>
      <c r="G2797" s="7" t="s">
        <v>101</v>
      </c>
      <c r="H2797" s="7" t="s">
        <v>18</v>
      </c>
      <c r="I2797" s="9">
        <v>0.20000000000000012</v>
      </c>
      <c r="J2797" s="10">
        <v>3250</v>
      </c>
      <c r="K2797" s="11">
        <f t="shared" si="20"/>
        <v>650.00000000000034</v>
      </c>
      <c r="L2797" s="11">
        <f t="shared" si="21"/>
        <v>227.50000000000011</v>
      </c>
      <c r="M2797" s="12">
        <v>0.35</v>
      </c>
      <c r="O2797" s="17"/>
      <c r="P2797" s="15"/>
      <c r="Q2797" s="13"/>
      <c r="R2797" s="14"/>
    </row>
    <row r="2798" spans="1:18" ht="15.75" customHeight="1">
      <c r="A2798" s="1"/>
      <c r="B2798" s="7" t="s">
        <v>23</v>
      </c>
      <c r="C2798" s="7">
        <v>1197831</v>
      </c>
      <c r="D2798" s="8">
        <v>44483</v>
      </c>
      <c r="E2798" s="7" t="s">
        <v>24</v>
      </c>
      <c r="F2798" s="7" t="s">
        <v>100</v>
      </c>
      <c r="G2798" s="7" t="s">
        <v>101</v>
      </c>
      <c r="H2798" s="7" t="s">
        <v>19</v>
      </c>
      <c r="I2798" s="9">
        <v>0.20000000000000012</v>
      </c>
      <c r="J2798" s="10">
        <v>2000</v>
      </c>
      <c r="K2798" s="11">
        <f t="shared" si="20"/>
        <v>400.00000000000023</v>
      </c>
      <c r="L2798" s="11">
        <f t="shared" si="21"/>
        <v>140.00000000000006</v>
      </c>
      <c r="M2798" s="12">
        <v>0.35</v>
      </c>
      <c r="O2798" s="17"/>
      <c r="P2798" s="15"/>
      <c r="Q2798" s="13"/>
      <c r="R2798" s="14"/>
    </row>
    <row r="2799" spans="1:18" ht="15.75" customHeight="1">
      <c r="A2799" s="1"/>
      <c r="B2799" s="7" t="s">
        <v>23</v>
      </c>
      <c r="C2799" s="7">
        <v>1197831</v>
      </c>
      <c r="D2799" s="8">
        <v>44483</v>
      </c>
      <c r="E2799" s="7" t="s">
        <v>24</v>
      </c>
      <c r="F2799" s="7" t="s">
        <v>100</v>
      </c>
      <c r="G2799" s="7" t="s">
        <v>101</v>
      </c>
      <c r="H2799" s="7" t="s">
        <v>20</v>
      </c>
      <c r="I2799" s="9">
        <v>0.20000000000000012</v>
      </c>
      <c r="J2799" s="10">
        <v>1750</v>
      </c>
      <c r="K2799" s="11">
        <f t="shared" si="20"/>
        <v>350.00000000000023</v>
      </c>
      <c r="L2799" s="11">
        <f t="shared" si="21"/>
        <v>122.50000000000007</v>
      </c>
      <c r="M2799" s="12">
        <v>0.35</v>
      </c>
      <c r="O2799" s="17"/>
      <c r="P2799" s="15"/>
      <c r="Q2799" s="13"/>
      <c r="R2799" s="14"/>
    </row>
    <row r="2800" spans="1:18" ht="15.75" customHeight="1">
      <c r="A2800" s="1"/>
      <c r="B2800" s="7" t="s">
        <v>23</v>
      </c>
      <c r="C2800" s="7">
        <v>1197831</v>
      </c>
      <c r="D2800" s="8">
        <v>44483</v>
      </c>
      <c r="E2800" s="7" t="s">
        <v>24</v>
      </c>
      <c r="F2800" s="7" t="s">
        <v>100</v>
      </c>
      <c r="G2800" s="7" t="s">
        <v>101</v>
      </c>
      <c r="H2800" s="7" t="s">
        <v>21</v>
      </c>
      <c r="I2800" s="9">
        <v>0.3000000000000001</v>
      </c>
      <c r="J2800" s="10">
        <v>1750</v>
      </c>
      <c r="K2800" s="11">
        <f t="shared" si="20"/>
        <v>525.00000000000023</v>
      </c>
      <c r="L2800" s="11">
        <f t="shared" si="21"/>
        <v>183.75000000000006</v>
      </c>
      <c r="M2800" s="12">
        <v>0.35</v>
      </c>
      <c r="O2800" s="17"/>
      <c r="P2800" s="15"/>
      <c r="Q2800" s="13"/>
      <c r="R2800" s="14"/>
    </row>
    <row r="2801" spans="1:18" ht="15.75" customHeight="1">
      <c r="A2801" s="1"/>
      <c r="B2801" s="7" t="s">
        <v>23</v>
      </c>
      <c r="C2801" s="7">
        <v>1197831</v>
      </c>
      <c r="D2801" s="8">
        <v>44483</v>
      </c>
      <c r="E2801" s="7" t="s">
        <v>24</v>
      </c>
      <c r="F2801" s="7" t="s">
        <v>100</v>
      </c>
      <c r="G2801" s="7" t="s">
        <v>101</v>
      </c>
      <c r="H2801" s="7" t="s">
        <v>22</v>
      </c>
      <c r="I2801" s="9">
        <v>0.30000000000000004</v>
      </c>
      <c r="J2801" s="10">
        <v>3000</v>
      </c>
      <c r="K2801" s="11">
        <f t="shared" si="20"/>
        <v>900.00000000000011</v>
      </c>
      <c r="L2801" s="11">
        <f t="shared" si="21"/>
        <v>315</v>
      </c>
      <c r="M2801" s="12">
        <v>0.35</v>
      </c>
      <c r="O2801" s="17"/>
      <c r="P2801" s="15"/>
      <c r="Q2801" s="13"/>
      <c r="R2801" s="14"/>
    </row>
    <row r="2802" spans="1:18" ht="15.75" customHeight="1">
      <c r="A2802" s="1"/>
      <c r="B2802" s="7" t="s">
        <v>23</v>
      </c>
      <c r="C2802" s="7">
        <v>1197831</v>
      </c>
      <c r="D2802" s="8">
        <v>44513</v>
      </c>
      <c r="E2802" s="7" t="s">
        <v>24</v>
      </c>
      <c r="F2802" s="7" t="s">
        <v>100</v>
      </c>
      <c r="G2802" s="7" t="s">
        <v>101</v>
      </c>
      <c r="H2802" s="7" t="s">
        <v>17</v>
      </c>
      <c r="I2802" s="9">
        <v>0.25000000000000011</v>
      </c>
      <c r="J2802" s="10">
        <v>4500</v>
      </c>
      <c r="K2802" s="11">
        <f t="shared" si="20"/>
        <v>1125.0000000000005</v>
      </c>
      <c r="L2802" s="11">
        <f t="shared" si="21"/>
        <v>393.75000000000011</v>
      </c>
      <c r="M2802" s="12">
        <v>0.35</v>
      </c>
      <c r="O2802" s="17"/>
      <c r="P2802" s="15"/>
      <c r="Q2802" s="13"/>
      <c r="R2802" s="14"/>
    </row>
    <row r="2803" spans="1:18" ht="15.75" customHeight="1">
      <c r="A2803" s="1"/>
      <c r="B2803" s="7" t="s">
        <v>23</v>
      </c>
      <c r="C2803" s="7">
        <v>1197831</v>
      </c>
      <c r="D2803" s="8">
        <v>44513</v>
      </c>
      <c r="E2803" s="7" t="s">
        <v>24</v>
      </c>
      <c r="F2803" s="7" t="s">
        <v>100</v>
      </c>
      <c r="G2803" s="7" t="s">
        <v>101</v>
      </c>
      <c r="H2803" s="7" t="s">
        <v>18</v>
      </c>
      <c r="I2803" s="9">
        <v>0.15000000000000013</v>
      </c>
      <c r="J2803" s="10">
        <v>2750</v>
      </c>
      <c r="K2803" s="11">
        <f t="shared" si="20"/>
        <v>412.50000000000034</v>
      </c>
      <c r="L2803" s="11">
        <f t="shared" si="21"/>
        <v>144.37500000000011</v>
      </c>
      <c r="M2803" s="12">
        <v>0.35</v>
      </c>
      <c r="O2803" s="17"/>
      <c r="P2803" s="15"/>
      <c r="Q2803" s="13"/>
      <c r="R2803" s="14"/>
    </row>
    <row r="2804" spans="1:18" ht="15.75" customHeight="1">
      <c r="A2804" s="1"/>
      <c r="B2804" s="7" t="s">
        <v>23</v>
      </c>
      <c r="C2804" s="7">
        <v>1197831</v>
      </c>
      <c r="D2804" s="8">
        <v>44513</v>
      </c>
      <c r="E2804" s="7" t="s">
        <v>24</v>
      </c>
      <c r="F2804" s="7" t="s">
        <v>100</v>
      </c>
      <c r="G2804" s="7" t="s">
        <v>101</v>
      </c>
      <c r="H2804" s="7" t="s">
        <v>19</v>
      </c>
      <c r="I2804" s="9">
        <v>0.25000000000000017</v>
      </c>
      <c r="J2804" s="10">
        <v>2200</v>
      </c>
      <c r="K2804" s="11">
        <f t="shared" si="20"/>
        <v>550.00000000000034</v>
      </c>
      <c r="L2804" s="11">
        <f t="shared" si="21"/>
        <v>192.50000000000011</v>
      </c>
      <c r="M2804" s="12">
        <v>0.35</v>
      </c>
      <c r="O2804" s="17"/>
      <c r="P2804" s="15"/>
      <c r="Q2804" s="13"/>
      <c r="R2804" s="14"/>
    </row>
    <row r="2805" spans="1:18" ht="15.75" customHeight="1">
      <c r="A2805" s="1"/>
      <c r="B2805" s="7" t="s">
        <v>23</v>
      </c>
      <c r="C2805" s="7">
        <v>1197831</v>
      </c>
      <c r="D2805" s="8">
        <v>44513</v>
      </c>
      <c r="E2805" s="7" t="s">
        <v>24</v>
      </c>
      <c r="F2805" s="7" t="s">
        <v>100</v>
      </c>
      <c r="G2805" s="7" t="s">
        <v>101</v>
      </c>
      <c r="H2805" s="7" t="s">
        <v>20</v>
      </c>
      <c r="I2805" s="9">
        <v>0.55000000000000016</v>
      </c>
      <c r="J2805" s="10">
        <v>2750</v>
      </c>
      <c r="K2805" s="11">
        <f t="shared" si="20"/>
        <v>1512.5000000000005</v>
      </c>
      <c r="L2805" s="11">
        <f t="shared" si="21"/>
        <v>529.37500000000011</v>
      </c>
      <c r="M2805" s="12">
        <v>0.35</v>
      </c>
      <c r="O2805" s="17"/>
      <c r="P2805" s="15"/>
      <c r="Q2805" s="13"/>
      <c r="R2805" s="14"/>
    </row>
    <row r="2806" spans="1:18" ht="15.75" customHeight="1">
      <c r="A2806" s="1"/>
      <c r="B2806" s="7" t="s">
        <v>23</v>
      </c>
      <c r="C2806" s="7">
        <v>1197831</v>
      </c>
      <c r="D2806" s="8">
        <v>44513</v>
      </c>
      <c r="E2806" s="7" t="s">
        <v>24</v>
      </c>
      <c r="F2806" s="7" t="s">
        <v>100</v>
      </c>
      <c r="G2806" s="7" t="s">
        <v>101</v>
      </c>
      <c r="H2806" s="7" t="s">
        <v>21</v>
      </c>
      <c r="I2806" s="9">
        <v>0.75000000000000011</v>
      </c>
      <c r="J2806" s="10">
        <v>2500</v>
      </c>
      <c r="K2806" s="11">
        <f t="shared" si="20"/>
        <v>1875.0000000000002</v>
      </c>
      <c r="L2806" s="11">
        <f t="shared" si="21"/>
        <v>656.25</v>
      </c>
      <c r="M2806" s="12">
        <v>0.35</v>
      </c>
      <c r="O2806" s="17"/>
      <c r="P2806" s="15"/>
      <c r="Q2806" s="13"/>
      <c r="R2806" s="14"/>
    </row>
    <row r="2807" spans="1:18" ht="15.75" customHeight="1">
      <c r="A2807" s="1"/>
      <c r="B2807" s="7" t="s">
        <v>23</v>
      </c>
      <c r="C2807" s="7">
        <v>1197831</v>
      </c>
      <c r="D2807" s="8">
        <v>44513</v>
      </c>
      <c r="E2807" s="7" t="s">
        <v>24</v>
      </c>
      <c r="F2807" s="7" t="s">
        <v>100</v>
      </c>
      <c r="G2807" s="7" t="s">
        <v>101</v>
      </c>
      <c r="H2807" s="7" t="s">
        <v>22</v>
      </c>
      <c r="I2807" s="9">
        <v>0.75</v>
      </c>
      <c r="J2807" s="10">
        <v>3500</v>
      </c>
      <c r="K2807" s="11">
        <f t="shared" si="20"/>
        <v>2625</v>
      </c>
      <c r="L2807" s="11">
        <f t="shared" si="21"/>
        <v>918.74999999999989</v>
      </c>
      <c r="M2807" s="12">
        <v>0.35</v>
      </c>
      <c r="O2807" s="17"/>
      <c r="P2807" s="15"/>
      <c r="Q2807" s="13"/>
      <c r="R2807" s="14"/>
    </row>
    <row r="2808" spans="1:18" ht="15.75" customHeight="1">
      <c r="A2808" s="1"/>
      <c r="B2808" s="7" t="s">
        <v>23</v>
      </c>
      <c r="C2808" s="7">
        <v>1197831</v>
      </c>
      <c r="D2808" s="8">
        <v>44542</v>
      </c>
      <c r="E2808" s="7" t="s">
        <v>24</v>
      </c>
      <c r="F2808" s="7" t="s">
        <v>100</v>
      </c>
      <c r="G2808" s="7" t="s">
        <v>101</v>
      </c>
      <c r="H2808" s="7" t="s">
        <v>17</v>
      </c>
      <c r="I2808" s="9">
        <v>0.70000000000000007</v>
      </c>
      <c r="J2808" s="10">
        <v>6000</v>
      </c>
      <c r="K2808" s="11">
        <f t="shared" si="20"/>
        <v>4200</v>
      </c>
      <c r="L2808" s="11">
        <f t="shared" si="21"/>
        <v>1470</v>
      </c>
      <c r="M2808" s="12">
        <v>0.35</v>
      </c>
      <c r="O2808" s="17"/>
      <c r="P2808" s="15"/>
      <c r="Q2808" s="13"/>
      <c r="R2808" s="14"/>
    </row>
    <row r="2809" spans="1:18" ht="15.75" customHeight="1">
      <c r="A2809" s="1"/>
      <c r="B2809" s="7" t="s">
        <v>23</v>
      </c>
      <c r="C2809" s="7">
        <v>1197831</v>
      </c>
      <c r="D2809" s="8">
        <v>44542</v>
      </c>
      <c r="E2809" s="7" t="s">
        <v>24</v>
      </c>
      <c r="F2809" s="7" t="s">
        <v>100</v>
      </c>
      <c r="G2809" s="7" t="s">
        <v>101</v>
      </c>
      <c r="H2809" s="7" t="s">
        <v>18</v>
      </c>
      <c r="I2809" s="9">
        <v>0.60000000000000009</v>
      </c>
      <c r="J2809" s="10">
        <v>4000</v>
      </c>
      <c r="K2809" s="11">
        <f t="shared" si="20"/>
        <v>2400.0000000000005</v>
      </c>
      <c r="L2809" s="11">
        <f t="shared" si="21"/>
        <v>840.00000000000011</v>
      </c>
      <c r="M2809" s="12">
        <v>0.35</v>
      </c>
      <c r="O2809" s="17"/>
      <c r="P2809" s="15"/>
      <c r="Q2809" s="13"/>
      <c r="R2809" s="14"/>
    </row>
    <row r="2810" spans="1:18" ht="15.75" customHeight="1">
      <c r="A2810" s="1"/>
      <c r="B2810" s="7" t="s">
        <v>23</v>
      </c>
      <c r="C2810" s="7">
        <v>1197831</v>
      </c>
      <c r="D2810" s="8">
        <v>44542</v>
      </c>
      <c r="E2810" s="7" t="s">
        <v>24</v>
      </c>
      <c r="F2810" s="7" t="s">
        <v>100</v>
      </c>
      <c r="G2810" s="7" t="s">
        <v>101</v>
      </c>
      <c r="H2810" s="7" t="s">
        <v>19</v>
      </c>
      <c r="I2810" s="9">
        <v>0.60000000000000009</v>
      </c>
      <c r="J2810" s="10">
        <v>3500</v>
      </c>
      <c r="K2810" s="11">
        <f t="shared" si="20"/>
        <v>2100.0000000000005</v>
      </c>
      <c r="L2810" s="11">
        <f t="shared" si="21"/>
        <v>735.00000000000011</v>
      </c>
      <c r="M2810" s="12">
        <v>0.35</v>
      </c>
      <c r="O2810" s="17"/>
      <c r="P2810" s="15"/>
      <c r="Q2810" s="13"/>
      <c r="R2810" s="14"/>
    </row>
    <row r="2811" spans="1:18" ht="15.75" customHeight="1">
      <c r="A2811" s="1"/>
      <c r="B2811" s="7" t="s">
        <v>23</v>
      </c>
      <c r="C2811" s="7">
        <v>1197831</v>
      </c>
      <c r="D2811" s="8">
        <v>44542</v>
      </c>
      <c r="E2811" s="7" t="s">
        <v>24</v>
      </c>
      <c r="F2811" s="7" t="s">
        <v>100</v>
      </c>
      <c r="G2811" s="7" t="s">
        <v>101</v>
      </c>
      <c r="H2811" s="7" t="s">
        <v>20</v>
      </c>
      <c r="I2811" s="9">
        <v>0.60000000000000009</v>
      </c>
      <c r="J2811" s="10">
        <v>3000</v>
      </c>
      <c r="K2811" s="11">
        <f t="shared" ref="K2811:K6698" si="22">I2811*J2811</f>
        <v>1800.0000000000002</v>
      </c>
      <c r="L2811" s="11">
        <f t="shared" ref="L2811:L6698" si="23">K2811*M2811</f>
        <v>630</v>
      </c>
      <c r="M2811" s="12">
        <v>0.35</v>
      </c>
      <c r="O2811" s="17"/>
      <c r="P2811" s="15"/>
      <c r="Q2811" s="13"/>
      <c r="R2811" s="14"/>
    </row>
    <row r="2812" spans="1:18" ht="15.75" customHeight="1">
      <c r="A2812" s="1"/>
      <c r="B2812" s="7" t="s">
        <v>23</v>
      </c>
      <c r="C2812" s="7">
        <v>1197831</v>
      </c>
      <c r="D2812" s="8">
        <v>44542</v>
      </c>
      <c r="E2812" s="7" t="s">
        <v>24</v>
      </c>
      <c r="F2812" s="7" t="s">
        <v>100</v>
      </c>
      <c r="G2812" s="7" t="s">
        <v>101</v>
      </c>
      <c r="H2812" s="7" t="s">
        <v>21</v>
      </c>
      <c r="I2812" s="9">
        <v>0.70000000000000007</v>
      </c>
      <c r="J2812" s="10">
        <v>3000</v>
      </c>
      <c r="K2812" s="11">
        <f t="shared" si="22"/>
        <v>2100</v>
      </c>
      <c r="L2812" s="11">
        <f t="shared" si="23"/>
        <v>735</v>
      </c>
      <c r="M2812" s="12">
        <v>0.35</v>
      </c>
      <c r="O2812" s="17"/>
      <c r="P2812" s="15"/>
      <c r="Q2812" s="13"/>
      <c r="R2812" s="14"/>
    </row>
    <row r="2813" spans="1:18" ht="15.75" customHeight="1">
      <c r="A2813" s="1"/>
      <c r="B2813" s="7" t="s">
        <v>23</v>
      </c>
      <c r="C2813" s="7">
        <v>1197831</v>
      </c>
      <c r="D2813" s="8">
        <v>44542</v>
      </c>
      <c r="E2813" s="7" t="s">
        <v>24</v>
      </c>
      <c r="F2813" s="7" t="s">
        <v>100</v>
      </c>
      <c r="G2813" s="7" t="s">
        <v>101</v>
      </c>
      <c r="H2813" s="7" t="s">
        <v>22</v>
      </c>
      <c r="I2813" s="9">
        <v>0.75</v>
      </c>
      <c r="J2813" s="10">
        <v>4000</v>
      </c>
      <c r="K2813" s="11">
        <f t="shared" si="22"/>
        <v>3000</v>
      </c>
      <c r="L2813" s="11">
        <f t="shared" si="23"/>
        <v>1050</v>
      </c>
      <c r="M2813" s="12">
        <v>0.35</v>
      </c>
      <c r="O2813" s="17"/>
      <c r="P2813" s="15"/>
      <c r="Q2813" s="13"/>
      <c r="R2813" s="14"/>
    </row>
    <row r="2814" spans="1:18" ht="15.75" customHeight="1">
      <c r="A2814" s="1" t="s">
        <v>39</v>
      </c>
      <c r="B2814" s="7" t="s">
        <v>14</v>
      </c>
      <c r="C2814" s="7">
        <v>1185732</v>
      </c>
      <c r="D2814" s="8">
        <v>44208</v>
      </c>
      <c r="E2814" s="7" t="s">
        <v>33</v>
      </c>
      <c r="F2814" s="7" t="s">
        <v>102</v>
      </c>
      <c r="G2814" s="7" t="s">
        <v>103</v>
      </c>
      <c r="H2814" s="7" t="s">
        <v>17</v>
      </c>
      <c r="I2814" s="9">
        <v>0.4</v>
      </c>
      <c r="J2814" s="10">
        <v>4750</v>
      </c>
      <c r="K2814" s="11">
        <f t="shared" si="22"/>
        <v>1900</v>
      </c>
      <c r="L2814" s="11">
        <f t="shared" si="23"/>
        <v>665</v>
      </c>
      <c r="M2814" s="12">
        <v>0.35</v>
      </c>
      <c r="O2814" s="17"/>
      <c r="P2814" s="15"/>
      <c r="Q2814" s="13"/>
      <c r="R2814" s="14"/>
    </row>
    <row r="2815" spans="1:18" ht="15.75" customHeight="1">
      <c r="A2815" s="1"/>
      <c r="B2815" s="7" t="s">
        <v>14</v>
      </c>
      <c r="C2815" s="7">
        <v>1185732</v>
      </c>
      <c r="D2815" s="8">
        <v>44208</v>
      </c>
      <c r="E2815" s="7" t="s">
        <v>33</v>
      </c>
      <c r="F2815" s="7" t="s">
        <v>102</v>
      </c>
      <c r="G2815" s="7" t="s">
        <v>103</v>
      </c>
      <c r="H2815" s="7" t="s">
        <v>18</v>
      </c>
      <c r="I2815" s="9">
        <v>0.4</v>
      </c>
      <c r="J2815" s="10">
        <v>2750</v>
      </c>
      <c r="K2815" s="11">
        <f t="shared" si="22"/>
        <v>1100</v>
      </c>
      <c r="L2815" s="11">
        <f t="shared" si="23"/>
        <v>330</v>
      </c>
      <c r="M2815" s="12">
        <v>0.3</v>
      </c>
      <c r="O2815" s="17"/>
      <c r="P2815" s="15"/>
      <c r="Q2815" s="13"/>
      <c r="R2815" s="14"/>
    </row>
    <row r="2816" spans="1:18" ht="15.75" customHeight="1">
      <c r="A2816" s="1"/>
      <c r="B2816" s="7" t="s">
        <v>14</v>
      </c>
      <c r="C2816" s="7">
        <v>1185732</v>
      </c>
      <c r="D2816" s="8">
        <v>44208</v>
      </c>
      <c r="E2816" s="7" t="s">
        <v>33</v>
      </c>
      <c r="F2816" s="7" t="s">
        <v>102</v>
      </c>
      <c r="G2816" s="7" t="s">
        <v>103</v>
      </c>
      <c r="H2816" s="7" t="s">
        <v>19</v>
      </c>
      <c r="I2816" s="9">
        <v>0.30000000000000004</v>
      </c>
      <c r="J2816" s="10">
        <v>2750</v>
      </c>
      <c r="K2816" s="11">
        <f t="shared" si="22"/>
        <v>825.00000000000011</v>
      </c>
      <c r="L2816" s="11">
        <f t="shared" si="23"/>
        <v>247.50000000000003</v>
      </c>
      <c r="M2816" s="12">
        <v>0.3</v>
      </c>
      <c r="O2816" s="17"/>
      <c r="P2816" s="15"/>
      <c r="Q2816" s="13"/>
      <c r="R2816" s="14"/>
    </row>
    <row r="2817" spans="1:18" ht="15.75" customHeight="1">
      <c r="A2817" s="1"/>
      <c r="B2817" s="7" t="s">
        <v>14</v>
      </c>
      <c r="C2817" s="7">
        <v>1185732</v>
      </c>
      <c r="D2817" s="8">
        <v>44208</v>
      </c>
      <c r="E2817" s="7" t="s">
        <v>33</v>
      </c>
      <c r="F2817" s="7" t="s">
        <v>102</v>
      </c>
      <c r="G2817" s="7" t="s">
        <v>103</v>
      </c>
      <c r="H2817" s="7" t="s">
        <v>20</v>
      </c>
      <c r="I2817" s="9">
        <v>0.35000000000000003</v>
      </c>
      <c r="J2817" s="10">
        <v>1250</v>
      </c>
      <c r="K2817" s="11">
        <f t="shared" si="22"/>
        <v>437.50000000000006</v>
      </c>
      <c r="L2817" s="11">
        <f t="shared" si="23"/>
        <v>131.25</v>
      </c>
      <c r="M2817" s="12">
        <v>0.3</v>
      </c>
      <c r="O2817" s="17"/>
      <c r="P2817" s="15"/>
      <c r="Q2817" s="13"/>
      <c r="R2817" s="14"/>
    </row>
    <row r="2818" spans="1:18" ht="15.75" customHeight="1">
      <c r="A2818" s="1"/>
      <c r="B2818" s="7" t="s">
        <v>14</v>
      </c>
      <c r="C2818" s="7">
        <v>1185732</v>
      </c>
      <c r="D2818" s="8">
        <v>44208</v>
      </c>
      <c r="E2818" s="7" t="s">
        <v>33</v>
      </c>
      <c r="F2818" s="7" t="s">
        <v>102</v>
      </c>
      <c r="G2818" s="7" t="s">
        <v>103</v>
      </c>
      <c r="H2818" s="7" t="s">
        <v>21</v>
      </c>
      <c r="I2818" s="9">
        <v>0.49999999999999994</v>
      </c>
      <c r="J2818" s="10">
        <v>1750</v>
      </c>
      <c r="K2818" s="11">
        <f t="shared" si="22"/>
        <v>874.99999999999989</v>
      </c>
      <c r="L2818" s="11">
        <f t="shared" si="23"/>
        <v>306.24999999999994</v>
      </c>
      <c r="M2818" s="12">
        <v>0.35</v>
      </c>
      <c r="O2818" s="17"/>
      <c r="P2818" s="15"/>
      <c r="Q2818" s="13"/>
      <c r="R2818" s="14"/>
    </row>
    <row r="2819" spans="1:18" ht="15.75" customHeight="1">
      <c r="A2819" s="1"/>
      <c r="B2819" s="7" t="s">
        <v>14</v>
      </c>
      <c r="C2819" s="7">
        <v>1185732</v>
      </c>
      <c r="D2819" s="8">
        <v>44208</v>
      </c>
      <c r="E2819" s="7" t="s">
        <v>33</v>
      </c>
      <c r="F2819" s="7" t="s">
        <v>102</v>
      </c>
      <c r="G2819" s="7" t="s">
        <v>103</v>
      </c>
      <c r="H2819" s="7" t="s">
        <v>22</v>
      </c>
      <c r="I2819" s="9">
        <v>0.4</v>
      </c>
      <c r="J2819" s="10">
        <v>2750</v>
      </c>
      <c r="K2819" s="11">
        <f t="shared" si="22"/>
        <v>1100</v>
      </c>
      <c r="L2819" s="11">
        <f t="shared" si="23"/>
        <v>440</v>
      </c>
      <c r="M2819" s="12">
        <v>0.4</v>
      </c>
      <c r="O2819" s="17"/>
      <c r="P2819" s="15"/>
      <c r="Q2819" s="13"/>
      <c r="R2819" s="14"/>
    </row>
    <row r="2820" spans="1:18" ht="15.75" customHeight="1">
      <c r="A2820" s="1"/>
      <c r="B2820" s="7" t="s">
        <v>14</v>
      </c>
      <c r="C2820" s="7">
        <v>1185732</v>
      </c>
      <c r="D2820" s="8">
        <v>44239</v>
      </c>
      <c r="E2820" s="7" t="s">
        <v>33</v>
      </c>
      <c r="F2820" s="7" t="s">
        <v>102</v>
      </c>
      <c r="G2820" s="7" t="s">
        <v>103</v>
      </c>
      <c r="H2820" s="7" t="s">
        <v>17</v>
      </c>
      <c r="I2820" s="9">
        <v>0.4</v>
      </c>
      <c r="J2820" s="10">
        <v>5250</v>
      </c>
      <c r="K2820" s="11">
        <f t="shared" si="22"/>
        <v>2100</v>
      </c>
      <c r="L2820" s="11">
        <f t="shared" si="23"/>
        <v>735</v>
      </c>
      <c r="M2820" s="12">
        <v>0.35</v>
      </c>
      <c r="O2820" s="17"/>
      <c r="P2820" s="15"/>
      <c r="Q2820" s="13"/>
      <c r="R2820" s="14"/>
    </row>
    <row r="2821" spans="1:18" ht="15.75" customHeight="1">
      <c r="A2821" s="1"/>
      <c r="B2821" s="7" t="s">
        <v>14</v>
      </c>
      <c r="C2821" s="7">
        <v>1185732</v>
      </c>
      <c r="D2821" s="8">
        <v>44239</v>
      </c>
      <c r="E2821" s="7" t="s">
        <v>33</v>
      </c>
      <c r="F2821" s="7" t="s">
        <v>102</v>
      </c>
      <c r="G2821" s="7" t="s">
        <v>103</v>
      </c>
      <c r="H2821" s="7" t="s">
        <v>18</v>
      </c>
      <c r="I2821" s="9">
        <v>0.4</v>
      </c>
      <c r="J2821" s="10">
        <v>1750</v>
      </c>
      <c r="K2821" s="11">
        <f t="shared" si="22"/>
        <v>700</v>
      </c>
      <c r="L2821" s="11">
        <f t="shared" si="23"/>
        <v>210</v>
      </c>
      <c r="M2821" s="12">
        <v>0.3</v>
      </c>
      <c r="O2821" s="17"/>
      <c r="P2821" s="15"/>
      <c r="Q2821" s="13"/>
      <c r="R2821" s="14"/>
    </row>
    <row r="2822" spans="1:18" ht="15.75" customHeight="1">
      <c r="A2822" s="1"/>
      <c r="B2822" s="7" t="s">
        <v>14</v>
      </c>
      <c r="C2822" s="7">
        <v>1185732</v>
      </c>
      <c r="D2822" s="8">
        <v>44239</v>
      </c>
      <c r="E2822" s="7" t="s">
        <v>33</v>
      </c>
      <c r="F2822" s="7" t="s">
        <v>102</v>
      </c>
      <c r="G2822" s="7" t="s">
        <v>103</v>
      </c>
      <c r="H2822" s="7" t="s">
        <v>19</v>
      </c>
      <c r="I2822" s="9">
        <v>0.30000000000000004</v>
      </c>
      <c r="J2822" s="10">
        <v>2250</v>
      </c>
      <c r="K2822" s="11">
        <f t="shared" si="22"/>
        <v>675.00000000000011</v>
      </c>
      <c r="L2822" s="11">
        <f t="shared" si="23"/>
        <v>202.50000000000003</v>
      </c>
      <c r="M2822" s="12">
        <v>0.3</v>
      </c>
      <c r="O2822" s="17"/>
      <c r="P2822" s="15"/>
      <c r="Q2822" s="13"/>
      <c r="R2822" s="14"/>
    </row>
    <row r="2823" spans="1:18" ht="15.75" customHeight="1">
      <c r="A2823" s="1"/>
      <c r="B2823" s="7" t="s">
        <v>14</v>
      </c>
      <c r="C2823" s="7">
        <v>1185732</v>
      </c>
      <c r="D2823" s="8">
        <v>44239</v>
      </c>
      <c r="E2823" s="7" t="s">
        <v>33</v>
      </c>
      <c r="F2823" s="7" t="s">
        <v>102</v>
      </c>
      <c r="G2823" s="7" t="s">
        <v>103</v>
      </c>
      <c r="H2823" s="7" t="s">
        <v>20</v>
      </c>
      <c r="I2823" s="9">
        <v>0.35000000000000003</v>
      </c>
      <c r="J2823" s="10">
        <v>1000</v>
      </c>
      <c r="K2823" s="11">
        <f t="shared" si="22"/>
        <v>350.00000000000006</v>
      </c>
      <c r="L2823" s="11">
        <f t="shared" si="23"/>
        <v>105.00000000000001</v>
      </c>
      <c r="M2823" s="12">
        <v>0.3</v>
      </c>
      <c r="O2823" s="17"/>
      <c r="P2823" s="15"/>
      <c r="Q2823" s="13"/>
      <c r="R2823" s="14"/>
    </row>
    <row r="2824" spans="1:18" ht="15.75" customHeight="1">
      <c r="A2824" s="1"/>
      <c r="B2824" s="7" t="s">
        <v>14</v>
      </c>
      <c r="C2824" s="7">
        <v>1185732</v>
      </c>
      <c r="D2824" s="8">
        <v>44239</v>
      </c>
      <c r="E2824" s="7" t="s">
        <v>33</v>
      </c>
      <c r="F2824" s="7" t="s">
        <v>102</v>
      </c>
      <c r="G2824" s="7" t="s">
        <v>103</v>
      </c>
      <c r="H2824" s="7" t="s">
        <v>21</v>
      </c>
      <c r="I2824" s="9">
        <v>0.49999999999999994</v>
      </c>
      <c r="J2824" s="10">
        <v>1750</v>
      </c>
      <c r="K2824" s="11">
        <f t="shared" si="22"/>
        <v>874.99999999999989</v>
      </c>
      <c r="L2824" s="11">
        <f t="shared" si="23"/>
        <v>306.24999999999994</v>
      </c>
      <c r="M2824" s="12">
        <v>0.35</v>
      </c>
      <c r="O2824" s="17"/>
      <c r="P2824" s="15"/>
      <c r="Q2824" s="13"/>
      <c r="R2824" s="14"/>
    </row>
    <row r="2825" spans="1:18" ht="15.75" customHeight="1">
      <c r="A2825" s="1"/>
      <c r="B2825" s="7" t="s">
        <v>14</v>
      </c>
      <c r="C2825" s="7">
        <v>1185732</v>
      </c>
      <c r="D2825" s="8">
        <v>44239</v>
      </c>
      <c r="E2825" s="7" t="s">
        <v>33</v>
      </c>
      <c r="F2825" s="7" t="s">
        <v>102</v>
      </c>
      <c r="G2825" s="7" t="s">
        <v>103</v>
      </c>
      <c r="H2825" s="7" t="s">
        <v>22</v>
      </c>
      <c r="I2825" s="9">
        <v>0.35</v>
      </c>
      <c r="J2825" s="10">
        <v>2750</v>
      </c>
      <c r="K2825" s="11">
        <f t="shared" si="22"/>
        <v>962.49999999999989</v>
      </c>
      <c r="L2825" s="11">
        <f t="shared" si="23"/>
        <v>385</v>
      </c>
      <c r="M2825" s="12">
        <v>0.4</v>
      </c>
      <c r="O2825" s="17"/>
      <c r="P2825" s="15"/>
      <c r="Q2825" s="13"/>
      <c r="R2825" s="14"/>
    </row>
    <row r="2826" spans="1:18" ht="15.75" customHeight="1">
      <c r="A2826" s="1"/>
      <c r="B2826" s="7" t="s">
        <v>14</v>
      </c>
      <c r="C2826" s="7">
        <v>1185732</v>
      </c>
      <c r="D2826" s="8">
        <v>44266</v>
      </c>
      <c r="E2826" s="7" t="s">
        <v>33</v>
      </c>
      <c r="F2826" s="7" t="s">
        <v>102</v>
      </c>
      <c r="G2826" s="7" t="s">
        <v>103</v>
      </c>
      <c r="H2826" s="7" t="s">
        <v>17</v>
      </c>
      <c r="I2826" s="9">
        <v>0.4</v>
      </c>
      <c r="J2826" s="10">
        <v>4950</v>
      </c>
      <c r="K2826" s="11">
        <f t="shared" si="22"/>
        <v>1980</v>
      </c>
      <c r="L2826" s="11">
        <f t="shared" si="23"/>
        <v>693</v>
      </c>
      <c r="M2826" s="12">
        <v>0.35</v>
      </c>
      <c r="O2826" s="17"/>
      <c r="P2826" s="15"/>
      <c r="Q2826" s="13"/>
      <c r="R2826" s="14"/>
    </row>
    <row r="2827" spans="1:18" ht="15.75" customHeight="1">
      <c r="A2827" s="1"/>
      <c r="B2827" s="7" t="s">
        <v>14</v>
      </c>
      <c r="C2827" s="7">
        <v>1185732</v>
      </c>
      <c r="D2827" s="8">
        <v>44266</v>
      </c>
      <c r="E2827" s="7" t="s">
        <v>33</v>
      </c>
      <c r="F2827" s="7" t="s">
        <v>102</v>
      </c>
      <c r="G2827" s="7" t="s">
        <v>103</v>
      </c>
      <c r="H2827" s="7" t="s">
        <v>18</v>
      </c>
      <c r="I2827" s="9">
        <v>0.4</v>
      </c>
      <c r="J2827" s="10">
        <v>2000</v>
      </c>
      <c r="K2827" s="11">
        <f t="shared" si="22"/>
        <v>800</v>
      </c>
      <c r="L2827" s="11">
        <f t="shared" si="23"/>
        <v>240</v>
      </c>
      <c r="M2827" s="12">
        <v>0.3</v>
      </c>
      <c r="O2827" s="17"/>
      <c r="P2827" s="15"/>
      <c r="Q2827" s="13"/>
      <c r="R2827" s="14"/>
    </row>
    <row r="2828" spans="1:18" ht="15.75" customHeight="1">
      <c r="A2828" s="1"/>
      <c r="B2828" s="7" t="s">
        <v>14</v>
      </c>
      <c r="C2828" s="7">
        <v>1185732</v>
      </c>
      <c r="D2828" s="8">
        <v>44266</v>
      </c>
      <c r="E2828" s="7" t="s">
        <v>33</v>
      </c>
      <c r="F2828" s="7" t="s">
        <v>102</v>
      </c>
      <c r="G2828" s="7" t="s">
        <v>103</v>
      </c>
      <c r="H2828" s="7" t="s">
        <v>19</v>
      </c>
      <c r="I2828" s="9">
        <v>0.30000000000000004</v>
      </c>
      <c r="J2828" s="10">
        <v>2250</v>
      </c>
      <c r="K2828" s="11">
        <f t="shared" si="22"/>
        <v>675.00000000000011</v>
      </c>
      <c r="L2828" s="11">
        <f t="shared" si="23"/>
        <v>202.50000000000003</v>
      </c>
      <c r="M2828" s="12">
        <v>0.3</v>
      </c>
      <c r="O2828" s="17"/>
      <c r="P2828" s="15"/>
      <c r="Q2828" s="13"/>
      <c r="R2828" s="14"/>
    </row>
    <row r="2829" spans="1:18" ht="15.75" customHeight="1">
      <c r="A2829" s="1"/>
      <c r="B2829" s="7" t="s">
        <v>14</v>
      </c>
      <c r="C2829" s="7">
        <v>1185732</v>
      </c>
      <c r="D2829" s="8">
        <v>44266</v>
      </c>
      <c r="E2829" s="7" t="s">
        <v>33</v>
      </c>
      <c r="F2829" s="7" t="s">
        <v>102</v>
      </c>
      <c r="G2829" s="7" t="s">
        <v>103</v>
      </c>
      <c r="H2829" s="7" t="s">
        <v>20</v>
      </c>
      <c r="I2829" s="9">
        <v>0.35</v>
      </c>
      <c r="J2829" s="10">
        <v>750</v>
      </c>
      <c r="K2829" s="11">
        <f t="shared" si="22"/>
        <v>262.5</v>
      </c>
      <c r="L2829" s="11">
        <f t="shared" si="23"/>
        <v>78.75</v>
      </c>
      <c r="M2829" s="12">
        <v>0.3</v>
      </c>
      <c r="O2829" s="17"/>
      <c r="P2829" s="15"/>
      <c r="Q2829" s="13"/>
      <c r="R2829" s="14"/>
    </row>
    <row r="2830" spans="1:18" ht="15.75" customHeight="1">
      <c r="A2830" s="1"/>
      <c r="B2830" s="7" t="s">
        <v>14</v>
      </c>
      <c r="C2830" s="7">
        <v>1185732</v>
      </c>
      <c r="D2830" s="8">
        <v>44266</v>
      </c>
      <c r="E2830" s="7" t="s">
        <v>33</v>
      </c>
      <c r="F2830" s="7" t="s">
        <v>102</v>
      </c>
      <c r="G2830" s="7" t="s">
        <v>103</v>
      </c>
      <c r="H2830" s="7" t="s">
        <v>21</v>
      </c>
      <c r="I2830" s="9">
        <v>0.5</v>
      </c>
      <c r="J2830" s="10">
        <v>1250</v>
      </c>
      <c r="K2830" s="11">
        <f t="shared" si="22"/>
        <v>625</v>
      </c>
      <c r="L2830" s="11">
        <f t="shared" si="23"/>
        <v>218.75</v>
      </c>
      <c r="M2830" s="12">
        <v>0.35</v>
      </c>
      <c r="O2830" s="17"/>
      <c r="P2830" s="15"/>
      <c r="Q2830" s="13"/>
      <c r="R2830" s="14"/>
    </row>
    <row r="2831" spans="1:18" ht="15.75" customHeight="1">
      <c r="A2831" s="1"/>
      <c r="B2831" s="7" t="s">
        <v>14</v>
      </c>
      <c r="C2831" s="7">
        <v>1185732</v>
      </c>
      <c r="D2831" s="8">
        <v>44266</v>
      </c>
      <c r="E2831" s="7" t="s">
        <v>33</v>
      </c>
      <c r="F2831" s="7" t="s">
        <v>102</v>
      </c>
      <c r="G2831" s="7" t="s">
        <v>103</v>
      </c>
      <c r="H2831" s="7" t="s">
        <v>22</v>
      </c>
      <c r="I2831" s="9">
        <v>0.4</v>
      </c>
      <c r="J2831" s="10">
        <v>2250</v>
      </c>
      <c r="K2831" s="11">
        <f t="shared" si="22"/>
        <v>900</v>
      </c>
      <c r="L2831" s="11">
        <f t="shared" si="23"/>
        <v>360</v>
      </c>
      <c r="M2831" s="12">
        <v>0.4</v>
      </c>
      <c r="O2831" s="17"/>
      <c r="P2831" s="15"/>
      <c r="Q2831" s="13"/>
      <c r="R2831" s="14"/>
    </row>
    <row r="2832" spans="1:18" ht="15.75" customHeight="1">
      <c r="A2832" s="1"/>
      <c r="B2832" s="7" t="s">
        <v>14</v>
      </c>
      <c r="C2832" s="7">
        <v>1185732</v>
      </c>
      <c r="D2832" s="8">
        <v>44298</v>
      </c>
      <c r="E2832" s="7" t="s">
        <v>33</v>
      </c>
      <c r="F2832" s="7" t="s">
        <v>102</v>
      </c>
      <c r="G2832" s="7" t="s">
        <v>103</v>
      </c>
      <c r="H2832" s="7" t="s">
        <v>17</v>
      </c>
      <c r="I2832" s="9">
        <v>0.4</v>
      </c>
      <c r="J2832" s="10">
        <v>4500</v>
      </c>
      <c r="K2832" s="11">
        <f t="shared" si="22"/>
        <v>1800</v>
      </c>
      <c r="L2832" s="11">
        <f t="shared" si="23"/>
        <v>630</v>
      </c>
      <c r="M2832" s="12">
        <v>0.35</v>
      </c>
      <c r="O2832" s="17"/>
      <c r="P2832" s="15"/>
      <c r="Q2832" s="13"/>
      <c r="R2832" s="14"/>
    </row>
    <row r="2833" spans="1:18" ht="15.75" customHeight="1">
      <c r="A2833" s="1"/>
      <c r="B2833" s="7" t="s">
        <v>14</v>
      </c>
      <c r="C2833" s="7">
        <v>1185732</v>
      </c>
      <c r="D2833" s="8">
        <v>44298</v>
      </c>
      <c r="E2833" s="7" t="s">
        <v>33</v>
      </c>
      <c r="F2833" s="7" t="s">
        <v>102</v>
      </c>
      <c r="G2833" s="7" t="s">
        <v>103</v>
      </c>
      <c r="H2833" s="7" t="s">
        <v>18</v>
      </c>
      <c r="I2833" s="9">
        <v>0.4</v>
      </c>
      <c r="J2833" s="10">
        <v>1500</v>
      </c>
      <c r="K2833" s="11">
        <f t="shared" si="22"/>
        <v>600</v>
      </c>
      <c r="L2833" s="11">
        <f t="shared" si="23"/>
        <v>180</v>
      </c>
      <c r="M2833" s="12">
        <v>0.3</v>
      </c>
      <c r="O2833" s="17"/>
      <c r="P2833" s="15"/>
      <c r="Q2833" s="13"/>
      <c r="R2833" s="14"/>
    </row>
    <row r="2834" spans="1:18" ht="15.75" customHeight="1">
      <c r="A2834" s="1"/>
      <c r="B2834" s="7" t="s">
        <v>14</v>
      </c>
      <c r="C2834" s="7">
        <v>1185732</v>
      </c>
      <c r="D2834" s="8">
        <v>44298</v>
      </c>
      <c r="E2834" s="7" t="s">
        <v>33</v>
      </c>
      <c r="F2834" s="7" t="s">
        <v>102</v>
      </c>
      <c r="G2834" s="7" t="s">
        <v>103</v>
      </c>
      <c r="H2834" s="7" t="s">
        <v>19</v>
      </c>
      <c r="I2834" s="9">
        <v>0.30000000000000004</v>
      </c>
      <c r="J2834" s="10">
        <v>1500</v>
      </c>
      <c r="K2834" s="11">
        <f t="shared" si="22"/>
        <v>450.00000000000006</v>
      </c>
      <c r="L2834" s="11">
        <f t="shared" si="23"/>
        <v>135</v>
      </c>
      <c r="M2834" s="12">
        <v>0.3</v>
      </c>
      <c r="O2834" s="17"/>
      <c r="P2834" s="15"/>
      <c r="Q2834" s="13"/>
      <c r="R2834" s="14"/>
    </row>
    <row r="2835" spans="1:18" ht="15.75" customHeight="1">
      <c r="A2835" s="1"/>
      <c r="B2835" s="7" t="s">
        <v>14</v>
      </c>
      <c r="C2835" s="7">
        <v>1185732</v>
      </c>
      <c r="D2835" s="8">
        <v>44298</v>
      </c>
      <c r="E2835" s="7" t="s">
        <v>33</v>
      </c>
      <c r="F2835" s="7" t="s">
        <v>102</v>
      </c>
      <c r="G2835" s="7" t="s">
        <v>103</v>
      </c>
      <c r="H2835" s="7" t="s">
        <v>20</v>
      </c>
      <c r="I2835" s="9">
        <v>0.35</v>
      </c>
      <c r="J2835" s="10">
        <v>750</v>
      </c>
      <c r="K2835" s="11">
        <f t="shared" si="22"/>
        <v>262.5</v>
      </c>
      <c r="L2835" s="11">
        <f t="shared" si="23"/>
        <v>78.75</v>
      </c>
      <c r="M2835" s="12">
        <v>0.3</v>
      </c>
      <c r="O2835" s="17"/>
      <c r="P2835" s="15"/>
      <c r="Q2835" s="13"/>
      <c r="R2835" s="14"/>
    </row>
    <row r="2836" spans="1:18" ht="15.75" customHeight="1">
      <c r="A2836" s="1"/>
      <c r="B2836" s="7" t="s">
        <v>14</v>
      </c>
      <c r="C2836" s="7">
        <v>1185732</v>
      </c>
      <c r="D2836" s="8">
        <v>44298</v>
      </c>
      <c r="E2836" s="7" t="s">
        <v>33</v>
      </c>
      <c r="F2836" s="7" t="s">
        <v>102</v>
      </c>
      <c r="G2836" s="7" t="s">
        <v>103</v>
      </c>
      <c r="H2836" s="7" t="s">
        <v>21</v>
      </c>
      <c r="I2836" s="9">
        <v>0.6</v>
      </c>
      <c r="J2836" s="10">
        <v>1000</v>
      </c>
      <c r="K2836" s="11">
        <f t="shared" si="22"/>
        <v>600</v>
      </c>
      <c r="L2836" s="11">
        <f t="shared" si="23"/>
        <v>210</v>
      </c>
      <c r="M2836" s="12">
        <v>0.35</v>
      </c>
      <c r="O2836" s="17"/>
      <c r="P2836" s="15"/>
      <c r="Q2836" s="13"/>
      <c r="R2836" s="14"/>
    </row>
    <row r="2837" spans="1:18" ht="15.75" customHeight="1">
      <c r="A2837" s="1"/>
      <c r="B2837" s="7" t="s">
        <v>14</v>
      </c>
      <c r="C2837" s="7">
        <v>1185732</v>
      </c>
      <c r="D2837" s="8">
        <v>44298</v>
      </c>
      <c r="E2837" s="7" t="s">
        <v>33</v>
      </c>
      <c r="F2837" s="7" t="s">
        <v>102</v>
      </c>
      <c r="G2837" s="7" t="s">
        <v>103</v>
      </c>
      <c r="H2837" s="7" t="s">
        <v>22</v>
      </c>
      <c r="I2837" s="9">
        <v>0.5</v>
      </c>
      <c r="J2837" s="10">
        <v>2250</v>
      </c>
      <c r="K2837" s="11">
        <f t="shared" si="22"/>
        <v>1125</v>
      </c>
      <c r="L2837" s="11">
        <f t="shared" si="23"/>
        <v>450</v>
      </c>
      <c r="M2837" s="12">
        <v>0.4</v>
      </c>
      <c r="O2837" s="17"/>
      <c r="P2837" s="15"/>
      <c r="Q2837" s="13"/>
      <c r="R2837" s="14"/>
    </row>
    <row r="2838" spans="1:18" ht="15.75" customHeight="1">
      <c r="A2838" s="1"/>
      <c r="B2838" s="7" t="s">
        <v>14</v>
      </c>
      <c r="C2838" s="7">
        <v>1185732</v>
      </c>
      <c r="D2838" s="8">
        <v>44329</v>
      </c>
      <c r="E2838" s="7" t="s">
        <v>33</v>
      </c>
      <c r="F2838" s="7" t="s">
        <v>102</v>
      </c>
      <c r="G2838" s="7" t="s">
        <v>103</v>
      </c>
      <c r="H2838" s="7" t="s">
        <v>17</v>
      </c>
      <c r="I2838" s="9">
        <v>0.6</v>
      </c>
      <c r="J2838" s="10">
        <v>4950</v>
      </c>
      <c r="K2838" s="11">
        <f t="shared" si="22"/>
        <v>2970</v>
      </c>
      <c r="L2838" s="11">
        <f t="shared" si="23"/>
        <v>1039.5</v>
      </c>
      <c r="M2838" s="12">
        <v>0.35</v>
      </c>
      <c r="O2838" s="17"/>
      <c r="P2838" s="15"/>
      <c r="Q2838" s="13"/>
      <c r="R2838" s="14"/>
    </row>
    <row r="2839" spans="1:18" ht="15.75" customHeight="1">
      <c r="A2839" s="1"/>
      <c r="B2839" s="7" t="s">
        <v>14</v>
      </c>
      <c r="C2839" s="7">
        <v>1185732</v>
      </c>
      <c r="D2839" s="8">
        <v>44329</v>
      </c>
      <c r="E2839" s="7" t="s">
        <v>33</v>
      </c>
      <c r="F2839" s="7" t="s">
        <v>102</v>
      </c>
      <c r="G2839" s="7" t="s">
        <v>103</v>
      </c>
      <c r="H2839" s="7" t="s">
        <v>18</v>
      </c>
      <c r="I2839" s="9">
        <v>0.5</v>
      </c>
      <c r="J2839" s="10">
        <v>2000</v>
      </c>
      <c r="K2839" s="11">
        <f t="shared" si="22"/>
        <v>1000</v>
      </c>
      <c r="L2839" s="11">
        <f t="shared" si="23"/>
        <v>300</v>
      </c>
      <c r="M2839" s="12">
        <v>0.3</v>
      </c>
      <c r="O2839" s="17"/>
      <c r="P2839" s="15"/>
      <c r="Q2839" s="13"/>
      <c r="R2839" s="14"/>
    </row>
    <row r="2840" spans="1:18" ht="15.75" customHeight="1">
      <c r="A2840" s="1"/>
      <c r="B2840" s="7" t="s">
        <v>14</v>
      </c>
      <c r="C2840" s="7">
        <v>1185732</v>
      </c>
      <c r="D2840" s="8">
        <v>44329</v>
      </c>
      <c r="E2840" s="7" t="s">
        <v>33</v>
      </c>
      <c r="F2840" s="7" t="s">
        <v>102</v>
      </c>
      <c r="G2840" s="7" t="s">
        <v>103</v>
      </c>
      <c r="H2840" s="7" t="s">
        <v>19</v>
      </c>
      <c r="I2840" s="9">
        <v>0.45</v>
      </c>
      <c r="J2840" s="10">
        <v>1750</v>
      </c>
      <c r="K2840" s="11">
        <f t="shared" si="22"/>
        <v>787.5</v>
      </c>
      <c r="L2840" s="11">
        <f t="shared" si="23"/>
        <v>236.25</v>
      </c>
      <c r="M2840" s="12">
        <v>0.3</v>
      </c>
      <c r="O2840" s="17"/>
      <c r="P2840" s="15"/>
      <c r="Q2840" s="13"/>
      <c r="R2840" s="14"/>
    </row>
    <row r="2841" spans="1:18" ht="15.75" customHeight="1">
      <c r="A2841" s="1"/>
      <c r="B2841" s="7" t="s">
        <v>14</v>
      </c>
      <c r="C2841" s="7">
        <v>1185732</v>
      </c>
      <c r="D2841" s="8">
        <v>44329</v>
      </c>
      <c r="E2841" s="7" t="s">
        <v>33</v>
      </c>
      <c r="F2841" s="7" t="s">
        <v>102</v>
      </c>
      <c r="G2841" s="7" t="s">
        <v>103</v>
      </c>
      <c r="H2841" s="7" t="s">
        <v>20</v>
      </c>
      <c r="I2841" s="9">
        <v>0.45</v>
      </c>
      <c r="J2841" s="10">
        <v>1000</v>
      </c>
      <c r="K2841" s="11">
        <f t="shared" si="22"/>
        <v>450</v>
      </c>
      <c r="L2841" s="11">
        <f t="shared" si="23"/>
        <v>135</v>
      </c>
      <c r="M2841" s="12">
        <v>0.3</v>
      </c>
      <c r="O2841" s="17"/>
      <c r="P2841" s="15"/>
      <c r="Q2841" s="13"/>
      <c r="R2841" s="14"/>
    </row>
    <row r="2842" spans="1:18" ht="15.75" customHeight="1">
      <c r="A2842" s="1"/>
      <c r="B2842" s="7" t="s">
        <v>14</v>
      </c>
      <c r="C2842" s="7">
        <v>1185732</v>
      </c>
      <c r="D2842" s="8">
        <v>44329</v>
      </c>
      <c r="E2842" s="7" t="s">
        <v>33</v>
      </c>
      <c r="F2842" s="7" t="s">
        <v>102</v>
      </c>
      <c r="G2842" s="7" t="s">
        <v>103</v>
      </c>
      <c r="H2842" s="7" t="s">
        <v>21</v>
      </c>
      <c r="I2842" s="9">
        <v>0.54999999999999993</v>
      </c>
      <c r="J2842" s="10">
        <v>1250</v>
      </c>
      <c r="K2842" s="11">
        <f t="shared" si="22"/>
        <v>687.49999999999989</v>
      </c>
      <c r="L2842" s="11">
        <f t="shared" si="23"/>
        <v>240.62499999999994</v>
      </c>
      <c r="M2842" s="12">
        <v>0.35</v>
      </c>
      <c r="O2842" s="17"/>
      <c r="P2842" s="15"/>
      <c r="Q2842" s="13"/>
      <c r="R2842" s="14"/>
    </row>
    <row r="2843" spans="1:18" ht="15.75" customHeight="1">
      <c r="A2843" s="1"/>
      <c r="B2843" s="7" t="s">
        <v>14</v>
      </c>
      <c r="C2843" s="7">
        <v>1185732</v>
      </c>
      <c r="D2843" s="8">
        <v>44329</v>
      </c>
      <c r="E2843" s="7" t="s">
        <v>33</v>
      </c>
      <c r="F2843" s="7" t="s">
        <v>102</v>
      </c>
      <c r="G2843" s="7" t="s">
        <v>103</v>
      </c>
      <c r="H2843" s="7" t="s">
        <v>22</v>
      </c>
      <c r="I2843" s="9">
        <v>0.6</v>
      </c>
      <c r="J2843" s="10">
        <v>2500</v>
      </c>
      <c r="K2843" s="11">
        <f t="shared" si="22"/>
        <v>1500</v>
      </c>
      <c r="L2843" s="11">
        <f t="shared" si="23"/>
        <v>600</v>
      </c>
      <c r="M2843" s="12">
        <v>0.4</v>
      </c>
      <c r="O2843" s="17"/>
      <c r="P2843" s="15"/>
      <c r="Q2843" s="13"/>
      <c r="R2843" s="14"/>
    </row>
    <row r="2844" spans="1:18" ht="15.75" customHeight="1">
      <c r="A2844" s="1"/>
      <c r="B2844" s="7" t="s">
        <v>14</v>
      </c>
      <c r="C2844" s="7">
        <v>1185732</v>
      </c>
      <c r="D2844" s="8">
        <v>44359</v>
      </c>
      <c r="E2844" s="7" t="s">
        <v>33</v>
      </c>
      <c r="F2844" s="7" t="s">
        <v>102</v>
      </c>
      <c r="G2844" s="7" t="s">
        <v>103</v>
      </c>
      <c r="H2844" s="7" t="s">
        <v>17</v>
      </c>
      <c r="I2844" s="9">
        <v>0.45</v>
      </c>
      <c r="J2844" s="10">
        <v>5000</v>
      </c>
      <c r="K2844" s="11">
        <f t="shared" si="22"/>
        <v>2250</v>
      </c>
      <c r="L2844" s="11">
        <f t="shared" si="23"/>
        <v>787.5</v>
      </c>
      <c r="M2844" s="12">
        <v>0.35</v>
      </c>
      <c r="O2844" s="17"/>
      <c r="P2844" s="15"/>
      <c r="Q2844" s="13"/>
      <c r="R2844" s="14"/>
    </row>
    <row r="2845" spans="1:18" ht="15.75" customHeight="1">
      <c r="A2845" s="1"/>
      <c r="B2845" s="7" t="s">
        <v>14</v>
      </c>
      <c r="C2845" s="7">
        <v>1185732</v>
      </c>
      <c r="D2845" s="8">
        <v>44359</v>
      </c>
      <c r="E2845" s="7" t="s">
        <v>33</v>
      </c>
      <c r="F2845" s="7" t="s">
        <v>102</v>
      </c>
      <c r="G2845" s="7" t="s">
        <v>103</v>
      </c>
      <c r="H2845" s="7" t="s">
        <v>18</v>
      </c>
      <c r="I2845" s="9">
        <v>0.40000000000000008</v>
      </c>
      <c r="J2845" s="10">
        <v>2500</v>
      </c>
      <c r="K2845" s="11">
        <f t="shared" si="22"/>
        <v>1000.0000000000002</v>
      </c>
      <c r="L2845" s="11">
        <f t="shared" si="23"/>
        <v>300.00000000000006</v>
      </c>
      <c r="M2845" s="12">
        <v>0.3</v>
      </c>
      <c r="O2845" s="17"/>
      <c r="P2845" s="15"/>
      <c r="Q2845" s="13"/>
      <c r="R2845" s="14"/>
    </row>
    <row r="2846" spans="1:18" ht="15.75" customHeight="1">
      <c r="A2846" s="1"/>
      <c r="B2846" s="7" t="s">
        <v>14</v>
      </c>
      <c r="C2846" s="7">
        <v>1185732</v>
      </c>
      <c r="D2846" s="8">
        <v>44359</v>
      </c>
      <c r="E2846" s="7" t="s">
        <v>33</v>
      </c>
      <c r="F2846" s="7" t="s">
        <v>102</v>
      </c>
      <c r="G2846" s="7" t="s">
        <v>103</v>
      </c>
      <c r="H2846" s="7" t="s">
        <v>19</v>
      </c>
      <c r="I2846" s="9">
        <v>0.35000000000000003</v>
      </c>
      <c r="J2846" s="10">
        <v>2000</v>
      </c>
      <c r="K2846" s="11">
        <f t="shared" si="22"/>
        <v>700.00000000000011</v>
      </c>
      <c r="L2846" s="11">
        <f t="shared" si="23"/>
        <v>210.00000000000003</v>
      </c>
      <c r="M2846" s="12">
        <v>0.3</v>
      </c>
      <c r="O2846" s="17"/>
      <c r="P2846" s="15"/>
      <c r="Q2846" s="13"/>
      <c r="R2846" s="14"/>
    </row>
    <row r="2847" spans="1:18" ht="15.75" customHeight="1">
      <c r="A2847" s="1"/>
      <c r="B2847" s="7" t="s">
        <v>14</v>
      </c>
      <c r="C2847" s="7">
        <v>1185732</v>
      </c>
      <c r="D2847" s="8">
        <v>44359</v>
      </c>
      <c r="E2847" s="7" t="s">
        <v>33</v>
      </c>
      <c r="F2847" s="7" t="s">
        <v>102</v>
      </c>
      <c r="G2847" s="7" t="s">
        <v>103</v>
      </c>
      <c r="H2847" s="7" t="s">
        <v>20</v>
      </c>
      <c r="I2847" s="9">
        <v>0.35000000000000003</v>
      </c>
      <c r="J2847" s="10">
        <v>1750</v>
      </c>
      <c r="K2847" s="11">
        <f t="shared" si="22"/>
        <v>612.50000000000011</v>
      </c>
      <c r="L2847" s="11">
        <f t="shared" si="23"/>
        <v>183.75000000000003</v>
      </c>
      <c r="M2847" s="12">
        <v>0.3</v>
      </c>
      <c r="O2847" s="17"/>
      <c r="P2847" s="15"/>
      <c r="Q2847" s="13"/>
      <c r="R2847" s="14"/>
    </row>
    <row r="2848" spans="1:18" ht="15.75" customHeight="1">
      <c r="A2848" s="1"/>
      <c r="B2848" s="7" t="s">
        <v>14</v>
      </c>
      <c r="C2848" s="7">
        <v>1185732</v>
      </c>
      <c r="D2848" s="8">
        <v>44359</v>
      </c>
      <c r="E2848" s="7" t="s">
        <v>33</v>
      </c>
      <c r="F2848" s="7" t="s">
        <v>102</v>
      </c>
      <c r="G2848" s="7" t="s">
        <v>103</v>
      </c>
      <c r="H2848" s="7" t="s">
        <v>21</v>
      </c>
      <c r="I2848" s="9">
        <v>0.45</v>
      </c>
      <c r="J2848" s="10">
        <v>1750</v>
      </c>
      <c r="K2848" s="11">
        <f t="shared" si="22"/>
        <v>787.5</v>
      </c>
      <c r="L2848" s="11">
        <f t="shared" si="23"/>
        <v>275.625</v>
      </c>
      <c r="M2848" s="12">
        <v>0.35</v>
      </c>
      <c r="O2848" s="17"/>
      <c r="P2848" s="15"/>
      <c r="Q2848" s="13"/>
      <c r="R2848" s="14"/>
    </row>
    <row r="2849" spans="1:18" ht="15.75" customHeight="1">
      <c r="A2849" s="1"/>
      <c r="B2849" s="7" t="s">
        <v>14</v>
      </c>
      <c r="C2849" s="7">
        <v>1185732</v>
      </c>
      <c r="D2849" s="8">
        <v>44359</v>
      </c>
      <c r="E2849" s="7" t="s">
        <v>33</v>
      </c>
      <c r="F2849" s="7" t="s">
        <v>102</v>
      </c>
      <c r="G2849" s="7" t="s">
        <v>103</v>
      </c>
      <c r="H2849" s="7" t="s">
        <v>22</v>
      </c>
      <c r="I2849" s="9">
        <v>0.55000000000000004</v>
      </c>
      <c r="J2849" s="10">
        <v>3250</v>
      </c>
      <c r="K2849" s="11">
        <f t="shared" si="22"/>
        <v>1787.5000000000002</v>
      </c>
      <c r="L2849" s="11">
        <f t="shared" si="23"/>
        <v>715.00000000000011</v>
      </c>
      <c r="M2849" s="12">
        <v>0.4</v>
      </c>
      <c r="O2849" s="17"/>
      <c r="P2849" s="15"/>
      <c r="Q2849" s="13"/>
      <c r="R2849" s="14"/>
    </row>
    <row r="2850" spans="1:18" ht="15.75" customHeight="1">
      <c r="A2850" s="1"/>
      <c r="B2850" s="7" t="s">
        <v>14</v>
      </c>
      <c r="C2850" s="7">
        <v>1185732</v>
      </c>
      <c r="D2850" s="8">
        <v>44388</v>
      </c>
      <c r="E2850" s="7" t="s">
        <v>33</v>
      </c>
      <c r="F2850" s="7" t="s">
        <v>102</v>
      </c>
      <c r="G2850" s="7" t="s">
        <v>103</v>
      </c>
      <c r="H2850" s="7" t="s">
        <v>17</v>
      </c>
      <c r="I2850" s="9">
        <v>0.5</v>
      </c>
      <c r="J2850" s="10">
        <v>5500</v>
      </c>
      <c r="K2850" s="11">
        <f t="shared" si="22"/>
        <v>2750</v>
      </c>
      <c r="L2850" s="11">
        <f t="shared" si="23"/>
        <v>962.49999999999989</v>
      </c>
      <c r="M2850" s="12">
        <v>0.35</v>
      </c>
      <c r="O2850" s="17"/>
      <c r="P2850" s="15"/>
      <c r="Q2850" s="13"/>
      <c r="R2850" s="14"/>
    </row>
    <row r="2851" spans="1:18" ht="15.75" customHeight="1">
      <c r="A2851" s="1"/>
      <c r="B2851" s="7" t="s">
        <v>14</v>
      </c>
      <c r="C2851" s="7">
        <v>1185732</v>
      </c>
      <c r="D2851" s="8">
        <v>44388</v>
      </c>
      <c r="E2851" s="7" t="s">
        <v>33</v>
      </c>
      <c r="F2851" s="7" t="s">
        <v>102</v>
      </c>
      <c r="G2851" s="7" t="s">
        <v>103</v>
      </c>
      <c r="H2851" s="7" t="s">
        <v>18</v>
      </c>
      <c r="I2851" s="9">
        <v>0.45000000000000007</v>
      </c>
      <c r="J2851" s="10">
        <v>3000</v>
      </c>
      <c r="K2851" s="11">
        <f t="shared" si="22"/>
        <v>1350.0000000000002</v>
      </c>
      <c r="L2851" s="11">
        <f t="shared" si="23"/>
        <v>405.00000000000006</v>
      </c>
      <c r="M2851" s="12">
        <v>0.3</v>
      </c>
      <c r="O2851" s="17"/>
      <c r="P2851" s="15"/>
      <c r="Q2851" s="13"/>
      <c r="R2851" s="14"/>
    </row>
    <row r="2852" spans="1:18" ht="15.75" customHeight="1">
      <c r="A2852" s="1"/>
      <c r="B2852" s="7" t="s">
        <v>14</v>
      </c>
      <c r="C2852" s="7">
        <v>1185732</v>
      </c>
      <c r="D2852" s="8">
        <v>44388</v>
      </c>
      <c r="E2852" s="7" t="s">
        <v>33</v>
      </c>
      <c r="F2852" s="7" t="s">
        <v>102</v>
      </c>
      <c r="G2852" s="7" t="s">
        <v>103</v>
      </c>
      <c r="H2852" s="7" t="s">
        <v>19</v>
      </c>
      <c r="I2852" s="9">
        <v>0.4</v>
      </c>
      <c r="J2852" s="10">
        <v>2250</v>
      </c>
      <c r="K2852" s="11">
        <f t="shared" si="22"/>
        <v>900</v>
      </c>
      <c r="L2852" s="11">
        <f t="shared" si="23"/>
        <v>270</v>
      </c>
      <c r="M2852" s="12">
        <v>0.3</v>
      </c>
      <c r="O2852" s="17"/>
      <c r="P2852" s="15"/>
      <c r="Q2852" s="13"/>
      <c r="R2852" s="14"/>
    </row>
    <row r="2853" spans="1:18" ht="15.75" customHeight="1">
      <c r="A2853" s="1"/>
      <c r="B2853" s="7" t="s">
        <v>14</v>
      </c>
      <c r="C2853" s="7">
        <v>1185732</v>
      </c>
      <c r="D2853" s="8">
        <v>44388</v>
      </c>
      <c r="E2853" s="7" t="s">
        <v>33</v>
      </c>
      <c r="F2853" s="7" t="s">
        <v>102</v>
      </c>
      <c r="G2853" s="7" t="s">
        <v>103</v>
      </c>
      <c r="H2853" s="7" t="s">
        <v>20</v>
      </c>
      <c r="I2853" s="9">
        <v>0.4</v>
      </c>
      <c r="J2853" s="10">
        <v>1750</v>
      </c>
      <c r="K2853" s="11">
        <f t="shared" si="22"/>
        <v>700</v>
      </c>
      <c r="L2853" s="11">
        <f t="shared" si="23"/>
        <v>210</v>
      </c>
      <c r="M2853" s="12">
        <v>0.3</v>
      </c>
      <c r="O2853" s="17"/>
      <c r="P2853" s="15"/>
      <c r="Q2853" s="13"/>
      <c r="R2853" s="14"/>
    </row>
    <row r="2854" spans="1:18" ht="15.75" customHeight="1">
      <c r="A2854" s="1"/>
      <c r="B2854" s="7" t="s">
        <v>14</v>
      </c>
      <c r="C2854" s="7">
        <v>1185732</v>
      </c>
      <c r="D2854" s="8">
        <v>44388</v>
      </c>
      <c r="E2854" s="7" t="s">
        <v>33</v>
      </c>
      <c r="F2854" s="7" t="s">
        <v>102</v>
      </c>
      <c r="G2854" s="7" t="s">
        <v>103</v>
      </c>
      <c r="H2854" s="7" t="s">
        <v>21</v>
      </c>
      <c r="I2854" s="9">
        <v>0.5</v>
      </c>
      <c r="J2854" s="10">
        <v>2000</v>
      </c>
      <c r="K2854" s="11">
        <f t="shared" si="22"/>
        <v>1000</v>
      </c>
      <c r="L2854" s="11">
        <f t="shared" si="23"/>
        <v>350</v>
      </c>
      <c r="M2854" s="12">
        <v>0.35</v>
      </c>
      <c r="O2854" s="17"/>
      <c r="P2854" s="15"/>
      <c r="Q2854" s="13"/>
      <c r="R2854" s="14"/>
    </row>
    <row r="2855" spans="1:18" ht="15.75" customHeight="1">
      <c r="A2855" s="1"/>
      <c r="B2855" s="7" t="s">
        <v>14</v>
      </c>
      <c r="C2855" s="7">
        <v>1185732</v>
      </c>
      <c r="D2855" s="8">
        <v>44388</v>
      </c>
      <c r="E2855" s="7" t="s">
        <v>33</v>
      </c>
      <c r="F2855" s="7" t="s">
        <v>102</v>
      </c>
      <c r="G2855" s="7" t="s">
        <v>103</v>
      </c>
      <c r="H2855" s="7" t="s">
        <v>22</v>
      </c>
      <c r="I2855" s="9">
        <v>0.55000000000000004</v>
      </c>
      <c r="J2855" s="10">
        <v>3750</v>
      </c>
      <c r="K2855" s="11">
        <f t="shared" si="22"/>
        <v>2062.5</v>
      </c>
      <c r="L2855" s="11">
        <f t="shared" si="23"/>
        <v>825</v>
      </c>
      <c r="M2855" s="12">
        <v>0.4</v>
      </c>
      <c r="O2855" s="17"/>
      <c r="P2855" s="15"/>
      <c r="Q2855" s="13"/>
      <c r="R2855" s="14"/>
    </row>
    <row r="2856" spans="1:18" ht="15.75" customHeight="1">
      <c r="A2856" s="1"/>
      <c r="B2856" s="7" t="s">
        <v>14</v>
      </c>
      <c r="C2856" s="7">
        <v>1185732</v>
      </c>
      <c r="D2856" s="8">
        <v>44420</v>
      </c>
      <c r="E2856" s="7" t="s">
        <v>33</v>
      </c>
      <c r="F2856" s="7" t="s">
        <v>102</v>
      </c>
      <c r="G2856" s="7" t="s">
        <v>103</v>
      </c>
      <c r="H2856" s="7" t="s">
        <v>17</v>
      </c>
      <c r="I2856" s="9">
        <v>0.5</v>
      </c>
      <c r="J2856" s="10">
        <v>5250</v>
      </c>
      <c r="K2856" s="11">
        <f t="shared" si="22"/>
        <v>2625</v>
      </c>
      <c r="L2856" s="11">
        <f t="shared" si="23"/>
        <v>918.74999999999989</v>
      </c>
      <c r="M2856" s="12">
        <v>0.35</v>
      </c>
      <c r="O2856" s="17"/>
      <c r="P2856" s="15"/>
      <c r="Q2856" s="13"/>
      <c r="R2856" s="14"/>
    </row>
    <row r="2857" spans="1:18" ht="15.75" customHeight="1">
      <c r="A2857" s="1"/>
      <c r="B2857" s="7" t="s">
        <v>14</v>
      </c>
      <c r="C2857" s="7">
        <v>1185732</v>
      </c>
      <c r="D2857" s="8">
        <v>44420</v>
      </c>
      <c r="E2857" s="7" t="s">
        <v>33</v>
      </c>
      <c r="F2857" s="7" t="s">
        <v>102</v>
      </c>
      <c r="G2857" s="7" t="s">
        <v>103</v>
      </c>
      <c r="H2857" s="7" t="s">
        <v>18</v>
      </c>
      <c r="I2857" s="9">
        <v>0.45000000000000007</v>
      </c>
      <c r="J2857" s="10">
        <v>3000</v>
      </c>
      <c r="K2857" s="11">
        <f t="shared" si="22"/>
        <v>1350.0000000000002</v>
      </c>
      <c r="L2857" s="11">
        <f t="shared" si="23"/>
        <v>405.00000000000006</v>
      </c>
      <c r="M2857" s="12">
        <v>0.3</v>
      </c>
      <c r="O2857" s="17"/>
      <c r="P2857" s="15"/>
      <c r="Q2857" s="13"/>
      <c r="R2857" s="14"/>
    </row>
    <row r="2858" spans="1:18" ht="15.75" customHeight="1">
      <c r="A2858" s="1"/>
      <c r="B2858" s="7" t="s">
        <v>14</v>
      </c>
      <c r="C2858" s="7">
        <v>1185732</v>
      </c>
      <c r="D2858" s="8">
        <v>44420</v>
      </c>
      <c r="E2858" s="7" t="s">
        <v>33</v>
      </c>
      <c r="F2858" s="7" t="s">
        <v>102</v>
      </c>
      <c r="G2858" s="7" t="s">
        <v>103</v>
      </c>
      <c r="H2858" s="7" t="s">
        <v>19</v>
      </c>
      <c r="I2858" s="9">
        <v>0.4</v>
      </c>
      <c r="J2858" s="10">
        <v>2250</v>
      </c>
      <c r="K2858" s="11">
        <f t="shared" si="22"/>
        <v>900</v>
      </c>
      <c r="L2858" s="11">
        <f t="shared" si="23"/>
        <v>270</v>
      </c>
      <c r="M2858" s="12">
        <v>0.3</v>
      </c>
      <c r="O2858" s="17"/>
      <c r="P2858" s="15"/>
      <c r="Q2858" s="13"/>
      <c r="R2858" s="14"/>
    </row>
    <row r="2859" spans="1:18" ht="15.75" customHeight="1">
      <c r="A2859" s="1"/>
      <c r="B2859" s="7" t="s">
        <v>14</v>
      </c>
      <c r="C2859" s="7">
        <v>1185732</v>
      </c>
      <c r="D2859" s="8">
        <v>44420</v>
      </c>
      <c r="E2859" s="7" t="s">
        <v>33</v>
      </c>
      <c r="F2859" s="7" t="s">
        <v>102</v>
      </c>
      <c r="G2859" s="7" t="s">
        <v>103</v>
      </c>
      <c r="H2859" s="7" t="s">
        <v>20</v>
      </c>
      <c r="I2859" s="9">
        <v>0.4</v>
      </c>
      <c r="J2859" s="10">
        <v>2000</v>
      </c>
      <c r="K2859" s="11">
        <f t="shared" si="22"/>
        <v>800</v>
      </c>
      <c r="L2859" s="11">
        <f t="shared" si="23"/>
        <v>240</v>
      </c>
      <c r="M2859" s="12">
        <v>0.3</v>
      </c>
      <c r="O2859" s="17"/>
      <c r="P2859" s="15"/>
      <c r="Q2859" s="13"/>
      <c r="R2859" s="14"/>
    </row>
    <row r="2860" spans="1:18" ht="15.75" customHeight="1">
      <c r="A2860" s="1"/>
      <c r="B2860" s="7" t="s">
        <v>14</v>
      </c>
      <c r="C2860" s="7">
        <v>1185732</v>
      </c>
      <c r="D2860" s="8">
        <v>44420</v>
      </c>
      <c r="E2860" s="7" t="s">
        <v>33</v>
      </c>
      <c r="F2860" s="7" t="s">
        <v>102</v>
      </c>
      <c r="G2860" s="7" t="s">
        <v>103</v>
      </c>
      <c r="H2860" s="7" t="s">
        <v>21</v>
      </c>
      <c r="I2860" s="9">
        <v>0.5</v>
      </c>
      <c r="J2860" s="10">
        <v>1750</v>
      </c>
      <c r="K2860" s="11">
        <f t="shared" si="22"/>
        <v>875</v>
      </c>
      <c r="L2860" s="11">
        <f t="shared" si="23"/>
        <v>306.25</v>
      </c>
      <c r="M2860" s="12">
        <v>0.35</v>
      </c>
      <c r="O2860" s="17"/>
      <c r="P2860" s="15"/>
      <c r="Q2860" s="13"/>
      <c r="R2860" s="14"/>
    </row>
    <row r="2861" spans="1:18" ht="15.75" customHeight="1">
      <c r="A2861" s="1"/>
      <c r="B2861" s="7" t="s">
        <v>14</v>
      </c>
      <c r="C2861" s="7">
        <v>1185732</v>
      </c>
      <c r="D2861" s="8">
        <v>44420</v>
      </c>
      <c r="E2861" s="7" t="s">
        <v>33</v>
      </c>
      <c r="F2861" s="7" t="s">
        <v>102</v>
      </c>
      <c r="G2861" s="7" t="s">
        <v>103</v>
      </c>
      <c r="H2861" s="7" t="s">
        <v>22</v>
      </c>
      <c r="I2861" s="9">
        <v>0.55000000000000004</v>
      </c>
      <c r="J2861" s="10">
        <v>3500</v>
      </c>
      <c r="K2861" s="11">
        <f t="shared" si="22"/>
        <v>1925.0000000000002</v>
      </c>
      <c r="L2861" s="11">
        <f t="shared" si="23"/>
        <v>770.00000000000011</v>
      </c>
      <c r="M2861" s="12">
        <v>0.4</v>
      </c>
      <c r="O2861" s="17"/>
      <c r="P2861" s="15"/>
      <c r="Q2861" s="13"/>
      <c r="R2861" s="14"/>
    </row>
    <row r="2862" spans="1:18" ht="15.75" customHeight="1">
      <c r="A2862" s="1"/>
      <c r="B2862" s="7" t="s">
        <v>14</v>
      </c>
      <c r="C2862" s="7">
        <v>1185732</v>
      </c>
      <c r="D2862" s="8">
        <v>44452</v>
      </c>
      <c r="E2862" s="7" t="s">
        <v>33</v>
      </c>
      <c r="F2862" s="7" t="s">
        <v>102</v>
      </c>
      <c r="G2862" s="7" t="s">
        <v>103</v>
      </c>
      <c r="H2862" s="7" t="s">
        <v>17</v>
      </c>
      <c r="I2862" s="9">
        <v>0.45</v>
      </c>
      <c r="J2862" s="10">
        <v>4750</v>
      </c>
      <c r="K2862" s="11">
        <f t="shared" si="22"/>
        <v>2137.5</v>
      </c>
      <c r="L2862" s="11">
        <f t="shared" si="23"/>
        <v>748.125</v>
      </c>
      <c r="M2862" s="12">
        <v>0.35</v>
      </c>
      <c r="O2862" s="17"/>
      <c r="P2862" s="15"/>
      <c r="Q2862" s="13"/>
      <c r="R2862" s="14"/>
    </row>
    <row r="2863" spans="1:18" ht="15.75" customHeight="1">
      <c r="A2863" s="1"/>
      <c r="B2863" s="7" t="s">
        <v>14</v>
      </c>
      <c r="C2863" s="7">
        <v>1185732</v>
      </c>
      <c r="D2863" s="8">
        <v>44452</v>
      </c>
      <c r="E2863" s="7" t="s">
        <v>33</v>
      </c>
      <c r="F2863" s="7" t="s">
        <v>102</v>
      </c>
      <c r="G2863" s="7" t="s">
        <v>103</v>
      </c>
      <c r="H2863" s="7" t="s">
        <v>18</v>
      </c>
      <c r="I2863" s="9">
        <v>0.40000000000000008</v>
      </c>
      <c r="J2863" s="10">
        <v>2750</v>
      </c>
      <c r="K2863" s="11">
        <f t="shared" si="22"/>
        <v>1100.0000000000002</v>
      </c>
      <c r="L2863" s="11">
        <f t="shared" si="23"/>
        <v>330.00000000000006</v>
      </c>
      <c r="M2863" s="12">
        <v>0.3</v>
      </c>
      <c r="O2863" s="17"/>
      <c r="P2863" s="15"/>
      <c r="Q2863" s="13"/>
      <c r="R2863" s="14"/>
    </row>
    <row r="2864" spans="1:18" ht="15.75" customHeight="1">
      <c r="A2864" s="1"/>
      <c r="B2864" s="7" t="s">
        <v>14</v>
      </c>
      <c r="C2864" s="7">
        <v>1185732</v>
      </c>
      <c r="D2864" s="8">
        <v>44452</v>
      </c>
      <c r="E2864" s="7" t="s">
        <v>33</v>
      </c>
      <c r="F2864" s="7" t="s">
        <v>102</v>
      </c>
      <c r="G2864" s="7" t="s">
        <v>103</v>
      </c>
      <c r="H2864" s="7" t="s">
        <v>19</v>
      </c>
      <c r="I2864" s="9">
        <v>0.35000000000000003</v>
      </c>
      <c r="J2864" s="10">
        <v>1750</v>
      </c>
      <c r="K2864" s="11">
        <f t="shared" si="22"/>
        <v>612.50000000000011</v>
      </c>
      <c r="L2864" s="11">
        <f t="shared" si="23"/>
        <v>183.75000000000003</v>
      </c>
      <c r="M2864" s="12">
        <v>0.3</v>
      </c>
      <c r="O2864" s="17"/>
      <c r="P2864" s="15"/>
      <c r="Q2864" s="13"/>
      <c r="R2864" s="14"/>
    </row>
    <row r="2865" spans="1:18" ht="15.75" customHeight="1">
      <c r="A2865" s="1"/>
      <c r="B2865" s="7" t="s">
        <v>14</v>
      </c>
      <c r="C2865" s="7">
        <v>1185732</v>
      </c>
      <c r="D2865" s="8">
        <v>44452</v>
      </c>
      <c r="E2865" s="7" t="s">
        <v>33</v>
      </c>
      <c r="F2865" s="7" t="s">
        <v>102</v>
      </c>
      <c r="G2865" s="7" t="s">
        <v>103</v>
      </c>
      <c r="H2865" s="7" t="s">
        <v>20</v>
      </c>
      <c r="I2865" s="9">
        <v>0.35000000000000003</v>
      </c>
      <c r="J2865" s="10">
        <v>1500</v>
      </c>
      <c r="K2865" s="11">
        <f t="shared" si="22"/>
        <v>525</v>
      </c>
      <c r="L2865" s="11">
        <f t="shared" si="23"/>
        <v>157.5</v>
      </c>
      <c r="M2865" s="12">
        <v>0.3</v>
      </c>
      <c r="O2865" s="17"/>
      <c r="P2865" s="15"/>
      <c r="Q2865" s="13"/>
      <c r="R2865" s="14"/>
    </row>
    <row r="2866" spans="1:18" ht="15.75" customHeight="1">
      <c r="A2866" s="1"/>
      <c r="B2866" s="7" t="s">
        <v>14</v>
      </c>
      <c r="C2866" s="7">
        <v>1185732</v>
      </c>
      <c r="D2866" s="8">
        <v>44452</v>
      </c>
      <c r="E2866" s="7" t="s">
        <v>33</v>
      </c>
      <c r="F2866" s="7" t="s">
        <v>102</v>
      </c>
      <c r="G2866" s="7" t="s">
        <v>103</v>
      </c>
      <c r="H2866" s="7" t="s">
        <v>21</v>
      </c>
      <c r="I2866" s="9">
        <v>0.45</v>
      </c>
      <c r="J2866" s="10">
        <v>1500</v>
      </c>
      <c r="K2866" s="11">
        <f t="shared" si="22"/>
        <v>675</v>
      </c>
      <c r="L2866" s="11">
        <f t="shared" si="23"/>
        <v>236.24999999999997</v>
      </c>
      <c r="M2866" s="12">
        <v>0.35</v>
      </c>
      <c r="O2866" s="17"/>
      <c r="P2866" s="15"/>
      <c r="Q2866" s="13"/>
      <c r="R2866" s="14"/>
    </row>
    <row r="2867" spans="1:18" ht="15.75" customHeight="1">
      <c r="A2867" s="1"/>
      <c r="B2867" s="7" t="s">
        <v>14</v>
      </c>
      <c r="C2867" s="7">
        <v>1185732</v>
      </c>
      <c r="D2867" s="8">
        <v>44452</v>
      </c>
      <c r="E2867" s="7" t="s">
        <v>33</v>
      </c>
      <c r="F2867" s="7" t="s">
        <v>102</v>
      </c>
      <c r="G2867" s="7" t="s">
        <v>103</v>
      </c>
      <c r="H2867" s="7" t="s">
        <v>22</v>
      </c>
      <c r="I2867" s="9">
        <v>0.5</v>
      </c>
      <c r="J2867" s="10">
        <v>2250</v>
      </c>
      <c r="K2867" s="11">
        <f t="shared" si="22"/>
        <v>1125</v>
      </c>
      <c r="L2867" s="11">
        <f t="shared" si="23"/>
        <v>450</v>
      </c>
      <c r="M2867" s="12">
        <v>0.4</v>
      </c>
      <c r="O2867" s="17"/>
      <c r="P2867" s="15"/>
      <c r="Q2867" s="13"/>
      <c r="R2867" s="14"/>
    </row>
    <row r="2868" spans="1:18" ht="15.75" customHeight="1">
      <c r="A2868" s="1"/>
      <c r="B2868" s="7" t="s">
        <v>14</v>
      </c>
      <c r="C2868" s="7">
        <v>1185732</v>
      </c>
      <c r="D2868" s="8">
        <v>44481</v>
      </c>
      <c r="E2868" s="7" t="s">
        <v>33</v>
      </c>
      <c r="F2868" s="7" t="s">
        <v>102</v>
      </c>
      <c r="G2868" s="7" t="s">
        <v>103</v>
      </c>
      <c r="H2868" s="7" t="s">
        <v>17</v>
      </c>
      <c r="I2868" s="9">
        <v>0.54999999999999993</v>
      </c>
      <c r="J2868" s="10">
        <v>4000</v>
      </c>
      <c r="K2868" s="11">
        <f t="shared" si="22"/>
        <v>2199.9999999999995</v>
      </c>
      <c r="L2868" s="11">
        <f t="shared" si="23"/>
        <v>769.99999999999977</v>
      </c>
      <c r="M2868" s="12">
        <v>0.35</v>
      </c>
      <c r="O2868" s="17"/>
      <c r="P2868" s="15"/>
      <c r="Q2868" s="13"/>
      <c r="R2868" s="14"/>
    </row>
    <row r="2869" spans="1:18" ht="15.75" customHeight="1">
      <c r="A2869" s="1"/>
      <c r="B2869" s="7" t="s">
        <v>14</v>
      </c>
      <c r="C2869" s="7">
        <v>1185732</v>
      </c>
      <c r="D2869" s="8">
        <v>44481</v>
      </c>
      <c r="E2869" s="7" t="s">
        <v>33</v>
      </c>
      <c r="F2869" s="7" t="s">
        <v>102</v>
      </c>
      <c r="G2869" s="7" t="s">
        <v>103</v>
      </c>
      <c r="H2869" s="7" t="s">
        <v>18</v>
      </c>
      <c r="I2869" s="9">
        <v>0.45</v>
      </c>
      <c r="J2869" s="10">
        <v>2500</v>
      </c>
      <c r="K2869" s="11">
        <f t="shared" si="22"/>
        <v>1125</v>
      </c>
      <c r="L2869" s="11">
        <f t="shared" si="23"/>
        <v>337.5</v>
      </c>
      <c r="M2869" s="12">
        <v>0.3</v>
      </c>
      <c r="O2869" s="17"/>
      <c r="P2869" s="15"/>
      <c r="Q2869" s="13"/>
      <c r="R2869" s="14"/>
    </row>
    <row r="2870" spans="1:18" ht="15.75" customHeight="1">
      <c r="A2870" s="1"/>
      <c r="B2870" s="7" t="s">
        <v>14</v>
      </c>
      <c r="C2870" s="7">
        <v>1185732</v>
      </c>
      <c r="D2870" s="8">
        <v>44481</v>
      </c>
      <c r="E2870" s="7" t="s">
        <v>33</v>
      </c>
      <c r="F2870" s="7" t="s">
        <v>102</v>
      </c>
      <c r="G2870" s="7" t="s">
        <v>103</v>
      </c>
      <c r="H2870" s="7" t="s">
        <v>19</v>
      </c>
      <c r="I2870" s="9">
        <v>0.45</v>
      </c>
      <c r="J2870" s="10">
        <v>1500</v>
      </c>
      <c r="K2870" s="11">
        <f t="shared" si="22"/>
        <v>675</v>
      </c>
      <c r="L2870" s="11">
        <f t="shared" si="23"/>
        <v>202.5</v>
      </c>
      <c r="M2870" s="12">
        <v>0.3</v>
      </c>
      <c r="O2870" s="17"/>
      <c r="P2870" s="15"/>
      <c r="Q2870" s="13"/>
      <c r="R2870" s="14"/>
    </row>
    <row r="2871" spans="1:18" ht="15.75" customHeight="1">
      <c r="A2871" s="1"/>
      <c r="B2871" s="7" t="s">
        <v>14</v>
      </c>
      <c r="C2871" s="7">
        <v>1185732</v>
      </c>
      <c r="D2871" s="8">
        <v>44481</v>
      </c>
      <c r="E2871" s="7" t="s">
        <v>33</v>
      </c>
      <c r="F2871" s="7" t="s">
        <v>102</v>
      </c>
      <c r="G2871" s="7" t="s">
        <v>103</v>
      </c>
      <c r="H2871" s="7" t="s">
        <v>20</v>
      </c>
      <c r="I2871" s="9">
        <v>0.45</v>
      </c>
      <c r="J2871" s="10">
        <v>1250</v>
      </c>
      <c r="K2871" s="11">
        <f t="shared" si="22"/>
        <v>562.5</v>
      </c>
      <c r="L2871" s="11">
        <f t="shared" si="23"/>
        <v>168.75</v>
      </c>
      <c r="M2871" s="12">
        <v>0.3</v>
      </c>
      <c r="O2871" s="17"/>
      <c r="P2871" s="15"/>
      <c r="Q2871" s="13"/>
      <c r="R2871" s="14"/>
    </row>
    <row r="2872" spans="1:18" ht="15.75" customHeight="1">
      <c r="A2872" s="1"/>
      <c r="B2872" s="7" t="s">
        <v>14</v>
      </c>
      <c r="C2872" s="7">
        <v>1185732</v>
      </c>
      <c r="D2872" s="8">
        <v>44481</v>
      </c>
      <c r="E2872" s="7" t="s">
        <v>33</v>
      </c>
      <c r="F2872" s="7" t="s">
        <v>102</v>
      </c>
      <c r="G2872" s="7" t="s">
        <v>103</v>
      </c>
      <c r="H2872" s="7" t="s">
        <v>21</v>
      </c>
      <c r="I2872" s="9">
        <v>0.54999999999999993</v>
      </c>
      <c r="J2872" s="10">
        <v>1250</v>
      </c>
      <c r="K2872" s="11">
        <f t="shared" si="22"/>
        <v>687.49999999999989</v>
      </c>
      <c r="L2872" s="11">
        <f t="shared" si="23"/>
        <v>240.62499999999994</v>
      </c>
      <c r="M2872" s="12">
        <v>0.35</v>
      </c>
      <c r="O2872" s="17"/>
      <c r="P2872" s="15"/>
      <c r="Q2872" s="13"/>
      <c r="R2872" s="14"/>
    </row>
    <row r="2873" spans="1:18" ht="15.75" customHeight="1">
      <c r="A2873" s="1"/>
      <c r="B2873" s="7" t="s">
        <v>14</v>
      </c>
      <c r="C2873" s="7">
        <v>1185732</v>
      </c>
      <c r="D2873" s="8">
        <v>44481</v>
      </c>
      <c r="E2873" s="7" t="s">
        <v>33</v>
      </c>
      <c r="F2873" s="7" t="s">
        <v>102</v>
      </c>
      <c r="G2873" s="7" t="s">
        <v>103</v>
      </c>
      <c r="H2873" s="7" t="s">
        <v>22</v>
      </c>
      <c r="I2873" s="9">
        <v>0.59999999999999987</v>
      </c>
      <c r="J2873" s="10">
        <v>2500</v>
      </c>
      <c r="K2873" s="11">
        <f t="shared" si="22"/>
        <v>1499.9999999999998</v>
      </c>
      <c r="L2873" s="11">
        <f t="shared" si="23"/>
        <v>599.99999999999989</v>
      </c>
      <c r="M2873" s="12">
        <v>0.4</v>
      </c>
      <c r="O2873" s="17"/>
      <c r="P2873" s="15"/>
      <c r="Q2873" s="13"/>
      <c r="R2873" s="14"/>
    </row>
    <row r="2874" spans="1:18" ht="15.75" customHeight="1">
      <c r="A2874" s="1"/>
      <c r="B2874" s="7" t="s">
        <v>14</v>
      </c>
      <c r="C2874" s="7">
        <v>1185732</v>
      </c>
      <c r="D2874" s="8">
        <v>44512</v>
      </c>
      <c r="E2874" s="7" t="s">
        <v>33</v>
      </c>
      <c r="F2874" s="7" t="s">
        <v>102</v>
      </c>
      <c r="G2874" s="7" t="s">
        <v>103</v>
      </c>
      <c r="H2874" s="7" t="s">
        <v>17</v>
      </c>
      <c r="I2874" s="9">
        <v>0.54999999999999993</v>
      </c>
      <c r="J2874" s="10">
        <v>4000</v>
      </c>
      <c r="K2874" s="11">
        <f t="shared" si="22"/>
        <v>2199.9999999999995</v>
      </c>
      <c r="L2874" s="11">
        <f t="shared" si="23"/>
        <v>769.99999999999977</v>
      </c>
      <c r="M2874" s="12">
        <v>0.35</v>
      </c>
      <c r="O2874" s="17"/>
      <c r="P2874" s="15"/>
      <c r="Q2874" s="13"/>
      <c r="R2874" s="14"/>
    </row>
    <row r="2875" spans="1:18" ht="15.75" customHeight="1">
      <c r="A2875" s="1"/>
      <c r="B2875" s="7" t="s">
        <v>14</v>
      </c>
      <c r="C2875" s="7">
        <v>1185732</v>
      </c>
      <c r="D2875" s="8">
        <v>44512</v>
      </c>
      <c r="E2875" s="7" t="s">
        <v>33</v>
      </c>
      <c r="F2875" s="7" t="s">
        <v>102</v>
      </c>
      <c r="G2875" s="7" t="s">
        <v>103</v>
      </c>
      <c r="H2875" s="7" t="s">
        <v>18</v>
      </c>
      <c r="I2875" s="9">
        <v>0.45</v>
      </c>
      <c r="J2875" s="10">
        <v>2500</v>
      </c>
      <c r="K2875" s="11">
        <f t="shared" si="22"/>
        <v>1125</v>
      </c>
      <c r="L2875" s="11">
        <f t="shared" si="23"/>
        <v>337.5</v>
      </c>
      <c r="M2875" s="12">
        <v>0.3</v>
      </c>
      <c r="O2875" s="17"/>
      <c r="P2875" s="15"/>
      <c r="Q2875" s="13"/>
      <c r="R2875" s="14"/>
    </row>
    <row r="2876" spans="1:18" ht="15.75" customHeight="1">
      <c r="A2876" s="1"/>
      <c r="B2876" s="7" t="s">
        <v>14</v>
      </c>
      <c r="C2876" s="7">
        <v>1185732</v>
      </c>
      <c r="D2876" s="8">
        <v>44512</v>
      </c>
      <c r="E2876" s="7" t="s">
        <v>33</v>
      </c>
      <c r="F2876" s="7" t="s">
        <v>102</v>
      </c>
      <c r="G2876" s="7" t="s">
        <v>103</v>
      </c>
      <c r="H2876" s="7" t="s">
        <v>19</v>
      </c>
      <c r="I2876" s="9">
        <v>0.45</v>
      </c>
      <c r="J2876" s="10">
        <v>1950</v>
      </c>
      <c r="K2876" s="11">
        <f t="shared" si="22"/>
        <v>877.5</v>
      </c>
      <c r="L2876" s="11">
        <f t="shared" si="23"/>
        <v>263.25</v>
      </c>
      <c r="M2876" s="12">
        <v>0.3</v>
      </c>
      <c r="O2876" s="17"/>
      <c r="P2876" s="15"/>
      <c r="Q2876" s="13"/>
      <c r="R2876" s="14"/>
    </row>
    <row r="2877" spans="1:18" ht="15.75" customHeight="1">
      <c r="A2877" s="1"/>
      <c r="B2877" s="7" t="s">
        <v>14</v>
      </c>
      <c r="C2877" s="7">
        <v>1185732</v>
      </c>
      <c r="D2877" s="8">
        <v>44512</v>
      </c>
      <c r="E2877" s="7" t="s">
        <v>33</v>
      </c>
      <c r="F2877" s="7" t="s">
        <v>102</v>
      </c>
      <c r="G2877" s="7" t="s">
        <v>103</v>
      </c>
      <c r="H2877" s="7" t="s">
        <v>20</v>
      </c>
      <c r="I2877" s="9">
        <v>0.45</v>
      </c>
      <c r="J2877" s="10">
        <v>1750</v>
      </c>
      <c r="K2877" s="11">
        <f t="shared" si="22"/>
        <v>787.5</v>
      </c>
      <c r="L2877" s="11">
        <f t="shared" si="23"/>
        <v>236.25</v>
      </c>
      <c r="M2877" s="12">
        <v>0.3</v>
      </c>
      <c r="O2877" s="17"/>
      <c r="P2877" s="15"/>
      <c r="Q2877" s="13"/>
      <c r="R2877" s="14"/>
    </row>
    <row r="2878" spans="1:18" ht="15.75" customHeight="1">
      <c r="A2878" s="1"/>
      <c r="B2878" s="7" t="s">
        <v>14</v>
      </c>
      <c r="C2878" s="7">
        <v>1185732</v>
      </c>
      <c r="D2878" s="8">
        <v>44512</v>
      </c>
      <c r="E2878" s="7" t="s">
        <v>33</v>
      </c>
      <c r="F2878" s="7" t="s">
        <v>102</v>
      </c>
      <c r="G2878" s="7" t="s">
        <v>103</v>
      </c>
      <c r="H2878" s="7" t="s">
        <v>21</v>
      </c>
      <c r="I2878" s="9">
        <v>0.6</v>
      </c>
      <c r="J2878" s="10">
        <v>1500</v>
      </c>
      <c r="K2878" s="11">
        <f t="shared" si="22"/>
        <v>900</v>
      </c>
      <c r="L2878" s="11">
        <f t="shared" si="23"/>
        <v>315</v>
      </c>
      <c r="M2878" s="12">
        <v>0.35</v>
      </c>
      <c r="O2878" s="17"/>
      <c r="P2878" s="15"/>
      <c r="Q2878" s="13"/>
      <c r="R2878" s="14"/>
    </row>
    <row r="2879" spans="1:18" ht="15.75" customHeight="1">
      <c r="A2879" s="1"/>
      <c r="B2879" s="7" t="s">
        <v>14</v>
      </c>
      <c r="C2879" s="7">
        <v>1185732</v>
      </c>
      <c r="D2879" s="8">
        <v>44512</v>
      </c>
      <c r="E2879" s="7" t="s">
        <v>33</v>
      </c>
      <c r="F2879" s="7" t="s">
        <v>102</v>
      </c>
      <c r="G2879" s="7" t="s">
        <v>103</v>
      </c>
      <c r="H2879" s="7" t="s">
        <v>22</v>
      </c>
      <c r="I2879" s="9">
        <v>0.64999999999999991</v>
      </c>
      <c r="J2879" s="10">
        <v>2500</v>
      </c>
      <c r="K2879" s="11">
        <f t="shared" si="22"/>
        <v>1624.9999999999998</v>
      </c>
      <c r="L2879" s="11">
        <f t="shared" si="23"/>
        <v>650</v>
      </c>
      <c r="M2879" s="12">
        <v>0.4</v>
      </c>
      <c r="O2879" s="17"/>
      <c r="P2879" s="15"/>
      <c r="Q2879" s="13"/>
      <c r="R2879" s="14"/>
    </row>
    <row r="2880" spans="1:18" ht="15.75" customHeight="1">
      <c r="A2880" s="1"/>
      <c r="B2880" s="7" t="s">
        <v>14</v>
      </c>
      <c r="C2880" s="7">
        <v>1185732</v>
      </c>
      <c r="D2880" s="8">
        <v>44541</v>
      </c>
      <c r="E2880" s="7" t="s">
        <v>33</v>
      </c>
      <c r="F2880" s="7" t="s">
        <v>102</v>
      </c>
      <c r="G2880" s="7" t="s">
        <v>103</v>
      </c>
      <c r="H2880" s="7" t="s">
        <v>17</v>
      </c>
      <c r="I2880" s="9">
        <v>0.6</v>
      </c>
      <c r="J2880" s="10">
        <v>5000</v>
      </c>
      <c r="K2880" s="11">
        <f t="shared" si="22"/>
        <v>3000</v>
      </c>
      <c r="L2880" s="11">
        <f t="shared" si="23"/>
        <v>1050</v>
      </c>
      <c r="M2880" s="12">
        <v>0.35</v>
      </c>
      <c r="O2880" s="17"/>
      <c r="P2880" s="15"/>
      <c r="Q2880" s="13"/>
      <c r="R2880" s="14"/>
    </row>
    <row r="2881" spans="1:18" ht="15.75" customHeight="1">
      <c r="A2881" s="1"/>
      <c r="B2881" s="7" t="s">
        <v>14</v>
      </c>
      <c r="C2881" s="7">
        <v>1185732</v>
      </c>
      <c r="D2881" s="8">
        <v>44541</v>
      </c>
      <c r="E2881" s="7" t="s">
        <v>33</v>
      </c>
      <c r="F2881" s="7" t="s">
        <v>102</v>
      </c>
      <c r="G2881" s="7" t="s">
        <v>103</v>
      </c>
      <c r="H2881" s="7" t="s">
        <v>18</v>
      </c>
      <c r="I2881" s="9">
        <v>0.5</v>
      </c>
      <c r="J2881" s="10">
        <v>3000</v>
      </c>
      <c r="K2881" s="11">
        <f t="shared" si="22"/>
        <v>1500</v>
      </c>
      <c r="L2881" s="11">
        <f t="shared" si="23"/>
        <v>450</v>
      </c>
      <c r="M2881" s="12">
        <v>0.3</v>
      </c>
      <c r="O2881" s="17"/>
      <c r="P2881" s="15"/>
      <c r="Q2881" s="13"/>
      <c r="R2881" s="14"/>
    </row>
    <row r="2882" spans="1:18" ht="15.75" customHeight="1">
      <c r="A2882" s="1"/>
      <c r="B2882" s="7" t="s">
        <v>14</v>
      </c>
      <c r="C2882" s="7">
        <v>1185732</v>
      </c>
      <c r="D2882" s="8">
        <v>44541</v>
      </c>
      <c r="E2882" s="7" t="s">
        <v>33</v>
      </c>
      <c r="F2882" s="7" t="s">
        <v>102</v>
      </c>
      <c r="G2882" s="7" t="s">
        <v>103</v>
      </c>
      <c r="H2882" s="7" t="s">
        <v>19</v>
      </c>
      <c r="I2882" s="9">
        <v>0.5</v>
      </c>
      <c r="J2882" s="10">
        <v>2500</v>
      </c>
      <c r="K2882" s="11">
        <f t="shared" si="22"/>
        <v>1250</v>
      </c>
      <c r="L2882" s="11">
        <f t="shared" si="23"/>
        <v>375</v>
      </c>
      <c r="M2882" s="12">
        <v>0.3</v>
      </c>
      <c r="O2882" s="17"/>
      <c r="P2882" s="15"/>
      <c r="Q2882" s="13"/>
      <c r="R2882" s="14"/>
    </row>
    <row r="2883" spans="1:18" ht="15.75" customHeight="1">
      <c r="A2883" s="1"/>
      <c r="B2883" s="7" t="s">
        <v>14</v>
      </c>
      <c r="C2883" s="7">
        <v>1185732</v>
      </c>
      <c r="D2883" s="8">
        <v>44541</v>
      </c>
      <c r="E2883" s="7" t="s">
        <v>33</v>
      </c>
      <c r="F2883" s="7" t="s">
        <v>102</v>
      </c>
      <c r="G2883" s="7" t="s">
        <v>103</v>
      </c>
      <c r="H2883" s="7" t="s">
        <v>20</v>
      </c>
      <c r="I2883" s="9">
        <v>0.5</v>
      </c>
      <c r="J2883" s="10">
        <v>2000</v>
      </c>
      <c r="K2883" s="11">
        <f t="shared" si="22"/>
        <v>1000</v>
      </c>
      <c r="L2883" s="11">
        <f t="shared" si="23"/>
        <v>300</v>
      </c>
      <c r="M2883" s="12">
        <v>0.3</v>
      </c>
      <c r="O2883" s="17"/>
      <c r="P2883" s="15"/>
      <c r="Q2883" s="13"/>
      <c r="R2883" s="14"/>
    </row>
    <row r="2884" spans="1:18" ht="15.75" customHeight="1">
      <c r="A2884" s="1"/>
      <c r="B2884" s="7" t="s">
        <v>14</v>
      </c>
      <c r="C2884" s="7">
        <v>1185732</v>
      </c>
      <c r="D2884" s="8">
        <v>44541</v>
      </c>
      <c r="E2884" s="7" t="s">
        <v>33</v>
      </c>
      <c r="F2884" s="7" t="s">
        <v>102</v>
      </c>
      <c r="G2884" s="7" t="s">
        <v>103</v>
      </c>
      <c r="H2884" s="7" t="s">
        <v>21</v>
      </c>
      <c r="I2884" s="9">
        <v>0.6</v>
      </c>
      <c r="J2884" s="10">
        <v>2000</v>
      </c>
      <c r="K2884" s="11">
        <f t="shared" si="22"/>
        <v>1200</v>
      </c>
      <c r="L2884" s="11">
        <f t="shared" si="23"/>
        <v>420</v>
      </c>
      <c r="M2884" s="12">
        <v>0.35</v>
      </c>
      <c r="O2884" s="17"/>
      <c r="P2884" s="15"/>
      <c r="Q2884" s="13"/>
      <c r="R2884" s="14"/>
    </row>
    <row r="2885" spans="1:18" ht="15.75" customHeight="1">
      <c r="A2885" s="1"/>
      <c r="B2885" s="7" t="s">
        <v>14</v>
      </c>
      <c r="C2885" s="7">
        <v>1185732</v>
      </c>
      <c r="D2885" s="8">
        <v>44541</v>
      </c>
      <c r="E2885" s="7" t="s">
        <v>33</v>
      </c>
      <c r="F2885" s="7" t="s">
        <v>102</v>
      </c>
      <c r="G2885" s="7" t="s">
        <v>103</v>
      </c>
      <c r="H2885" s="7" t="s">
        <v>22</v>
      </c>
      <c r="I2885" s="9">
        <v>0.64999999999999991</v>
      </c>
      <c r="J2885" s="10">
        <v>3000</v>
      </c>
      <c r="K2885" s="11">
        <f t="shared" si="22"/>
        <v>1949.9999999999998</v>
      </c>
      <c r="L2885" s="11">
        <f t="shared" si="23"/>
        <v>780</v>
      </c>
      <c r="M2885" s="12">
        <v>0.4</v>
      </c>
      <c r="O2885" s="17"/>
      <c r="P2885" s="15"/>
      <c r="Q2885" s="13"/>
      <c r="R2885" s="14"/>
    </row>
    <row r="2886" spans="1:18" ht="15.75" customHeight="1">
      <c r="A2886" s="1" t="s">
        <v>39</v>
      </c>
      <c r="B2886" s="7" t="s">
        <v>14</v>
      </c>
      <c r="C2886" s="7">
        <v>1185732</v>
      </c>
      <c r="D2886" s="8">
        <v>44205</v>
      </c>
      <c r="E2886" s="7" t="s">
        <v>33</v>
      </c>
      <c r="F2886" s="7" t="s">
        <v>104</v>
      </c>
      <c r="G2886" s="7" t="s">
        <v>105</v>
      </c>
      <c r="H2886" s="7" t="s">
        <v>17</v>
      </c>
      <c r="I2886" s="9">
        <v>0.35000000000000003</v>
      </c>
      <c r="J2886" s="10">
        <v>4750</v>
      </c>
      <c r="K2886" s="11">
        <f t="shared" si="22"/>
        <v>1662.5000000000002</v>
      </c>
      <c r="L2886" s="11">
        <f t="shared" si="23"/>
        <v>581.875</v>
      </c>
      <c r="M2886" s="12">
        <v>0.35</v>
      </c>
      <c r="O2886" s="17"/>
      <c r="P2886" s="15"/>
      <c r="Q2886" s="13"/>
      <c r="R2886" s="14"/>
    </row>
    <row r="2887" spans="1:18" ht="15.75" customHeight="1">
      <c r="A2887" s="1"/>
      <c r="B2887" s="7" t="s">
        <v>14</v>
      </c>
      <c r="C2887" s="7">
        <v>1185732</v>
      </c>
      <c r="D2887" s="8">
        <v>44205</v>
      </c>
      <c r="E2887" s="7" t="s">
        <v>33</v>
      </c>
      <c r="F2887" s="7" t="s">
        <v>104</v>
      </c>
      <c r="G2887" s="7" t="s">
        <v>105</v>
      </c>
      <c r="H2887" s="7" t="s">
        <v>18</v>
      </c>
      <c r="I2887" s="9">
        <v>0.35000000000000003</v>
      </c>
      <c r="J2887" s="10">
        <v>2750</v>
      </c>
      <c r="K2887" s="11">
        <f t="shared" si="22"/>
        <v>962.50000000000011</v>
      </c>
      <c r="L2887" s="11">
        <f t="shared" si="23"/>
        <v>288.75</v>
      </c>
      <c r="M2887" s="12">
        <v>0.3</v>
      </c>
      <c r="O2887" s="17"/>
      <c r="P2887" s="15"/>
      <c r="Q2887" s="13"/>
      <c r="R2887" s="14"/>
    </row>
    <row r="2888" spans="1:18" ht="15.75" customHeight="1">
      <c r="A2888" s="1"/>
      <c r="B2888" s="7" t="s">
        <v>14</v>
      </c>
      <c r="C2888" s="7">
        <v>1185732</v>
      </c>
      <c r="D2888" s="8">
        <v>44205</v>
      </c>
      <c r="E2888" s="7" t="s">
        <v>33</v>
      </c>
      <c r="F2888" s="7" t="s">
        <v>104</v>
      </c>
      <c r="G2888" s="7" t="s">
        <v>105</v>
      </c>
      <c r="H2888" s="7" t="s">
        <v>19</v>
      </c>
      <c r="I2888" s="9">
        <v>0.25000000000000006</v>
      </c>
      <c r="J2888" s="10">
        <v>2750</v>
      </c>
      <c r="K2888" s="11">
        <f t="shared" si="22"/>
        <v>687.50000000000011</v>
      </c>
      <c r="L2888" s="11">
        <f t="shared" si="23"/>
        <v>206.25000000000003</v>
      </c>
      <c r="M2888" s="12">
        <v>0.3</v>
      </c>
      <c r="O2888" s="17"/>
      <c r="P2888" s="15"/>
      <c r="Q2888" s="13"/>
      <c r="R2888" s="14"/>
    </row>
    <row r="2889" spans="1:18" ht="15.75" customHeight="1">
      <c r="A2889" s="1"/>
      <c r="B2889" s="7" t="s">
        <v>14</v>
      </c>
      <c r="C2889" s="7">
        <v>1185732</v>
      </c>
      <c r="D2889" s="8">
        <v>44205</v>
      </c>
      <c r="E2889" s="7" t="s">
        <v>33</v>
      </c>
      <c r="F2889" s="7" t="s">
        <v>104</v>
      </c>
      <c r="G2889" s="7" t="s">
        <v>105</v>
      </c>
      <c r="H2889" s="7" t="s">
        <v>20</v>
      </c>
      <c r="I2889" s="9">
        <v>0.30000000000000004</v>
      </c>
      <c r="J2889" s="10">
        <v>1250</v>
      </c>
      <c r="K2889" s="11">
        <f t="shared" si="22"/>
        <v>375.00000000000006</v>
      </c>
      <c r="L2889" s="11">
        <f t="shared" si="23"/>
        <v>112.50000000000001</v>
      </c>
      <c r="M2889" s="12">
        <v>0.3</v>
      </c>
      <c r="O2889" s="17"/>
      <c r="P2889" s="15"/>
      <c r="Q2889" s="13"/>
      <c r="R2889" s="14"/>
    </row>
    <row r="2890" spans="1:18" ht="15.75" customHeight="1">
      <c r="A2890" s="1"/>
      <c r="B2890" s="7" t="s">
        <v>14</v>
      </c>
      <c r="C2890" s="7">
        <v>1185732</v>
      </c>
      <c r="D2890" s="8">
        <v>44205</v>
      </c>
      <c r="E2890" s="7" t="s">
        <v>33</v>
      </c>
      <c r="F2890" s="7" t="s">
        <v>104</v>
      </c>
      <c r="G2890" s="7" t="s">
        <v>105</v>
      </c>
      <c r="H2890" s="7" t="s">
        <v>21</v>
      </c>
      <c r="I2890" s="9">
        <v>0.44999999999999996</v>
      </c>
      <c r="J2890" s="10">
        <v>1750</v>
      </c>
      <c r="K2890" s="11">
        <f t="shared" si="22"/>
        <v>787.49999999999989</v>
      </c>
      <c r="L2890" s="11">
        <f t="shared" si="23"/>
        <v>275.62499999999994</v>
      </c>
      <c r="M2890" s="12">
        <v>0.35</v>
      </c>
      <c r="O2890" s="17"/>
      <c r="P2890" s="15"/>
      <c r="Q2890" s="13"/>
      <c r="R2890" s="14"/>
    </row>
    <row r="2891" spans="1:18" ht="15.75" customHeight="1">
      <c r="A2891" s="1"/>
      <c r="B2891" s="7" t="s">
        <v>14</v>
      </c>
      <c r="C2891" s="7">
        <v>1185732</v>
      </c>
      <c r="D2891" s="8">
        <v>44205</v>
      </c>
      <c r="E2891" s="7" t="s">
        <v>33</v>
      </c>
      <c r="F2891" s="7" t="s">
        <v>104</v>
      </c>
      <c r="G2891" s="7" t="s">
        <v>105</v>
      </c>
      <c r="H2891" s="7" t="s">
        <v>22</v>
      </c>
      <c r="I2891" s="9">
        <v>0.35000000000000003</v>
      </c>
      <c r="J2891" s="10">
        <v>2750</v>
      </c>
      <c r="K2891" s="11">
        <f t="shared" si="22"/>
        <v>962.50000000000011</v>
      </c>
      <c r="L2891" s="11">
        <f t="shared" si="23"/>
        <v>385.00000000000006</v>
      </c>
      <c r="M2891" s="12">
        <v>0.4</v>
      </c>
      <c r="O2891" s="17"/>
      <c r="P2891" s="15"/>
      <c r="Q2891" s="13"/>
      <c r="R2891" s="14"/>
    </row>
    <row r="2892" spans="1:18" ht="15.75" customHeight="1">
      <c r="A2892" s="1"/>
      <c r="B2892" s="7" t="s">
        <v>14</v>
      </c>
      <c r="C2892" s="7">
        <v>1185732</v>
      </c>
      <c r="D2892" s="8">
        <v>44236</v>
      </c>
      <c r="E2892" s="7" t="s">
        <v>33</v>
      </c>
      <c r="F2892" s="7" t="s">
        <v>104</v>
      </c>
      <c r="G2892" s="7" t="s">
        <v>105</v>
      </c>
      <c r="H2892" s="7" t="s">
        <v>17</v>
      </c>
      <c r="I2892" s="9">
        <v>0.35000000000000003</v>
      </c>
      <c r="J2892" s="10">
        <v>5250</v>
      </c>
      <c r="K2892" s="11">
        <f t="shared" si="22"/>
        <v>1837.5000000000002</v>
      </c>
      <c r="L2892" s="11">
        <f t="shared" si="23"/>
        <v>643.125</v>
      </c>
      <c r="M2892" s="12">
        <v>0.35</v>
      </c>
      <c r="O2892" s="17"/>
      <c r="P2892" s="15"/>
      <c r="Q2892" s="13"/>
      <c r="R2892" s="14"/>
    </row>
    <row r="2893" spans="1:18" ht="15.75" customHeight="1">
      <c r="A2893" s="1"/>
      <c r="B2893" s="7" t="s">
        <v>14</v>
      </c>
      <c r="C2893" s="7">
        <v>1185732</v>
      </c>
      <c r="D2893" s="8">
        <v>44236</v>
      </c>
      <c r="E2893" s="7" t="s">
        <v>33</v>
      </c>
      <c r="F2893" s="7" t="s">
        <v>104</v>
      </c>
      <c r="G2893" s="7" t="s">
        <v>105</v>
      </c>
      <c r="H2893" s="7" t="s">
        <v>18</v>
      </c>
      <c r="I2893" s="9">
        <v>0.35000000000000003</v>
      </c>
      <c r="J2893" s="10">
        <v>1750</v>
      </c>
      <c r="K2893" s="11">
        <f t="shared" si="22"/>
        <v>612.50000000000011</v>
      </c>
      <c r="L2893" s="11">
        <f t="shared" si="23"/>
        <v>183.75000000000003</v>
      </c>
      <c r="M2893" s="12">
        <v>0.3</v>
      </c>
      <c r="O2893" s="17"/>
      <c r="P2893" s="15"/>
      <c r="Q2893" s="13"/>
      <c r="R2893" s="14"/>
    </row>
    <row r="2894" spans="1:18" ht="15.75" customHeight="1">
      <c r="A2894" s="1"/>
      <c r="B2894" s="7" t="s">
        <v>14</v>
      </c>
      <c r="C2894" s="7">
        <v>1185732</v>
      </c>
      <c r="D2894" s="8">
        <v>44236</v>
      </c>
      <c r="E2894" s="7" t="s">
        <v>33</v>
      </c>
      <c r="F2894" s="7" t="s">
        <v>104</v>
      </c>
      <c r="G2894" s="7" t="s">
        <v>105</v>
      </c>
      <c r="H2894" s="7" t="s">
        <v>19</v>
      </c>
      <c r="I2894" s="9">
        <v>0.25000000000000006</v>
      </c>
      <c r="J2894" s="10">
        <v>2250</v>
      </c>
      <c r="K2894" s="11">
        <f t="shared" si="22"/>
        <v>562.50000000000011</v>
      </c>
      <c r="L2894" s="11">
        <f t="shared" si="23"/>
        <v>168.75000000000003</v>
      </c>
      <c r="M2894" s="12">
        <v>0.3</v>
      </c>
      <c r="O2894" s="17"/>
      <c r="P2894" s="15"/>
      <c r="Q2894" s="13"/>
      <c r="R2894" s="14"/>
    </row>
    <row r="2895" spans="1:18" ht="15.75" customHeight="1">
      <c r="A2895" s="1"/>
      <c r="B2895" s="7" t="s">
        <v>14</v>
      </c>
      <c r="C2895" s="7">
        <v>1185732</v>
      </c>
      <c r="D2895" s="8">
        <v>44236</v>
      </c>
      <c r="E2895" s="7" t="s">
        <v>33</v>
      </c>
      <c r="F2895" s="7" t="s">
        <v>104</v>
      </c>
      <c r="G2895" s="7" t="s">
        <v>105</v>
      </c>
      <c r="H2895" s="7" t="s">
        <v>20</v>
      </c>
      <c r="I2895" s="9">
        <v>0.30000000000000004</v>
      </c>
      <c r="J2895" s="10">
        <v>1000</v>
      </c>
      <c r="K2895" s="11">
        <f t="shared" si="22"/>
        <v>300.00000000000006</v>
      </c>
      <c r="L2895" s="11">
        <f t="shared" si="23"/>
        <v>90.000000000000014</v>
      </c>
      <c r="M2895" s="12">
        <v>0.3</v>
      </c>
      <c r="O2895" s="17"/>
      <c r="P2895" s="15"/>
      <c r="Q2895" s="13"/>
      <c r="R2895" s="14"/>
    </row>
    <row r="2896" spans="1:18" ht="15.75" customHeight="1">
      <c r="A2896" s="1"/>
      <c r="B2896" s="7" t="s">
        <v>14</v>
      </c>
      <c r="C2896" s="7">
        <v>1185732</v>
      </c>
      <c r="D2896" s="8">
        <v>44236</v>
      </c>
      <c r="E2896" s="7" t="s">
        <v>33</v>
      </c>
      <c r="F2896" s="7" t="s">
        <v>104</v>
      </c>
      <c r="G2896" s="7" t="s">
        <v>105</v>
      </c>
      <c r="H2896" s="7" t="s">
        <v>21</v>
      </c>
      <c r="I2896" s="9">
        <v>0.44999999999999996</v>
      </c>
      <c r="J2896" s="10">
        <v>1750</v>
      </c>
      <c r="K2896" s="11">
        <f t="shared" si="22"/>
        <v>787.49999999999989</v>
      </c>
      <c r="L2896" s="11">
        <f t="shared" si="23"/>
        <v>275.62499999999994</v>
      </c>
      <c r="M2896" s="12">
        <v>0.35</v>
      </c>
      <c r="O2896" s="17"/>
      <c r="P2896" s="15"/>
      <c r="Q2896" s="13"/>
      <c r="R2896" s="14"/>
    </row>
    <row r="2897" spans="1:18" ht="15.75" customHeight="1">
      <c r="A2897" s="1"/>
      <c r="B2897" s="7" t="s">
        <v>14</v>
      </c>
      <c r="C2897" s="7">
        <v>1185732</v>
      </c>
      <c r="D2897" s="8">
        <v>44236</v>
      </c>
      <c r="E2897" s="7" t="s">
        <v>33</v>
      </c>
      <c r="F2897" s="7" t="s">
        <v>104</v>
      </c>
      <c r="G2897" s="7" t="s">
        <v>105</v>
      </c>
      <c r="H2897" s="7" t="s">
        <v>22</v>
      </c>
      <c r="I2897" s="9">
        <v>0.24999999999999997</v>
      </c>
      <c r="J2897" s="10">
        <v>2750</v>
      </c>
      <c r="K2897" s="11">
        <f t="shared" si="22"/>
        <v>687.49999999999989</v>
      </c>
      <c r="L2897" s="11">
        <f t="shared" si="23"/>
        <v>274.99999999999994</v>
      </c>
      <c r="M2897" s="12">
        <v>0.4</v>
      </c>
      <c r="O2897" s="17"/>
      <c r="P2897" s="15"/>
      <c r="Q2897" s="13"/>
      <c r="R2897" s="14"/>
    </row>
    <row r="2898" spans="1:18" ht="15.75" customHeight="1">
      <c r="A2898" s="1"/>
      <c r="B2898" s="7" t="s">
        <v>14</v>
      </c>
      <c r="C2898" s="7">
        <v>1185732</v>
      </c>
      <c r="D2898" s="8">
        <v>44263</v>
      </c>
      <c r="E2898" s="7" t="s">
        <v>33</v>
      </c>
      <c r="F2898" s="7" t="s">
        <v>104</v>
      </c>
      <c r="G2898" s="7" t="s">
        <v>105</v>
      </c>
      <c r="H2898" s="7" t="s">
        <v>17</v>
      </c>
      <c r="I2898" s="9">
        <v>0.30000000000000004</v>
      </c>
      <c r="J2898" s="10">
        <v>4950</v>
      </c>
      <c r="K2898" s="11">
        <f t="shared" si="22"/>
        <v>1485.0000000000002</v>
      </c>
      <c r="L2898" s="11">
        <f t="shared" si="23"/>
        <v>519.75</v>
      </c>
      <c r="M2898" s="12">
        <v>0.35</v>
      </c>
      <c r="O2898" s="17"/>
      <c r="P2898" s="15"/>
      <c r="Q2898" s="13"/>
      <c r="R2898" s="14"/>
    </row>
    <row r="2899" spans="1:18" ht="15.75" customHeight="1">
      <c r="A2899" s="1"/>
      <c r="B2899" s="7" t="s">
        <v>14</v>
      </c>
      <c r="C2899" s="7">
        <v>1185732</v>
      </c>
      <c r="D2899" s="8">
        <v>44263</v>
      </c>
      <c r="E2899" s="7" t="s">
        <v>33</v>
      </c>
      <c r="F2899" s="7" t="s">
        <v>104</v>
      </c>
      <c r="G2899" s="7" t="s">
        <v>105</v>
      </c>
      <c r="H2899" s="7" t="s">
        <v>18</v>
      </c>
      <c r="I2899" s="9">
        <v>0.30000000000000004</v>
      </c>
      <c r="J2899" s="10">
        <v>2000</v>
      </c>
      <c r="K2899" s="11">
        <f t="shared" si="22"/>
        <v>600.00000000000011</v>
      </c>
      <c r="L2899" s="11">
        <f t="shared" si="23"/>
        <v>180.00000000000003</v>
      </c>
      <c r="M2899" s="12">
        <v>0.3</v>
      </c>
      <c r="O2899" s="17"/>
      <c r="P2899" s="15"/>
      <c r="Q2899" s="13"/>
      <c r="R2899" s="14"/>
    </row>
    <row r="2900" spans="1:18" ht="15.75" customHeight="1">
      <c r="A2900" s="1"/>
      <c r="B2900" s="7" t="s">
        <v>14</v>
      </c>
      <c r="C2900" s="7">
        <v>1185732</v>
      </c>
      <c r="D2900" s="8">
        <v>44263</v>
      </c>
      <c r="E2900" s="7" t="s">
        <v>33</v>
      </c>
      <c r="F2900" s="7" t="s">
        <v>104</v>
      </c>
      <c r="G2900" s="7" t="s">
        <v>105</v>
      </c>
      <c r="H2900" s="7" t="s">
        <v>19</v>
      </c>
      <c r="I2900" s="9">
        <v>0.20000000000000004</v>
      </c>
      <c r="J2900" s="10">
        <v>2250</v>
      </c>
      <c r="K2900" s="11">
        <f t="shared" si="22"/>
        <v>450.00000000000011</v>
      </c>
      <c r="L2900" s="11">
        <f t="shared" si="23"/>
        <v>135.00000000000003</v>
      </c>
      <c r="M2900" s="12">
        <v>0.3</v>
      </c>
      <c r="O2900" s="17"/>
      <c r="P2900" s="15"/>
      <c r="Q2900" s="13"/>
      <c r="R2900" s="14"/>
    </row>
    <row r="2901" spans="1:18" ht="15.75" customHeight="1">
      <c r="A2901" s="1"/>
      <c r="B2901" s="7" t="s">
        <v>14</v>
      </c>
      <c r="C2901" s="7">
        <v>1185732</v>
      </c>
      <c r="D2901" s="8">
        <v>44263</v>
      </c>
      <c r="E2901" s="7" t="s">
        <v>33</v>
      </c>
      <c r="F2901" s="7" t="s">
        <v>104</v>
      </c>
      <c r="G2901" s="7" t="s">
        <v>105</v>
      </c>
      <c r="H2901" s="7" t="s">
        <v>20</v>
      </c>
      <c r="I2901" s="9">
        <v>0.24999999999999997</v>
      </c>
      <c r="J2901" s="10">
        <v>750</v>
      </c>
      <c r="K2901" s="11">
        <f t="shared" si="22"/>
        <v>187.49999999999997</v>
      </c>
      <c r="L2901" s="11">
        <f t="shared" si="23"/>
        <v>56.249999999999993</v>
      </c>
      <c r="M2901" s="12">
        <v>0.3</v>
      </c>
      <c r="O2901" s="17"/>
      <c r="P2901" s="15"/>
      <c r="Q2901" s="13"/>
      <c r="R2901" s="14"/>
    </row>
    <row r="2902" spans="1:18" ht="15.75" customHeight="1">
      <c r="A2902" s="1"/>
      <c r="B2902" s="7" t="s">
        <v>14</v>
      </c>
      <c r="C2902" s="7">
        <v>1185732</v>
      </c>
      <c r="D2902" s="8">
        <v>44263</v>
      </c>
      <c r="E2902" s="7" t="s">
        <v>33</v>
      </c>
      <c r="F2902" s="7" t="s">
        <v>104</v>
      </c>
      <c r="G2902" s="7" t="s">
        <v>105</v>
      </c>
      <c r="H2902" s="7" t="s">
        <v>21</v>
      </c>
      <c r="I2902" s="9">
        <v>0.4</v>
      </c>
      <c r="J2902" s="10">
        <v>1250</v>
      </c>
      <c r="K2902" s="11">
        <f t="shared" si="22"/>
        <v>500</v>
      </c>
      <c r="L2902" s="11">
        <f t="shared" si="23"/>
        <v>175</v>
      </c>
      <c r="M2902" s="12">
        <v>0.35</v>
      </c>
      <c r="O2902" s="17"/>
      <c r="P2902" s="15"/>
      <c r="Q2902" s="13"/>
      <c r="R2902" s="14"/>
    </row>
    <row r="2903" spans="1:18" ht="15.75" customHeight="1">
      <c r="A2903" s="1"/>
      <c r="B2903" s="7" t="s">
        <v>14</v>
      </c>
      <c r="C2903" s="7">
        <v>1185732</v>
      </c>
      <c r="D2903" s="8">
        <v>44263</v>
      </c>
      <c r="E2903" s="7" t="s">
        <v>33</v>
      </c>
      <c r="F2903" s="7" t="s">
        <v>104</v>
      </c>
      <c r="G2903" s="7" t="s">
        <v>105</v>
      </c>
      <c r="H2903" s="7" t="s">
        <v>22</v>
      </c>
      <c r="I2903" s="9">
        <v>0.30000000000000004</v>
      </c>
      <c r="J2903" s="10">
        <v>2250</v>
      </c>
      <c r="K2903" s="11">
        <f t="shared" si="22"/>
        <v>675.00000000000011</v>
      </c>
      <c r="L2903" s="11">
        <f t="shared" si="23"/>
        <v>270.00000000000006</v>
      </c>
      <c r="M2903" s="12">
        <v>0.4</v>
      </c>
      <c r="O2903" s="17"/>
      <c r="P2903" s="15"/>
      <c r="Q2903" s="13"/>
      <c r="R2903" s="14"/>
    </row>
    <row r="2904" spans="1:18" ht="15.75" customHeight="1">
      <c r="A2904" s="1"/>
      <c r="B2904" s="7" t="s">
        <v>14</v>
      </c>
      <c r="C2904" s="7">
        <v>1185732</v>
      </c>
      <c r="D2904" s="8">
        <v>44295</v>
      </c>
      <c r="E2904" s="7" t="s">
        <v>33</v>
      </c>
      <c r="F2904" s="7" t="s">
        <v>104</v>
      </c>
      <c r="G2904" s="7" t="s">
        <v>105</v>
      </c>
      <c r="H2904" s="7" t="s">
        <v>17</v>
      </c>
      <c r="I2904" s="9">
        <v>0.30000000000000004</v>
      </c>
      <c r="J2904" s="10">
        <v>4500</v>
      </c>
      <c r="K2904" s="11">
        <f t="shared" si="22"/>
        <v>1350.0000000000002</v>
      </c>
      <c r="L2904" s="11">
        <f t="shared" si="23"/>
        <v>472.50000000000006</v>
      </c>
      <c r="M2904" s="12">
        <v>0.35</v>
      </c>
      <c r="O2904" s="17"/>
      <c r="P2904" s="15"/>
      <c r="Q2904" s="13"/>
      <c r="R2904" s="14"/>
    </row>
    <row r="2905" spans="1:18" ht="15.75" customHeight="1">
      <c r="A2905" s="1"/>
      <c r="B2905" s="7" t="s">
        <v>14</v>
      </c>
      <c r="C2905" s="7">
        <v>1185732</v>
      </c>
      <c r="D2905" s="8">
        <v>44295</v>
      </c>
      <c r="E2905" s="7" t="s">
        <v>33</v>
      </c>
      <c r="F2905" s="7" t="s">
        <v>104</v>
      </c>
      <c r="G2905" s="7" t="s">
        <v>105</v>
      </c>
      <c r="H2905" s="7" t="s">
        <v>18</v>
      </c>
      <c r="I2905" s="9">
        <v>0.30000000000000004</v>
      </c>
      <c r="J2905" s="10">
        <v>1500</v>
      </c>
      <c r="K2905" s="11">
        <f t="shared" si="22"/>
        <v>450.00000000000006</v>
      </c>
      <c r="L2905" s="11">
        <f t="shared" si="23"/>
        <v>135</v>
      </c>
      <c r="M2905" s="12">
        <v>0.3</v>
      </c>
      <c r="O2905" s="17"/>
      <c r="P2905" s="15"/>
      <c r="Q2905" s="13"/>
      <c r="R2905" s="14"/>
    </row>
    <row r="2906" spans="1:18" ht="15.75" customHeight="1">
      <c r="A2906" s="1"/>
      <c r="B2906" s="7" t="s">
        <v>14</v>
      </c>
      <c r="C2906" s="7">
        <v>1185732</v>
      </c>
      <c r="D2906" s="8">
        <v>44295</v>
      </c>
      <c r="E2906" s="7" t="s">
        <v>33</v>
      </c>
      <c r="F2906" s="7" t="s">
        <v>104</v>
      </c>
      <c r="G2906" s="7" t="s">
        <v>105</v>
      </c>
      <c r="H2906" s="7" t="s">
        <v>19</v>
      </c>
      <c r="I2906" s="9">
        <v>0.20000000000000004</v>
      </c>
      <c r="J2906" s="10">
        <v>1500</v>
      </c>
      <c r="K2906" s="11">
        <f t="shared" si="22"/>
        <v>300.00000000000006</v>
      </c>
      <c r="L2906" s="11">
        <f t="shared" si="23"/>
        <v>90.000000000000014</v>
      </c>
      <c r="M2906" s="12">
        <v>0.3</v>
      </c>
      <c r="O2906" s="17"/>
      <c r="P2906" s="15"/>
      <c r="Q2906" s="13"/>
      <c r="R2906" s="14"/>
    </row>
    <row r="2907" spans="1:18" ht="15.75" customHeight="1">
      <c r="A2907" s="1"/>
      <c r="B2907" s="7" t="s">
        <v>14</v>
      </c>
      <c r="C2907" s="7">
        <v>1185732</v>
      </c>
      <c r="D2907" s="8">
        <v>44295</v>
      </c>
      <c r="E2907" s="7" t="s">
        <v>33</v>
      </c>
      <c r="F2907" s="7" t="s">
        <v>104</v>
      </c>
      <c r="G2907" s="7" t="s">
        <v>105</v>
      </c>
      <c r="H2907" s="7" t="s">
        <v>20</v>
      </c>
      <c r="I2907" s="9">
        <v>0.24999999999999997</v>
      </c>
      <c r="J2907" s="10">
        <v>750</v>
      </c>
      <c r="K2907" s="11">
        <f t="shared" si="22"/>
        <v>187.49999999999997</v>
      </c>
      <c r="L2907" s="11">
        <f t="shared" si="23"/>
        <v>56.249999999999993</v>
      </c>
      <c r="M2907" s="12">
        <v>0.3</v>
      </c>
      <c r="O2907" s="17"/>
      <c r="P2907" s="15"/>
      <c r="Q2907" s="13"/>
      <c r="R2907" s="14"/>
    </row>
    <row r="2908" spans="1:18" ht="15.75" customHeight="1">
      <c r="A2908" s="1"/>
      <c r="B2908" s="7" t="s">
        <v>14</v>
      </c>
      <c r="C2908" s="7">
        <v>1185732</v>
      </c>
      <c r="D2908" s="8">
        <v>44295</v>
      </c>
      <c r="E2908" s="7" t="s">
        <v>33</v>
      </c>
      <c r="F2908" s="7" t="s">
        <v>104</v>
      </c>
      <c r="G2908" s="7" t="s">
        <v>105</v>
      </c>
      <c r="H2908" s="7" t="s">
        <v>21</v>
      </c>
      <c r="I2908" s="9">
        <v>0.6</v>
      </c>
      <c r="J2908" s="10">
        <v>1000</v>
      </c>
      <c r="K2908" s="11">
        <f t="shared" si="22"/>
        <v>600</v>
      </c>
      <c r="L2908" s="11">
        <f t="shared" si="23"/>
        <v>210</v>
      </c>
      <c r="M2908" s="12">
        <v>0.35</v>
      </c>
      <c r="O2908" s="17"/>
      <c r="P2908" s="15"/>
      <c r="Q2908" s="13"/>
      <c r="R2908" s="14"/>
    </row>
    <row r="2909" spans="1:18" ht="15.75" customHeight="1">
      <c r="A2909" s="1"/>
      <c r="B2909" s="7" t="s">
        <v>14</v>
      </c>
      <c r="C2909" s="7">
        <v>1185732</v>
      </c>
      <c r="D2909" s="8">
        <v>44295</v>
      </c>
      <c r="E2909" s="7" t="s">
        <v>33</v>
      </c>
      <c r="F2909" s="7" t="s">
        <v>104</v>
      </c>
      <c r="G2909" s="7" t="s">
        <v>105</v>
      </c>
      <c r="H2909" s="7" t="s">
        <v>22</v>
      </c>
      <c r="I2909" s="9">
        <v>0.5</v>
      </c>
      <c r="J2909" s="10">
        <v>2250</v>
      </c>
      <c r="K2909" s="11">
        <f t="shared" si="22"/>
        <v>1125</v>
      </c>
      <c r="L2909" s="11">
        <f t="shared" si="23"/>
        <v>450</v>
      </c>
      <c r="M2909" s="12">
        <v>0.4</v>
      </c>
      <c r="O2909" s="17"/>
      <c r="P2909" s="15"/>
      <c r="Q2909" s="13"/>
      <c r="R2909" s="14"/>
    </row>
    <row r="2910" spans="1:18" ht="15.75" customHeight="1">
      <c r="A2910" s="1"/>
      <c r="B2910" s="7" t="s">
        <v>14</v>
      </c>
      <c r="C2910" s="7">
        <v>1185732</v>
      </c>
      <c r="D2910" s="8">
        <v>44326</v>
      </c>
      <c r="E2910" s="7" t="s">
        <v>33</v>
      </c>
      <c r="F2910" s="7" t="s">
        <v>104</v>
      </c>
      <c r="G2910" s="7" t="s">
        <v>105</v>
      </c>
      <c r="H2910" s="7" t="s">
        <v>17</v>
      </c>
      <c r="I2910" s="9">
        <v>0.6</v>
      </c>
      <c r="J2910" s="10">
        <v>4950</v>
      </c>
      <c r="K2910" s="11">
        <f t="shared" si="22"/>
        <v>2970</v>
      </c>
      <c r="L2910" s="11">
        <f t="shared" si="23"/>
        <v>1039.5</v>
      </c>
      <c r="M2910" s="12">
        <v>0.35</v>
      </c>
      <c r="O2910" s="17"/>
      <c r="P2910" s="15"/>
      <c r="Q2910" s="13"/>
      <c r="R2910" s="14"/>
    </row>
    <row r="2911" spans="1:18" ht="15.75" customHeight="1">
      <c r="A2911" s="1"/>
      <c r="B2911" s="7" t="s">
        <v>14</v>
      </c>
      <c r="C2911" s="7">
        <v>1185732</v>
      </c>
      <c r="D2911" s="8">
        <v>44326</v>
      </c>
      <c r="E2911" s="7" t="s">
        <v>33</v>
      </c>
      <c r="F2911" s="7" t="s">
        <v>104</v>
      </c>
      <c r="G2911" s="7" t="s">
        <v>105</v>
      </c>
      <c r="H2911" s="7" t="s">
        <v>18</v>
      </c>
      <c r="I2911" s="9">
        <v>0.45</v>
      </c>
      <c r="J2911" s="10">
        <v>2000</v>
      </c>
      <c r="K2911" s="11">
        <f t="shared" si="22"/>
        <v>900</v>
      </c>
      <c r="L2911" s="11">
        <f t="shared" si="23"/>
        <v>270</v>
      </c>
      <c r="M2911" s="12">
        <v>0.3</v>
      </c>
      <c r="O2911" s="17"/>
      <c r="P2911" s="15"/>
      <c r="Q2911" s="13"/>
      <c r="R2911" s="14"/>
    </row>
    <row r="2912" spans="1:18" ht="15.75" customHeight="1">
      <c r="A2912" s="1"/>
      <c r="B2912" s="7" t="s">
        <v>14</v>
      </c>
      <c r="C2912" s="7">
        <v>1185732</v>
      </c>
      <c r="D2912" s="8">
        <v>44326</v>
      </c>
      <c r="E2912" s="7" t="s">
        <v>33</v>
      </c>
      <c r="F2912" s="7" t="s">
        <v>104</v>
      </c>
      <c r="G2912" s="7" t="s">
        <v>105</v>
      </c>
      <c r="H2912" s="7" t="s">
        <v>19</v>
      </c>
      <c r="I2912" s="9">
        <v>0.4</v>
      </c>
      <c r="J2912" s="10">
        <v>1750</v>
      </c>
      <c r="K2912" s="11">
        <f t="shared" si="22"/>
        <v>700</v>
      </c>
      <c r="L2912" s="11">
        <f t="shared" si="23"/>
        <v>210</v>
      </c>
      <c r="M2912" s="12">
        <v>0.3</v>
      </c>
      <c r="O2912" s="17"/>
      <c r="P2912" s="15"/>
      <c r="Q2912" s="13"/>
      <c r="R2912" s="14"/>
    </row>
    <row r="2913" spans="1:18" ht="15.75" customHeight="1">
      <c r="A2913" s="1"/>
      <c r="B2913" s="7" t="s">
        <v>14</v>
      </c>
      <c r="C2913" s="7">
        <v>1185732</v>
      </c>
      <c r="D2913" s="8">
        <v>44326</v>
      </c>
      <c r="E2913" s="7" t="s">
        <v>33</v>
      </c>
      <c r="F2913" s="7" t="s">
        <v>104</v>
      </c>
      <c r="G2913" s="7" t="s">
        <v>105</v>
      </c>
      <c r="H2913" s="7" t="s">
        <v>20</v>
      </c>
      <c r="I2913" s="9">
        <v>0.4</v>
      </c>
      <c r="J2913" s="10">
        <v>1000</v>
      </c>
      <c r="K2913" s="11">
        <f t="shared" si="22"/>
        <v>400</v>
      </c>
      <c r="L2913" s="11">
        <f t="shared" si="23"/>
        <v>120</v>
      </c>
      <c r="M2913" s="12">
        <v>0.3</v>
      </c>
      <c r="O2913" s="17"/>
      <c r="P2913" s="15"/>
      <c r="Q2913" s="13"/>
      <c r="R2913" s="14"/>
    </row>
    <row r="2914" spans="1:18" ht="15.75" customHeight="1">
      <c r="A2914" s="1"/>
      <c r="B2914" s="7" t="s">
        <v>14</v>
      </c>
      <c r="C2914" s="7">
        <v>1185732</v>
      </c>
      <c r="D2914" s="8">
        <v>44326</v>
      </c>
      <c r="E2914" s="7" t="s">
        <v>33</v>
      </c>
      <c r="F2914" s="7" t="s">
        <v>104</v>
      </c>
      <c r="G2914" s="7" t="s">
        <v>105</v>
      </c>
      <c r="H2914" s="7" t="s">
        <v>21</v>
      </c>
      <c r="I2914" s="9">
        <v>0.49999999999999994</v>
      </c>
      <c r="J2914" s="10">
        <v>1250</v>
      </c>
      <c r="K2914" s="11">
        <f t="shared" si="22"/>
        <v>624.99999999999989</v>
      </c>
      <c r="L2914" s="11">
        <f t="shared" si="23"/>
        <v>218.74999999999994</v>
      </c>
      <c r="M2914" s="12">
        <v>0.35</v>
      </c>
      <c r="O2914" s="17"/>
      <c r="P2914" s="15"/>
      <c r="Q2914" s="13"/>
      <c r="R2914" s="14"/>
    </row>
    <row r="2915" spans="1:18" ht="15.75" customHeight="1">
      <c r="A2915" s="1"/>
      <c r="B2915" s="7" t="s">
        <v>14</v>
      </c>
      <c r="C2915" s="7">
        <v>1185732</v>
      </c>
      <c r="D2915" s="8">
        <v>44326</v>
      </c>
      <c r="E2915" s="7" t="s">
        <v>33</v>
      </c>
      <c r="F2915" s="7" t="s">
        <v>104</v>
      </c>
      <c r="G2915" s="7" t="s">
        <v>105</v>
      </c>
      <c r="H2915" s="7" t="s">
        <v>22</v>
      </c>
      <c r="I2915" s="9">
        <v>0.54999999999999993</v>
      </c>
      <c r="J2915" s="10">
        <v>2500</v>
      </c>
      <c r="K2915" s="11">
        <f t="shared" si="22"/>
        <v>1374.9999999999998</v>
      </c>
      <c r="L2915" s="11">
        <f t="shared" si="23"/>
        <v>549.99999999999989</v>
      </c>
      <c r="M2915" s="12">
        <v>0.4</v>
      </c>
      <c r="O2915" s="17"/>
      <c r="P2915" s="15"/>
      <c r="Q2915" s="13"/>
      <c r="R2915" s="14"/>
    </row>
    <row r="2916" spans="1:18" ht="15.75" customHeight="1">
      <c r="A2916" s="1"/>
      <c r="B2916" s="7" t="s">
        <v>14</v>
      </c>
      <c r="C2916" s="7">
        <v>1185732</v>
      </c>
      <c r="D2916" s="8">
        <v>44356</v>
      </c>
      <c r="E2916" s="7" t="s">
        <v>33</v>
      </c>
      <c r="F2916" s="7" t="s">
        <v>104</v>
      </c>
      <c r="G2916" s="7" t="s">
        <v>105</v>
      </c>
      <c r="H2916" s="7" t="s">
        <v>17</v>
      </c>
      <c r="I2916" s="9">
        <v>0.4</v>
      </c>
      <c r="J2916" s="10">
        <v>5000</v>
      </c>
      <c r="K2916" s="11">
        <f t="shared" si="22"/>
        <v>2000</v>
      </c>
      <c r="L2916" s="11">
        <f t="shared" si="23"/>
        <v>700</v>
      </c>
      <c r="M2916" s="12">
        <v>0.35</v>
      </c>
      <c r="O2916" s="17"/>
      <c r="P2916" s="15"/>
      <c r="Q2916" s="13"/>
      <c r="R2916" s="14"/>
    </row>
    <row r="2917" spans="1:18" ht="15.75" customHeight="1">
      <c r="A2917" s="1"/>
      <c r="B2917" s="7" t="s">
        <v>14</v>
      </c>
      <c r="C2917" s="7">
        <v>1185732</v>
      </c>
      <c r="D2917" s="8">
        <v>44356</v>
      </c>
      <c r="E2917" s="7" t="s">
        <v>33</v>
      </c>
      <c r="F2917" s="7" t="s">
        <v>104</v>
      </c>
      <c r="G2917" s="7" t="s">
        <v>105</v>
      </c>
      <c r="H2917" s="7" t="s">
        <v>18</v>
      </c>
      <c r="I2917" s="9">
        <v>0.35000000000000009</v>
      </c>
      <c r="J2917" s="10">
        <v>2500</v>
      </c>
      <c r="K2917" s="11">
        <f t="shared" si="22"/>
        <v>875.00000000000023</v>
      </c>
      <c r="L2917" s="11">
        <f t="shared" si="23"/>
        <v>262.50000000000006</v>
      </c>
      <c r="M2917" s="12">
        <v>0.3</v>
      </c>
      <c r="O2917" s="17"/>
      <c r="P2917" s="15"/>
      <c r="Q2917" s="13"/>
      <c r="R2917" s="14"/>
    </row>
    <row r="2918" spans="1:18" ht="15.75" customHeight="1">
      <c r="A2918" s="1"/>
      <c r="B2918" s="7" t="s">
        <v>14</v>
      </c>
      <c r="C2918" s="7">
        <v>1185732</v>
      </c>
      <c r="D2918" s="8">
        <v>44356</v>
      </c>
      <c r="E2918" s="7" t="s">
        <v>33</v>
      </c>
      <c r="F2918" s="7" t="s">
        <v>104</v>
      </c>
      <c r="G2918" s="7" t="s">
        <v>105</v>
      </c>
      <c r="H2918" s="7" t="s">
        <v>19</v>
      </c>
      <c r="I2918" s="9">
        <v>0.30000000000000004</v>
      </c>
      <c r="J2918" s="10">
        <v>2000</v>
      </c>
      <c r="K2918" s="11">
        <f t="shared" si="22"/>
        <v>600.00000000000011</v>
      </c>
      <c r="L2918" s="11">
        <f t="shared" si="23"/>
        <v>180.00000000000003</v>
      </c>
      <c r="M2918" s="12">
        <v>0.3</v>
      </c>
      <c r="O2918" s="17"/>
      <c r="P2918" s="15"/>
      <c r="Q2918" s="13"/>
      <c r="R2918" s="14"/>
    </row>
    <row r="2919" spans="1:18" ht="15.75" customHeight="1">
      <c r="A2919" s="1"/>
      <c r="B2919" s="7" t="s">
        <v>14</v>
      </c>
      <c r="C2919" s="7">
        <v>1185732</v>
      </c>
      <c r="D2919" s="8">
        <v>44356</v>
      </c>
      <c r="E2919" s="7" t="s">
        <v>33</v>
      </c>
      <c r="F2919" s="7" t="s">
        <v>104</v>
      </c>
      <c r="G2919" s="7" t="s">
        <v>105</v>
      </c>
      <c r="H2919" s="7" t="s">
        <v>20</v>
      </c>
      <c r="I2919" s="9">
        <v>0.30000000000000004</v>
      </c>
      <c r="J2919" s="10">
        <v>1750</v>
      </c>
      <c r="K2919" s="11">
        <f t="shared" si="22"/>
        <v>525.00000000000011</v>
      </c>
      <c r="L2919" s="11">
        <f t="shared" si="23"/>
        <v>157.50000000000003</v>
      </c>
      <c r="M2919" s="12">
        <v>0.3</v>
      </c>
      <c r="O2919" s="17"/>
      <c r="P2919" s="15"/>
      <c r="Q2919" s="13"/>
      <c r="R2919" s="14"/>
    </row>
    <row r="2920" spans="1:18" ht="15.75" customHeight="1">
      <c r="A2920" s="1"/>
      <c r="B2920" s="7" t="s">
        <v>14</v>
      </c>
      <c r="C2920" s="7">
        <v>1185732</v>
      </c>
      <c r="D2920" s="8">
        <v>44356</v>
      </c>
      <c r="E2920" s="7" t="s">
        <v>33</v>
      </c>
      <c r="F2920" s="7" t="s">
        <v>104</v>
      </c>
      <c r="G2920" s="7" t="s">
        <v>105</v>
      </c>
      <c r="H2920" s="7" t="s">
        <v>21</v>
      </c>
      <c r="I2920" s="9">
        <v>0.4</v>
      </c>
      <c r="J2920" s="10">
        <v>1750</v>
      </c>
      <c r="K2920" s="11">
        <f t="shared" si="22"/>
        <v>700</v>
      </c>
      <c r="L2920" s="11">
        <f t="shared" si="23"/>
        <v>244.99999999999997</v>
      </c>
      <c r="M2920" s="12">
        <v>0.35</v>
      </c>
      <c r="O2920" s="17"/>
      <c r="P2920" s="15"/>
      <c r="Q2920" s="13"/>
      <c r="R2920" s="14"/>
    </row>
    <row r="2921" spans="1:18" ht="15.75" customHeight="1">
      <c r="A2921" s="1"/>
      <c r="B2921" s="7" t="s">
        <v>14</v>
      </c>
      <c r="C2921" s="7">
        <v>1185732</v>
      </c>
      <c r="D2921" s="8">
        <v>44356</v>
      </c>
      <c r="E2921" s="7" t="s">
        <v>33</v>
      </c>
      <c r="F2921" s="7" t="s">
        <v>104</v>
      </c>
      <c r="G2921" s="7" t="s">
        <v>105</v>
      </c>
      <c r="H2921" s="7" t="s">
        <v>22</v>
      </c>
      <c r="I2921" s="9">
        <v>0.55000000000000004</v>
      </c>
      <c r="J2921" s="10">
        <v>3250</v>
      </c>
      <c r="K2921" s="11">
        <f t="shared" si="22"/>
        <v>1787.5000000000002</v>
      </c>
      <c r="L2921" s="11">
        <f t="shared" si="23"/>
        <v>715.00000000000011</v>
      </c>
      <c r="M2921" s="12">
        <v>0.4</v>
      </c>
      <c r="O2921" s="17"/>
      <c r="P2921" s="15"/>
      <c r="Q2921" s="13"/>
      <c r="R2921" s="14"/>
    </row>
    <row r="2922" spans="1:18" ht="15.75" customHeight="1">
      <c r="A2922" s="1"/>
      <c r="B2922" s="7" t="s">
        <v>14</v>
      </c>
      <c r="C2922" s="7">
        <v>1185732</v>
      </c>
      <c r="D2922" s="8">
        <v>44385</v>
      </c>
      <c r="E2922" s="7" t="s">
        <v>33</v>
      </c>
      <c r="F2922" s="7" t="s">
        <v>104</v>
      </c>
      <c r="G2922" s="7" t="s">
        <v>105</v>
      </c>
      <c r="H2922" s="7" t="s">
        <v>17</v>
      </c>
      <c r="I2922" s="9">
        <v>0.5</v>
      </c>
      <c r="J2922" s="10">
        <v>5500</v>
      </c>
      <c r="K2922" s="11">
        <f t="shared" si="22"/>
        <v>2750</v>
      </c>
      <c r="L2922" s="11">
        <f t="shared" si="23"/>
        <v>962.49999999999989</v>
      </c>
      <c r="M2922" s="12">
        <v>0.35</v>
      </c>
      <c r="O2922" s="17"/>
      <c r="P2922" s="15"/>
      <c r="Q2922" s="13"/>
      <c r="R2922" s="14"/>
    </row>
    <row r="2923" spans="1:18" ht="15.75" customHeight="1">
      <c r="A2923" s="1"/>
      <c r="B2923" s="7" t="s">
        <v>14</v>
      </c>
      <c r="C2923" s="7">
        <v>1185732</v>
      </c>
      <c r="D2923" s="8">
        <v>44385</v>
      </c>
      <c r="E2923" s="7" t="s">
        <v>33</v>
      </c>
      <c r="F2923" s="7" t="s">
        <v>104</v>
      </c>
      <c r="G2923" s="7" t="s">
        <v>105</v>
      </c>
      <c r="H2923" s="7" t="s">
        <v>18</v>
      </c>
      <c r="I2923" s="9">
        <v>0.45000000000000007</v>
      </c>
      <c r="J2923" s="10">
        <v>3000</v>
      </c>
      <c r="K2923" s="11">
        <f t="shared" si="22"/>
        <v>1350.0000000000002</v>
      </c>
      <c r="L2923" s="11">
        <f t="shared" si="23"/>
        <v>405.00000000000006</v>
      </c>
      <c r="M2923" s="12">
        <v>0.3</v>
      </c>
      <c r="O2923" s="17"/>
      <c r="P2923" s="15"/>
      <c r="Q2923" s="13"/>
      <c r="R2923" s="14"/>
    </row>
    <row r="2924" spans="1:18" ht="15.75" customHeight="1">
      <c r="A2924" s="1"/>
      <c r="B2924" s="7" t="s">
        <v>14</v>
      </c>
      <c r="C2924" s="7">
        <v>1185732</v>
      </c>
      <c r="D2924" s="8">
        <v>44385</v>
      </c>
      <c r="E2924" s="7" t="s">
        <v>33</v>
      </c>
      <c r="F2924" s="7" t="s">
        <v>104</v>
      </c>
      <c r="G2924" s="7" t="s">
        <v>105</v>
      </c>
      <c r="H2924" s="7" t="s">
        <v>19</v>
      </c>
      <c r="I2924" s="9">
        <v>0.4</v>
      </c>
      <c r="J2924" s="10">
        <v>2250</v>
      </c>
      <c r="K2924" s="11">
        <f t="shared" si="22"/>
        <v>900</v>
      </c>
      <c r="L2924" s="11">
        <f t="shared" si="23"/>
        <v>270</v>
      </c>
      <c r="M2924" s="12">
        <v>0.3</v>
      </c>
      <c r="O2924" s="17"/>
      <c r="P2924" s="15"/>
      <c r="Q2924" s="13"/>
      <c r="R2924" s="14"/>
    </row>
    <row r="2925" spans="1:18" ht="15.75" customHeight="1">
      <c r="A2925" s="1"/>
      <c r="B2925" s="7" t="s">
        <v>14</v>
      </c>
      <c r="C2925" s="7">
        <v>1185732</v>
      </c>
      <c r="D2925" s="8">
        <v>44385</v>
      </c>
      <c r="E2925" s="7" t="s">
        <v>33</v>
      </c>
      <c r="F2925" s="7" t="s">
        <v>104</v>
      </c>
      <c r="G2925" s="7" t="s">
        <v>105</v>
      </c>
      <c r="H2925" s="7" t="s">
        <v>20</v>
      </c>
      <c r="I2925" s="9">
        <v>0.4</v>
      </c>
      <c r="J2925" s="10">
        <v>1750</v>
      </c>
      <c r="K2925" s="11">
        <f t="shared" si="22"/>
        <v>700</v>
      </c>
      <c r="L2925" s="11">
        <f t="shared" si="23"/>
        <v>210</v>
      </c>
      <c r="M2925" s="12">
        <v>0.3</v>
      </c>
      <c r="O2925" s="17"/>
      <c r="P2925" s="15"/>
      <c r="Q2925" s="13"/>
      <c r="R2925" s="14"/>
    </row>
    <row r="2926" spans="1:18" ht="15.75" customHeight="1">
      <c r="A2926" s="1"/>
      <c r="B2926" s="7" t="s">
        <v>14</v>
      </c>
      <c r="C2926" s="7">
        <v>1185732</v>
      </c>
      <c r="D2926" s="8">
        <v>44385</v>
      </c>
      <c r="E2926" s="7" t="s">
        <v>33</v>
      </c>
      <c r="F2926" s="7" t="s">
        <v>104</v>
      </c>
      <c r="G2926" s="7" t="s">
        <v>105</v>
      </c>
      <c r="H2926" s="7" t="s">
        <v>21</v>
      </c>
      <c r="I2926" s="9">
        <v>0.5</v>
      </c>
      <c r="J2926" s="10">
        <v>2000</v>
      </c>
      <c r="K2926" s="11">
        <f t="shared" si="22"/>
        <v>1000</v>
      </c>
      <c r="L2926" s="11">
        <f t="shared" si="23"/>
        <v>350</v>
      </c>
      <c r="M2926" s="12">
        <v>0.35</v>
      </c>
      <c r="O2926" s="17"/>
      <c r="P2926" s="15"/>
      <c r="Q2926" s="13"/>
      <c r="R2926" s="14"/>
    </row>
    <row r="2927" spans="1:18" ht="15.75" customHeight="1">
      <c r="A2927" s="1"/>
      <c r="B2927" s="7" t="s">
        <v>14</v>
      </c>
      <c r="C2927" s="7">
        <v>1185732</v>
      </c>
      <c r="D2927" s="8">
        <v>44385</v>
      </c>
      <c r="E2927" s="7" t="s">
        <v>33</v>
      </c>
      <c r="F2927" s="7" t="s">
        <v>104</v>
      </c>
      <c r="G2927" s="7" t="s">
        <v>105</v>
      </c>
      <c r="H2927" s="7" t="s">
        <v>22</v>
      </c>
      <c r="I2927" s="9">
        <v>0.55000000000000004</v>
      </c>
      <c r="J2927" s="10">
        <v>3750</v>
      </c>
      <c r="K2927" s="11">
        <f t="shared" si="22"/>
        <v>2062.5</v>
      </c>
      <c r="L2927" s="11">
        <f t="shared" si="23"/>
        <v>825</v>
      </c>
      <c r="M2927" s="12">
        <v>0.4</v>
      </c>
      <c r="O2927" s="17"/>
      <c r="P2927" s="15"/>
      <c r="Q2927" s="13"/>
      <c r="R2927" s="14"/>
    </row>
    <row r="2928" spans="1:18" ht="15.75" customHeight="1">
      <c r="A2928" s="1"/>
      <c r="B2928" s="7" t="s">
        <v>14</v>
      </c>
      <c r="C2928" s="7">
        <v>1185732</v>
      </c>
      <c r="D2928" s="8">
        <v>44417</v>
      </c>
      <c r="E2928" s="7" t="s">
        <v>33</v>
      </c>
      <c r="F2928" s="7" t="s">
        <v>104</v>
      </c>
      <c r="G2928" s="7" t="s">
        <v>105</v>
      </c>
      <c r="H2928" s="7" t="s">
        <v>17</v>
      </c>
      <c r="I2928" s="9">
        <v>0.5</v>
      </c>
      <c r="J2928" s="10">
        <v>5250</v>
      </c>
      <c r="K2928" s="11">
        <f t="shared" si="22"/>
        <v>2625</v>
      </c>
      <c r="L2928" s="11">
        <f t="shared" si="23"/>
        <v>918.74999999999989</v>
      </c>
      <c r="M2928" s="12">
        <v>0.35</v>
      </c>
      <c r="O2928" s="17"/>
      <c r="P2928" s="15"/>
      <c r="Q2928" s="13"/>
      <c r="R2928" s="14"/>
    </row>
    <row r="2929" spans="1:18" ht="15.75" customHeight="1">
      <c r="A2929" s="1"/>
      <c r="B2929" s="7" t="s">
        <v>14</v>
      </c>
      <c r="C2929" s="7">
        <v>1185732</v>
      </c>
      <c r="D2929" s="8">
        <v>44417</v>
      </c>
      <c r="E2929" s="7" t="s">
        <v>33</v>
      </c>
      <c r="F2929" s="7" t="s">
        <v>104</v>
      </c>
      <c r="G2929" s="7" t="s">
        <v>105</v>
      </c>
      <c r="H2929" s="7" t="s">
        <v>18</v>
      </c>
      <c r="I2929" s="9">
        <v>0.45000000000000007</v>
      </c>
      <c r="J2929" s="10">
        <v>3000</v>
      </c>
      <c r="K2929" s="11">
        <f t="shared" si="22"/>
        <v>1350.0000000000002</v>
      </c>
      <c r="L2929" s="11">
        <f t="shared" si="23"/>
        <v>405.00000000000006</v>
      </c>
      <c r="M2929" s="12">
        <v>0.3</v>
      </c>
      <c r="O2929" s="17"/>
      <c r="P2929" s="15"/>
      <c r="Q2929" s="13"/>
      <c r="R2929" s="14"/>
    </row>
    <row r="2930" spans="1:18" ht="15.75" customHeight="1">
      <c r="A2930" s="1"/>
      <c r="B2930" s="7" t="s">
        <v>14</v>
      </c>
      <c r="C2930" s="7">
        <v>1185732</v>
      </c>
      <c r="D2930" s="8">
        <v>44417</v>
      </c>
      <c r="E2930" s="7" t="s">
        <v>33</v>
      </c>
      <c r="F2930" s="7" t="s">
        <v>104</v>
      </c>
      <c r="G2930" s="7" t="s">
        <v>105</v>
      </c>
      <c r="H2930" s="7" t="s">
        <v>19</v>
      </c>
      <c r="I2930" s="9">
        <v>0.4</v>
      </c>
      <c r="J2930" s="10">
        <v>2250</v>
      </c>
      <c r="K2930" s="11">
        <f t="shared" si="22"/>
        <v>900</v>
      </c>
      <c r="L2930" s="11">
        <f t="shared" si="23"/>
        <v>270</v>
      </c>
      <c r="M2930" s="12">
        <v>0.3</v>
      </c>
      <c r="O2930" s="17"/>
      <c r="P2930" s="15"/>
      <c r="Q2930" s="13"/>
      <c r="R2930" s="14"/>
    </row>
    <row r="2931" spans="1:18" ht="15.75" customHeight="1">
      <c r="A2931" s="1"/>
      <c r="B2931" s="7" t="s">
        <v>14</v>
      </c>
      <c r="C2931" s="7">
        <v>1185732</v>
      </c>
      <c r="D2931" s="8">
        <v>44417</v>
      </c>
      <c r="E2931" s="7" t="s">
        <v>33</v>
      </c>
      <c r="F2931" s="7" t="s">
        <v>104</v>
      </c>
      <c r="G2931" s="7" t="s">
        <v>105</v>
      </c>
      <c r="H2931" s="7" t="s">
        <v>20</v>
      </c>
      <c r="I2931" s="9">
        <v>0.4</v>
      </c>
      <c r="J2931" s="10">
        <v>2000</v>
      </c>
      <c r="K2931" s="11">
        <f t="shared" si="22"/>
        <v>800</v>
      </c>
      <c r="L2931" s="11">
        <f t="shared" si="23"/>
        <v>240</v>
      </c>
      <c r="M2931" s="12">
        <v>0.3</v>
      </c>
      <c r="O2931" s="17"/>
      <c r="P2931" s="15"/>
      <c r="Q2931" s="13"/>
      <c r="R2931" s="14"/>
    </row>
    <row r="2932" spans="1:18" ht="15.75" customHeight="1">
      <c r="A2932" s="1"/>
      <c r="B2932" s="7" t="s">
        <v>14</v>
      </c>
      <c r="C2932" s="7">
        <v>1185732</v>
      </c>
      <c r="D2932" s="8">
        <v>44417</v>
      </c>
      <c r="E2932" s="7" t="s">
        <v>33</v>
      </c>
      <c r="F2932" s="7" t="s">
        <v>104</v>
      </c>
      <c r="G2932" s="7" t="s">
        <v>105</v>
      </c>
      <c r="H2932" s="7" t="s">
        <v>21</v>
      </c>
      <c r="I2932" s="9">
        <v>0.5</v>
      </c>
      <c r="J2932" s="10">
        <v>1750</v>
      </c>
      <c r="K2932" s="11">
        <f t="shared" si="22"/>
        <v>875</v>
      </c>
      <c r="L2932" s="11">
        <f t="shared" si="23"/>
        <v>306.25</v>
      </c>
      <c r="M2932" s="12">
        <v>0.35</v>
      </c>
      <c r="O2932" s="17"/>
      <c r="P2932" s="15"/>
      <c r="Q2932" s="13"/>
      <c r="R2932" s="14"/>
    </row>
    <row r="2933" spans="1:18" ht="15.75" customHeight="1">
      <c r="A2933" s="1"/>
      <c r="B2933" s="7" t="s">
        <v>14</v>
      </c>
      <c r="C2933" s="7">
        <v>1185732</v>
      </c>
      <c r="D2933" s="8">
        <v>44417</v>
      </c>
      <c r="E2933" s="7" t="s">
        <v>33</v>
      </c>
      <c r="F2933" s="7" t="s">
        <v>104</v>
      </c>
      <c r="G2933" s="7" t="s">
        <v>105</v>
      </c>
      <c r="H2933" s="7" t="s">
        <v>22</v>
      </c>
      <c r="I2933" s="9">
        <v>0.55000000000000004</v>
      </c>
      <c r="J2933" s="10">
        <v>3500</v>
      </c>
      <c r="K2933" s="11">
        <f t="shared" si="22"/>
        <v>1925.0000000000002</v>
      </c>
      <c r="L2933" s="11">
        <f t="shared" si="23"/>
        <v>770.00000000000011</v>
      </c>
      <c r="M2933" s="12">
        <v>0.4</v>
      </c>
      <c r="O2933" s="17"/>
      <c r="P2933" s="15"/>
      <c r="Q2933" s="13"/>
      <c r="R2933" s="14"/>
    </row>
    <row r="2934" spans="1:18" ht="15.75" customHeight="1">
      <c r="A2934" s="1"/>
      <c r="B2934" s="7" t="s">
        <v>14</v>
      </c>
      <c r="C2934" s="7">
        <v>1185732</v>
      </c>
      <c r="D2934" s="8">
        <v>44449</v>
      </c>
      <c r="E2934" s="7" t="s">
        <v>33</v>
      </c>
      <c r="F2934" s="7" t="s">
        <v>104</v>
      </c>
      <c r="G2934" s="7" t="s">
        <v>105</v>
      </c>
      <c r="H2934" s="7" t="s">
        <v>17</v>
      </c>
      <c r="I2934" s="9">
        <v>0.4</v>
      </c>
      <c r="J2934" s="10">
        <v>4750</v>
      </c>
      <c r="K2934" s="11">
        <f t="shared" si="22"/>
        <v>1900</v>
      </c>
      <c r="L2934" s="11">
        <f t="shared" si="23"/>
        <v>665</v>
      </c>
      <c r="M2934" s="12">
        <v>0.35</v>
      </c>
      <c r="O2934" s="17"/>
      <c r="P2934" s="15"/>
      <c r="Q2934" s="13"/>
      <c r="R2934" s="14"/>
    </row>
    <row r="2935" spans="1:18" ht="15.75" customHeight="1">
      <c r="A2935" s="1"/>
      <c r="B2935" s="7" t="s">
        <v>14</v>
      </c>
      <c r="C2935" s="7">
        <v>1185732</v>
      </c>
      <c r="D2935" s="8">
        <v>44449</v>
      </c>
      <c r="E2935" s="7" t="s">
        <v>33</v>
      </c>
      <c r="F2935" s="7" t="s">
        <v>104</v>
      </c>
      <c r="G2935" s="7" t="s">
        <v>105</v>
      </c>
      <c r="H2935" s="7" t="s">
        <v>18</v>
      </c>
      <c r="I2935" s="9">
        <v>0.35000000000000009</v>
      </c>
      <c r="J2935" s="10">
        <v>2750</v>
      </c>
      <c r="K2935" s="11">
        <f t="shared" si="22"/>
        <v>962.50000000000023</v>
      </c>
      <c r="L2935" s="11">
        <f t="shared" si="23"/>
        <v>288.75000000000006</v>
      </c>
      <c r="M2935" s="12">
        <v>0.3</v>
      </c>
      <c r="O2935" s="17"/>
      <c r="P2935" s="15"/>
      <c r="Q2935" s="13"/>
      <c r="R2935" s="14"/>
    </row>
    <row r="2936" spans="1:18" ht="15.75" customHeight="1">
      <c r="A2936" s="1"/>
      <c r="B2936" s="7" t="s">
        <v>14</v>
      </c>
      <c r="C2936" s="7">
        <v>1185732</v>
      </c>
      <c r="D2936" s="8">
        <v>44449</v>
      </c>
      <c r="E2936" s="7" t="s">
        <v>33</v>
      </c>
      <c r="F2936" s="7" t="s">
        <v>104</v>
      </c>
      <c r="G2936" s="7" t="s">
        <v>105</v>
      </c>
      <c r="H2936" s="7" t="s">
        <v>19</v>
      </c>
      <c r="I2936" s="9">
        <v>0.30000000000000004</v>
      </c>
      <c r="J2936" s="10">
        <v>1750</v>
      </c>
      <c r="K2936" s="11">
        <f t="shared" si="22"/>
        <v>525.00000000000011</v>
      </c>
      <c r="L2936" s="11">
        <f t="shared" si="23"/>
        <v>157.50000000000003</v>
      </c>
      <c r="M2936" s="12">
        <v>0.3</v>
      </c>
      <c r="O2936" s="17"/>
      <c r="P2936" s="15"/>
      <c r="Q2936" s="13"/>
      <c r="R2936" s="14"/>
    </row>
    <row r="2937" spans="1:18" ht="15.75" customHeight="1">
      <c r="A2937" s="1"/>
      <c r="B2937" s="7" t="s">
        <v>14</v>
      </c>
      <c r="C2937" s="7">
        <v>1185732</v>
      </c>
      <c r="D2937" s="8">
        <v>44449</v>
      </c>
      <c r="E2937" s="7" t="s">
        <v>33</v>
      </c>
      <c r="F2937" s="7" t="s">
        <v>104</v>
      </c>
      <c r="G2937" s="7" t="s">
        <v>105</v>
      </c>
      <c r="H2937" s="7" t="s">
        <v>20</v>
      </c>
      <c r="I2937" s="9">
        <v>0.30000000000000004</v>
      </c>
      <c r="J2937" s="10">
        <v>1500</v>
      </c>
      <c r="K2937" s="11">
        <f t="shared" si="22"/>
        <v>450.00000000000006</v>
      </c>
      <c r="L2937" s="11">
        <f t="shared" si="23"/>
        <v>135</v>
      </c>
      <c r="M2937" s="12">
        <v>0.3</v>
      </c>
      <c r="O2937" s="17"/>
      <c r="P2937" s="15"/>
      <c r="Q2937" s="13"/>
      <c r="R2937" s="14"/>
    </row>
    <row r="2938" spans="1:18" ht="15.75" customHeight="1">
      <c r="A2938" s="1"/>
      <c r="B2938" s="7" t="s">
        <v>14</v>
      </c>
      <c r="C2938" s="7">
        <v>1185732</v>
      </c>
      <c r="D2938" s="8">
        <v>44449</v>
      </c>
      <c r="E2938" s="7" t="s">
        <v>33</v>
      </c>
      <c r="F2938" s="7" t="s">
        <v>104</v>
      </c>
      <c r="G2938" s="7" t="s">
        <v>105</v>
      </c>
      <c r="H2938" s="7" t="s">
        <v>21</v>
      </c>
      <c r="I2938" s="9">
        <v>0.4</v>
      </c>
      <c r="J2938" s="10">
        <v>1500</v>
      </c>
      <c r="K2938" s="11">
        <f t="shared" si="22"/>
        <v>600</v>
      </c>
      <c r="L2938" s="11">
        <f t="shared" si="23"/>
        <v>210</v>
      </c>
      <c r="M2938" s="12">
        <v>0.35</v>
      </c>
      <c r="O2938" s="17"/>
      <c r="P2938" s="15"/>
      <c r="Q2938" s="13"/>
      <c r="R2938" s="14"/>
    </row>
    <row r="2939" spans="1:18" ht="15.75" customHeight="1">
      <c r="A2939" s="1"/>
      <c r="B2939" s="7" t="s">
        <v>14</v>
      </c>
      <c r="C2939" s="7">
        <v>1185732</v>
      </c>
      <c r="D2939" s="8">
        <v>44449</v>
      </c>
      <c r="E2939" s="7" t="s">
        <v>33</v>
      </c>
      <c r="F2939" s="7" t="s">
        <v>104</v>
      </c>
      <c r="G2939" s="7" t="s">
        <v>105</v>
      </c>
      <c r="H2939" s="7" t="s">
        <v>22</v>
      </c>
      <c r="I2939" s="9">
        <v>0.45</v>
      </c>
      <c r="J2939" s="10">
        <v>2250</v>
      </c>
      <c r="K2939" s="11">
        <f t="shared" si="22"/>
        <v>1012.5</v>
      </c>
      <c r="L2939" s="11">
        <f t="shared" si="23"/>
        <v>405</v>
      </c>
      <c r="M2939" s="12">
        <v>0.4</v>
      </c>
      <c r="O2939" s="17"/>
      <c r="P2939" s="15"/>
      <c r="Q2939" s="13"/>
      <c r="R2939" s="14"/>
    </row>
    <row r="2940" spans="1:18" ht="15.75" customHeight="1">
      <c r="A2940" s="1"/>
      <c r="B2940" s="7" t="s">
        <v>14</v>
      </c>
      <c r="C2940" s="7">
        <v>1185732</v>
      </c>
      <c r="D2940" s="8">
        <v>44478</v>
      </c>
      <c r="E2940" s="7" t="s">
        <v>33</v>
      </c>
      <c r="F2940" s="7" t="s">
        <v>104</v>
      </c>
      <c r="G2940" s="7" t="s">
        <v>105</v>
      </c>
      <c r="H2940" s="7" t="s">
        <v>17</v>
      </c>
      <c r="I2940" s="9">
        <v>0.49999999999999994</v>
      </c>
      <c r="J2940" s="10">
        <v>4000</v>
      </c>
      <c r="K2940" s="11">
        <f t="shared" si="22"/>
        <v>1999.9999999999998</v>
      </c>
      <c r="L2940" s="11">
        <f t="shared" si="23"/>
        <v>699.99999999999989</v>
      </c>
      <c r="M2940" s="12">
        <v>0.35</v>
      </c>
      <c r="O2940" s="17"/>
      <c r="P2940" s="15"/>
      <c r="Q2940" s="13"/>
      <c r="R2940" s="14"/>
    </row>
    <row r="2941" spans="1:18" ht="15.75" customHeight="1">
      <c r="A2941" s="1"/>
      <c r="B2941" s="7" t="s">
        <v>14</v>
      </c>
      <c r="C2941" s="7">
        <v>1185732</v>
      </c>
      <c r="D2941" s="8">
        <v>44478</v>
      </c>
      <c r="E2941" s="7" t="s">
        <v>33</v>
      </c>
      <c r="F2941" s="7" t="s">
        <v>104</v>
      </c>
      <c r="G2941" s="7" t="s">
        <v>105</v>
      </c>
      <c r="H2941" s="7" t="s">
        <v>18</v>
      </c>
      <c r="I2941" s="9">
        <v>0.4</v>
      </c>
      <c r="J2941" s="10">
        <v>2500</v>
      </c>
      <c r="K2941" s="11">
        <f t="shared" si="22"/>
        <v>1000</v>
      </c>
      <c r="L2941" s="11">
        <f t="shared" si="23"/>
        <v>300</v>
      </c>
      <c r="M2941" s="12">
        <v>0.3</v>
      </c>
      <c r="O2941" s="17"/>
      <c r="P2941" s="15"/>
      <c r="Q2941" s="13"/>
      <c r="R2941" s="14"/>
    </row>
    <row r="2942" spans="1:18" ht="15.75" customHeight="1">
      <c r="A2942" s="1"/>
      <c r="B2942" s="7" t="s">
        <v>14</v>
      </c>
      <c r="C2942" s="7">
        <v>1185732</v>
      </c>
      <c r="D2942" s="8">
        <v>44478</v>
      </c>
      <c r="E2942" s="7" t="s">
        <v>33</v>
      </c>
      <c r="F2942" s="7" t="s">
        <v>104</v>
      </c>
      <c r="G2942" s="7" t="s">
        <v>105</v>
      </c>
      <c r="H2942" s="7" t="s">
        <v>19</v>
      </c>
      <c r="I2942" s="9">
        <v>0.4</v>
      </c>
      <c r="J2942" s="10">
        <v>1500</v>
      </c>
      <c r="K2942" s="11">
        <f t="shared" si="22"/>
        <v>600</v>
      </c>
      <c r="L2942" s="11">
        <f t="shared" si="23"/>
        <v>180</v>
      </c>
      <c r="M2942" s="12">
        <v>0.3</v>
      </c>
      <c r="O2942" s="17"/>
      <c r="P2942" s="15"/>
      <c r="Q2942" s="13"/>
      <c r="R2942" s="14"/>
    </row>
    <row r="2943" spans="1:18" ht="15.75" customHeight="1">
      <c r="A2943" s="1"/>
      <c r="B2943" s="7" t="s">
        <v>14</v>
      </c>
      <c r="C2943" s="7">
        <v>1185732</v>
      </c>
      <c r="D2943" s="8">
        <v>44478</v>
      </c>
      <c r="E2943" s="7" t="s">
        <v>33</v>
      </c>
      <c r="F2943" s="7" t="s">
        <v>104</v>
      </c>
      <c r="G2943" s="7" t="s">
        <v>105</v>
      </c>
      <c r="H2943" s="7" t="s">
        <v>20</v>
      </c>
      <c r="I2943" s="9">
        <v>0.4</v>
      </c>
      <c r="J2943" s="10">
        <v>1250</v>
      </c>
      <c r="K2943" s="11">
        <f t="shared" si="22"/>
        <v>500</v>
      </c>
      <c r="L2943" s="11">
        <f t="shared" si="23"/>
        <v>150</v>
      </c>
      <c r="M2943" s="12">
        <v>0.3</v>
      </c>
      <c r="O2943" s="17"/>
      <c r="P2943" s="15"/>
      <c r="Q2943" s="13"/>
      <c r="R2943" s="14"/>
    </row>
    <row r="2944" spans="1:18" ht="15.75" customHeight="1">
      <c r="A2944" s="1"/>
      <c r="B2944" s="7" t="s">
        <v>14</v>
      </c>
      <c r="C2944" s="7">
        <v>1185732</v>
      </c>
      <c r="D2944" s="8">
        <v>44478</v>
      </c>
      <c r="E2944" s="7" t="s">
        <v>33</v>
      </c>
      <c r="F2944" s="7" t="s">
        <v>104</v>
      </c>
      <c r="G2944" s="7" t="s">
        <v>105</v>
      </c>
      <c r="H2944" s="7" t="s">
        <v>21</v>
      </c>
      <c r="I2944" s="9">
        <v>0.49999999999999994</v>
      </c>
      <c r="J2944" s="10">
        <v>1250</v>
      </c>
      <c r="K2944" s="11">
        <f t="shared" si="22"/>
        <v>624.99999999999989</v>
      </c>
      <c r="L2944" s="11">
        <f t="shared" si="23"/>
        <v>218.74999999999994</v>
      </c>
      <c r="M2944" s="12">
        <v>0.35</v>
      </c>
      <c r="O2944" s="17"/>
      <c r="P2944" s="15"/>
      <c r="Q2944" s="13"/>
      <c r="R2944" s="14"/>
    </row>
    <row r="2945" spans="1:18" ht="15.75" customHeight="1">
      <c r="A2945" s="1"/>
      <c r="B2945" s="7" t="s">
        <v>14</v>
      </c>
      <c r="C2945" s="7">
        <v>1185732</v>
      </c>
      <c r="D2945" s="8">
        <v>44478</v>
      </c>
      <c r="E2945" s="7" t="s">
        <v>33</v>
      </c>
      <c r="F2945" s="7" t="s">
        <v>104</v>
      </c>
      <c r="G2945" s="7" t="s">
        <v>105</v>
      </c>
      <c r="H2945" s="7" t="s">
        <v>22</v>
      </c>
      <c r="I2945" s="9">
        <v>0.54999999999999982</v>
      </c>
      <c r="J2945" s="10">
        <v>2500</v>
      </c>
      <c r="K2945" s="11">
        <f t="shared" si="22"/>
        <v>1374.9999999999995</v>
      </c>
      <c r="L2945" s="11">
        <f t="shared" si="23"/>
        <v>549.99999999999989</v>
      </c>
      <c r="M2945" s="12">
        <v>0.4</v>
      </c>
      <c r="O2945" s="17"/>
      <c r="P2945" s="15"/>
      <c r="Q2945" s="13"/>
      <c r="R2945" s="14"/>
    </row>
    <row r="2946" spans="1:18" ht="15.75" customHeight="1">
      <c r="A2946" s="1"/>
      <c r="B2946" s="7" t="s">
        <v>14</v>
      </c>
      <c r="C2946" s="7">
        <v>1185732</v>
      </c>
      <c r="D2946" s="8">
        <v>44509</v>
      </c>
      <c r="E2946" s="7" t="s">
        <v>33</v>
      </c>
      <c r="F2946" s="7" t="s">
        <v>104</v>
      </c>
      <c r="G2946" s="7" t="s">
        <v>105</v>
      </c>
      <c r="H2946" s="7" t="s">
        <v>17</v>
      </c>
      <c r="I2946" s="9">
        <v>0.49999999999999994</v>
      </c>
      <c r="J2946" s="10">
        <v>4000</v>
      </c>
      <c r="K2946" s="11">
        <f t="shared" si="22"/>
        <v>1999.9999999999998</v>
      </c>
      <c r="L2946" s="11">
        <f t="shared" si="23"/>
        <v>699.99999999999989</v>
      </c>
      <c r="M2946" s="12">
        <v>0.35</v>
      </c>
      <c r="O2946" s="17"/>
      <c r="P2946" s="15"/>
      <c r="Q2946" s="13"/>
      <c r="R2946" s="14"/>
    </row>
    <row r="2947" spans="1:18" ht="15.75" customHeight="1">
      <c r="A2947" s="1"/>
      <c r="B2947" s="7" t="s">
        <v>14</v>
      </c>
      <c r="C2947" s="7">
        <v>1185732</v>
      </c>
      <c r="D2947" s="8">
        <v>44509</v>
      </c>
      <c r="E2947" s="7" t="s">
        <v>33</v>
      </c>
      <c r="F2947" s="7" t="s">
        <v>104</v>
      </c>
      <c r="G2947" s="7" t="s">
        <v>105</v>
      </c>
      <c r="H2947" s="7" t="s">
        <v>18</v>
      </c>
      <c r="I2947" s="9">
        <v>0.4</v>
      </c>
      <c r="J2947" s="10">
        <v>2500</v>
      </c>
      <c r="K2947" s="11">
        <f t="shared" si="22"/>
        <v>1000</v>
      </c>
      <c r="L2947" s="11">
        <f t="shared" si="23"/>
        <v>300</v>
      </c>
      <c r="M2947" s="12">
        <v>0.3</v>
      </c>
      <c r="O2947" s="17"/>
      <c r="P2947" s="15"/>
      <c r="Q2947" s="13"/>
      <c r="R2947" s="14"/>
    </row>
    <row r="2948" spans="1:18" ht="15.75" customHeight="1">
      <c r="A2948" s="1"/>
      <c r="B2948" s="7" t="s">
        <v>14</v>
      </c>
      <c r="C2948" s="7">
        <v>1185732</v>
      </c>
      <c r="D2948" s="8">
        <v>44509</v>
      </c>
      <c r="E2948" s="7" t="s">
        <v>33</v>
      </c>
      <c r="F2948" s="7" t="s">
        <v>104</v>
      </c>
      <c r="G2948" s="7" t="s">
        <v>105</v>
      </c>
      <c r="H2948" s="7" t="s">
        <v>19</v>
      </c>
      <c r="I2948" s="9">
        <v>0.4</v>
      </c>
      <c r="J2948" s="10">
        <v>1950</v>
      </c>
      <c r="K2948" s="11">
        <f t="shared" si="22"/>
        <v>780</v>
      </c>
      <c r="L2948" s="11">
        <f t="shared" si="23"/>
        <v>234</v>
      </c>
      <c r="M2948" s="12">
        <v>0.3</v>
      </c>
      <c r="O2948" s="17"/>
      <c r="P2948" s="15"/>
      <c r="Q2948" s="13"/>
      <c r="R2948" s="14"/>
    </row>
    <row r="2949" spans="1:18" ht="15.75" customHeight="1">
      <c r="A2949" s="1"/>
      <c r="B2949" s="7" t="s">
        <v>14</v>
      </c>
      <c r="C2949" s="7">
        <v>1185732</v>
      </c>
      <c r="D2949" s="8">
        <v>44509</v>
      </c>
      <c r="E2949" s="7" t="s">
        <v>33</v>
      </c>
      <c r="F2949" s="7" t="s">
        <v>104</v>
      </c>
      <c r="G2949" s="7" t="s">
        <v>105</v>
      </c>
      <c r="H2949" s="7" t="s">
        <v>20</v>
      </c>
      <c r="I2949" s="9">
        <v>0.4</v>
      </c>
      <c r="J2949" s="10">
        <v>1750</v>
      </c>
      <c r="K2949" s="11">
        <f t="shared" si="22"/>
        <v>700</v>
      </c>
      <c r="L2949" s="11">
        <f t="shared" si="23"/>
        <v>210</v>
      </c>
      <c r="M2949" s="12">
        <v>0.3</v>
      </c>
      <c r="O2949" s="17"/>
      <c r="P2949" s="15"/>
      <c r="Q2949" s="13"/>
      <c r="R2949" s="14"/>
    </row>
    <row r="2950" spans="1:18" ht="15.75" customHeight="1">
      <c r="A2950" s="1"/>
      <c r="B2950" s="7" t="s">
        <v>14</v>
      </c>
      <c r="C2950" s="7">
        <v>1185732</v>
      </c>
      <c r="D2950" s="8">
        <v>44509</v>
      </c>
      <c r="E2950" s="7" t="s">
        <v>33</v>
      </c>
      <c r="F2950" s="7" t="s">
        <v>104</v>
      </c>
      <c r="G2950" s="7" t="s">
        <v>105</v>
      </c>
      <c r="H2950" s="7" t="s">
        <v>21</v>
      </c>
      <c r="I2950" s="9">
        <v>0.6</v>
      </c>
      <c r="J2950" s="10">
        <v>1500</v>
      </c>
      <c r="K2950" s="11">
        <f t="shared" si="22"/>
        <v>900</v>
      </c>
      <c r="L2950" s="11">
        <f t="shared" si="23"/>
        <v>315</v>
      </c>
      <c r="M2950" s="12">
        <v>0.35</v>
      </c>
      <c r="O2950" s="17"/>
      <c r="P2950" s="15"/>
      <c r="Q2950" s="13"/>
      <c r="R2950" s="14"/>
    </row>
    <row r="2951" spans="1:18" ht="15.75" customHeight="1">
      <c r="A2951" s="1"/>
      <c r="B2951" s="7" t="s">
        <v>14</v>
      </c>
      <c r="C2951" s="7">
        <v>1185732</v>
      </c>
      <c r="D2951" s="8">
        <v>44509</v>
      </c>
      <c r="E2951" s="7" t="s">
        <v>33</v>
      </c>
      <c r="F2951" s="7" t="s">
        <v>104</v>
      </c>
      <c r="G2951" s="7" t="s">
        <v>105</v>
      </c>
      <c r="H2951" s="7" t="s">
        <v>22</v>
      </c>
      <c r="I2951" s="9">
        <v>0.64999999999999991</v>
      </c>
      <c r="J2951" s="10">
        <v>2500</v>
      </c>
      <c r="K2951" s="11">
        <f t="shared" si="22"/>
        <v>1624.9999999999998</v>
      </c>
      <c r="L2951" s="11">
        <f t="shared" si="23"/>
        <v>650</v>
      </c>
      <c r="M2951" s="12">
        <v>0.4</v>
      </c>
      <c r="O2951" s="17"/>
      <c r="P2951" s="15"/>
      <c r="Q2951" s="13"/>
      <c r="R2951" s="14"/>
    </row>
    <row r="2952" spans="1:18" ht="15.75" customHeight="1">
      <c r="A2952" s="1"/>
      <c r="B2952" s="7" t="s">
        <v>14</v>
      </c>
      <c r="C2952" s="7">
        <v>1185732</v>
      </c>
      <c r="D2952" s="8">
        <v>44538</v>
      </c>
      <c r="E2952" s="7" t="s">
        <v>33</v>
      </c>
      <c r="F2952" s="7" t="s">
        <v>104</v>
      </c>
      <c r="G2952" s="7" t="s">
        <v>105</v>
      </c>
      <c r="H2952" s="7" t="s">
        <v>17</v>
      </c>
      <c r="I2952" s="9">
        <v>0.6</v>
      </c>
      <c r="J2952" s="10">
        <v>5000</v>
      </c>
      <c r="K2952" s="11">
        <f t="shared" si="22"/>
        <v>3000</v>
      </c>
      <c r="L2952" s="11">
        <f t="shared" si="23"/>
        <v>1050</v>
      </c>
      <c r="M2952" s="12">
        <v>0.35</v>
      </c>
      <c r="O2952" s="17"/>
      <c r="P2952" s="15"/>
      <c r="Q2952" s="13"/>
      <c r="R2952" s="14"/>
    </row>
    <row r="2953" spans="1:18" ht="15.75" customHeight="1">
      <c r="A2953" s="1"/>
      <c r="B2953" s="7" t="s">
        <v>14</v>
      </c>
      <c r="C2953" s="7">
        <v>1185732</v>
      </c>
      <c r="D2953" s="8">
        <v>44538</v>
      </c>
      <c r="E2953" s="7" t="s">
        <v>33</v>
      </c>
      <c r="F2953" s="7" t="s">
        <v>104</v>
      </c>
      <c r="G2953" s="7" t="s">
        <v>105</v>
      </c>
      <c r="H2953" s="7" t="s">
        <v>18</v>
      </c>
      <c r="I2953" s="9">
        <v>0.5</v>
      </c>
      <c r="J2953" s="10">
        <v>3000</v>
      </c>
      <c r="K2953" s="11">
        <f t="shared" si="22"/>
        <v>1500</v>
      </c>
      <c r="L2953" s="11">
        <f t="shared" si="23"/>
        <v>450</v>
      </c>
      <c r="M2953" s="12">
        <v>0.3</v>
      </c>
      <c r="O2953" s="17"/>
      <c r="P2953" s="15"/>
      <c r="Q2953" s="13"/>
      <c r="R2953" s="14"/>
    </row>
    <row r="2954" spans="1:18" ht="15.75" customHeight="1">
      <c r="A2954" s="1"/>
      <c r="B2954" s="7" t="s">
        <v>14</v>
      </c>
      <c r="C2954" s="7">
        <v>1185732</v>
      </c>
      <c r="D2954" s="8">
        <v>44538</v>
      </c>
      <c r="E2954" s="7" t="s">
        <v>33</v>
      </c>
      <c r="F2954" s="7" t="s">
        <v>104</v>
      </c>
      <c r="G2954" s="7" t="s">
        <v>105</v>
      </c>
      <c r="H2954" s="7" t="s">
        <v>19</v>
      </c>
      <c r="I2954" s="9">
        <v>0.5</v>
      </c>
      <c r="J2954" s="10">
        <v>2500</v>
      </c>
      <c r="K2954" s="11">
        <f t="shared" si="22"/>
        <v>1250</v>
      </c>
      <c r="L2954" s="11">
        <f t="shared" si="23"/>
        <v>375</v>
      </c>
      <c r="M2954" s="12">
        <v>0.3</v>
      </c>
      <c r="O2954" s="17"/>
      <c r="P2954" s="15"/>
      <c r="Q2954" s="13"/>
      <c r="R2954" s="14"/>
    </row>
    <row r="2955" spans="1:18" ht="15.75" customHeight="1">
      <c r="A2955" s="1"/>
      <c r="B2955" s="7" t="s">
        <v>14</v>
      </c>
      <c r="C2955" s="7">
        <v>1185732</v>
      </c>
      <c r="D2955" s="8">
        <v>44538</v>
      </c>
      <c r="E2955" s="7" t="s">
        <v>33</v>
      </c>
      <c r="F2955" s="7" t="s">
        <v>104</v>
      </c>
      <c r="G2955" s="7" t="s">
        <v>105</v>
      </c>
      <c r="H2955" s="7" t="s">
        <v>20</v>
      </c>
      <c r="I2955" s="9">
        <v>0.5</v>
      </c>
      <c r="J2955" s="10">
        <v>2000</v>
      </c>
      <c r="K2955" s="11">
        <f t="shared" si="22"/>
        <v>1000</v>
      </c>
      <c r="L2955" s="11">
        <f t="shared" si="23"/>
        <v>300</v>
      </c>
      <c r="M2955" s="12">
        <v>0.3</v>
      </c>
      <c r="O2955" s="17"/>
      <c r="P2955" s="15"/>
      <c r="Q2955" s="13"/>
      <c r="R2955" s="14"/>
    </row>
    <row r="2956" spans="1:18" ht="15.75" customHeight="1">
      <c r="A2956" s="1"/>
      <c r="B2956" s="7" t="s">
        <v>14</v>
      </c>
      <c r="C2956" s="7">
        <v>1185732</v>
      </c>
      <c r="D2956" s="8">
        <v>44538</v>
      </c>
      <c r="E2956" s="7" t="s">
        <v>33</v>
      </c>
      <c r="F2956" s="7" t="s">
        <v>104</v>
      </c>
      <c r="G2956" s="7" t="s">
        <v>105</v>
      </c>
      <c r="H2956" s="7" t="s">
        <v>21</v>
      </c>
      <c r="I2956" s="9">
        <v>0.6</v>
      </c>
      <c r="J2956" s="10">
        <v>2000</v>
      </c>
      <c r="K2956" s="11">
        <f t="shared" si="22"/>
        <v>1200</v>
      </c>
      <c r="L2956" s="11">
        <f t="shared" si="23"/>
        <v>420</v>
      </c>
      <c r="M2956" s="12">
        <v>0.35</v>
      </c>
      <c r="O2956" s="17"/>
      <c r="P2956" s="15"/>
      <c r="Q2956" s="13"/>
      <c r="R2956" s="14"/>
    </row>
    <row r="2957" spans="1:18" ht="15.75" customHeight="1">
      <c r="A2957" s="1"/>
      <c r="B2957" s="7" t="s">
        <v>14</v>
      </c>
      <c r="C2957" s="7">
        <v>1185732</v>
      </c>
      <c r="D2957" s="8">
        <v>44538</v>
      </c>
      <c r="E2957" s="7" t="s">
        <v>33</v>
      </c>
      <c r="F2957" s="7" t="s">
        <v>104</v>
      </c>
      <c r="G2957" s="7" t="s">
        <v>105</v>
      </c>
      <c r="H2957" s="7" t="s">
        <v>22</v>
      </c>
      <c r="I2957" s="9">
        <v>0.64999999999999991</v>
      </c>
      <c r="J2957" s="10">
        <v>3000</v>
      </c>
      <c r="K2957" s="11">
        <f t="shared" si="22"/>
        <v>1949.9999999999998</v>
      </c>
      <c r="L2957" s="11">
        <f t="shared" si="23"/>
        <v>780</v>
      </c>
      <c r="M2957" s="12">
        <v>0.4</v>
      </c>
      <c r="O2957" s="17"/>
      <c r="P2957" s="15"/>
      <c r="Q2957" s="13"/>
      <c r="R2957" s="14"/>
    </row>
    <row r="2958" spans="1:18" ht="15.75" customHeight="1">
      <c r="A2958" s="1" t="s">
        <v>39</v>
      </c>
      <c r="B2958" s="7" t="s">
        <v>14</v>
      </c>
      <c r="C2958" s="7">
        <v>1185732</v>
      </c>
      <c r="D2958" s="8">
        <v>44202</v>
      </c>
      <c r="E2958" s="7" t="s">
        <v>33</v>
      </c>
      <c r="F2958" s="7" t="s">
        <v>106</v>
      </c>
      <c r="G2958" s="7" t="s">
        <v>107</v>
      </c>
      <c r="H2958" s="7" t="s">
        <v>17</v>
      </c>
      <c r="I2958" s="9">
        <v>0.30000000000000004</v>
      </c>
      <c r="J2958" s="10">
        <v>4500</v>
      </c>
      <c r="K2958" s="11">
        <f t="shared" si="22"/>
        <v>1350.0000000000002</v>
      </c>
      <c r="L2958" s="11">
        <f t="shared" si="23"/>
        <v>405.00000000000006</v>
      </c>
      <c r="M2958" s="12">
        <v>0.3</v>
      </c>
      <c r="O2958" s="17"/>
      <c r="P2958" s="15"/>
      <c r="Q2958" s="13"/>
      <c r="R2958" s="14"/>
    </row>
    <row r="2959" spans="1:18" ht="15.75" customHeight="1">
      <c r="A2959" s="1"/>
      <c r="B2959" s="7" t="s">
        <v>14</v>
      </c>
      <c r="C2959" s="7">
        <v>1185732</v>
      </c>
      <c r="D2959" s="8">
        <v>44202</v>
      </c>
      <c r="E2959" s="7" t="s">
        <v>33</v>
      </c>
      <c r="F2959" s="7" t="s">
        <v>106</v>
      </c>
      <c r="G2959" s="7" t="s">
        <v>107</v>
      </c>
      <c r="H2959" s="7" t="s">
        <v>18</v>
      </c>
      <c r="I2959" s="9">
        <v>0.30000000000000004</v>
      </c>
      <c r="J2959" s="10">
        <v>2500</v>
      </c>
      <c r="K2959" s="11">
        <f t="shared" si="22"/>
        <v>750.00000000000011</v>
      </c>
      <c r="L2959" s="11">
        <f t="shared" si="23"/>
        <v>262.5</v>
      </c>
      <c r="M2959" s="12">
        <v>0.35</v>
      </c>
      <c r="O2959" s="17"/>
      <c r="P2959" s="15"/>
      <c r="Q2959" s="13"/>
      <c r="R2959" s="14"/>
    </row>
    <row r="2960" spans="1:18" ht="15.75" customHeight="1">
      <c r="A2960" s="1"/>
      <c r="B2960" s="7" t="s">
        <v>14</v>
      </c>
      <c r="C2960" s="7">
        <v>1185732</v>
      </c>
      <c r="D2960" s="8">
        <v>44202</v>
      </c>
      <c r="E2960" s="7" t="s">
        <v>33</v>
      </c>
      <c r="F2960" s="7" t="s">
        <v>106</v>
      </c>
      <c r="G2960" s="7" t="s">
        <v>107</v>
      </c>
      <c r="H2960" s="7" t="s">
        <v>19</v>
      </c>
      <c r="I2960" s="9">
        <v>0.20000000000000007</v>
      </c>
      <c r="J2960" s="10">
        <v>2500</v>
      </c>
      <c r="K2960" s="11">
        <f t="shared" si="22"/>
        <v>500.00000000000017</v>
      </c>
      <c r="L2960" s="11">
        <f t="shared" si="23"/>
        <v>150.00000000000006</v>
      </c>
      <c r="M2960" s="12">
        <v>0.3</v>
      </c>
      <c r="O2960" s="17"/>
      <c r="P2960" s="15"/>
      <c r="Q2960" s="13"/>
      <c r="R2960" s="14"/>
    </row>
    <row r="2961" spans="1:18" ht="15.75" customHeight="1">
      <c r="A2961" s="1"/>
      <c r="B2961" s="7" t="s">
        <v>14</v>
      </c>
      <c r="C2961" s="7">
        <v>1185732</v>
      </c>
      <c r="D2961" s="8">
        <v>44202</v>
      </c>
      <c r="E2961" s="7" t="s">
        <v>33</v>
      </c>
      <c r="F2961" s="7" t="s">
        <v>106</v>
      </c>
      <c r="G2961" s="7" t="s">
        <v>107</v>
      </c>
      <c r="H2961" s="7" t="s">
        <v>20</v>
      </c>
      <c r="I2961" s="9">
        <v>0.25000000000000006</v>
      </c>
      <c r="J2961" s="10">
        <v>1000</v>
      </c>
      <c r="K2961" s="11">
        <f t="shared" si="22"/>
        <v>250.00000000000006</v>
      </c>
      <c r="L2961" s="11">
        <f t="shared" si="23"/>
        <v>75.000000000000014</v>
      </c>
      <c r="M2961" s="12">
        <v>0.3</v>
      </c>
      <c r="O2961" s="17"/>
      <c r="P2961" s="15"/>
      <c r="Q2961" s="13"/>
      <c r="R2961" s="14"/>
    </row>
    <row r="2962" spans="1:18" ht="15.75" customHeight="1">
      <c r="A2962" s="1"/>
      <c r="B2962" s="7" t="s">
        <v>14</v>
      </c>
      <c r="C2962" s="7">
        <v>1185732</v>
      </c>
      <c r="D2962" s="8">
        <v>44202</v>
      </c>
      <c r="E2962" s="7" t="s">
        <v>33</v>
      </c>
      <c r="F2962" s="7" t="s">
        <v>106</v>
      </c>
      <c r="G2962" s="7" t="s">
        <v>107</v>
      </c>
      <c r="H2962" s="7" t="s">
        <v>21</v>
      </c>
      <c r="I2962" s="9">
        <v>0.39999999999999997</v>
      </c>
      <c r="J2962" s="10">
        <v>1500</v>
      </c>
      <c r="K2962" s="11">
        <f t="shared" si="22"/>
        <v>600</v>
      </c>
      <c r="L2962" s="11">
        <f t="shared" si="23"/>
        <v>300</v>
      </c>
      <c r="M2962" s="12">
        <v>0.5</v>
      </c>
      <c r="O2962" s="17"/>
      <c r="P2962" s="15"/>
      <c r="Q2962" s="13"/>
      <c r="R2962" s="14"/>
    </row>
    <row r="2963" spans="1:18" ht="15.75" customHeight="1">
      <c r="A2963" s="1"/>
      <c r="B2963" s="7" t="s">
        <v>14</v>
      </c>
      <c r="C2963" s="7">
        <v>1185732</v>
      </c>
      <c r="D2963" s="8">
        <v>44202</v>
      </c>
      <c r="E2963" s="7" t="s">
        <v>33</v>
      </c>
      <c r="F2963" s="7" t="s">
        <v>106</v>
      </c>
      <c r="G2963" s="7" t="s">
        <v>107</v>
      </c>
      <c r="H2963" s="7" t="s">
        <v>22</v>
      </c>
      <c r="I2963" s="9">
        <v>0.30000000000000004</v>
      </c>
      <c r="J2963" s="10">
        <v>2500</v>
      </c>
      <c r="K2963" s="11">
        <f t="shared" si="22"/>
        <v>750.00000000000011</v>
      </c>
      <c r="L2963" s="11">
        <f t="shared" si="23"/>
        <v>300.00000000000006</v>
      </c>
      <c r="M2963" s="12">
        <v>0.4</v>
      </c>
      <c r="O2963" s="17"/>
      <c r="P2963" s="15"/>
      <c r="Q2963" s="13"/>
      <c r="R2963" s="14"/>
    </row>
    <row r="2964" spans="1:18" ht="15.75" customHeight="1">
      <c r="A2964" s="1"/>
      <c r="B2964" s="7" t="s">
        <v>14</v>
      </c>
      <c r="C2964" s="7">
        <v>1185732</v>
      </c>
      <c r="D2964" s="8">
        <v>44233</v>
      </c>
      <c r="E2964" s="7" t="s">
        <v>33</v>
      </c>
      <c r="F2964" s="7" t="s">
        <v>106</v>
      </c>
      <c r="G2964" s="7" t="s">
        <v>107</v>
      </c>
      <c r="H2964" s="7" t="s">
        <v>17</v>
      </c>
      <c r="I2964" s="9">
        <v>0.30000000000000004</v>
      </c>
      <c r="J2964" s="10">
        <v>5000</v>
      </c>
      <c r="K2964" s="11">
        <f t="shared" si="22"/>
        <v>1500.0000000000002</v>
      </c>
      <c r="L2964" s="11">
        <f t="shared" si="23"/>
        <v>450.00000000000006</v>
      </c>
      <c r="M2964" s="12">
        <v>0.3</v>
      </c>
      <c r="O2964" s="17"/>
      <c r="P2964" s="15"/>
      <c r="Q2964" s="13"/>
      <c r="R2964" s="14"/>
    </row>
    <row r="2965" spans="1:18" ht="15.75" customHeight="1">
      <c r="A2965" s="1"/>
      <c r="B2965" s="7" t="s">
        <v>14</v>
      </c>
      <c r="C2965" s="7">
        <v>1185732</v>
      </c>
      <c r="D2965" s="8">
        <v>44233</v>
      </c>
      <c r="E2965" s="7" t="s">
        <v>33</v>
      </c>
      <c r="F2965" s="7" t="s">
        <v>106</v>
      </c>
      <c r="G2965" s="7" t="s">
        <v>107</v>
      </c>
      <c r="H2965" s="7" t="s">
        <v>18</v>
      </c>
      <c r="I2965" s="9">
        <v>0.30000000000000004</v>
      </c>
      <c r="J2965" s="10">
        <v>1500</v>
      </c>
      <c r="K2965" s="11">
        <f t="shared" si="22"/>
        <v>450.00000000000006</v>
      </c>
      <c r="L2965" s="11">
        <f t="shared" si="23"/>
        <v>157.5</v>
      </c>
      <c r="M2965" s="12">
        <v>0.35</v>
      </c>
      <c r="O2965" s="17"/>
      <c r="P2965" s="15"/>
      <c r="Q2965" s="13"/>
      <c r="R2965" s="14"/>
    </row>
    <row r="2966" spans="1:18" ht="15.75" customHeight="1">
      <c r="A2966" s="1"/>
      <c r="B2966" s="7" t="s">
        <v>14</v>
      </c>
      <c r="C2966" s="7">
        <v>1185732</v>
      </c>
      <c r="D2966" s="8">
        <v>44233</v>
      </c>
      <c r="E2966" s="7" t="s">
        <v>33</v>
      </c>
      <c r="F2966" s="7" t="s">
        <v>106</v>
      </c>
      <c r="G2966" s="7" t="s">
        <v>107</v>
      </c>
      <c r="H2966" s="7" t="s">
        <v>19</v>
      </c>
      <c r="I2966" s="9">
        <v>0.20000000000000007</v>
      </c>
      <c r="J2966" s="10">
        <v>2000</v>
      </c>
      <c r="K2966" s="11">
        <f t="shared" si="22"/>
        <v>400.00000000000011</v>
      </c>
      <c r="L2966" s="11">
        <f t="shared" si="23"/>
        <v>120.00000000000003</v>
      </c>
      <c r="M2966" s="12">
        <v>0.3</v>
      </c>
      <c r="O2966" s="17"/>
      <c r="P2966" s="15"/>
      <c r="Q2966" s="13"/>
      <c r="R2966" s="14"/>
    </row>
    <row r="2967" spans="1:18" ht="15.75" customHeight="1">
      <c r="A2967" s="1"/>
      <c r="B2967" s="7" t="s">
        <v>14</v>
      </c>
      <c r="C2967" s="7">
        <v>1185732</v>
      </c>
      <c r="D2967" s="8">
        <v>44233</v>
      </c>
      <c r="E2967" s="7" t="s">
        <v>33</v>
      </c>
      <c r="F2967" s="7" t="s">
        <v>106</v>
      </c>
      <c r="G2967" s="7" t="s">
        <v>107</v>
      </c>
      <c r="H2967" s="7" t="s">
        <v>20</v>
      </c>
      <c r="I2967" s="9">
        <v>0.25000000000000006</v>
      </c>
      <c r="J2967" s="10">
        <v>750</v>
      </c>
      <c r="K2967" s="11">
        <f t="shared" si="22"/>
        <v>187.50000000000003</v>
      </c>
      <c r="L2967" s="11">
        <f t="shared" si="23"/>
        <v>56.250000000000007</v>
      </c>
      <c r="M2967" s="12">
        <v>0.3</v>
      </c>
      <c r="O2967" s="17"/>
      <c r="P2967" s="15"/>
      <c r="Q2967" s="13"/>
      <c r="R2967" s="14"/>
    </row>
    <row r="2968" spans="1:18" ht="15.75" customHeight="1">
      <c r="A2968" s="1"/>
      <c r="B2968" s="7" t="s">
        <v>14</v>
      </c>
      <c r="C2968" s="7">
        <v>1185732</v>
      </c>
      <c r="D2968" s="8">
        <v>44233</v>
      </c>
      <c r="E2968" s="7" t="s">
        <v>33</v>
      </c>
      <c r="F2968" s="7" t="s">
        <v>106</v>
      </c>
      <c r="G2968" s="7" t="s">
        <v>107</v>
      </c>
      <c r="H2968" s="7" t="s">
        <v>21</v>
      </c>
      <c r="I2968" s="9">
        <v>0.39999999999999997</v>
      </c>
      <c r="J2968" s="10">
        <v>1500</v>
      </c>
      <c r="K2968" s="11">
        <f t="shared" si="22"/>
        <v>600</v>
      </c>
      <c r="L2968" s="11">
        <f t="shared" si="23"/>
        <v>300</v>
      </c>
      <c r="M2968" s="12">
        <v>0.5</v>
      </c>
      <c r="O2968" s="17"/>
      <c r="P2968" s="15"/>
      <c r="Q2968" s="13"/>
      <c r="R2968" s="14"/>
    </row>
    <row r="2969" spans="1:18" ht="15.75" customHeight="1">
      <c r="A2969" s="1"/>
      <c r="B2969" s="7" t="s">
        <v>14</v>
      </c>
      <c r="C2969" s="7">
        <v>1185732</v>
      </c>
      <c r="D2969" s="8">
        <v>44233</v>
      </c>
      <c r="E2969" s="7" t="s">
        <v>33</v>
      </c>
      <c r="F2969" s="7" t="s">
        <v>106</v>
      </c>
      <c r="G2969" s="7" t="s">
        <v>107</v>
      </c>
      <c r="H2969" s="7" t="s">
        <v>22</v>
      </c>
      <c r="I2969" s="9">
        <v>0.14999999999999997</v>
      </c>
      <c r="J2969" s="10">
        <v>2500</v>
      </c>
      <c r="K2969" s="11">
        <f t="shared" si="22"/>
        <v>374.99999999999994</v>
      </c>
      <c r="L2969" s="11">
        <f t="shared" si="23"/>
        <v>149.99999999999997</v>
      </c>
      <c r="M2969" s="12">
        <v>0.4</v>
      </c>
      <c r="O2969" s="17"/>
      <c r="P2969" s="15"/>
      <c r="Q2969" s="13"/>
      <c r="R2969" s="14"/>
    </row>
    <row r="2970" spans="1:18" ht="15.75" customHeight="1">
      <c r="A2970" s="1"/>
      <c r="B2970" s="7" t="s">
        <v>14</v>
      </c>
      <c r="C2970" s="7">
        <v>1185732</v>
      </c>
      <c r="D2970" s="8">
        <v>44260</v>
      </c>
      <c r="E2970" s="7" t="s">
        <v>33</v>
      </c>
      <c r="F2970" s="7" t="s">
        <v>106</v>
      </c>
      <c r="G2970" s="7" t="s">
        <v>107</v>
      </c>
      <c r="H2970" s="7" t="s">
        <v>17</v>
      </c>
      <c r="I2970" s="9">
        <v>0.20000000000000004</v>
      </c>
      <c r="J2970" s="10">
        <v>4700</v>
      </c>
      <c r="K2970" s="11">
        <f t="shared" si="22"/>
        <v>940.00000000000023</v>
      </c>
      <c r="L2970" s="11">
        <f t="shared" si="23"/>
        <v>282.00000000000006</v>
      </c>
      <c r="M2970" s="12">
        <v>0.3</v>
      </c>
      <c r="O2970" s="17"/>
      <c r="P2970" s="15"/>
      <c r="Q2970" s="13"/>
      <c r="R2970" s="14"/>
    </row>
    <row r="2971" spans="1:18" ht="15.75" customHeight="1">
      <c r="A2971" s="1"/>
      <c r="B2971" s="7" t="s">
        <v>14</v>
      </c>
      <c r="C2971" s="7">
        <v>1185732</v>
      </c>
      <c r="D2971" s="8">
        <v>44260</v>
      </c>
      <c r="E2971" s="7" t="s">
        <v>33</v>
      </c>
      <c r="F2971" s="7" t="s">
        <v>106</v>
      </c>
      <c r="G2971" s="7" t="s">
        <v>107</v>
      </c>
      <c r="H2971" s="7" t="s">
        <v>18</v>
      </c>
      <c r="I2971" s="9">
        <v>0.20000000000000004</v>
      </c>
      <c r="J2971" s="10">
        <v>1750</v>
      </c>
      <c r="K2971" s="11">
        <f t="shared" si="22"/>
        <v>350.00000000000006</v>
      </c>
      <c r="L2971" s="11">
        <f t="shared" si="23"/>
        <v>122.50000000000001</v>
      </c>
      <c r="M2971" s="12">
        <v>0.35</v>
      </c>
      <c r="O2971" s="17"/>
      <c r="P2971" s="15"/>
      <c r="Q2971" s="13"/>
      <c r="R2971" s="14"/>
    </row>
    <row r="2972" spans="1:18" ht="15.75" customHeight="1">
      <c r="A2972" s="1"/>
      <c r="B2972" s="7" t="s">
        <v>14</v>
      </c>
      <c r="C2972" s="7">
        <v>1185732</v>
      </c>
      <c r="D2972" s="8">
        <v>44260</v>
      </c>
      <c r="E2972" s="7" t="s">
        <v>33</v>
      </c>
      <c r="F2972" s="7" t="s">
        <v>106</v>
      </c>
      <c r="G2972" s="7" t="s">
        <v>107</v>
      </c>
      <c r="H2972" s="7" t="s">
        <v>19</v>
      </c>
      <c r="I2972" s="9">
        <v>0.10000000000000003</v>
      </c>
      <c r="J2972" s="10">
        <v>2250</v>
      </c>
      <c r="K2972" s="11">
        <f t="shared" si="22"/>
        <v>225.00000000000009</v>
      </c>
      <c r="L2972" s="11">
        <f t="shared" si="23"/>
        <v>67.500000000000028</v>
      </c>
      <c r="M2972" s="12">
        <v>0.3</v>
      </c>
      <c r="O2972" s="17"/>
      <c r="P2972" s="15"/>
      <c r="Q2972" s="13"/>
      <c r="R2972" s="14"/>
    </row>
    <row r="2973" spans="1:18" ht="15.75" customHeight="1">
      <c r="A2973" s="1"/>
      <c r="B2973" s="7" t="s">
        <v>14</v>
      </c>
      <c r="C2973" s="7">
        <v>1185732</v>
      </c>
      <c r="D2973" s="8">
        <v>44260</v>
      </c>
      <c r="E2973" s="7" t="s">
        <v>33</v>
      </c>
      <c r="F2973" s="7" t="s">
        <v>106</v>
      </c>
      <c r="G2973" s="7" t="s">
        <v>107</v>
      </c>
      <c r="H2973" s="7" t="s">
        <v>20</v>
      </c>
      <c r="I2973" s="9">
        <v>0.14999999999999997</v>
      </c>
      <c r="J2973" s="10">
        <v>1000</v>
      </c>
      <c r="K2973" s="11">
        <f t="shared" si="22"/>
        <v>149.99999999999997</v>
      </c>
      <c r="L2973" s="11">
        <f t="shared" si="23"/>
        <v>44.999999999999993</v>
      </c>
      <c r="M2973" s="12">
        <v>0.3</v>
      </c>
      <c r="O2973" s="17"/>
      <c r="P2973" s="15"/>
      <c r="Q2973" s="13"/>
      <c r="R2973" s="14"/>
    </row>
    <row r="2974" spans="1:18" ht="15.75" customHeight="1">
      <c r="A2974" s="1"/>
      <c r="B2974" s="7" t="s">
        <v>14</v>
      </c>
      <c r="C2974" s="7">
        <v>1185732</v>
      </c>
      <c r="D2974" s="8">
        <v>44260</v>
      </c>
      <c r="E2974" s="7" t="s">
        <v>33</v>
      </c>
      <c r="F2974" s="7" t="s">
        <v>106</v>
      </c>
      <c r="G2974" s="7" t="s">
        <v>107</v>
      </c>
      <c r="H2974" s="7" t="s">
        <v>21</v>
      </c>
      <c r="I2974" s="9">
        <v>0.30000000000000004</v>
      </c>
      <c r="J2974" s="10">
        <v>1500</v>
      </c>
      <c r="K2974" s="11">
        <f t="shared" si="22"/>
        <v>450.00000000000006</v>
      </c>
      <c r="L2974" s="11">
        <f t="shared" si="23"/>
        <v>225.00000000000003</v>
      </c>
      <c r="M2974" s="12">
        <v>0.5</v>
      </c>
      <c r="O2974" s="17"/>
      <c r="P2974" s="15"/>
      <c r="Q2974" s="13"/>
      <c r="R2974" s="14"/>
    </row>
    <row r="2975" spans="1:18" ht="15.75" customHeight="1">
      <c r="A2975" s="1"/>
      <c r="B2975" s="7" t="s">
        <v>14</v>
      </c>
      <c r="C2975" s="7">
        <v>1185732</v>
      </c>
      <c r="D2975" s="8">
        <v>44260</v>
      </c>
      <c r="E2975" s="7" t="s">
        <v>33</v>
      </c>
      <c r="F2975" s="7" t="s">
        <v>106</v>
      </c>
      <c r="G2975" s="7" t="s">
        <v>107</v>
      </c>
      <c r="H2975" s="7" t="s">
        <v>22</v>
      </c>
      <c r="I2975" s="9">
        <v>0.20000000000000004</v>
      </c>
      <c r="J2975" s="10">
        <v>2500</v>
      </c>
      <c r="K2975" s="11">
        <f t="shared" si="22"/>
        <v>500.00000000000011</v>
      </c>
      <c r="L2975" s="11">
        <f t="shared" si="23"/>
        <v>200.00000000000006</v>
      </c>
      <c r="M2975" s="12">
        <v>0.4</v>
      </c>
      <c r="O2975" s="17"/>
      <c r="P2975" s="15"/>
      <c r="Q2975" s="13"/>
      <c r="R2975" s="14"/>
    </row>
    <row r="2976" spans="1:18" ht="15.75" customHeight="1">
      <c r="A2976" s="1"/>
      <c r="B2976" s="7" t="s">
        <v>14</v>
      </c>
      <c r="C2976" s="7">
        <v>1185732</v>
      </c>
      <c r="D2976" s="8">
        <v>44292</v>
      </c>
      <c r="E2976" s="7" t="s">
        <v>33</v>
      </c>
      <c r="F2976" s="7" t="s">
        <v>106</v>
      </c>
      <c r="G2976" s="7" t="s">
        <v>107</v>
      </c>
      <c r="H2976" s="7" t="s">
        <v>17</v>
      </c>
      <c r="I2976" s="9">
        <v>0.20000000000000004</v>
      </c>
      <c r="J2976" s="10">
        <v>4750</v>
      </c>
      <c r="K2976" s="11">
        <f t="shared" si="22"/>
        <v>950.00000000000023</v>
      </c>
      <c r="L2976" s="11">
        <f t="shared" si="23"/>
        <v>285.00000000000006</v>
      </c>
      <c r="M2976" s="12">
        <v>0.3</v>
      </c>
      <c r="O2976" s="17"/>
      <c r="P2976" s="15"/>
      <c r="Q2976" s="13"/>
      <c r="R2976" s="14"/>
    </row>
    <row r="2977" spans="1:18" ht="15.75" customHeight="1">
      <c r="A2977" s="1"/>
      <c r="B2977" s="7" t="s">
        <v>14</v>
      </c>
      <c r="C2977" s="7">
        <v>1185732</v>
      </c>
      <c r="D2977" s="8">
        <v>44292</v>
      </c>
      <c r="E2977" s="7" t="s">
        <v>33</v>
      </c>
      <c r="F2977" s="7" t="s">
        <v>106</v>
      </c>
      <c r="G2977" s="7" t="s">
        <v>107</v>
      </c>
      <c r="H2977" s="7" t="s">
        <v>18</v>
      </c>
      <c r="I2977" s="9">
        <v>0.20000000000000004</v>
      </c>
      <c r="J2977" s="10">
        <v>1750</v>
      </c>
      <c r="K2977" s="11">
        <f t="shared" si="22"/>
        <v>350.00000000000006</v>
      </c>
      <c r="L2977" s="11">
        <f t="shared" si="23"/>
        <v>122.50000000000001</v>
      </c>
      <c r="M2977" s="12">
        <v>0.35</v>
      </c>
      <c r="O2977" s="17"/>
      <c r="P2977" s="15"/>
      <c r="Q2977" s="13"/>
      <c r="R2977" s="14"/>
    </row>
    <row r="2978" spans="1:18" ht="15.75" customHeight="1">
      <c r="A2978" s="1"/>
      <c r="B2978" s="7" t="s">
        <v>14</v>
      </c>
      <c r="C2978" s="7">
        <v>1185732</v>
      </c>
      <c r="D2978" s="8">
        <v>44292</v>
      </c>
      <c r="E2978" s="7" t="s">
        <v>33</v>
      </c>
      <c r="F2978" s="7" t="s">
        <v>106</v>
      </c>
      <c r="G2978" s="7" t="s">
        <v>107</v>
      </c>
      <c r="H2978" s="7" t="s">
        <v>19</v>
      </c>
      <c r="I2978" s="9">
        <v>0.10000000000000003</v>
      </c>
      <c r="J2978" s="10">
        <v>1750</v>
      </c>
      <c r="K2978" s="11">
        <f t="shared" si="22"/>
        <v>175.00000000000006</v>
      </c>
      <c r="L2978" s="11">
        <f t="shared" si="23"/>
        <v>52.500000000000014</v>
      </c>
      <c r="M2978" s="12">
        <v>0.3</v>
      </c>
      <c r="O2978" s="17"/>
      <c r="P2978" s="15"/>
      <c r="Q2978" s="13"/>
      <c r="R2978" s="14"/>
    </row>
    <row r="2979" spans="1:18" ht="15.75" customHeight="1">
      <c r="A2979" s="1"/>
      <c r="B2979" s="7" t="s">
        <v>14</v>
      </c>
      <c r="C2979" s="7">
        <v>1185732</v>
      </c>
      <c r="D2979" s="8">
        <v>44292</v>
      </c>
      <c r="E2979" s="7" t="s">
        <v>33</v>
      </c>
      <c r="F2979" s="7" t="s">
        <v>106</v>
      </c>
      <c r="G2979" s="7" t="s">
        <v>107</v>
      </c>
      <c r="H2979" s="7" t="s">
        <v>20</v>
      </c>
      <c r="I2979" s="9">
        <v>0.14999999999999997</v>
      </c>
      <c r="J2979" s="10">
        <v>1000</v>
      </c>
      <c r="K2979" s="11">
        <f t="shared" si="22"/>
        <v>149.99999999999997</v>
      </c>
      <c r="L2979" s="11">
        <f t="shared" si="23"/>
        <v>44.999999999999993</v>
      </c>
      <c r="M2979" s="12">
        <v>0.3</v>
      </c>
      <c r="O2979" s="17"/>
      <c r="P2979" s="15"/>
      <c r="Q2979" s="13"/>
      <c r="R2979" s="14"/>
    </row>
    <row r="2980" spans="1:18" ht="15.75" customHeight="1">
      <c r="A2980" s="1"/>
      <c r="B2980" s="7" t="s">
        <v>14</v>
      </c>
      <c r="C2980" s="7">
        <v>1185732</v>
      </c>
      <c r="D2980" s="8">
        <v>44292</v>
      </c>
      <c r="E2980" s="7" t="s">
        <v>33</v>
      </c>
      <c r="F2980" s="7" t="s">
        <v>106</v>
      </c>
      <c r="G2980" s="7" t="s">
        <v>107</v>
      </c>
      <c r="H2980" s="7" t="s">
        <v>21</v>
      </c>
      <c r="I2980" s="9">
        <v>0.6</v>
      </c>
      <c r="J2980" s="10">
        <v>1250</v>
      </c>
      <c r="K2980" s="11">
        <f t="shared" si="22"/>
        <v>750</v>
      </c>
      <c r="L2980" s="11">
        <f t="shared" si="23"/>
        <v>375</v>
      </c>
      <c r="M2980" s="12">
        <v>0.5</v>
      </c>
      <c r="O2980" s="17"/>
      <c r="P2980" s="15"/>
      <c r="Q2980" s="13"/>
      <c r="R2980" s="14"/>
    </row>
    <row r="2981" spans="1:18" ht="15.75" customHeight="1">
      <c r="A2981" s="1"/>
      <c r="B2981" s="7" t="s">
        <v>14</v>
      </c>
      <c r="C2981" s="7">
        <v>1185732</v>
      </c>
      <c r="D2981" s="8">
        <v>44292</v>
      </c>
      <c r="E2981" s="7" t="s">
        <v>33</v>
      </c>
      <c r="F2981" s="7" t="s">
        <v>106</v>
      </c>
      <c r="G2981" s="7" t="s">
        <v>107</v>
      </c>
      <c r="H2981" s="7" t="s">
        <v>22</v>
      </c>
      <c r="I2981" s="9">
        <v>0.5</v>
      </c>
      <c r="J2981" s="10">
        <v>2500</v>
      </c>
      <c r="K2981" s="11">
        <f t="shared" si="22"/>
        <v>1250</v>
      </c>
      <c r="L2981" s="11">
        <f t="shared" si="23"/>
        <v>500</v>
      </c>
      <c r="M2981" s="12">
        <v>0.4</v>
      </c>
      <c r="O2981" s="17"/>
      <c r="P2981" s="15"/>
      <c r="Q2981" s="13"/>
      <c r="R2981" s="14"/>
    </row>
    <row r="2982" spans="1:18" ht="15.75" customHeight="1">
      <c r="A2982" s="1"/>
      <c r="B2982" s="7" t="s">
        <v>14</v>
      </c>
      <c r="C2982" s="7">
        <v>1185732</v>
      </c>
      <c r="D2982" s="8">
        <v>44323</v>
      </c>
      <c r="E2982" s="7" t="s">
        <v>33</v>
      </c>
      <c r="F2982" s="7" t="s">
        <v>106</v>
      </c>
      <c r="G2982" s="7" t="s">
        <v>107</v>
      </c>
      <c r="H2982" s="7" t="s">
        <v>17</v>
      </c>
      <c r="I2982" s="9">
        <v>0.6</v>
      </c>
      <c r="J2982" s="10">
        <v>5200</v>
      </c>
      <c r="K2982" s="11">
        <f t="shared" si="22"/>
        <v>3120</v>
      </c>
      <c r="L2982" s="11">
        <f t="shared" si="23"/>
        <v>936</v>
      </c>
      <c r="M2982" s="12">
        <v>0.3</v>
      </c>
      <c r="O2982" s="17"/>
      <c r="P2982" s="15"/>
      <c r="Q2982" s="13"/>
      <c r="R2982" s="14"/>
    </row>
    <row r="2983" spans="1:18" ht="15.75" customHeight="1">
      <c r="A2983" s="1"/>
      <c r="B2983" s="7" t="s">
        <v>14</v>
      </c>
      <c r="C2983" s="7">
        <v>1185732</v>
      </c>
      <c r="D2983" s="8">
        <v>44323</v>
      </c>
      <c r="E2983" s="7" t="s">
        <v>33</v>
      </c>
      <c r="F2983" s="7" t="s">
        <v>106</v>
      </c>
      <c r="G2983" s="7" t="s">
        <v>107</v>
      </c>
      <c r="H2983" s="7" t="s">
        <v>18</v>
      </c>
      <c r="I2983" s="9">
        <v>0.4</v>
      </c>
      <c r="J2983" s="10">
        <v>2250</v>
      </c>
      <c r="K2983" s="11">
        <f t="shared" si="22"/>
        <v>900</v>
      </c>
      <c r="L2983" s="11">
        <f t="shared" si="23"/>
        <v>315</v>
      </c>
      <c r="M2983" s="12">
        <v>0.35</v>
      </c>
      <c r="O2983" s="17"/>
      <c r="P2983" s="15"/>
      <c r="Q2983" s="13"/>
      <c r="R2983" s="14"/>
    </row>
    <row r="2984" spans="1:18" ht="15.75" customHeight="1">
      <c r="A2984" s="1"/>
      <c r="B2984" s="7" t="s">
        <v>14</v>
      </c>
      <c r="C2984" s="7">
        <v>1185732</v>
      </c>
      <c r="D2984" s="8">
        <v>44323</v>
      </c>
      <c r="E2984" s="7" t="s">
        <v>33</v>
      </c>
      <c r="F2984" s="7" t="s">
        <v>106</v>
      </c>
      <c r="G2984" s="7" t="s">
        <v>107</v>
      </c>
      <c r="H2984" s="7" t="s">
        <v>19</v>
      </c>
      <c r="I2984" s="9">
        <v>0.35000000000000003</v>
      </c>
      <c r="J2984" s="10">
        <v>2000</v>
      </c>
      <c r="K2984" s="11">
        <f t="shared" si="22"/>
        <v>700.00000000000011</v>
      </c>
      <c r="L2984" s="11">
        <f t="shared" si="23"/>
        <v>210.00000000000003</v>
      </c>
      <c r="M2984" s="12">
        <v>0.3</v>
      </c>
      <c r="O2984" s="17"/>
      <c r="P2984" s="15"/>
      <c r="Q2984" s="13"/>
      <c r="R2984" s="14"/>
    </row>
    <row r="2985" spans="1:18" ht="15.75" customHeight="1">
      <c r="A2985" s="1"/>
      <c r="B2985" s="7" t="s">
        <v>14</v>
      </c>
      <c r="C2985" s="7">
        <v>1185732</v>
      </c>
      <c r="D2985" s="8">
        <v>44323</v>
      </c>
      <c r="E2985" s="7" t="s">
        <v>33</v>
      </c>
      <c r="F2985" s="7" t="s">
        <v>106</v>
      </c>
      <c r="G2985" s="7" t="s">
        <v>107</v>
      </c>
      <c r="H2985" s="7" t="s">
        <v>20</v>
      </c>
      <c r="I2985" s="9">
        <v>0.35000000000000003</v>
      </c>
      <c r="J2985" s="10">
        <v>1250</v>
      </c>
      <c r="K2985" s="11">
        <f t="shared" si="22"/>
        <v>437.50000000000006</v>
      </c>
      <c r="L2985" s="11">
        <f t="shared" si="23"/>
        <v>131.25</v>
      </c>
      <c r="M2985" s="12">
        <v>0.3</v>
      </c>
      <c r="O2985" s="17"/>
      <c r="P2985" s="15"/>
      <c r="Q2985" s="13"/>
      <c r="R2985" s="14"/>
    </row>
    <row r="2986" spans="1:18" ht="15.75" customHeight="1">
      <c r="A2986" s="1"/>
      <c r="B2986" s="7" t="s">
        <v>14</v>
      </c>
      <c r="C2986" s="7">
        <v>1185732</v>
      </c>
      <c r="D2986" s="8">
        <v>44323</v>
      </c>
      <c r="E2986" s="7" t="s">
        <v>33</v>
      </c>
      <c r="F2986" s="7" t="s">
        <v>106</v>
      </c>
      <c r="G2986" s="7" t="s">
        <v>107</v>
      </c>
      <c r="H2986" s="7" t="s">
        <v>21</v>
      </c>
      <c r="I2986" s="9">
        <v>0.44999999999999996</v>
      </c>
      <c r="J2986" s="10">
        <v>1500</v>
      </c>
      <c r="K2986" s="11">
        <f t="shared" si="22"/>
        <v>674.99999999999989</v>
      </c>
      <c r="L2986" s="11">
        <f t="shared" si="23"/>
        <v>337.49999999999994</v>
      </c>
      <c r="M2986" s="12">
        <v>0.5</v>
      </c>
      <c r="O2986" s="17"/>
      <c r="P2986" s="15"/>
      <c r="Q2986" s="13"/>
      <c r="R2986" s="14"/>
    </row>
    <row r="2987" spans="1:18" ht="15.75" customHeight="1">
      <c r="A2987" s="1"/>
      <c r="B2987" s="7" t="s">
        <v>14</v>
      </c>
      <c r="C2987" s="7">
        <v>1185732</v>
      </c>
      <c r="D2987" s="8">
        <v>44323</v>
      </c>
      <c r="E2987" s="7" t="s">
        <v>33</v>
      </c>
      <c r="F2987" s="7" t="s">
        <v>106</v>
      </c>
      <c r="G2987" s="7" t="s">
        <v>107</v>
      </c>
      <c r="H2987" s="7" t="s">
        <v>22</v>
      </c>
      <c r="I2987" s="9">
        <v>0.49999999999999994</v>
      </c>
      <c r="J2987" s="10">
        <v>2750</v>
      </c>
      <c r="K2987" s="11">
        <f t="shared" si="22"/>
        <v>1374.9999999999998</v>
      </c>
      <c r="L2987" s="11">
        <f t="shared" si="23"/>
        <v>549.99999999999989</v>
      </c>
      <c r="M2987" s="12">
        <v>0.4</v>
      </c>
      <c r="O2987" s="17"/>
      <c r="P2987" s="15"/>
      <c r="Q2987" s="13"/>
      <c r="R2987" s="14"/>
    </row>
    <row r="2988" spans="1:18" ht="15.75" customHeight="1">
      <c r="A2988" s="1"/>
      <c r="B2988" s="7" t="s">
        <v>14</v>
      </c>
      <c r="C2988" s="7">
        <v>1185732</v>
      </c>
      <c r="D2988" s="8">
        <v>44353</v>
      </c>
      <c r="E2988" s="7" t="s">
        <v>33</v>
      </c>
      <c r="F2988" s="7" t="s">
        <v>106</v>
      </c>
      <c r="G2988" s="7" t="s">
        <v>107</v>
      </c>
      <c r="H2988" s="7" t="s">
        <v>17</v>
      </c>
      <c r="I2988" s="9">
        <v>0.35000000000000003</v>
      </c>
      <c r="J2988" s="10">
        <v>5250</v>
      </c>
      <c r="K2988" s="11">
        <f t="shared" si="22"/>
        <v>1837.5000000000002</v>
      </c>
      <c r="L2988" s="11">
        <f t="shared" si="23"/>
        <v>551.25</v>
      </c>
      <c r="M2988" s="12">
        <v>0.3</v>
      </c>
      <c r="O2988" s="17"/>
      <c r="P2988" s="15"/>
      <c r="Q2988" s="13"/>
      <c r="R2988" s="14"/>
    </row>
    <row r="2989" spans="1:18" ht="15.75" customHeight="1">
      <c r="A2989" s="1"/>
      <c r="B2989" s="7" t="s">
        <v>14</v>
      </c>
      <c r="C2989" s="7">
        <v>1185732</v>
      </c>
      <c r="D2989" s="8">
        <v>44353</v>
      </c>
      <c r="E2989" s="7" t="s">
        <v>33</v>
      </c>
      <c r="F2989" s="7" t="s">
        <v>106</v>
      </c>
      <c r="G2989" s="7" t="s">
        <v>107</v>
      </c>
      <c r="H2989" s="7" t="s">
        <v>18</v>
      </c>
      <c r="I2989" s="9">
        <v>0.3000000000000001</v>
      </c>
      <c r="J2989" s="10">
        <v>2750</v>
      </c>
      <c r="K2989" s="11">
        <f t="shared" si="22"/>
        <v>825.00000000000023</v>
      </c>
      <c r="L2989" s="11">
        <f t="shared" si="23"/>
        <v>288.75000000000006</v>
      </c>
      <c r="M2989" s="12">
        <v>0.35</v>
      </c>
      <c r="O2989" s="17"/>
      <c r="P2989" s="15"/>
      <c r="Q2989" s="13"/>
      <c r="R2989" s="14"/>
    </row>
    <row r="2990" spans="1:18" ht="15.75" customHeight="1">
      <c r="A2990" s="1"/>
      <c r="B2990" s="7" t="s">
        <v>14</v>
      </c>
      <c r="C2990" s="7">
        <v>1185732</v>
      </c>
      <c r="D2990" s="8">
        <v>44353</v>
      </c>
      <c r="E2990" s="7" t="s">
        <v>33</v>
      </c>
      <c r="F2990" s="7" t="s">
        <v>106</v>
      </c>
      <c r="G2990" s="7" t="s">
        <v>107</v>
      </c>
      <c r="H2990" s="7" t="s">
        <v>19</v>
      </c>
      <c r="I2990" s="9">
        <v>0.25000000000000006</v>
      </c>
      <c r="J2990" s="10">
        <v>2000</v>
      </c>
      <c r="K2990" s="11">
        <f t="shared" si="22"/>
        <v>500.00000000000011</v>
      </c>
      <c r="L2990" s="11">
        <f t="shared" si="23"/>
        <v>150.00000000000003</v>
      </c>
      <c r="M2990" s="12">
        <v>0.3</v>
      </c>
      <c r="O2990" s="17"/>
      <c r="P2990" s="15"/>
      <c r="Q2990" s="13"/>
      <c r="R2990" s="14"/>
    </row>
    <row r="2991" spans="1:18" ht="15.75" customHeight="1">
      <c r="A2991" s="1"/>
      <c r="B2991" s="7" t="s">
        <v>14</v>
      </c>
      <c r="C2991" s="7">
        <v>1185732</v>
      </c>
      <c r="D2991" s="8">
        <v>44353</v>
      </c>
      <c r="E2991" s="7" t="s">
        <v>33</v>
      </c>
      <c r="F2991" s="7" t="s">
        <v>106</v>
      </c>
      <c r="G2991" s="7" t="s">
        <v>107</v>
      </c>
      <c r="H2991" s="7" t="s">
        <v>20</v>
      </c>
      <c r="I2991" s="9">
        <v>0.25000000000000006</v>
      </c>
      <c r="J2991" s="10">
        <v>1750</v>
      </c>
      <c r="K2991" s="11">
        <f t="shared" si="22"/>
        <v>437.50000000000011</v>
      </c>
      <c r="L2991" s="11">
        <f t="shared" si="23"/>
        <v>131.25000000000003</v>
      </c>
      <c r="M2991" s="12">
        <v>0.3</v>
      </c>
      <c r="O2991" s="17"/>
      <c r="P2991" s="15"/>
      <c r="Q2991" s="13"/>
      <c r="R2991" s="14"/>
    </row>
    <row r="2992" spans="1:18" ht="15.75" customHeight="1">
      <c r="A2992" s="1"/>
      <c r="B2992" s="7" t="s">
        <v>14</v>
      </c>
      <c r="C2992" s="7">
        <v>1185732</v>
      </c>
      <c r="D2992" s="8">
        <v>44353</v>
      </c>
      <c r="E2992" s="7" t="s">
        <v>33</v>
      </c>
      <c r="F2992" s="7" t="s">
        <v>106</v>
      </c>
      <c r="G2992" s="7" t="s">
        <v>107</v>
      </c>
      <c r="H2992" s="7" t="s">
        <v>21</v>
      </c>
      <c r="I2992" s="9">
        <v>0.35000000000000003</v>
      </c>
      <c r="J2992" s="10">
        <v>1750</v>
      </c>
      <c r="K2992" s="11">
        <f t="shared" si="22"/>
        <v>612.50000000000011</v>
      </c>
      <c r="L2992" s="11">
        <f t="shared" si="23"/>
        <v>306.25000000000006</v>
      </c>
      <c r="M2992" s="12">
        <v>0.5</v>
      </c>
      <c r="O2992" s="17"/>
      <c r="P2992" s="15"/>
      <c r="Q2992" s="13"/>
      <c r="R2992" s="14"/>
    </row>
    <row r="2993" spans="1:18" ht="15.75" customHeight="1">
      <c r="A2993" s="1"/>
      <c r="B2993" s="7" t="s">
        <v>14</v>
      </c>
      <c r="C2993" s="7">
        <v>1185732</v>
      </c>
      <c r="D2993" s="8">
        <v>44353</v>
      </c>
      <c r="E2993" s="7" t="s">
        <v>33</v>
      </c>
      <c r="F2993" s="7" t="s">
        <v>106</v>
      </c>
      <c r="G2993" s="7" t="s">
        <v>107</v>
      </c>
      <c r="H2993" s="7" t="s">
        <v>22</v>
      </c>
      <c r="I2993" s="9">
        <v>0.55000000000000004</v>
      </c>
      <c r="J2993" s="10">
        <v>3250</v>
      </c>
      <c r="K2993" s="11">
        <f t="shared" si="22"/>
        <v>1787.5000000000002</v>
      </c>
      <c r="L2993" s="11">
        <f t="shared" si="23"/>
        <v>715.00000000000011</v>
      </c>
      <c r="M2993" s="12">
        <v>0.4</v>
      </c>
      <c r="O2993" s="17"/>
      <c r="P2993" s="15"/>
      <c r="Q2993" s="13"/>
      <c r="R2993" s="14"/>
    </row>
    <row r="2994" spans="1:18" ht="15.75" customHeight="1">
      <c r="A2994" s="1"/>
      <c r="B2994" s="7" t="s">
        <v>14</v>
      </c>
      <c r="C2994" s="7">
        <v>1185732</v>
      </c>
      <c r="D2994" s="8">
        <v>44382</v>
      </c>
      <c r="E2994" s="7" t="s">
        <v>33</v>
      </c>
      <c r="F2994" s="7" t="s">
        <v>106</v>
      </c>
      <c r="G2994" s="7" t="s">
        <v>107</v>
      </c>
      <c r="H2994" s="7" t="s">
        <v>17</v>
      </c>
      <c r="I2994" s="9">
        <v>0.5</v>
      </c>
      <c r="J2994" s="10">
        <v>5500</v>
      </c>
      <c r="K2994" s="11">
        <f t="shared" si="22"/>
        <v>2750</v>
      </c>
      <c r="L2994" s="11">
        <f t="shared" si="23"/>
        <v>825</v>
      </c>
      <c r="M2994" s="12">
        <v>0.3</v>
      </c>
      <c r="O2994" s="17"/>
      <c r="P2994" s="15"/>
      <c r="Q2994" s="13"/>
      <c r="R2994" s="14"/>
    </row>
    <row r="2995" spans="1:18" ht="15.75" customHeight="1">
      <c r="A2995" s="1"/>
      <c r="B2995" s="7" t="s">
        <v>14</v>
      </c>
      <c r="C2995" s="7">
        <v>1185732</v>
      </c>
      <c r="D2995" s="8">
        <v>44382</v>
      </c>
      <c r="E2995" s="7" t="s">
        <v>33</v>
      </c>
      <c r="F2995" s="7" t="s">
        <v>106</v>
      </c>
      <c r="G2995" s="7" t="s">
        <v>107</v>
      </c>
      <c r="H2995" s="7" t="s">
        <v>18</v>
      </c>
      <c r="I2995" s="9">
        <v>0.45000000000000007</v>
      </c>
      <c r="J2995" s="10">
        <v>3000</v>
      </c>
      <c r="K2995" s="11">
        <f t="shared" si="22"/>
        <v>1350.0000000000002</v>
      </c>
      <c r="L2995" s="11">
        <f t="shared" si="23"/>
        <v>472.50000000000006</v>
      </c>
      <c r="M2995" s="12">
        <v>0.35</v>
      </c>
      <c r="O2995" s="17"/>
      <c r="P2995" s="15"/>
      <c r="Q2995" s="13"/>
      <c r="R2995" s="14"/>
    </row>
    <row r="2996" spans="1:18" ht="15.75" customHeight="1">
      <c r="A2996" s="1"/>
      <c r="B2996" s="7" t="s">
        <v>14</v>
      </c>
      <c r="C2996" s="7">
        <v>1185732</v>
      </c>
      <c r="D2996" s="8">
        <v>44382</v>
      </c>
      <c r="E2996" s="7" t="s">
        <v>33</v>
      </c>
      <c r="F2996" s="7" t="s">
        <v>106</v>
      </c>
      <c r="G2996" s="7" t="s">
        <v>107</v>
      </c>
      <c r="H2996" s="7" t="s">
        <v>19</v>
      </c>
      <c r="I2996" s="9">
        <v>0.4</v>
      </c>
      <c r="J2996" s="10">
        <v>2250</v>
      </c>
      <c r="K2996" s="11">
        <f t="shared" si="22"/>
        <v>900</v>
      </c>
      <c r="L2996" s="11">
        <f t="shared" si="23"/>
        <v>270</v>
      </c>
      <c r="M2996" s="12">
        <v>0.3</v>
      </c>
      <c r="O2996" s="17"/>
      <c r="P2996" s="15"/>
      <c r="Q2996" s="13"/>
      <c r="R2996" s="14"/>
    </row>
    <row r="2997" spans="1:18" ht="15.75" customHeight="1">
      <c r="A2997" s="1"/>
      <c r="B2997" s="7" t="s">
        <v>14</v>
      </c>
      <c r="C2997" s="7">
        <v>1185732</v>
      </c>
      <c r="D2997" s="8">
        <v>44382</v>
      </c>
      <c r="E2997" s="7" t="s">
        <v>33</v>
      </c>
      <c r="F2997" s="7" t="s">
        <v>106</v>
      </c>
      <c r="G2997" s="7" t="s">
        <v>107</v>
      </c>
      <c r="H2997" s="7" t="s">
        <v>20</v>
      </c>
      <c r="I2997" s="9">
        <v>0.4</v>
      </c>
      <c r="J2997" s="10">
        <v>1750</v>
      </c>
      <c r="K2997" s="11">
        <f t="shared" si="22"/>
        <v>700</v>
      </c>
      <c r="L2997" s="11">
        <f t="shared" si="23"/>
        <v>210</v>
      </c>
      <c r="M2997" s="12">
        <v>0.3</v>
      </c>
      <c r="O2997" s="17"/>
      <c r="P2997" s="15"/>
      <c r="Q2997" s="13"/>
      <c r="R2997" s="14"/>
    </row>
    <row r="2998" spans="1:18" ht="15.75" customHeight="1">
      <c r="A2998" s="1"/>
      <c r="B2998" s="7" t="s">
        <v>14</v>
      </c>
      <c r="C2998" s="7">
        <v>1185732</v>
      </c>
      <c r="D2998" s="8">
        <v>44382</v>
      </c>
      <c r="E2998" s="7" t="s">
        <v>33</v>
      </c>
      <c r="F2998" s="7" t="s">
        <v>106</v>
      </c>
      <c r="G2998" s="7" t="s">
        <v>107</v>
      </c>
      <c r="H2998" s="7" t="s">
        <v>21</v>
      </c>
      <c r="I2998" s="9">
        <v>0.5</v>
      </c>
      <c r="J2998" s="10">
        <v>2000</v>
      </c>
      <c r="K2998" s="11">
        <f t="shared" si="22"/>
        <v>1000</v>
      </c>
      <c r="L2998" s="11">
        <f t="shared" si="23"/>
        <v>500</v>
      </c>
      <c r="M2998" s="12">
        <v>0.5</v>
      </c>
      <c r="O2998" s="17"/>
      <c r="P2998" s="15"/>
      <c r="Q2998" s="13"/>
      <c r="R2998" s="14"/>
    </row>
    <row r="2999" spans="1:18" ht="15.75" customHeight="1">
      <c r="A2999" s="1"/>
      <c r="B2999" s="7" t="s">
        <v>14</v>
      </c>
      <c r="C2999" s="7">
        <v>1185732</v>
      </c>
      <c r="D2999" s="8">
        <v>44382</v>
      </c>
      <c r="E2999" s="7" t="s">
        <v>33</v>
      </c>
      <c r="F2999" s="7" t="s">
        <v>106</v>
      </c>
      <c r="G2999" s="7" t="s">
        <v>107</v>
      </c>
      <c r="H2999" s="7" t="s">
        <v>22</v>
      </c>
      <c r="I2999" s="9">
        <v>0.55000000000000004</v>
      </c>
      <c r="J2999" s="10">
        <v>3750</v>
      </c>
      <c r="K2999" s="11">
        <f t="shared" si="22"/>
        <v>2062.5</v>
      </c>
      <c r="L2999" s="11">
        <f t="shared" si="23"/>
        <v>825</v>
      </c>
      <c r="M2999" s="12">
        <v>0.4</v>
      </c>
      <c r="O2999" s="17"/>
      <c r="P2999" s="15"/>
      <c r="Q2999" s="13"/>
      <c r="R2999" s="14"/>
    </row>
    <row r="3000" spans="1:18" ht="15.75" customHeight="1">
      <c r="A3000" s="1"/>
      <c r="B3000" s="7" t="s">
        <v>14</v>
      </c>
      <c r="C3000" s="7">
        <v>1185732</v>
      </c>
      <c r="D3000" s="8">
        <v>44414</v>
      </c>
      <c r="E3000" s="7" t="s">
        <v>33</v>
      </c>
      <c r="F3000" s="7" t="s">
        <v>106</v>
      </c>
      <c r="G3000" s="7" t="s">
        <v>107</v>
      </c>
      <c r="H3000" s="7" t="s">
        <v>17</v>
      </c>
      <c r="I3000" s="9">
        <v>0.5</v>
      </c>
      <c r="J3000" s="10">
        <v>5250</v>
      </c>
      <c r="K3000" s="11">
        <f t="shared" si="22"/>
        <v>2625</v>
      </c>
      <c r="L3000" s="11">
        <f t="shared" si="23"/>
        <v>787.5</v>
      </c>
      <c r="M3000" s="12">
        <v>0.3</v>
      </c>
      <c r="O3000" s="17"/>
      <c r="P3000" s="15"/>
      <c r="Q3000" s="13"/>
      <c r="R3000" s="14"/>
    </row>
    <row r="3001" spans="1:18" ht="15.75" customHeight="1">
      <c r="A3001" s="1"/>
      <c r="B3001" s="7" t="s">
        <v>14</v>
      </c>
      <c r="C3001" s="7">
        <v>1185732</v>
      </c>
      <c r="D3001" s="8">
        <v>44414</v>
      </c>
      <c r="E3001" s="7" t="s">
        <v>33</v>
      </c>
      <c r="F3001" s="7" t="s">
        <v>106</v>
      </c>
      <c r="G3001" s="7" t="s">
        <v>107</v>
      </c>
      <c r="H3001" s="7" t="s">
        <v>18</v>
      </c>
      <c r="I3001" s="9">
        <v>0.45000000000000007</v>
      </c>
      <c r="J3001" s="10">
        <v>3000</v>
      </c>
      <c r="K3001" s="11">
        <f t="shared" si="22"/>
        <v>1350.0000000000002</v>
      </c>
      <c r="L3001" s="11">
        <f t="shared" si="23"/>
        <v>472.50000000000006</v>
      </c>
      <c r="M3001" s="12">
        <v>0.35</v>
      </c>
      <c r="O3001" s="17"/>
      <c r="P3001" s="15"/>
      <c r="Q3001" s="13"/>
      <c r="R3001" s="14"/>
    </row>
    <row r="3002" spans="1:18" ht="15.75" customHeight="1">
      <c r="A3002" s="1"/>
      <c r="B3002" s="7" t="s">
        <v>14</v>
      </c>
      <c r="C3002" s="7">
        <v>1185732</v>
      </c>
      <c r="D3002" s="8">
        <v>44414</v>
      </c>
      <c r="E3002" s="7" t="s">
        <v>33</v>
      </c>
      <c r="F3002" s="7" t="s">
        <v>106</v>
      </c>
      <c r="G3002" s="7" t="s">
        <v>107</v>
      </c>
      <c r="H3002" s="7" t="s">
        <v>19</v>
      </c>
      <c r="I3002" s="9">
        <v>0.4</v>
      </c>
      <c r="J3002" s="10">
        <v>2250</v>
      </c>
      <c r="K3002" s="11">
        <f t="shared" si="22"/>
        <v>900</v>
      </c>
      <c r="L3002" s="11">
        <f t="shared" si="23"/>
        <v>270</v>
      </c>
      <c r="M3002" s="12">
        <v>0.3</v>
      </c>
      <c r="O3002" s="17"/>
      <c r="P3002" s="15"/>
      <c r="Q3002" s="13"/>
      <c r="R3002" s="14"/>
    </row>
    <row r="3003" spans="1:18" ht="15.75" customHeight="1">
      <c r="A3003" s="1"/>
      <c r="B3003" s="7" t="s">
        <v>14</v>
      </c>
      <c r="C3003" s="7">
        <v>1185732</v>
      </c>
      <c r="D3003" s="8">
        <v>44414</v>
      </c>
      <c r="E3003" s="7" t="s">
        <v>33</v>
      </c>
      <c r="F3003" s="7" t="s">
        <v>106</v>
      </c>
      <c r="G3003" s="7" t="s">
        <v>107</v>
      </c>
      <c r="H3003" s="7" t="s">
        <v>20</v>
      </c>
      <c r="I3003" s="9">
        <v>0.4</v>
      </c>
      <c r="J3003" s="10">
        <v>2000</v>
      </c>
      <c r="K3003" s="11">
        <f t="shared" si="22"/>
        <v>800</v>
      </c>
      <c r="L3003" s="11">
        <f t="shared" si="23"/>
        <v>240</v>
      </c>
      <c r="M3003" s="12">
        <v>0.3</v>
      </c>
      <c r="O3003" s="17"/>
      <c r="P3003" s="15"/>
      <c r="Q3003" s="13"/>
      <c r="R3003" s="14"/>
    </row>
    <row r="3004" spans="1:18" ht="15.75" customHeight="1">
      <c r="A3004" s="1"/>
      <c r="B3004" s="7" t="s">
        <v>14</v>
      </c>
      <c r="C3004" s="7">
        <v>1185732</v>
      </c>
      <c r="D3004" s="8">
        <v>44414</v>
      </c>
      <c r="E3004" s="7" t="s">
        <v>33</v>
      </c>
      <c r="F3004" s="7" t="s">
        <v>106</v>
      </c>
      <c r="G3004" s="7" t="s">
        <v>107</v>
      </c>
      <c r="H3004" s="7" t="s">
        <v>21</v>
      </c>
      <c r="I3004" s="9">
        <v>0.5</v>
      </c>
      <c r="J3004" s="10">
        <v>1750</v>
      </c>
      <c r="K3004" s="11">
        <f t="shared" si="22"/>
        <v>875</v>
      </c>
      <c r="L3004" s="11">
        <f t="shared" si="23"/>
        <v>437.5</v>
      </c>
      <c r="M3004" s="12">
        <v>0.5</v>
      </c>
      <c r="O3004" s="17"/>
      <c r="P3004" s="15"/>
      <c r="Q3004" s="13"/>
      <c r="R3004" s="14"/>
    </row>
    <row r="3005" spans="1:18" ht="15.75" customHeight="1">
      <c r="A3005" s="1"/>
      <c r="B3005" s="7" t="s">
        <v>14</v>
      </c>
      <c r="C3005" s="7">
        <v>1185732</v>
      </c>
      <c r="D3005" s="8">
        <v>44414</v>
      </c>
      <c r="E3005" s="7" t="s">
        <v>33</v>
      </c>
      <c r="F3005" s="7" t="s">
        <v>106</v>
      </c>
      <c r="G3005" s="7" t="s">
        <v>107</v>
      </c>
      <c r="H3005" s="7" t="s">
        <v>22</v>
      </c>
      <c r="I3005" s="9">
        <v>0.55000000000000004</v>
      </c>
      <c r="J3005" s="10">
        <v>3500</v>
      </c>
      <c r="K3005" s="11">
        <f t="shared" si="22"/>
        <v>1925.0000000000002</v>
      </c>
      <c r="L3005" s="11">
        <f t="shared" si="23"/>
        <v>770.00000000000011</v>
      </c>
      <c r="M3005" s="12">
        <v>0.4</v>
      </c>
      <c r="O3005" s="17"/>
      <c r="P3005" s="15"/>
      <c r="Q3005" s="13"/>
      <c r="R3005" s="14"/>
    </row>
    <row r="3006" spans="1:18" ht="15.75" customHeight="1">
      <c r="A3006" s="1"/>
      <c r="B3006" s="7" t="s">
        <v>14</v>
      </c>
      <c r="C3006" s="7">
        <v>1185732</v>
      </c>
      <c r="D3006" s="8">
        <v>44446</v>
      </c>
      <c r="E3006" s="7" t="s">
        <v>33</v>
      </c>
      <c r="F3006" s="7" t="s">
        <v>106</v>
      </c>
      <c r="G3006" s="7" t="s">
        <v>107</v>
      </c>
      <c r="H3006" s="7" t="s">
        <v>17</v>
      </c>
      <c r="I3006" s="9">
        <v>0.35000000000000003</v>
      </c>
      <c r="J3006" s="10">
        <v>4750</v>
      </c>
      <c r="K3006" s="11">
        <f t="shared" si="22"/>
        <v>1662.5000000000002</v>
      </c>
      <c r="L3006" s="11">
        <f t="shared" si="23"/>
        <v>498.75000000000006</v>
      </c>
      <c r="M3006" s="12">
        <v>0.3</v>
      </c>
      <c r="O3006" s="17"/>
      <c r="P3006" s="15"/>
      <c r="Q3006" s="13"/>
      <c r="R3006" s="14"/>
    </row>
    <row r="3007" spans="1:18" ht="15.75" customHeight="1">
      <c r="A3007" s="1"/>
      <c r="B3007" s="7" t="s">
        <v>14</v>
      </c>
      <c r="C3007" s="7">
        <v>1185732</v>
      </c>
      <c r="D3007" s="8">
        <v>44446</v>
      </c>
      <c r="E3007" s="7" t="s">
        <v>33</v>
      </c>
      <c r="F3007" s="7" t="s">
        <v>106</v>
      </c>
      <c r="G3007" s="7" t="s">
        <v>107</v>
      </c>
      <c r="H3007" s="7" t="s">
        <v>18</v>
      </c>
      <c r="I3007" s="9">
        <v>0.3000000000000001</v>
      </c>
      <c r="J3007" s="10">
        <v>2750</v>
      </c>
      <c r="K3007" s="11">
        <f t="shared" si="22"/>
        <v>825.00000000000023</v>
      </c>
      <c r="L3007" s="11">
        <f t="shared" si="23"/>
        <v>288.75000000000006</v>
      </c>
      <c r="M3007" s="12">
        <v>0.35</v>
      </c>
      <c r="O3007" s="17"/>
      <c r="P3007" s="15"/>
      <c r="Q3007" s="13"/>
      <c r="R3007" s="14"/>
    </row>
    <row r="3008" spans="1:18" ht="15.75" customHeight="1">
      <c r="A3008" s="1"/>
      <c r="B3008" s="7" t="s">
        <v>14</v>
      </c>
      <c r="C3008" s="7">
        <v>1185732</v>
      </c>
      <c r="D3008" s="8">
        <v>44446</v>
      </c>
      <c r="E3008" s="7" t="s">
        <v>33</v>
      </c>
      <c r="F3008" s="7" t="s">
        <v>106</v>
      </c>
      <c r="G3008" s="7" t="s">
        <v>107</v>
      </c>
      <c r="H3008" s="7" t="s">
        <v>19</v>
      </c>
      <c r="I3008" s="9">
        <v>0.25000000000000006</v>
      </c>
      <c r="J3008" s="10">
        <v>1750</v>
      </c>
      <c r="K3008" s="11">
        <f t="shared" si="22"/>
        <v>437.50000000000011</v>
      </c>
      <c r="L3008" s="11">
        <f t="shared" si="23"/>
        <v>131.25000000000003</v>
      </c>
      <c r="M3008" s="12">
        <v>0.3</v>
      </c>
      <c r="O3008" s="17"/>
      <c r="P3008" s="15"/>
      <c r="Q3008" s="13"/>
      <c r="R3008" s="14"/>
    </row>
    <row r="3009" spans="1:18" ht="15.75" customHeight="1">
      <c r="A3009" s="1"/>
      <c r="B3009" s="7" t="s">
        <v>14</v>
      </c>
      <c r="C3009" s="7">
        <v>1185732</v>
      </c>
      <c r="D3009" s="8">
        <v>44446</v>
      </c>
      <c r="E3009" s="7" t="s">
        <v>33</v>
      </c>
      <c r="F3009" s="7" t="s">
        <v>106</v>
      </c>
      <c r="G3009" s="7" t="s">
        <v>107</v>
      </c>
      <c r="H3009" s="7" t="s">
        <v>20</v>
      </c>
      <c r="I3009" s="9">
        <v>0.25000000000000006</v>
      </c>
      <c r="J3009" s="10">
        <v>1500</v>
      </c>
      <c r="K3009" s="11">
        <f t="shared" si="22"/>
        <v>375.00000000000006</v>
      </c>
      <c r="L3009" s="11">
        <f t="shared" si="23"/>
        <v>112.50000000000001</v>
      </c>
      <c r="M3009" s="12">
        <v>0.3</v>
      </c>
      <c r="O3009" s="17"/>
      <c r="P3009" s="15"/>
      <c r="Q3009" s="13"/>
      <c r="R3009" s="14"/>
    </row>
    <row r="3010" spans="1:18" ht="15.75" customHeight="1">
      <c r="A3010" s="1"/>
      <c r="B3010" s="7" t="s">
        <v>14</v>
      </c>
      <c r="C3010" s="7">
        <v>1185732</v>
      </c>
      <c r="D3010" s="8">
        <v>44446</v>
      </c>
      <c r="E3010" s="7" t="s">
        <v>33</v>
      </c>
      <c r="F3010" s="7" t="s">
        <v>106</v>
      </c>
      <c r="G3010" s="7" t="s">
        <v>107</v>
      </c>
      <c r="H3010" s="7" t="s">
        <v>21</v>
      </c>
      <c r="I3010" s="9">
        <v>0.35000000000000003</v>
      </c>
      <c r="J3010" s="10">
        <v>1500</v>
      </c>
      <c r="K3010" s="11">
        <f t="shared" si="22"/>
        <v>525</v>
      </c>
      <c r="L3010" s="11">
        <f t="shared" si="23"/>
        <v>262.5</v>
      </c>
      <c r="M3010" s="12">
        <v>0.5</v>
      </c>
      <c r="O3010" s="17"/>
      <c r="P3010" s="15"/>
      <c r="Q3010" s="13"/>
      <c r="R3010" s="14"/>
    </row>
    <row r="3011" spans="1:18" ht="15.75" customHeight="1">
      <c r="A3011" s="1"/>
      <c r="B3011" s="7" t="s">
        <v>14</v>
      </c>
      <c r="C3011" s="7">
        <v>1185732</v>
      </c>
      <c r="D3011" s="8">
        <v>44446</v>
      </c>
      <c r="E3011" s="7" t="s">
        <v>33</v>
      </c>
      <c r="F3011" s="7" t="s">
        <v>106</v>
      </c>
      <c r="G3011" s="7" t="s">
        <v>107</v>
      </c>
      <c r="H3011" s="7" t="s">
        <v>22</v>
      </c>
      <c r="I3011" s="9">
        <v>0.4</v>
      </c>
      <c r="J3011" s="10">
        <v>2250</v>
      </c>
      <c r="K3011" s="11">
        <f t="shared" si="22"/>
        <v>900</v>
      </c>
      <c r="L3011" s="11">
        <f t="shared" si="23"/>
        <v>360</v>
      </c>
      <c r="M3011" s="12">
        <v>0.4</v>
      </c>
      <c r="O3011" s="17"/>
      <c r="P3011" s="15"/>
      <c r="Q3011" s="13"/>
      <c r="R3011" s="14"/>
    </row>
    <row r="3012" spans="1:18" ht="15.75" customHeight="1">
      <c r="A3012" s="1"/>
      <c r="B3012" s="7" t="s">
        <v>14</v>
      </c>
      <c r="C3012" s="7">
        <v>1185732</v>
      </c>
      <c r="D3012" s="8">
        <v>44475</v>
      </c>
      <c r="E3012" s="7" t="s">
        <v>33</v>
      </c>
      <c r="F3012" s="7" t="s">
        <v>106</v>
      </c>
      <c r="G3012" s="7" t="s">
        <v>107</v>
      </c>
      <c r="H3012" s="7" t="s">
        <v>17</v>
      </c>
      <c r="I3012" s="9">
        <v>0.44999999999999996</v>
      </c>
      <c r="J3012" s="10">
        <v>4000</v>
      </c>
      <c r="K3012" s="11">
        <f t="shared" si="22"/>
        <v>1799.9999999999998</v>
      </c>
      <c r="L3012" s="11">
        <f t="shared" si="23"/>
        <v>539.99999999999989</v>
      </c>
      <c r="M3012" s="12">
        <v>0.3</v>
      </c>
      <c r="O3012" s="17"/>
      <c r="P3012" s="15"/>
      <c r="Q3012" s="13"/>
      <c r="R3012" s="14"/>
    </row>
    <row r="3013" spans="1:18" ht="15.75" customHeight="1">
      <c r="A3013" s="1"/>
      <c r="B3013" s="7" t="s">
        <v>14</v>
      </c>
      <c r="C3013" s="7">
        <v>1185732</v>
      </c>
      <c r="D3013" s="8">
        <v>44475</v>
      </c>
      <c r="E3013" s="7" t="s">
        <v>33</v>
      </c>
      <c r="F3013" s="7" t="s">
        <v>106</v>
      </c>
      <c r="G3013" s="7" t="s">
        <v>107</v>
      </c>
      <c r="H3013" s="7" t="s">
        <v>18</v>
      </c>
      <c r="I3013" s="9">
        <v>0.35000000000000003</v>
      </c>
      <c r="J3013" s="10">
        <v>2500</v>
      </c>
      <c r="K3013" s="11">
        <f t="shared" si="22"/>
        <v>875.00000000000011</v>
      </c>
      <c r="L3013" s="11">
        <f t="shared" si="23"/>
        <v>306.25</v>
      </c>
      <c r="M3013" s="12">
        <v>0.35</v>
      </c>
      <c r="O3013" s="17"/>
      <c r="P3013" s="15"/>
      <c r="Q3013" s="13"/>
      <c r="R3013" s="14"/>
    </row>
    <row r="3014" spans="1:18" ht="15.75" customHeight="1">
      <c r="A3014" s="1"/>
      <c r="B3014" s="7" t="s">
        <v>14</v>
      </c>
      <c r="C3014" s="7">
        <v>1185732</v>
      </c>
      <c r="D3014" s="8">
        <v>44475</v>
      </c>
      <c r="E3014" s="7" t="s">
        <v>33</v>
      </c>
      <c r="F3014" s="7" t="s">
        <v>106</v>
      </c>
      <c r="G3014" s="7" t="s">
        <v>107</v>
      </c>
      <c r="H3014" s="7" t="s">
        <v>19</v>
      </c>
      <c r="I3014" s="9">
        <v>0.35000000000000003</v>
      </c>
      <c r="J3014" s="10">
        <v>1500</v>
      </c>
      <c r="K3014" s="11">
        <f t="shared" si="22"/>
        <v>525</v>
      </c>
      <c r="L3014" s="11">
        <f t="shared" si="23"/>
        <v>157.5</v>
      </c>
      <c r="M3014" s="12">
        <v>0.3</v>
      </c>
      <c r="O3014" s="17"/>
      <c r="P3014" s="15"/>
      <c r="Q3014" s="13"/>
      <c r="R3014" s="14"/>
    </row>
    <row r="3015" spans="1:18" ht="15.75" customHeight="1">
      <c r="A3015" s="1"/>
      <c r="B3015" s="7" t="s">
        <v>14</v>
      </c>
      <c r="C3015" s="7">
        <v>1185732</v>
      </c>
      <c r="D3015" s="8">
        <v>44475</v>
      </c>
      <c r="E3015" s="7" t="s">
        <v>33</v>
      </c>
      <c r="F3015" s="7" t="s">
        <v>106</v>
      </c>
      <c r="G3015" s="7" t="s">
        <v>107</v>
      </c>
      <c r="H3015" s="7" t="s">
        <v>20</v>
      </c>
      <c r="I3015" s="9">
        <v>0.35000000000000003</v>
      </c>
      <c r="J3015" s="10">
        <v>1250</v>
      </c>
      <c r="K3015" s="11">
        <f t="shared" si="22"/>
        <v>437.50000000000006</v>
      </c>
      <c r="L3015" s="11">
        <f t="shared" si="23"/>
        <v>131.25</v>
      </c>
      <c r="M3015" s="12">
        <v>0.3</v>
      </c>
      <c r="O3015" s="17"/>
      <c r="P3015" s="15"/>
      <c r="Q3015" s="13"/>
      <c r="R3015" s="14"/>
    </row>
    <row r="3016" spans="1:18" ht="15.75" customHeight="1">
      <c r="A3016" s="1"/>
      <c r="B3016" s="7" t="s">
        <v>14</v>
      </c>
      <c r="C3016" s="7">
        <v>1185732</v>
      </c>
      <c r="D3016" s="8">
        <v>44475</v>
      </c>
      <c r="E3016" s="7" t="s">
        <v>33</v>
      </c>
      <c r="F3016" s="7" t="s">
        <v>106</v>
      </c>
      <c r="G3016" s="7" t="s">
        <v>107</v>
      </c>
      <c r="H3016" s="7" t="s">
        <v>21</v>
      </c>
      <c r="I3016" s="9">
        <v>0.44999999999999996</v>
      </c>
      <c r="J3016" s="10">
        <v>1250</v>
      </c>
      <c r="K3016" s="11">
        <f t="shared" si="22"/>
        <v>562.5</v>
      </c>
      <c r="L3016" s="11">
        <f t="shared" si="23"/>
        <v>281.25</v>
      </c>
      <c r="M3016" s="12">
        <v>0.5</v>
      </c>
      <c r="O3016" s="17"/>
      <c r="P3016" s="15"/>
      <c r="Q3016" s="13"/>
      <c r="R3016" s="14"/>
    </row>
    <row r="3017" spans="1:18" ht="15.75" customHeight="1">
      <c r="A3017" s="1"/>
      <c r="B3017" s="7" t="s">
        <v>14</v>
      </c>
      <c r="C3017" s="7">
        <v>1185732</v>
      </c>
      <c r="D3017" s="8">
        <v>44475</v>
      </c>
      <c r="E3017" s="7" t="s">
        <v>33</v>
      </c>
      <c r="F3017" s="7" t="s">
        <v>106</v>
      </c>
      <c r="G3017" s="7" t="s">
        <v>107</v>
      </c>
      <c r="H3017" s="7" t="s">
        <v>22</v>
      </c>
      <c r="I3017" s="9">
        <v>0.49999999999999983</v>
      </c>
      <c r="J3017" s="10">
        <v>2500</v>
      </c>
      <c r="K3017" s="11">
        <f t="shared" si="22"/>
        <v>1249.9999999999995</v>
      </c>
      <c r="L3017" s="11">
        <f t="shared" si="23"/>
        <v>499.99999999999983</v>
      </c>
      <c r="M3017" s="12">
        <v>0.4</v>
      </c>
      <c r="O3017" s="17"/>
      <c r="P3017" s="15"/>
      <c r="Q3017" s="13"/>
      <c r="R3017" s="14"/>
    </row>
    <row r="3018" spans="1:18" ht="15.75" customHeight="1">
      <c r="A3018" s="1"/>
      <c r="B3018" s="7" t="s">
        <v>14</v>
      </c>
      <c r="C3018" s="7">
        <v>1185732</v>
      </c>
      <c r="D3018" s="8">
        <v>44506</v>
      </c>
      <c r="E3018" s="7" t="s">
        <v>33</v>
      </c>
      <c r="F3018" s="7" t="s">
        <v>106</v>
      </c>
      <c r="G3018" s="7" t="s">
        <v>107</v>
      </c>
      <c r="H3018" s="7" t="s">
        <v>17</v>
      </c>
      <c r="I3018" s="9">
        <v>0.44999999999999996</v>
      </c>
      <c r="J3018" s="10">
        <v>4000</v>
      </c>
      <c r="K3018" s="11">
        <f t="shared" si="22"/>
        <v>1799.9999999999998</v>
      </c>
      <c r="L3018" s="11">
        <f t="shared" si="23"/>
        <v>539.99999999999989</v>
      </c>
      <c r="M3018" s="12">
        <v>0.3</v>
      </c>
      <c r="O3018" s="17"/>
      <c r="P3018" s="15"/>
      <c r="Q3018" s="13"/>
      <c r="R3018" s="14"/>
    </row>
    <row r="3019" spans="1:18" ht="15.75" customHeight="1">
      <c r="A3019" s="1"/>
      <c r="B3019" s="7" t="s">
        <v>14</v>
      </c>
      <c r="C3019" s="7">
        <v>1185732</v>
      </c>
      <c r="D3019" s="8">
        <v>44506</v>
      </c>
      <c r="E3019" s="7" t="s">
        <v>33</v>
      </c>
      <c r="F3019" s="7" t="s">
        <v>106</v>
      </c>
      <c r="G3019" s="7" t="s">
        <v>107</v>
      </c>
      <c r="H3019" s="7" t="s">
        <v>18</v>
      </c>
      <c r="I3019" s="9">
        <v>0.35000000000000003</v>
      </c>
      <c r="J3019" s="10">
        <v>2750</v>
      </c>
      <c r="K3019" s="11">
        <f t="shared" si="22"/>
        <v>962.50000000000011</v>
      </c>
      <c r="L3019" s="11">
        <f t="shared" si="23"/>
        <v>336.875</v>
      </c>
      <c r="M3019" s="12">
        <v>0.35</v>
      </c>
      <c r="O3019" s="17"/>
      <c r="P3019" s="15"/>
      <c r="Q3019" s="13"/>
      <c r="R3019" s="14"/>
    </row>
    <row r="3020" spans="1:18" ht="15.75" customHeight="1">
      <c r="A3020" s="1"/>
      <c r="B3020" s="7" t="s">
        <v>14</v>
      </c>
      <c r="C3020" s="7">
        <v>1185732</v>
      </c>
      <c r="D3020" s="8">
        <v>44506</v>
      </c>
      <c r="E3020" s="7" t="s">
        <v>33</v>
      </c>
      <c r="F3020" s="7" t="s">
        <v>106</v>
      </c>
      <c r="G3020" s="7" t="s">
        <v>107</v>
      </c>
      <c r="H3020" s="7" t="s">
        <v>19</v>
      </c>
      <c r="I3020" s="9">
        <v>0.35000000000000003</v>
      </c>
      <c r="J3020" s="10">
        <v>2200</v>
      </c>
      <c r="K3020" s="11">
        <f t="shared" si="22"/>
        <v>770.00000000000011</v>
      </c>
      <c r="L3020" s="11">
        <f t="shared" si="23"/>
        <v>231.00000000000003</v>
      </c>
      <c r="M3020" s="12">
        <v>0.3</v>
      </c>
      <c r="O3020" s="17"/>
      <c r="P3020" s="15"/>
      <c r="Q3020" s="13"/>
      <c r="R3020" s="14"/>
    </row>
    <row r="3021" spans="1:18" ht="15.75" customHeight="1">
      <c r="A3021" s="1"/>
      <c r="B3021" s="7" t="s">
        <v>14</v>
      </c>
      <c r="C3021" s="7">
        <v>1185732</v>
      </c>
      <c r="D3021" s="8">
        <v>44506</v>
      </c>
      <c r="E3021" s="7" t="s">
        <v>33</v>
      </c>
      <c r="F3021" s="7" t="s">
        <v>106</v>
      </c>
      <c r="G3021" s="7" t="s">
        <v>107</v>
      </c>
      <c r="H3021" s="7" t="s">
        <v>20</v>
      </c>
      <c r="I3021" s="9">
        <v>0.35000000000000003</v>
      </c>
      <c r="J3021" s="10">
        <v>2000</v>
      </c>
      <c r="K3021" s="11">
        <f t="shared" si="22"/>
        <v>700.00000000000011</v>
      </c>
      <c r="L3021" s="11">
        <f t="shared" si="23"/>
        <v>210.00000000000003</v>
      </c>
      <c r="M3021" s="12">
        <v>0.3</v>
      </c>
      <c r="O3021" s="17"/>
      <c r="P3021" s="15"/>
      <c r="Q3021" s="13"/>
      <c r="R3021" s="14"/>
    </row>
    <row r="3022" spans="1:18" ht="15.75" customHeight="1">
      <c r="A3022" s="1"/>
      <c r="B3022" s="7" t="s">
        <v>14</v>
      </c>
      <c r="C3022" s="7">
        <v>1185732</v>
      </c>
      <c r="D3022" s="8">
        <v>44506</v>
      </c>
      <c r="E3022" s="7" t="s">
        <v>33</v>
      </c>
      <c r="F3022" s="7" t="s">
        <v>106</v>
      </c>
      <c r="G3022" s="7" t="s">
        <v>107</v>
      </c>
      <c r="H3022" s="7" t="s">
        <v>21</v>
      </c>
      <c r="I3022" s="9">
        <v>0.6</v>
      </c>
      <c r="J3022" s="10">
        <v>1750</v>
      </c>
      <c r="K3022" s="11">
        <f t="shared" si="22"/>
        <v>1050</v>
      </c>
      <c r="L3022" s="11">
        <f t="shared" si="23"/>
        <v>525</v>
      </c>
      <c r="M3022" s="12">
        <v>0.5</v>
      </c>
      <c r="O3022" s="17"/>
      <c r="P3022" s="15"/>
      <c r="Q3022" s="13"/>
      <c r="R3022" s="14"/>
    </row>
    <row r="3023" spans="1:18" ht="15.75" customHeight="1">
      <c r="A3023" s="1"/>
      <c r="B3023" s="7" t="s">
        <v>14</v>
      </c>
      <c r="C3023" s="7">
        <v>1185732</v>
      </c>
      <c r="D3023" s="8">
        <v>44506</v>
      </c>
      <c r="E3023" s="7" t="s">
        <v>33</v>
      </c>
      <c r="F3023" s="7" t="s">
        <v>106</v>
      </c>
      <c r="G3023" s="7" t="s">
        <v>107</v>
      </c>
      <c r="H3023" s="7" t="s">
        <v>22</v>
      </c>
      <c r="I3023" s="9">
        <v>0.64999999999999991</v>
      </c>
      <c r="J3023" s="10">
        <v>2750</v>
      </c>
      <c r="K3023" s="11">
        <f t="shared" si="22"/>
        <v>1787.4999999999998</v>
      </c>
      <c r="L3023" s="11">
        <f t="shared" si="23"/>
        <v>715</v>
      </c>
      <c r="M3023" s="12">
        <v>0.4</v>
      </c>
      <c r="O3023" s="17"/>
      <c r="P3023" s="15"/>
      <c r="Q3023" s="13"/>
      <c r="R3023" s="14"/>
    </row>
    <row r="3024" spans="1:18" ht="15.75" customHeight="1">
      <c r="A3024" s="1"/>
      <c r="B3024" s="7" t="s">
        <v>14</v>
      </c>
      <c r="C3024" s="7">
        <v>1185732</v>
      </c>
      <c r="D3024" s="8">
        <v>44535</v>
      </c>
      <c r="E3024" s="7" t="s">
        <v>33</v>
      </c>
      <c r="F3024" s="7" t="s">
        <v>106</v>
      </c>
      <c r="G3024" s="7" t="s">
        <v>107</v>
      </c>
      <c r="H3024" s="7" t="s">
        <v>17</v>
      </c>
      <c r="I3024" s="9">
        <v>0.6</v>
      </c>
      <c r="J3024" s="10">
        <v>5250</v>
      </c>
      <c r="K3024" s="11">
        <f t="shared" si="22"/>
        <v>3150</v>
      </c>
      <c r="L3024" s="11">
        <f t="shared" si="23"/>
        <v>945</v>
      </c>
      <c r="M3024" s="12">
        <v>0.3</v>
      </c>
      <c r="O3024" s="17"/>
      <c r="P3024" s="15"/>
      <c r="Q3024" s="13"/>
      <c r="R3024" s="14"/>
    </row>
    <row r="3025" spans="1:18" ht="15.75" customHeight="1">
      <c r="A3025" s="1"/>
      <c r="B3025" s="7" t="s">
        <v>14</v>
      </c>
      <c r="C3025" s="7">
        <v>1185732</v>
      </c>
      <c r="D3025" s="8">
        <v>44535</v>
      </c>
      <c r="E3025" s="7" t="s">
        <v>33</v>
      </c>
      <c r="F3025" s="7" t="s">
        <v>106</v>
      </c>
      <c r="G3025" s="7" t="s">
        <v>107</v>
      </c>
      <c r="H3025" s="7" t="s">
        <v>18</v>
      </c>
      <c r="I3025" s="9">
        <v>0.5</v>
      </c>
      <c r="J3025" s="10">
        <v>3250</v>
      </c>
      <c r="K3025" s="11">
        <f t="shared" si="22"/>
        <v>1625</v>
      </c>
      <c r="L3025" s="11">
        <f t="shared" si="23"/>
        <v>568.75</v>
      </c>
      <c r="M3025" s="12">
        <v>0.35</v>
      </c>
      <c r="O3025" s="17"/>
      <c r="P3025" s="15"/>
      <c r="Q3025" s="13"/>
      <c r="R3025" s="14"/>
    </row>
    <row r="3026" spans="1:18" ht="15.75" customHeight="1">
      <c r="A3026" s="1"/>
      <c r="B3026" s="7" t="s">
        <v>14</v>
      </c>
      <c r="C3026" s="7">
        <v>1185732</v>
      </c>
      <c r="D3026" s="8">
        <v>44535</v>
      </c>
      <c r="E3026" s="7" t="s">
        <v>33</v>
      </c>
      <c r="F3026" s="7" t="s">
        <v>106</v>
      </c>
      <c r="G3026" s="7" t="s">
        <v>107</v>
      </c>
      <c r="H3026" s="7" t="s">
        <v>19</v>
      </c>
      <c r="I3026" s="9">
        <v>0.5</v>
      </c>
      <c r="J3026" s="10">
        <v>2750</v>
      </c>
      <c r="K3026" s="11">
        <f t="shared" si="22"/>
        <v>1375</v>
      </c>
      <c r="L3026" s="11">
        <f t="shared" si="23"/>
        <v>412.5</v>
      </c>
      <c r="M3026" s="12">
        <v>0.3</v>
      </c>
      <c r="O3026" s="17"/>
      <c r="P3026" s="15"/>
      <c r="Q3026" s="13"/>
      <c r="R3026" s="14"/>
    </row>
    <row r="3027" spans="1:18" ht="15.75" customHeight="1">
      <c r="A3027" s="1"/>
      <c r="B3027" s="7" t="s">
        <v>14</v>
      </c>
      <c r="C3027" s="7">
        <v>1185732</v>
      </c>
      <c r="D3027" s="8">
        <v>44535</v>
      </c>
      <c r="E3027" s="7" t="s">
        <v>33</v>
      </c>
      <c r="F3027" s="7" t="s">
        <v>106</v>
      </c>
      <c r="G3027" s="7" t="s">
        <v>107</v>
      </c>
      <c r="H3027" s="7" t="s">
        <v>20</v>
      </c>
      <c r="I3027" s="9">
        <v>0.5</v>
      </c>
      <c r="J3027" s="10">
        <v>2250</v>
      </c>
      <c r="K3027" s="11">
        <f t="shared" si="22"/>
        <v>1125</v>
      </c>
      <c r="L3027" s="11">
        <f t="shared" si="23"/>
        <v>337.5</v>
      </c>
      <c r="M3027" s="12">
        <v>0.3</v>
      </c>
      <c r="O3027" s="17"/>
      <c r="P3027" s="15"/>
      <c r="Q3027" s="13"/>
      <c r="R3027" s="14"/>
    </row>
    <row r="3028" spans="1:18" ht="15.75" customHeight="1">
      <c r="A3028" s="1"/>
      <c r="B3028" s="7" t="s">
        <v>14</v>
      </c>
      <c r="C3028" s="7">
        <v>1185732</v>
      </c>
      <c r="D3028" s="8">
        <v>44535</v>
      </c>
      <c r="E3028" s="7" t="s">
        <v>33</v>
      </c>
      <c r="F3028" s="7" t="s">
        <v>106</v>
      </c>
      <c r="G3028" s="7" t="s">
        <v>107</v>
      </c>
      <c r="H3028" s="7" t="s">
        <v>21</v>
      </c>
      <c r="I3028" s="9">
        <v>0.6</v>
      </c>
      <c r="J3028" s="10">
        <v>2250</v>
      </c>
      <c r="K3028" s="11">
        <f t="shared" si="22"/>
        <v>1350</v>
      </c>
      <c r="L3028" s="11">
        <f t="shared" si="23"/>
        <v>675</v>
      </c>
      <c r="M3028" s="12">
        <v>0.5</v>
      </c>
      <c r="O3028" s="17"/>
      <c r="P3028" s="15"/>
      <c r="Q3028" s="13"/>
      <c r="R3028" s="14"/>
    </row>
    <row r="3029" spans="1:18" ht="15.75" customHeight="1">
      <c r="A3029" s="1"/>
      <c r="B3029" s="7" t="s">
        <v>14</v>
      </c>
      <c r="C3029" s="7">
        <v>1185732</v>
      </c>
      <c r="D3029" s="8">
        <v>44535</v>
      </c>
      <c r="E3029" s="7" t="s">
        <v>33</v>
      </c>
      <c r="F3029" s="7" t="s">
        <v>106</v>
      </c>
      <c r="G3029" s="7" t="s">
        <v>107</v>
      </c>
      <c r="H3029" s="7" t="s">
        <v>22</v>
      </c>
      <c r="I3029" s="9">
        <v>0.64999999999999991</v>
      </c>
      <c r="J3029" s="10">
        <v>3250</v>
      </c>
      <c r="K3029" s="11">
        <f t="shared" si="22"/>
        <v>2112.4999999999995</v>
      </c>
      <c r="L3029" s="11">
        <f t="shared" si="23"/>
        <v>844.99999999999989</v>
      </c>
      <c r="M3029" s="12">
        <v>0.4</v>
      </c>
      <c r="O3029" s="17"/>
      <c r="P3029" s="15"/>
      <c r="Q3029" s="13"/>
      <c r="R3029" s="14"/>
    </row>
    <row r="3030" spans="1:18" ht="15.75" customHeight="1">
      <c r="A3030" s="1" t="s">
        <v>39</v>
      </c>
      <c r="B3030" s="7" t="s">
        <v>14</v>
      </c>
      <c r="C3030" s="7">
        <v>1185732</v>
      </c>
      <c r="D3030" s="8">
        <v>44199</v>
      </c>
      <c r="E3030" s="7" t="s">
        <v>33</v>
      </c>
      <c r="F3030" s="7" t="s">
        <v>108</v>
      </c>
      <c r="G3030" s="7" t="s">
        <v>109</v>
      </c>
      <c r="H3030" s="7" t="s">
        <v>17</v>
      </c>
      <c r="I3030" s="9">
        <v>0.30000000000000004</v>
      </c>
      <c r="J3030" s="10">
        <v>4500</v>
      </c>
      <c r="K3030" s="11">
        <f t="shared" si="22"/>
        <v>1350.0000000000002</v>
      </c>
      <c r="L3030" s="11">
        <f t="shared" si="23"/>
        <v>405.00000000000006</v>
      </c>
      <c r="M3030" s="12">
        <v>0.3</v>
      </c>
      <c r="O3030" s="17"/>
      <c r="P3030" s="15"/>
      <c r="Q3030" s="13"/>
      <c r="R3030" s="14"/>
    </row>
    <row r="3031" spans="1:18" ht="15.75" customHeight="1">
      <c r="A3031" s="1"/>
      <c r="B3031" s="7" t="s">
        <v>14</v>
      </c>
      <c r="C3031" s="7">
        <v>1185732</v>
      </c>
      <c r="D3031" s="8">
        <v>44199</v>
      </c>
      <c r="E3031" s="7" t="s">
        <v>33</v>
      </c>
      <c r="F3031" s="7" t="s">
        <v>108</v>
      </c>
      <c r="G3031" s="7" t="s">
        <v>109</v>
      </c>
      <c r="H3031" s="7" t="s">
        <v>18</v>
      </c>
      <c r="I3031" s="9">
        <v>0.30000000000000004</v>
      </c>
      <c r="J3031" s="10">
        <v>2500</v>
      </c>
      <c r="K3031" s="11">
        <f t="shared" si="22"/>
        <v>750.00000000000011</v>
      </c>
      <c r="L3031" s="11">
        <f t="shared" si="23"/>
        <v>262.5</v>
      </c>
      <c r="M3031" s="12">
        <v>0.35</v>
      </c>
      <c r="O3031" s="17"/>
      <c r="P3031" s="15"/>
      <c r="Q3031" s="13"/>
      <c r="R3031" s="14"/>
    </row>
    <row r="3032" spans="1:18" ht="15.75" customHeight="1">
      <c r="A3032" s="1"/>
      <c r="B3032" s="7" t="s">
        <v>14</v>
      </c>
      <c r="C3032" s="7">
        <v>1185732</v>
      </c>
      <c r="D3032" s="8">
        <v>44199</v>
      </c>
      <c r="E3032" s="7" t="s">
        <v>33</v>
      </c>
      <c r="F3032" s="7" t="s">
        <v>108</v>
      </c>
      <c r="G3032" s="7" t="s">
        <v>109</v>
      </c>
      <c r="H3032" s="7" t="s">
        <v>19</v>
      </c>
      <c r="I3032" s="9">
        <v>0.20000000000000007</v>
      </c>
      <c r="J3032" s="10">
        <v>2500</v>
      </c>
      <c r="K3032" s="11">
        <f t="shared" si="22"/>
        <v>500.00000000000017</v>
      </c>
      <c r="L3032" s="11">
        <f t="shared" si="23"/>
        <v>150.00000000000006</v>
      </c>
      <c r="M3032" s="12">
        <v>0.3</v>
      </c>
      <c r="O3032" s="17"/>
      <c r="P3032" s="15"/>
      <c r="Q3032" s="13"/>
      <c r="R3032" s="14"/>
    </row>
    <row r="3033" spans="1:18" ht="15.75" customHeight="1">
      <c r="A3033" s="1"/>
      <c r="B3033" s="7" t="s">
        <v>14</v>
      </c>
      <c r="C3033" s="7">
        <v>1185732</v>
      </c>
      <c r="D3033" s="8">
        <v>44199</v>
      </c>
      <c r="E3033" s="7" t="s">
        <v>33</v>
      </c>
      <c r="F3033" s="7" t="s">
        <v>108</v>
      </c>
      <c r="G3033" s="7" t="s">
        <v>109</v>
      </c>
      <c r="H3033" s="7" t="s">
        <v>20</v>
      </c>
      <c r="I3033" s="9">
        <v>0.25000000000000006</v>
      </c>
      <c r="J3033" s="10">
        <v>1000</v>
      </c>
      <c r="K3033" s="11">
        <f t="shared" si="22"/>
        <v>250.00000000000006</v>
      </c>
      <c r="L3033" s="11">
        <f t="shared" si="23"/>
        <v>75.000000000000014</v>
      </c>
      <c r="M3033" s="12">
        <v>0.3</v>
      </c>
      <c r="O3033" s="17"/>
      <c r="P3033" s="15"/>
      <c r="Q3033" s="13"/>
      <c r="R3033" s="14"/>
    </row>
    <row r="3034" spans="1:18" ht="15.75" customHeight="1">
      <c r="A3034" s="1"/>
      <c r="B3034" s="7" t="s">
        <v>14</v>
      </c>
      <c r="C3034" s="7">
        <v>1185732</v>
      </c>
      <c r="D3034" s="8">
        <v>44199</v>
      </c>
      <c r="E3034" s="7" t="s">
        <v>33</v>
      </c>
      <c r="F3034" s="7" t="s">
        <v>108</v>
      </c>
      <c r="G3034" s="7" t="s">
        <v>109</v>
      </c>
      <c r="H3034" s="7" t="s">
        <v>21</v>
      </c>
      <c r="I3034" s="9">
        <v>0.39999999999999997</v>
      </c>
      <c r="J3034" s="10">
        <v>1500</v>
      </c>
      <c r="K3034" s="11">
        <f t="shared" si="22"/>
        <v>600</v>
      </c>
      <c r="L3034" s="11">
        <f t="shared" si="23"/>
        <v>300</v>
      </c>
      <c r="M3034" s="12">
        <v>0.5</v>
      </c>
      <c r="O3034" s="17"/>
      <c r="P3034" s="15"/>
      <c r="Q3034" s="13"/>
      <c r="R3034" s="14"/>
    </row>
    <row r="3035" spans="1:18" ht="15.75" customHeight="1">
      <c r="A3035" s="1"/>
      <c r="B3035" s="7" t="s">
        <v>14</v>
      </c>
      <c r="C3035" s="7">
        <v>1185732</v>
      </c>
      <c r="D3035" s="8">
        <v>44199</v>
      </c>
      <c r="E3035" s="7" t="s">
        <v>33</v>
      </c>
      <c r="F3035" s="7" t="s">
        <v>108</v>
      </c>
      <c r="G3035" s="7" t="s">
        <v>109</v>
      </c>
      <c r="H3035" s="7" t="s">
        <v>22</v>
      </c>
      <c r="I3035" s="9">
        <v>0.30000000000000004</v>
      </c>
      <c r="J3035" s="10">
        <v>2500</v>
      </c>
      <c r="K3035" s="11">
        <f t="shared" si="22"/>
        <v>750.00000000000011</v>
      </c>
      <c r="L3035" s="11">
        <f t="shared" si="23"/>
        <v>300.00000000000006</v>
      </c>
      <c r="M3035" s="12">
        <v>0.4</v>
      </c>
      <c r="O3035" s="17"/>
      <c r="P3035" s="15"/>
      <c r="Q3035" s="13"/>
      <c r="R3035" s="14"/>
    </row>
    <row r="3036" spans="1:18" ht="15.75" customHeight="1">
      <c r="A3036" s="1"/>
      <c r="B3036" s="7" t="s">
        <v>14</v>
      </c>
      <c r="C3036" s="7">
        <v>1185732</v>
      </c>
      <c r="D3036" s="8">
        <v>44230</v>
      </c>
      <c r="E3036" s="7" t="s">
        <v>33</v>
      </c>
      <c r="F3036" s="7" t="s">
        <v>108</v>
      </c>
      <c r="G3036" s="7" t="s">
        <v>109</v>
      </c>
      <c r="H3036" s="7" t="s">
        <v>17</v>
      </c>
      <c r="I3036" s="9">
        <v>0.30000000000000004</v>
      </c>
      <c r="J3036" s="10">
        <v>5000</v>
      </c>
      <c r="K3036" s="11">
        <f t="shared" si="22"/>
        <v>1500.0000000000002</v>
      </c>
      <c r="L3036" s="11">
        <f t="shared" si="23"/>
        <v>450.00000000000006</v>
      </c>
      <c r="M3036" s="12">
        <v>0.3</v>
      </c>
      <c r="O3036" s="17"/>
      <c r="P3036" s="15"/>
      <c r="Q3036" s="13"/>
      <c r="R3036" s="14"/>
    </row>
    <row r="3037" spans="1:18" ht="15.75" customHeight="1">
      <c r="A3037" s="1"/>
      <c r="B3037" s="7" t="s">
        <v>14</v>
      </c>
      <c r="C3037" s="7">
        <v>1185732</v>
      </c>
      <c r="D3037" s="8">
        <v>44230</v>
      </c>
      <c r="E3037" s="7" t="s">
        <v>33</v>
      </c>
      <c r="F3037" s="7" t="s">
        <v>108</v>
      </c>
      <c r="G3037" s="7" t="s">
        <v>109</v>
      </c>
      <c r="H3037" s="7" t="s">
        <v>18</v>
      </c>
      <c r="I3037" s="9">
        <v>0.30000000000000004</v>
      </c>
      <c r="J3037" s="10">
        <v>1500</v>
      </c>
      <c r="K3037" s="11">
        <f t="shared" si="22"/>
        <v>450.00000000000006</v>
      </c>
      <c r="L3037" s="11">
        <f t="shared" si="23"/>
        <v>157.5</v>
      </c>
      <c r="M3037" s="12">
        <v>0.35</v>
      </c>
      <c r="O3037" s="17"/>
      <c r="P3037" s="15"/>
      <c r="Q3037" s="13"/>
      <c r="R3037" s="14"/>
    </row>
    <row r="3038" spans="1:18" ht="15.75" customHeight="1">
      <c r="A3038" s="1"/>
      <c r="B3038" s="7" t="s">
        <v>14</v>
      </c>
      <c r="C3038" s="7">
        <v>1185732</v>
      </c>
      <c r="D3038" s="8">
        <v>44230</v>
      </c>
      <c r="E3038" s="7" t="s">
        <v>33</v>
      </c>
      <c r="F3038" s="7" t="s">
        <v>108</v>
      </c>
      <c r="G3038" s="7" t="s">
        <v>109</v>
      </c>
      <c r="H3038" s="7" t="s">
        <v>19</v>
      </c>
      <c r="I3038" s="9">
        <v>0.20000000000000007</v>
      </c>
      <c r="J3038" s="10">
        <v>2000</v>
      </c>
      <c r="K3038" s="11">
        <f t="shared" si="22"/>
        <v>400.00000000000011</v>
      </c>
      <c r="L3038" s="11">
        <f t="shared" si="23"/>
        <v>120.00000000000003</v>
      </c>
      <c r="M3038" s="12">
        <v>0.3</v>
      </c>
      <c r="O3038" s="17"/>
      <c r="P3038" s="15"/>
      <c r="Q3038" s="13"/>
      <c r="R3038" s="14"/>
    </row>
    <row r="3039" spans="1:18" ht="15.75" customHeight="1">
      <c r="A3039" s="1"/>
      <c r="B3039" s="7" t="s">
        <v>14</v>
      </c>
      <c r="C3039" s="7">
        <v>1185732</v>
      </c>
      <c r="D3039" s="8">
        <v>44230</v>
      </c>
      <c r="E3039" s="7" t="s">
        <v>33</v>
      </c>
      <c r="F3039" s="7" t="s">
        <v>108</v>
      </c>
      <c r="G3039" s="7" t="s">
        <v>109</v>
      </c>
      <c r="H3039" s="7" t="s">
        <v>20</v>
      </c>
      <c r="I3039" s="9">
        <v>0.25000000000000006</v>
      </c>
      <c r="J3039" s="10">
        <v>750</v>
      </c>
      <c r="K3039" s="11">
        <f t="shared" si="22"/>
        <v>187.50000000000003</v>
      </c>
      <c r="L3039" s="11">
        <f t="shared" si="23"/>
        <v>56.250000000000007</v>
      </c>
      <c r="M3039" s="12">
        <v>0.3</v>
      </c>
      <c r="O3039" s="17"/>
      <c r="P3039" s="15"/>
      <c r="Q3039" s="13"/>
      <c r="R3039" s="14"/>
    </row>
    <row r="3040" spans="1:18" ht="15.75" customHeight="1">
      <c r="A3040" s="1"/>
      <c r="B3040" s="7" t="s">
        <v>14</v>
      </c>
      <c r="C3040" s="7">
        <v>1185732</v>
      </c>
      <c r="D3040" s="8">
        <v>44230</v>
      </c>
      <c r="E3040" s="7" t="s">
        <v>33</v>
      </c>
      <c r="F3040" s="7" t="s">
        <v>108</v>
      </c>
      <c r="G3040" s="7" t="s">
        <v>109</v>
      </c>
      <c r="H3040" s="7" t="s">
        <v>21</v>
      </c>
      <c r="I3040" s="9">
        <v>0.39999999999999997</v>
      </c>
      <c r="J3040" s="10">
        <v>1500</v>
      </c>
      <c r="K3040" s="11">
        <f t="shared" si="22"/>
        <v>600</v>
      </c>
      <c r="L3040" s="11">
        <f t="shared" si="23"/>
        <v>300</v>
      </c>
      <c r="M3040" s="12">
        <v>0.5</v>
      </c>
      <c r="O3040" s="17"/>
      <c r="P3040" s="15"/>
      <c r="Q3040" s="13"/>
      <c r="R3040" s="14"/>
    </row>
    <row r="3041" spans="1:18" ht="15.75" customHeight="1">
      <c r="A3041" s="1"/>
      <c r="B3041" s="7" t="s">
        <v>14</v>
      </c>
      <c r="C3041" s="7">
        <v>1185732</v>
      </c>
      <c r="D3041" s="8">
        <v>44230</v>
      </c>
      <c r="E3041" s="7" t="s">
        <v>33</v>
      </c>
      <c r="F3041" s="7" t="s">
        <v>108</v>
      </c>
      <c r="G3041" s="7" t="s">
        <v>109</v>
      </c>
      <c r="H3041" s="7" t="s">
        <v>22</v>
      </c>
      <c r="I3041" s="9">
        <v>0.14999999999999997</v>
      </c>
      <c r="J3041" s="10">
        <v>2500</v>
      </c>
      <c r="K3041" s="11">
        <f t="shared" si="22"/>
        <v>374.99999999999994</v>
      </c>
      <c r="L3041" s="11">
        <f t="shared" si="23"/>
        <v>149.99999999999997</v>
      </c>
      <c r="M3041" s="12">
        <v>0.4</v>
      </c>
      <c r="O3041" s="17"/>
      <c r="P3041" s="15"/>
      <c r="Q3041" s="13"/>
      <c r="R3041" s="14"/>
    </row>
    <row r="3042" spans="1:18" ht="15.75" customHeight="1">
      <c r="A3042" s="1"/>
      <c r="B3042" s="7" t="s">
        <v>14</v>
      </c>
      <c r="C3042" s="7">
        <v>1185732</v>
      </c>
      <c r="D3042" s="8">
        <v>44257</v>
      </c>
      <c r="E3042" s="7" t="s">
        <v>33</v>
      </c>
      <c r="F3042" s="7" t="s">
        <v>108</v>
      </c>
      <c r="G3042" s="7" t="s">
        <v>109</v>
      </c>
      <c r="H3042" s="7" t="s">
        <v>17</v>
      </c>
      <c r="I3042" s="9">
        <v>0.20000000000000004</v>
      </c>
      <c r="J3042" s="10">
        <v>4700</v>
      </c>
      <c r="K3042" s="11">
        <f t="shared" si="22"/>
        <v>940.00000000000023</v>
      </c>
      <c r="L3042" s="11">
        <f t="shared" si="23"/>
        <v>282.00000000000006</v>
      </c>
      <c r="M3042" s="12">
        <v>0.3</v>
      </c>
      <c r="O3042" s="17"/>
      <c r="P3042" s="15"/>
      <c r="Q3042" s="13"/>
      <c r="R3042" s="14"/>
    </row>
    <row r="3043" spans="1:18" ht="15.75" customHeight="1">
      <c r="A3043" s="1"/>
      <c r="B3043" s="7" t="s">
        <v>14</v>
      </c>
      <c r="C3043" s="7">
        <v>1185732</v>
      </c>
      <c r="D3043" s="8">
        <v>44257</v>
      </c>
      <c r="E3043" s="7" t="s">
        <v>33</v>
      </c>
      <c r="F3043" s="7" t="s">
        <v>108</v>
      </c>
      <c r="G3043" s="7" t="s">
        <v>109</v>
      </c>
      <c r="H3043" s="7" t="s">
        <v>18</v>
      </c>
      <c r="I3043" s="9">
        <v>0.20000000000000004</v>
      </c>
      <c r="J3043" s="10">
        <v>1750</v>
      </c>
      <c r="K3043" s="11">
        <f t="shared" si="22"/>
        <v>350.00000000000006</v>
      </c>
      <c r="L3043" s="11">
        <f t="shared" si="23"/>
        <v>122.50000000000001</v>
      </c>
      <c r="M3043" s="12">
        <v>0.35</v>
      </c>
      <c r="O3043" s="17"/>
      <c r="P3043" s="15"/>
      <c r="Q3043" s="13"/>
      <c r="R3043" s="14"/>
    </row>
    <row r="3044" spans="1:18" ht="15.75" customHeight="1">
      <c r="A3044" s="1"/>
      <c r="B3044" s="7" t="s">
        <v>14</v>
      </c>
      <c r="C3044" s="7">
        <v>1185732</v>
      </c>
      <c r="D3044" s="8">
        <v>44257</v>
      </c>
      <c r="E3044" s="7" t="s">
        <v>33</v>
      </c>
      <c r="F3044" s="7" t="s">
        <v>108</v>
      </c>
      <c r="G3044" s="7" t="s">
        <v>109</v>
      </c>
      <c r="H3044" s="7" t="s">
        <v>19</v>
      </c>
      <c r="I3044" s="9">
        <v>0.10000000000000003</v>
      </c>
      <c r="J3044" s="10">
        <v>2250</v>
      </c>
      <c r="K3044" s="11">
        <f t="shared" si="22"/>
        <v>225.00000000000009</v>
      </c>
      <c r="L3044" s="11">
        <f t="shared" si="23"/>
        <v>67.500000000000028</v>
      </c>
      <c r="M3044" s="12">
        <v>0.3</v>
      </c>
      <c r="O3044" s="17"/>
      <c r="P3044" s="15"/>
      <c r="Q3044" s="13"/>
      <c r="R3044" s="14"/>
    </row>
    <row r="3045" spans="1:18" ht="15.75" customHeight="1">
      <c r="A3045" s="1"/>
      <c r="B3045" s="7" t="s">
        <v>14</v>
      </c>
      <c r="C3045" s="7">
        <v>1185732</v>
      </c>
      <c r="D3045" s="8">
        <v>44257</v>
      </c>
      <c r="E3045" s="7" t="s">
        <v>33</v>
      </c>
      <c r="F3045" s="7" t="s">
        <v>108</v>
      </c>
      <c r="G3045" s="7" t="s">
        <v>109</v>
      </c>
      <c r="H3045" s="7" t="s">
        <v>20</v>
      </c>
      <c r="I3045" s="9">
        <v>0.14999999999999997</v>
      </c>
      <c r="J3045" s="10">
        <v>750</v>
      </c>
      <c r="K3045" s="11">
        <f t="shared" si="22"/>
        <v>112.49999999999997</v>
      </c>
      <c r="L3045" s="11">
        <f t="shared" si="23"/>
        <v>33.749999999999993</v>
      </c>
      <c r="M3045" s="12">
        <v>0.3</v>
      </c>
      <c r="O3045" s="17"/>
      <c r="P3045" s="15"/>
      <c r="Q3045" s="13"/>
      <c r="R3045" s="14"/>
    </row>
    <row r="3046" spans="1:18" ht="15.75" customHeight="1">
      <c r="A3046" s="1"/>
      <c r="B3046" s="7" t="s">
        <v>14</v>
      </c>
      <c r="C3046" s="7">
        <v>1185732</v>
      </c>
      <c r="D3046" s="8">
        <v>44257</v>
      </c>
      <c r="E3046" s="7" t="s">
        <v>33</v>
      </c>
      <c r="F3046" s="7" t="s">
        <v>108</v>
      </c>
      <c r="G3046" s="7" t="s">
        <v>109</v>
      </c>
      <c r="H3046" s="7" t="s">
        <v>21</v>
      </c>
      <c r="I3046" s="9">
        <v>0.30000000000000004</v>
      </c>
      <c r="J3046" s="10">
        <v>1250</v>
      </c>
      <c r="K3046" s="11">
        <f t="shared" si="22"/>
        <v>375.00000000000006</v>
      </c>
      <c r="L3046" s="11">
        <f t="shared" si="23"/>
        <v>187.50000000000003</v>
      </c>
      <c r="M3046" s="12">
        <v>0.5</v>
      </c>
      <c r="O3046" s="17"/>
      <c r="P3046" s="15"/>
      <c r="Q3046" s="13"/>
      <c r="R3046" s="14"/>
    </row>
    <row r="3047" spans="1:18" ht="15.75" customHeight="1">
      <c r="A3047" s="1"/>
      <c r="B3047" s="7" t="s">
        <v>14</v>
      </c>
      <c r="C3047" s="7">
        <v>1185732</v>
      </c>
      <c r="D3047" s="8">
        <v>44257</v>
      </c>
      <c r="E3047" s="7" t="s">
        <v>33</v>
      </c>
      <c r="F3047" s="7" t="s">
        <v>108</v>
      </c>
      <c r="G3047" s="7" t="s">
        <v>109</v>
      </c>
      <c r="H3047" s="7" t="s">
        <v>22</v>
      </c>
      <c r="I3047" s="9">
        <v>0.20000000000000004</v>
      </c>
      <c r="J3047" s="10">
        <v>2250</v>
      </c>
      <c r="K3047" s="11">
        <f t="shared" si="22"/>
        <v>450.00000000000011</v>
      </c>
      <c r="L3047" s="11">
        <f t="shared" si="23"/>
        <v>180.00000000000006</v>
      </c>
      <c r="M3047" s="12">
        <v>0.4</v>
      </c>
      <c r="O3047" s="17"/>
      <c r="P3047" s="15"/>
      <c r="Q3047" s="13"/>
      <c r="R3047" s="14"/>
    </row>
    <row r="3048" spans="1:18" ht="15.75" customHeight="1">
      <c r="A3048" s="1"/>
      <c r="B3048" s="7" t="s">
        <v>14</v>
      </c>
      <c r="C3048" s="7">
        <v>1185732</v>
      </c>
      <c r="D3048" s="8">
        <v>44289</v>
      </c>
      <c r="E3048" s="7" t="s">
        <v>33</v>
      </c>
      <c r="F3048" s="7" t="s">
        <v>108</v>
      </c>
      <c r="G3048" s="7" t="s">
        <v>109</v>
      </c>
      <c r="H3048" s="7" t="s">
        <v>17</v>
      </c>
      <c r="I3048" s="9">
        <v>0.20000000000000004</v>
      </c>
      <c r="J3048" s="10">
        <v>4500</v>
      </c>
      <c r="K3048" s="11">
        <f t="shared" si="22"/>
        <v>900.00000000000023</v>
      </c>
      <c r="L3048" s="11">
        <f t="shared" si="23"/>
        <v>270.00000000000006</v>
      </c>
      <c r="M3048" s="12">
        <v>0.3</v>
      </c>
      <c r="O3048" s="17"/>
      <c r="P3048" s="15"/>
      <c r="Q3048" s="13"/>
      <c r="R3048" s="14"/>
    </row>
    <row r="3049" spans="1:18" ht="15.75" customHeight="1">
      <c r="A3049" s="1"/>
      <c r="B3049" s="7" t="s">
        <v>14</v>
      </c>
      <c r="C3049" s="7">
        <v>1185732</v>
      </c>
      <c r="D3049" s="8">
        <v>44289</v>
      </c>
      <c r="E3049" s="7" t="s">
        <v>33</v>
      </c>
      <c r="F3049" s="7" t="s">
        <v>108</v>
      </c>
      <c r="G3049" s="7" t="s">
        <v>109</v>
      </c>
      <c r="H3049" s="7" t="s">
        <v>18</v>
      </c>
      <c r="I3049" s="9">
        <v>0.20000000000000004</v>
      </c>
      <c r="J3049" s="10">
        <v>1500</v>
      </c>
      <c r="K3049" s="11">
        <f t="shared" si="22"/>
        <v>300.00000000000006</v>
      </c>
      <c r="L3049" s="11">
        <f t="shared" si="23"/>
        <v>105.00000000000001</v>
      </c>
      <c r="M3049" s="12">
        <v>0.35</v>
      </c>
      <c r="O3049" s="17"/>
      <c r="P3049" s="15"/>
      <c r="Q3049" s="13"/>
      <c r="R3049" s="14"/>
    </row>
    <row r="3050" spans="1:18" ht="15.75" customHeight="1">
      <c r="A3050" s="1"/>
      <c r="B3050" s="7" t="s">
        <v>14</v>
      </c>
      <c r="C3050" s="7">
        <v>1185732</v>
      </c>
      <c r="D3050" s="8">
        <v>44289</v>
      </c>
      <c r="E3050" s="7" t="s">
        <v>33</v>
      </c>
      <c r="F3050" s="7" t="s">
        <v>108</v>
      </c>
      <c r="G3050" s="7" t="s">
        <v>109</v>
      </c>
      <c r="H3050" s="7" t="s">
        <v>19</v>
      </c>
      <c r="I3050" s="9">
        <v>0.10000000000000003</v>
      </c>
      <c r="J3050" s="10">
        <v>1500</v>
      </c>
      <c r="K3050" s="11">
        <f t="shared" si="22"/>
        <v>150.00000000000006</v>
      </c>
      <c r="L3050" s="11">
        <f t="shared" si="23"/>
        <v>45.000000000000014</v>
      </c>
      <c r="M3050" s="12">
        <v>0.3</v>
      </c>
      <c r="O3050" s="17"/>
      <c r="P3050" s="15"/>
      <c r="Q3050" s="13"/>
      <c r="R3050" s="14"/>
    </row>
    <row r="3051" spans="1:18" ht="15.75" customHeight="1">
      <c r="A3051" s="1"/>
      <c r="B3051" s="7" t="s">
        <v>14</v>
      </c>
      <c r="C3051" s="7">
        <v>1185732</v>
      </c>
      <c r="D3051" s="8">
        <v>44289</v>
      </c>
      <c r="E3051" s="7" t="s">
        <v>33</v>
      </c>
      <c r="F3051" s="7" t="s">
        <v>108</v>
      </c>
      <c r="G3051" s="7" t="s">
        <v>109</v>
      </c>
      <c r="H3051" s="7" t="s">
        <v>20</v>
      </c>
      <c r="I3051" s="9">
        <v>0.14999999999999997</v>
      </c>
      <c r="J3051" s="10">
        <v>750</v>
      </c>
      <c r="K3051" s="11">
        <f t="shared" si="22"/>
        <v>112.49999999999997</v>
      </c>
      <c r="L3051" s="11">
        <f t="shared" si="23"/>
        <v>33.749999999999993</v>
      </c>
      <c r="M3051" s="12">
        <v>0.3</v>
      </c>
      <c r="O3051" s="17"/>
      <c r="P3051" s="15"/>
      <c r="Q3051" s="13"/>
      <c r="R3051" s="14"/>
    </row>
    <row r="3052" spans="1:18" ht="15.75" customHeight="1">
      <c r="A3052" s="1"/>
      <c r="B3052" s="7" t="s">
        <v>14</v>
      </c>
      <c r="C3052" s="7">
        <v>1185732</v>
      </c>
      <c r="D3052" s="8">
        <v>44289</v>
      </c>
      <c r="E3052" s="7" t="s">
        <v>33</v>
      </c>
      <c r="F3052" s="7" t="s">
        <v>108</v>
      </c>
      <c r="G3052" s="7" t="s">
        <v>109</v>
      </c>
      <c r="H3052" s="7" t="s">
        <v>21</v>
      </c>
      <c r="I3052" s="9">
        <v>0.6</v>
      </c>
      <c r="J3052" s="10">
        <v>1000</v>
      </c>
      <c r="K3052" s="11">
        <f t="shared" si="22"/>
        <v>600</v>
      </c>
      <c r="L3052" s="11">
        <f t="shared" si="23"/>
        <v>300</v>
      </c>
      <c r="M3052" s="12">
        <v>0.5</v>
      </c>
      <c r="O3052" s="17"/>
      <c r="P3052" s="15"/>
      <c r="Q3052" s="13"/>
      <c r="R3052" s="14"/>
    </row>
    <row r="3053" spans="1:18" ht="15.75" customHeight="1">
      <c r="A3053" s="1"/>
      <c r="B3053" s="7" t="s">
        <v>14</v>
      </c>
      <c r="C3053" s="7">
        <v>1185732</v>
      </c>
      <c r="D3053" s="8">
        <v>44289</v>
      </c>
      <c r="E3053" s="7" t="s">
        <v>33</v>
      </c>
      <c r="F3053" s="7" t="s">
        <v>108</v>
      </c>
      <c r="G3053" s="7" t="s">
        <v>109</v>
      </c>
      <c r="H3053" s="7" t="s">
        <v>22</v>
      </c>
      <c r="I3053" s="9">
        <v>0.5</v>
      </c>
      <c r="J3053" s="10">
        <v>2250</v>
      </c>
      <c r="K3053" s="11">
        <f t="shared" si="22"/>
        <v>1125</v>
      </c>
      <c r="L3053" s="11">
        <f t="shared" si="23"/>
        <v>450</v>
      </c>
      <c r="M3053" s="12">
        <v>0.4</v>
      </c>
      <c r="O3053" s="17"/>
      <c r="P3053" s="15"/>
      <c r="Q3053" s="13"/>
      <c r="R3053" s="14"/>
    </row>
    <row r="3054" spans="1:18" ht="15.75" customHeight="1">
      <c r="A3054" s="1"/>
      <c r="B3054" s="7" t="s">
        <v>14</v>
      </c>
      <c r="C3054" s="7">
        <v>1185732</v>
      </c>
      <c r="D3054" s="8">
        <v>44320</v>
      </c>
      <c r="E3054" s="7" t="s">
        <v>33</v>
      </c>
      <c r="F3054" s="7" t="s">
        <v>108</v>
      </c>
      <c r="G3054" s="7" t="s">
        <v>109</v>
      </c>
      <c r="H3054" s="7" t="s">
        <v>17</v>
      </c>
      <c r="I3054" s="9">
        <v>0.6</v>
      </c>
      <c r="J3054" s="10">
        <v>4950</v>
      </c>
      <c r="K3054" s="11">
        <f t="shared" si="22"/>
        <v>2970</v>
      </c>
      <c r="L3054" s="11">
        <f t="shared" si="23"/>
        <v>891</v>
      </c>
      <c r="M3054" s="12">
        <v>0.3</v>
      </c>
      <c r="O3054" s="17"/>
      <c r="P3054" s="15"/>
      <c r="Q3054" s="13"/>
      <c r="R3054" s="14"/>
    </row>
    <row r="3055" spans="1:18" ht="15.75" customHeight="1">
      <c r="A3055" s="1"/>
      <c r="B3055" s="7" t="s">
        <v>14</v>
      </c>
      <c r="C3055" s="7">
        <v>1185732</v>
      </c>
      <c r="D3055" s="8">
        <v>44320</v>
      </c>
      <c r="E3055" s="7" t="s">
        <v>33</v>
      </c>
      <c r="F3055" s="7" t="s">
        <v>108</v>
      </c>
      <c r="G3055" s="7" t="s">
        <v>109</v>
      </c>
      <c r="H3055" s="7" t="s">
        <v>18</v>
      </c>
      <c r="I3055" s="9">
        <v>0.4</v>
      </c>
      <c r="J3055" s="10">
        <v>2000</v>
      </c>
      <c r="K3055" s="11">
        <f t="shared" si="22"/>
        <v>800</v>
      </c>
      <c r="L3055" s="11">
        <f t="shared" si="23"/>
        <v>280</v>
      </c>
      <c r="M3055" s="12">
        <v>0.35</v>
      </c>
      <c r="O3055" s="17"/>
      <c r="P3055" s="15"/>
      <c r="Q3055" s="13"/>
      <c r="R3055" s="14"/>
    </row>
    <row r="3056" spans="1:18" ht="15.75" customHeight="1">
      <c r="A3056" s="1"/>
      <c r="B3056" s="7" t="s">
        <v>14</v>
      </c>
      <c r="C3056" s="7">
        <v>1185732</v>
      </c>
      <c r="D3056" s="8">
        <v>44320</v>
      </c>
      <c r="E3056" s="7" t="s">
        <v>33</v>
      </c>
      <c r="F3056" s="7" t="s">
        <v>108</v>
      </c>
      <c r="G3056" s="7" t="s">
        <v>109</v>
      </c>
      <c r="H3056" s="7" t="s">
        <v>19</v>
      </c>
      <c r="I3056" s="9">
        <v>0.35000000000000003</v>
      </c>
      <c r="J3056" s="10">
        <v>1750</v>
      </c>
      <c r="K3056" s="11">
        <f t="shared" si="22"/>
        <v>612.50000000000011</v>
      </c>
      <c r="L3056" s="11">
        <f t="shared" si="23"/>
        <v>183.75000000000003</v>
      </c>
      <c r="M3056" s="12">
        <v>0.3</v>
      </c>
      <c r="O3056" s="17"/>
      <c r="P3056" s="15"/>
      <c r="Q3056" s="13"/>
      <c r="R3056" s="14"/>
    </row>
    <row r="3057" spans="1:18" ht="15.75" customHeight="1">
      <c r="A3057" s="1"/>
      <c r="B3057" s="7" t="s">
        <v>14</v>
      </c>
      <c r="C3057" s="7">
        <v>1185732</v>
      </c>
      <c r="D3057" s="8">
        <v>44320</v>
      </c>
      <c r="E3057" s="7" t="s">
        <v>33</v>
      </c>
      <c r="F3057" s="7" t="s">
        <v>108</v>
      </c>
      <c r="G3057" s="7" t="s">
        <v>109</v>
      </c>
      <c r="H3057" s="7" t="s">
        <v>20</v>
      </c>
      <c r="I3057" s="9">
        <v>0.35000000000000003</v>
      </c>
      <c r="J3057" s="10">
        <v>1500</v>
      </c>
      <c r="K3057" s="11">
        <f t="shared" si="22"/>
        <v>525</v>
      </c>
      <c r="L3057" s="11">
        <f t="shared" si="23"/>
        <v>157.5</v>
      </c>
      <c r="M3057" s="12">
        <v>0.3</v>
      </c>
      <c r="O3057" s="17"/>
      <c r="P3057" s="15"/>
      <c r="Q3057" s="13"/>
      <c r="R3057" s="14"/>
    </row>
    <row r="3058" spans="1:18" ht="15.75" customHeight="1">
      <c r="A3058" s="1"/>
      <c r="B3058" s="7" t="s">
        <v>14</v>
      </c>
      <c r="C3058" s="7">
        <v>1185732</v>
      </c>
      <c r="D3058" s="8">
        <v>44320</v>
      </c>
      <c r="E3058" s="7" t="s">
        <v>33</v>
      </c>
      <c r="F3058" s="7" t="s">
        <v>108</v>
      </c>
      <c r="G3058" s="7" t="s">
        <v>109</v>
      </c>
      <c r="H3058" s="7" t="s">
        <v>21</v>
      </c>
      <c r="I3058" s="9">
        <v>0.44999999999999996</v>
      </c>
      <c r="J3058" s="10">
        <v>1750</v>
      </c>
      <c r="K3058" s="11">
        <f t="shared" si="22"/>
        <v>787.49999999999989</v>
      </c>
      <c r="L3058" s="11">
        <f t="shared" si="23"/>
        <v>393.74999999999994</v>
      </c>
      <c r="M3058" s="12">
        <v>0.5</v>
      </c>
      <c r="O3058" s="17"/>
      <c r="P3058" s="15"/>
      <c r="Q3058" s="13"/>
      <c r="R3058" s="14"/>
    </row>
    <row r="3059" spans="1:18" ht="15.75" customHeight="1">
      <c r="A3059" s="1"/>
      <c r="B3059" s="7" t="s">
        <v>14</v>
      </c>
      <c r="C3059" s="7">
        <v>1185732</v>
      </c>
      <c r="D3059" s="8">
        <v>44320</v>
      </c>
      <c r="E3059" s="7" t="s">
        <v>33</v>
      </c>
      <c r="F3059" s="7" t="s">
        <v>108</v>
      </c>
      <c r="G3059" s="7" t="s">
        <v>109</v>
      </c>
      <c r="H3059" s="7" t="s">
        <v>22</v>
      </c>
      <c r="I3059" s="9">
        <v>0.49999999999999994</v>
      </c>
      <c r="J3059" s="10">
        <v>3000</v>
      </c>
      <c r="K3059" s="11">
        <f t="shared" si="22"/>
        <v>1499.9999999999998</v>
      </c>
      <c r="L3059" s="11">
        <f t="shared" si="23"/>
        <v>599.99999999999989</v>
      </c>
      <c r="M3059" s="12">
        <v>0.4</v>
      </c>
      <c r="O3059" s="17"/>
      <c r="P3059" s="15"/>
      <c r="Q3059" s="13"/>
      <c r="R3059" s="14"/>
    </row>
    <row r="3060" spans="1:18" ht="15.75" customHeight="1">
      <c r="A3060" s="1"/>
      <c r="B3060" s="7" t="s">
        <v>14</v>
      </c>
      <c r="C3060" s="7">
        <v>1185732</v>
      </c>
      <c r="D3060" s="8">
        <v>44350</v>
      </c>
      <c r="E3060" s="7" t="s">
        <v>33</v>
      </c>
      <c r="F3060" s="7" t="s">
        <v>108</v>
      </c>
      <c r="G3060" s="7" t="s">
        <v>109</v>
      </c>
      <c r="H3060" s="7" t="s">
        <v>17</v>
      </c>
      <c r="I3060" s="9">
        <v>0.35000000000000003</v>
      </c>
      <c r="J3060" s="10">
        <v>5500</v>
      </c>
      <c r="K3060" s="11">
        <f t="shared" si="22"/>
        <v>1925.0000000000002</v>
      </c>
      <c r="L3060" s="11">
        <f t="shared" si="23"/>
        <v>577.5</v>
      </c>
      <c r="M3060" s="12">
        <v>0.3</v>
      </c>
      <c r="O3060" s="17"/>
      <c r="P3060" s="15"/>
      <c r="Q3060" s="13"/>
      <c r="R3060" s="14"/>
    </row>
    <row r="3061" spans="1:18" ht="15.75" customHeight="1">
      <c r="A3061" s="1"/>
      <c r="B3061" s="7" t="s">
        <v>14</v>
      </c>
      <c r="C3061" s="7">
        <v>1185732</v>
      </c>
      <c r="D3061" s="8">
        <v>44350</v>
      </c>
      <c r="E3061" s="7" t="s">
        <v>33</v>
      </c>
      <c r="F3061" s="7" t="s">
        <v>108</v>
      </c>
      <c r="G3061" s="7" t="s">
        <v>109</v>
      </c>
      <c r="H3061" s="7" t="s">
        <v>18</v>
      </c>
      <c r="I3061" s="9">
        <v>0.3000000000000001</v>
      </c>
      <c r="J3061" s="10">
        <v>3000</v>
      </c>
      <c r="K3061" s="11">
        <f t="shared" si="22"/>
        <v>900.00000000000034</v>
      </c>
      <c r="L3061" s="11">
        <f t="shared" si="23"/>
        <v>315.00000000000011</v>
      </c>
      <c r="M3061" s="12">
        <v>0.35</v>
      </c>
      <c r="O3061" s="17"/>
      <c r="P3061" s="15"/>
      <c r="Q3061" s="13"/>
      <c r="R3061" s="14"/>
    </row>
    <row r="3062" spans="1:18" ht="15.75" customHeight="1">
      <c r="A3062" s="1"/>
      <c r="B3062" s="7" t="s">
        <v>14</v>
      </c>
      <c r="C3062" s="7">
        <v>1185732</v>
      </c>
      <c r="D3062" s="8">
        <v>44350</v>
      </c>
      <c r="E3062" s="7" t="s">
        <v>33</v>
      </c>
      <c r="F3062" s="7" t="s">
        <v>108</v>
      </c>
      <c r="G3062" s="7" t="s">
        <v>109</v>
      </c>
      <c r="H3062" s="7" t="s">
        <v>19</v>
      </c>
      <c r="I3062" s="9">
        <v>0.25000000000000006</v>
      </c>
      <c r="J3062" s="10">
        <v>2000</v>
      </c>
      <c r="K3062" s="11">
        <f t="shared" si="22"/>
        <v>500.00000000000011</v>
      </c>
      <c r="L3062" s="11">
        <f t="shared" si="23"/>
        <v>150.00000000000003</v>
      </c>
      <c r="M3062" s="12">
        <v>0.3</v>
      </c>
      <c r="O3062" s="17"/>
      <c r="P3062" s="15"/>
      <c r="Q3062" s="13"/>
      <c r="R3062" s="14"/>
    </row>
    <row r="3063" spans="1:18" ht="15.75" customHeight="1">
      <c r="A3063" s="1"/>
      <c r="B3063" s="7" t="s">
        <v>14</v>
      </c>
      <c r="C3063" s="7">
        <v>1185732</v>
      </c>
      <c r="D3063" s="8">
        <v>44350</v>
      </c>
      <c r="E3063" s="7" t="s">
        <v>33</v>
      </c>
      <c r="F3063" s="7" t="s">
        <v>108</v>
      </c>
      <c r="G3063" s="7" t="s">
        <v>109</v>
      </c>
      <c r="H3063" s="7" t="s">
        <v>20</v>
      </c>
      <c r="I3063" s="9">
        <v>0.25000000000000006</v>
      </c>
      <c r="J3063" s="10">
        <v>1750</v>
      </c>
      <c r="K3063" s="11">
        <f t="shared" si="22"/>
        <v>437.50000000000011</v>
      </c>
      <c r="L3063" s="11">
        <f t="shared" si="23"/>
        <v>131.25000000000003</v>
      </c>
      <c r="M3063" s="12">
        <v>0.3</v>
      </c>
      <c r="O3063" s="17"/>
      <c r="P3063" s="15"/>
      <c r="Q3063" s="13"/>
      <c r="R3063" s="14"/>
    </row>
    <row r="3064" spans="1:18" ht="15.75" customHeight="1">
      <c r="A3064" s="1"/>
      <c r="B3064" s="7" t="s">
        <v>14</v>
      </c>
      <c r="C3064" s="7">
        <v>1185732</v>
      </c>
      <c r="D3064" s="8">
        <v>44350</v>
      </c>
      <c r="E3064" s="7" t="s">
        <v>33</v>
      </c>
      <c r="F3064" s="7" t="s">
        <v>108</v>
      </c>
      <c r="G3064" s="7" t="s">
        <v>109</v>
      </c>
      <c r="H3064" s="7" t="s">
        <v>21</v>
      </c>
      <c r="I3064" s="9">
        <v>0.35000000000000003</v>
      </c>
      <c r="J3064" s="10">
        <v>1750</v>
      </c>
      <c r="K3064" s="11">
        <f t="shared" si="22"/>
        <v>612.50000000000011</v>
      </c>
      <c r="L3064" s="11">
        <f t="shared" si="23"/>
        <v>306.25000000000006</v>
      </c>
      <c r="M3064" s="12">
        <v>0.5</v>
      </c>
      <c r="O3064" s="17"/>
      <c r="P3064" s="15"/>
      <c r="Q3064" s="13"/>
      <c r="R3064" s="14"/>
    </row>
    <row r="3065" spans="1:18" ht="15.75" customHeight="1">
      <c r="A3065" s="1"/>
      <c r="B3065" s="7" t="s">
        <v>14</v>
      </c>
      <c r="C3065" s="7">
        <v>1185732</v>
      </c>
      <c r="D3065" s="8">
        <v>44350</v>
      </c>
      <c r="E3065" s="7" t="s">
        <v>33</v>
      </c>
      <c r="F3065" s="7" t="s">
        <v>108</v>
      </c>
      <c r="G3065" s="7" t="s">
        <v>109</v>
      </c>
      <c r="H3065" s="7" t="s">
        <v>22</v>
      </c>
      <c r="I3065" s="9">
        <v>0.55000000000000004</v>
      </c>
      <c r="J3065" s="10">
        <v>3250</v>
      </c>
      <c r="K3065" s="11">
        <f t="shared" si="22"/>
        <v>1787.5000000000002</v>
      </c>
      <c r="L3065" s="11">
        <f t="shared" si="23"/>
        <v>715.00000000000011</v>
      </c>
      <c r="M3065" s="12">
        <v>0.4</v>
      </c>
      <c r="O3065" s="17"/>
      <c r="P3065" s="15"/>
      <c r="Q3065" s="13"/>
      <c r="R3065" s="14"/>
    </row>
    <row r="3066" spans="1:18" ht="15.75" customHeight="1">
      <c r="A3066" s="1"/>
      <c r="B3066" s="7" t="s">
        <v>14</v>
      </c>
      <c r="C3066" s="7">
        <v>1185732</v>
      </c>
      <c r="D3066" s="8">
        <v>44379</v>
      </c>
      <c r="E3066" s="7" t="s">
        <v>33</v>
      </c>
      <c r="F3066" s="7" t="s">
        <v>108</v>
      </c>
      <c r="G3066" s="7" t="s">
        <v>109</v>
      </c>
      <c r="H3066" s="7" t="s">
        <v>17</v>
      </c>
      <c r="I3066" s="9">
        <v>0.5</v>
      </c>
      <c r="J3066" s="10">
        <v>5500</v>
      </c>
      <c r="K3066" s="11">
        <f t="shared" ref="K3066:K6953" si="24">I3066*J3066</f>
        <v>2750</v>
      </c>
      <c r="L3066" s="11">
        <f t="shared" ref="L3066:L6953" si="25">K3066*M3066</f>
        <v>825</v>
      </c>
      <c r="M3066" s="12">
        <v>0.3</v>
      </c>
      <c r="O3066" s="17"/>
      <c r="P3066" s="15"/>
      <c r="Q3066" s="13"/>
      <c r="R3066" s="14"/>
    </row>
    <row r="3067" spans="1:18" ht="15.75" customHeight="1">
      <c r="A3067" s="1"/>
      <c r="B3067" s="7" t="s">
        <v>14</v>
      </c>
      <c r="C3067" s="7">
        <v>1185732</v>
      </c>
      <c r="D3067" s="8">
        <v>44379</v>
      </c>
      <c r="E3067" s="7" t="s">
        <v>33</v>
      </c>
      <c r="F3067" s="7" t="s">
        <v>108</v>
      </c>
      <c r="G3067" s="7" t="s">
        <v>109</v>
      </c>
      <c r="H3067" s="7" t="s">
        <v>18</v>
      </c>
      <c r="I3067" s="9">
        <v>0.45000000000000007</v>
      </c>
      <c r="J3067" s="10">
        <v>3000</v>
      </c>
      <c r="K3067" s="11">
        <f t="shared" si="24"/>
        <v>1350.0000000000002</v>
      </c>
      <c r="L3067" s="11">
        <f t="shared" si="25"/>
        <v>472.50000000000006</v>
      </c>
      <c r="M3067" s="12">
        <v>0.35</v>
      </c>
      <c r="O3067" s="17"/>
      <c r="P3067" s="15"/>
      <c r="Q3067" s="13"/>
      <c r="R3067" s="14"/>
    </row>
    <row r="3068" spans="1:18" ht="15.75" customHeight="1">
      <c r="A3068" s="1"/>
      <c r="B3068" s="7" t="s">
        <v>14</v>
      </c>
      <c r="C3068" s="7">
        <v>1185732</v>
      </c>
      <c r="D3068" s="8">
        <v>44379</v>
      </c>
      <c r="E3068" s="7" t="s">
        <v>33</v>
      </c>
      <c r="F3068" s="7" t="s">
        <v>108</v>
      </c>
      <c r="G3068" s="7" t="s">
        <v>109</v>
      </c>
      <c r="H3068" s="7" t="s">
        <v>19</v>
      </c>
      <c r="I3068" s="9">
        <v>0.4</v>
      </c>
      <c r="J3068" s="10">
        <v>2250</v>
      </c>
      <c r="K3068" s="11">
        <f t="shared" si="24"/>
        <v>900</v>
      </c>
      <c r="L3068" s="11">
        <f t="shared" si="25"/>
        <v>270</v>
      </c>
      <c r="M3068" s="12">
        <v>0.3</v>
      </c>
      <c r="O3068" s="17"/>
      <c r="P3068" s="15"/>
      <c r="Q3068" s="13"/>
      <c r="R3068" s="14"/>
    </row>
    <row r="3069" spans="1:18" ht="15.75" customHeight="1">
      <c r="A3069" s="1"/>
      <c r="B3069" s="7" t="s">
        <v>14</v>
      </c>
      <c r="C3069" s="7">
        <v>1185732</v>
      </c>
      <c r="D3069" s="8">
        <v>44379</v>
      </c>
      <c r="E3069" s="7" t="s">
        <v>33</v>
      </c>
      <c r="F3069" s="7" t="s">
        <v>108</v>
      </c>
      <c r="G3069" s="7" t="s">
        <v>109</v>
      </c>
      <c r="H3069" s="7" t="s">
        <v>20</v>
      </c>
      <c r="I3069" s="9">
        <v>0.4</v>
      </c>
      <c r="J3069" s="10">
        <v>1750</v>
      </c>
      <c r="K3069" s="11">
        <f t="shared" si="24"/>
        <v>700</v>
      </c>
      <c r="L3069" s="11">
        <f t="shared" si="25"/>
        <v>210</v>
      </c>
      <c r="M3069" s="12">
        <v>0.3</v>
      </c>
      <c r="O3069" s="17"/>
      <c r="P3069" s="15"/>
      <c r="Q3069" s="13"/>
      <c r="R3069" s="14"/>
    </row>
    <row r="3070" spans="1:18" ht="15.75" customHeight="1">
      <c r="A3070" s="1"/>
      <c r="B3070" s="7" t="s">
        <v>14</v>
      </c>
      <c r="C3070" s="7">
        <v>1185732</v>
      </c>
      <c r="D3070" s="8">
        <v>44379</v>
      </c>
      <c r="E3070" s="7" t="s">
        <v>33</v>
      </c>
      <c r="F3070" s="7" t="s">
        <v>108</v>
      </c>
      <c r="G3070" s="7" t="s">
        <v>109</v>
      </c>
      <c r="H3070" s="7" t="s">
        <v>21</v>
      </c>
      <c r="I3070" s="9">
        <v>0.5</v>
      </c>
      <c r="J3070" s="10">
        <v>2000</v>
      </c>
      <c r="K3070" s="11">
        <f t="shared" si="24"/>
        <v>1000</v>
      </c>
      <c r="L3070" s="11">
        <f t="shared" si="25"/>
        <v>500</v>
      </c>
      <c r="M3070" s="12">
        <v>0.5</v>
      </c>
      <c r="O3070" s="17"/>
      <c r="P3070" s="15"/>
      <c r="Q3070" s="13"/>
      <c r="R3070" s="14"/>
    </row>
    <row r="3071" spans="1:18" ht="15.75" customHeight="1">
      <c r="A3071" s="1"/>
      <c r="B3071" s="7" t="s">
        <v>14</v>
      </c>
      <c r="C3071" s="7">
        <v>1185732</v>
      </c>
      <c r="D3071" s="8">
        <v>44379</v>
      </c>
      <c r="E3071" s="7" t="s">
        <v>33</v>
      </c>
      <c r="F3071" s="7" t="s">
        <v>108</v>
      </c>
      <c r="G3071" s="7" t="s">
        <v>109</v>
      </c>
      <c r="H3071" s="7" t="s">
        <v>22</v>
      </c>
      <c r="I3071" s="9">
        <v>0.55000000000000004</v>
      </c>
      <c r="J3071" s="10">
        <v>3750</v>
      </c>
      <c r="K3071" s="11">
        <f t="shared" si="24"/>
        <v>2062.5</v>
      </c>
      <c r="L3071" s="11">
        <f t="shared" si="25"/>
        <v>825</v>
      </c>
      <c r="M3071" s="12">
        <v>0.4</v>
      </c>
      <c r="O3071" s="17"/>
      <c r="P3071" s="15"/>
      <c r="Q3071" s="13"/>
      <c r="R3071" s="14"/>
    </row>
    <row r="3072" spans="1:18" ht="15.75" customHeight="1">
      <c r="A3072" s="1"/>
      <c r="B3072" s="7" t="s">
        <v>14</v>
      </c>
      <c r="C3072" s="7">
        <v>1185732</v>
      </c>
      <c r="D3072" s="8">
        <v>44411</v>
      </c>
      <c r="E3072" s="7" t="s">
        <v>33</v>
      </c>
      <c r="F3072" s="7" t="s">
        <v>108</v>
      </c>
      <c r="G3072" s="7" t="s">
        <v>109</v>
      </c>
      <c r="H3072" s="7" t="s">
        <v>17</v>
      </c>
      <c r="I3072" s="9">
        <v>0.5</v>
      </c>
      <c r="J3072" s="10">
        <v>5250</v>
      </c>
      <c r="K3072" s="11">
        <f t="shared" si="24"/>
        <v>2625</v>
      </c>
      <c r="L3072" s="11">
        <f t="shared" si="25"/>
        <v>787.5</v>
      </c>
      <c r="M3072" s="12">
        <v>0.3</v>
      </c>
      <c r="O3072" s="17"/>
      <c r="P3072" s="15"/>
      <c r="Q3072" s="13"/>
      <c r="R3072" s="14"/>
    </row>
    <row r="3073" spans="1:18" ht="15.75" customHeight="1">
      <c r="A3073" s="1"/>
      <c r="B3073" s="7" t="s">
        <v>14</v>
      </c>
      <c r="C3073" s="7">
        <v>1185732</v>
      </c>
      <c r="D3073" s="8">
        <v>44411</v>
      </c>
      <c r="E3073" s="7" t="s">
        <v>33</v>
      </c>
      <c r="F3073" s="7" t="s">
        <v>108</v>
      </c>
      <c r="G3073" s="7" t="s">
        <v>109</v>
      </c>
      <c r="H3073" s="7" t="s">
        <v>18</v>
      </c>
      <c r="I3073" s="9">
        <v>0.45000000000000007</v>
      </c>
      <c r="J3073" s="10">
        <v>3000</v>
      </c>
      <c r="K3073" s="11">
        <f t="shared" si="24"/>
        <v>1350.0000000000002</v>
      </c>
      <c r="L3073" s="11">
        <f t="shared" si="25"/>
        <v>472.50000000000006</v>
      </c>
      <c r="M3073" s="12">
        <v>0.35</v>
      </c>
      <c r="O3073" s="17"/>
      <c r="P3073" s="15"/>
      <c r="Q3073" s="13"/>
      <c r="R3073" s="14"/>
    </row>
    <row r="3074" spans="1:18" ht="15.75" customHeight="1">
      <c r="A3074" s="1"/>
      <c r="B3074" s="7" t="s">
        <v>14</v>
      </c>
      <c r="C3074" s="7">
        <v>1185732</v>
      </c>
      <c r="D3074" s="8">
        <v>44411</v>
      </c>
      <c r="E3074" s="7" t="s">
        <v>33</v>
      </c>
      <c r="F3074" s="7" t="s">
        <v>108</v>
      </c>
      <c r="G3074" s="7" t="s">
        <v>109</v>
      </c>
      <c r="H3074" s="7" t="s">
        <v>19</v>
      </c>
      <c r="I3074" s="9">
        <v>0.4</v>
      </c>
      <c r="J3074" s="10">
        <v>2250</v>
      </c>
      <c r="K3074" s="11">
        <f t="shared" si="24"/>
        <v>900</v>
      </c>
      <c r="L3074" s="11">
        <f t="shared" si="25"/>
        <v>270</v>
      </c>
      <c r="M3074" s="12">
        <v>0.3</v>
      </c>
      <c r="O3074" s="17"/>
      <c r="P3074" s="15"/>
      <c r="Q3074" s="13"/>
      <c r="R3074" s="14"/>
    </row>
    <row r="3075" spans="1:18" ht="15.75" customHeight="1">
      <c r="A3075" s="1"/>
      <c r="B3075" s="7" t="s">
        <v>14</v>
      </c>
      <c r="C3075" s="7">
        <v>1185732</v>
      </c>
      <c r="D3075" s="8">
        <v>44411</v>
      </c>
      <c r="E3075" s="7" t="s">
        <v>33</v>
      </c>
      <c r="F3075" s="7" t="s">
        <v>108</v>
      </c>
      <c r="G3075" s="7" t="s">
        <v>109</v>
      </c>
      <c r="H3075" s="7" t="s">
        <v>20</v>
      </c>
      <c r="I3075" s="9">
        <v>0.4</v>
      </c>
      <c r="J3075" s="10">
        <v>2000</v>
      </c>
      <c r="K3075" s="11">
        <f t="shared" si="24"/>
        <v>800</v>
      </c>
      <c r="L3075" s="11">
        <f t="shared" si="25"/>
        <v>240</v>
      </c>
      <c r="M3075" s="12">
        <v>0.3</v>
      </c>
      <c r="O3075" s="17"/>
      <c r="P3075" s="15"/>
      <c r="Q3075" s="13"/>
      <c r="R3075" s="14"/>
    </row>
    <row r="3076" spans="1:18" ht="15.75" customHeight="1">
      <c r="A3076" s="1"/>
      <c r="B3076" s="7" t="s">
        <v>14</v>
      </c>
      <c r="C3076" s="7">
        <v>1185732</v>
      </c>
      <c r="D3076" s="8">
        <v>44411</v>
      </c>
      <c r="E3076" s="7" t="s">
        <v>33</v>
      </c>
      <c r="F3076" s="7" t="s">
        <v>108</v>
      </c>
      <c r="G3076" s="7" t="s">
        <v>109</v>
      </c>
      <c r="H3076" s="7" t="s">
        <v>21</v>
      </c>
      <c r="I3076" s="9">
        <v>0.5</v>
      </c>
      <c r="J3076" s="10">
        <v>1750</v>
      </c>
      <c r="K3076" s="11">
        <f t="shared" si="24"/>
        <v>875</v>
      </c>
      <c r="L3076" s="11">
        <f t="shared" si="25"/>
        <v>437.5</v>
      </c>
      <c r="M3076" s="12">
        <v>0.5</v>
      </c>
      <c r="O3076" s="17"/>
      <c r="P3076" s="15"/>
      <c r="Q3076" s="13"/>
      <c r="R3076" s="14"/>
    </row>
    <row r="3077" spans="1:18" ht="15.75" customHeight="1">
      <c r="A3077" s="1"/>
      <c r="B3077" s="7" t="s">
        <v>14</v>
      </c>
      <c r="C3077" s="7">
        <v>1185732</v>
      </c>
      <c r="D3077" s="8">
        <v>44411</v>
      </c>
      <c r="E3077" s="7" t="s">
        <v>33</v>
      </c>
      <c r="F3077" s="7" t="s">
        <v>108</v>
      </c>
      <c r="G3077" s="7" t="s">
        <v>109</v>
      </c>
      <c r="H3077" s="7" t="s">
        <v>22</v>
      </c>
      <c r="I3077" s="9">
        <v>0.55000000000000004</v>
      </c>
      <c r="J3077" s="10">
        <v>3500</v>
      </c>
      <c r="K3077" s="11">
        <f t="shared" si="24"/>
        <v>1925.0000000000002</v>
      </c>
      <c r="L3077" s="11">
        <f t="shared" si="25"/>
        <v>770.00000000000011</v>
      </c>
      <c r="M3077" s="12">
        <v>0.4</v>
      </c>
      <c r="O3077" s="17"/>
      <c r="P3077" s="15"/>
      <c r="Q3077" s="13"/>
      <c r="R3077" s="14"/>
    </row>
    <row r="3078" spans="1:18" ht="15.75" customHeight="1">
      <c r="A3078" s="1"/>
      <c r="B3078" s="7" t="s">
        <v>14</v>
      </c>
      <c r="C3078" s="7">
        <v>1185732</v>
      </c>
      <c r="D3078" s="8">
        <v>44443</v>
      </c>
      <c r="E3078" s="7" t="s">
        <v>33</v>
      </c>
      <c r="F3078" s="7" t="s">
        <v>108</v>
      </c>
      <c r="G3078" s="7" t="s">
        <v>109</v>
      </c>
      <c r="H3078" s="7" t="s">
        <v>17</v>
      </c>
      <c r="I3078" s="9">
        <v>0.35000000000000003</v>
      </c>
      <c r="J3078" s="10">
        <v>4750</v>
      </c>
      <c r="K3078" s="11">
        <f t="shared" si="24"/>
        <v>1662.5000000000002</v>
      </c>
      <c r="L3078" s="11">
        <f t="shared" si="25"/>
        <v>498.75000000000006</v>
      </c>
      <c r="M3078" s="12">
        <v>0.3</v>
      </c>
      <c r="O3078" s="17"/>
      <c r="P3078" s="15"/>
      <c r="Q3078" s="13"/>
      <c r="R3078" s="14"/>
    </row>
    <row r="3079" spans="1:18" ht="15.75" customHeight="1">
      <c r="A3079" s="1"/>
      <c r="B3079" s="7" t="s">
        <v>14</v>
      </c>
      <c r="C3079" s="7">
        <v>1185732</v>
      </c>
      <c r="D3079" s="8">
        <v>44443</v>
      </c>
      <c r="E3079" s="7" t="s">
        <v>33</v>
      </c>
      <c r="F3079" s="7" t="s">
        <v>108</v>
      </c>
      <c r="G3079" s="7" t="s">
        <v>109</v>
      </c>
      <c r="H3079" s="7" t="s">
        <v>18</v>
      </c>
      <c r="I3079" s="9">
        <v>0.3000000000000001</v>
      </c>
      <c r="J3079" s="10">
        <v>2500</v>
      </c>
      <c r="K3079" s="11">
        <f t="shared" si="24"/>
        <v>750.00000000000023</v>
      </c>
      <c r="L3079" s="11">
        <f t="shared" si="25"/>
        <v>262.50000000000006</v>
      </c>
      <c r="M3079" s="12">
        <v>0.35</v>
      </c>
      <c r="O3079" s="17"/>
      <c r="P3079" s="15"/>
      <c r="Q3079" s="13"/>
      <c r="R3079" s="14"/>
    </row>
    <row r="3080" spans="1:18" ht="15.75" customHeight="1">
      <c r="A3080" s="1"/>
      <c r="B3080" s="7" t="s">
        <v>14</v>
      </c>
      <c r="C3080" s="7">
        <v>1185732</v>
      </c>
      <c r="D3080" s="8">
        <v>44443</v>
      </c>
      <c r="E3080" s="7" t="s">
        <v>33</v>
      </c>
      <c r="F3080" s="7" t="s">
        <v>108</v>
      </c>
      <c r="G3080" s="7" t="s">
        <v>109</v>
      </c>
      <c r="H3080" s="7" t="s">
        <v>19</v>
      </c>
      <c r="I3080" s="9">
        <v>0.25000000000000006</v>
      </c>
      <c r="J3080" s="10">
        <v>1500</v>
      </c>
      <c r="K3080" s="11">
        <f t="shared" si="24"/>
        <v>375.00000000000006</v>
      </c>
      <c r="L3080" s="11">
        <f t="shared" si="25"/>
        <v>112.50000000000001</v>
      </c>
      <c r="M3080" s="12">
        <v>0.3</v>
      </c>
      <c r="O3080" s="17"/>
      <c r="P3080" s="15"/>
      <c r="Q3080" s="13"/>
      <c r="R3080" s="14"/>
    </row>
    <row r="3081" spans="1:18" ht="15.75" customHeight="1">
      <c r="A3081" s="1"/>
      <c r="B3081" s="7" t="s">
        <v>14</v>
      </c>
      <c r="C3081" s="7">
        <v>1185732</v>
      </c>
      <c r="D3081" s="8">
        <v>44443</v>
      </c>
      <c r="E3081" s="7" t="s">
        <v>33</v>
      </c>
      <c r="F3081" s="7" t="s">
        <v>108</v>
      </c>
      <c r="G3081" s="7" t="s">
        <v>109</v>
      </c>
      <c r="H3081" s="7" t="s">
        <v>20</v>
      </c>
      <c r="I3081" s="9">
        <v>0.25000000000000006</v>
      </c>
      <c r="J3081" s="10">
        <v>1250</v>
      </c>
      <c r="K3081" s="11">
        <f t="shared" si="24"/>
        <v>312.50000000000006</v>
      </c>
      <c r="L3081" s="11">
        <f t="shared" si="25"/>
        <v>93.750000000000014</v>
      </c>
      <c r="M3081" s="12">
        <v>0.3</v>
      </c>
      <c r="O3081" s="17"/>
      <c r="P3081" s="15"/>
      <c r="Q3081" s="13"/>
      <c r="R3081" s="14"/>
    </row>
    <row r="3082" spans="1:18" ht="15.75" customHeight="1">
      <c r="A3082" s="1"/>
      <c r="B3082" s="7" t="s">
        <v>14</v>
      </c>
      <c r="C3082" s="7">
        <v>1185732</v>
      </c>
      <c r="D3082" s="8">
        <v>44443</v>
      </c>
      <c r="E3082" s="7" t="s">
        <v>33</v>
      </c>
      <c r="F3082" s="7" t="s">
        <v>108</v>
      </c>
      <c r="G3082" s="7" t="s">
        <v>109</v>
      </c>
      <c r="H3082" s="7" t="s">
        <v>21</v>
      </c>
      <c r="I3082" s="9">
        <v>0.35000000000000003</v>
      </c>
      <c r="J3082" s="10">
        <v>1250</v>
      </c>
      <c r="K3082" s="11">
        <f t="shared" si="24"/>
        <v>437.50000000000006</v>
      </c>
      <c r="L3082" s="11">
        <f t="shared" si="25"/>
        <v>218.75000000000003</v>
      </c>
      <c r="M3082" s="12">
        <v>0.5</v>
      </c>
      <c r="O3082" s="17"/>
      <c r="P3082" s="15"/>
      <c r="Q3082" s="13"/>
      <c r="R3082" s="14"/>
    </row>
    <row r="3083" spans="1:18" ht="15.75" customHeight="1">
      <c r="A3083" s="1"/>
      <c r="B3083" s="7" t="s">
        <v>14</v>
      </c>
      <c r="C3083" s="7">
        <v>1185732</v>
      </c>
      <c r="D3083" s="8">
        <v>44443</v>
      </c>
      <c r="E3083" s="7" t="s">
        <v>33</v>
      </c>
      <c r="F3083" s="7" t="s">
        <v>108</v>
      </c>
      <c r="G3083" s="7" t="s">
        <v>109</v>
      </c>
      <c r="H3083" s="7" t="s">
        <v>22</v>
      </c>
      <c r="I3083" s="9">
        <v>0.4</v>
      </c>
      <c r="J3083" s="10">
        <v>2000</v>
      </c>
      <c r="K3083" s="11">
        <f t="shared" si="24"/>
        <v>800</v>
      </c>
      <c r="L3083" s="11">
        <f t="shared" si="25"/>
        <v>320</v>
      </c>
      <c r="M3083" s="12">
        <v>0.4</v>
      </c>
      <c r="O3083" s="17"/>
      <c r="P3083" s="15"/>
      <c r="Q3083" s="13"/>
      <c r="R3083" s="14"/>
    </row>
    <row r="3084" spans="1:18" ht="15.75" customHeight="1">
      <c r="A3084" s="1"/>
      <c r="B3084" s="7" t="s">
        <v>14</v>
      </c>
      <c r="C3084" s="7">
        <v>1185732</v>
      </c>
      <c r="D3084" s="8">
        <v>44472</v>
      </c>
      <c r="E3084" s="7" t="s">
        <v>33</v>
      </c>
      <c r="F3084" s="7" t="s">
        <v>108</v>
      </c>
      <c r="G3084" s="7" t="s">
        <v>109</v>
      </c>
      <c r="H3084" s="7" t="s">
        <v>17</v>
      </c>
      <c r="I3084" s="9">
        <v>0.44999999999999996</v>
      </c>
      <c r="J3084" s="10">
        <v>3750</v>
      </c>
      <c r="K3084" s="11">
        <f t="shared" si="24"/>
        <v>1687.4999999999998</v>
      </c>
      <c r="L3084" s="11">
        <f t="shared" si="25"/>
        <v>506.24999999999989</v>
      </c>
      <c r="M3084" s="12">
        <v>0.3</v>
      </c>
      <c r="O3084" s="17"/>
      <c r="P3084" s="15"/>
      <c r="Q3084" s="13"/>
      <c r="R3084" s="14"/>
    </row>
    <row r="3085" spans="1:18" ht="15.75" customHeight="1">
      <c r="A3085" s="1"/>
      <c r="B3085" s="7" t="s">
        <v>14</v>
      </c>
      <c r="C3085" s="7">
        <v>1185732</v>
      </c>
      <c r="D3085" s="8">
        <v>44472</v>
      </c>
      <c r="E3085" s="7" t="s">
        <v>33</v>
      </c>
      <c r="F3085" s="7" t="s">
        <v>108</v>
      </c>
      <c r="G3085" s="7" t="s">
        <v>109</v>
      </c>
      <c r="H3085" s="7" t="s">
        <v>18</v>
      </c>
      <c r="I3085" s="9">
        <v>0.35000000000000003</v>
      </c>
      <c r="J3085" s="10">
        <v>2250</v>
      </c>
      <c r="K3085" s="11">
        <f t="shared" si="24"/>
        <v>787.50000000000011</v>
      </c>
      <c r="L3085" s="11">
        <f t="shared" si="25"/>
        <v>275.625</v>
      </c>
      <c r="M3085" s="12">
        <v>0.35</v>
      </c>
      <c r="O3085" s="17"/>
      <c r="P3085" s="15"/>
      <c r="Q3085" s="13"/>
      <c r="R3085" s="14"/>
    </row>
    <row r="3086" spans="1:18" ht="15.75" customHeight="1">
      <c r="A3086" s="1"/>
      <c r="B3086" s="7" t="s">
        <v>14</v>
      </c>
      <c r="C3086" s="7">
        <v>1185732</v>
      </c>
      <c r="D3086" s="8">
        <v>44472</v>
      </c>
      <c r="E3086" s="7" t="s">
        <v>33</v>
      </c>
      <c r="F3086" s="7" t="s">
        <v>108</v>
      </c>
      <c r="G3086" s="7" t="s">
        <v>109</v>
      </c>
      <c r="H3086" s="7" t="s">
        <v>19</v>
      </c>
      <c r="I3086" s="9">
        <v>0.35000000000000003</v>
      </c>
      <c r="J3086" s="10">
        <v>1250</v>
      </c>
      <c r="K3086" s="11">
        <f t="shared" si="24"/>
        <v>437.50000000000006</v>
      </c>
      <c r="L3086" s="11">
        <f t="shared" si="25"/>
        <v>131.25</v>
      </c>
      <c r="M3086" s="12">
        <v>0.3</v>
      </c>
      <c r="O3086" s="17"/>
      <c r="P3086" s="15"/>
      <c r="Q3086" s="13"/>
      <c r="R3086" s="14"/>
    </row>
    <row r="3087" spans="1:18" ht="15.75" customHeight="1">
      <c r="A3087" s="1"/>
      <c r="B3087" s="7" t="s">
        <v>14</v>
      </c>
      <c r="C3087" s="7">
        <v>1185732</v>
      </c>
      <c r="D3087" s="8">
        <v>44472</v>
      </c>
      <c r="E3087" s="7" t="s">
        <v>33</v>
      </c>
      <c r="F3087" s="7" t="s">
        <v>108</v>
      </c>
      <c r="G3087" s="7" t="s">
        <v>109</v>
      </c>
      <c r="H3087" s="7" t="s">
        <v>20</v>
      </c>
      <c r="I3087" s="9">
        <v>0.35000000000000003</v>
      </c>
      <c r="J3087" s="10">
        <v>1250</v>
      </c>
      <c r="K3087" s="11">
        <f t="shared" si="24"/>
        <v>437.50000000000006</v>
      </c>
      <c r="L3087" s="11">
        <f t="shared" si="25"/>
        <v>131.25</v>
      </c>
      <c r="M3087" s="12">
        <v>0.3</v>
      </c>
      <c r="O3087" s="17"/>
      <c r="P3087" s="15"/>
      <c r="Q3087" s="13"/>
      <c r="R3087" s="14"/>
    </row>
    <row r="3088" spans="1:18" ht="15.75" customHeight="1">
      <c r="A3088" s="1"/>
      <c r="B3088" s="7" t="s">
        <v>14</v>
      </c>
      <c r="C3088" s="7">
        <v>1185732</v>
      </c>
      <c r="D3088" s="8">
        <v>44472</v>
      </c>
      <c r="E3088" s="7" t="s">
        <v>33</v>
      </c>
      <c r="F3088" s="7" t="s">
        <v>108</v>
      </c>
      <c r="G3088" s="7" t="s">
        <v>109</v>
      </c>
      <c r="H3088" s="7" t="s">
        <v>21</v>
      </c>
      <c r="I3088" s="9">
        <v>0.44999999999999996</v>
      </c>
      <c r="J3088" s="10">
        <v>1250</v>
      </c>
      <c r="K3088" s="11">
        <f t="shared" si="24"/>
        <v>562.5</v>
      </c>
      <c r="L3088" s="11">
        <f t="shared" si="25"/>
        <v>281.25</v>
      </c>
      <c r="M3088" s="12">
        <v>0.5</v>
      </c>
      <c r="O3088" s="17"/>
      <c r="P3088" s="15"/>
      <c r="Q3088" s="13"/>
      <c r="R3088" s="14"/>
    </row>
    <row r="3089" spans="1:18" ht="15.75" customHeight="1">
      <c r="A3089" s="1"/>
      <c r="B3089" s="7" t="s">
        <v>14</v>
      </c>
      <c r="C3089" s="7">
        <v>1185732</v>
      </c>
      <c r="D3089" s="8">
        <v>44472</v>
      </c>
      <c r="E3089" s="7" t="s">
        <v>33</v>
      </c>
      <c r="F3089" s="7" t="s">
        <v>108</v>
      </c>
      <c r="G3089" s="7" t="s">
        <v>109</v>
      </c>
      <c r="H3089" s="7" t="s">
        <v>22</v>
      </c>
      <c r="I3089" s="9">
        <v>0.49999999999999983</v>
      </c>
      <c r="J3089" s="10">
        <v>2500</v>
      </c>
      <c r="K3089" s="11">
        <f t="shared" si="24"/>
        <v>1249.9999999999995</v>
      </c>
      <c r="L3089" s="11">
        <f t="shared" si="25"/>
        <v>499.99999999999983</v>
      </c>
      <c r="M3089" s="12">
        <v>0.4</v>
      </c>
      <c r="O3089" s="17"/>
      <c r="P3089" s="15"/>
      <c r="Q3089" s="13"/>
      <c r="R3089" s="14"/>
    </row>
    <row r="3090" spans="1:18" ht="15.75" customHeight="1">
      <c r="A3090" s="1"/>
      <c r="B3090" s="7" t="s">
        <v>14</v>
      </c>
      <c r="C3090" s="7">
        <v>1185732</v>
      </c>
      <c r="D3090" s="8">
        <v>44503</v>
      </c>
      <c r="E3090" s="7" t="s">
        <v>33</v>
      </c>
      <c r="F3090" s="7" t="s">
        <v>108</v>
      </c>
      <c r="G3090" s="7" t="s">
        <v>109</v>
      </c>
      <c r="H3090" s="7" t="s">
        <v>17</v>
      </c>
      <c r="I3090" s="9">
        <v>0.44999999999999996</v>
      </c>
      <c r="J3090" s="10">
        <v>4000</v>
      </c>
      <c r="K3090" s="11">
        <f t="shared" si="24"/>
        <v>1799.9999999999998</v>
      </c>
      <c r="L3090" s="11">
        <f t="shared" si="25"/>
        <v>539.99999999999989</v>
      </c>
      <c r="M3090" s="12">
        <v>0.3</v>
      </c>
      <c r="O3090" s="17"/>
      <c r="P3090" s="15"/>
      <c r="Q3090" s="13"/>
      <c r="R3090" s="14"/>
    </row>
    <row r="3091" spans="1:18" ht="15.75" customHeight="1">
      <c r="A3091" s="1"/>
      <c r="B3091" s="7" t="s">
        <v>14</v>
      </c>
      <c r="C3091" s="7">
        <v>1185732</v>
      </c>
      <c r="D3091" s="8">
        <v>44503</v>
      </c>
      <c r="E3091" s="7" t="s">
        <v>33</v>
      </c>
      <c r="F3091" s="7" t="s">
        <v>108</v>
      </c>
      <c r="G3091" s="7" t="s">
        <v>109</v>
      </c>
      <c r="H3091" s="7" t="s">
        <v>18</v>
      </c>
      <c r="I3091" s="9">
        <v>0.35000000000000003</v>
      </c>
      <c r="J3091" s="10">
        <v>3000</v>
      </c>
      <c r="K3091" s="11">
        <f t="shared" si="24"/>
        <v>1050</v>
      </c>
      <c r="L3091" s="11">
        <f t="shared" si="25"/>
        <v>367.5</v>
      </c>
      <c r="M3091" s="12">
        <v>0.35</v>
      </c>
      <c r="O3091" s="17"/>
      <c r="P3091" s="15"/>
      <c r="Q3091" s="13"/>
      <c r="R3091" s="14"/>
    </row>
    <row r="3092" spans="1:18" ht="15.75" customHeight="1">
      <c r="A3092" s="1"/>
      <c r="B3092" s="7" t="s">
        <v>14</v>
      </c>
      <c r="C3092" s="7">
        <v>1185732</v>
      </c>
      <c r="D3092" s="8">
        <v>44503</v>
      </c>
      <c r="E3092" s="7" t="s">
        <v>33</v>
      </c>
      <c r="F3092" s="7" t="s">
        <v>108</v>
      </c>
      <c r="G3092" s="7" t="s">
        <v>109</v>
      </c>
      <c r="H3092" s="7" t="s">
        <v>19</v>
      </c>
      <c r="I3092" s="9">
        <v>0.35000000000000003</v>
      </c>
      <c r="J3092" s="10">
        <v>2450</v>
      </c>
      <c r="K3092" s="11">
        <f t="shared" si="24"/>
        <v>857.50000000000011</v>
      </c>
      <c r="L3092" s="11">
        <f t="shared" si="25"/>
        <v>257.25</v>
      </c>
      <c r="M3092" s="12">
        <v>0.3</v>
      </c>
      <c r="O3092" s="17"/>
      <c r="P3092" s="15"/>
      <c r="Q3092" s="13"/>
      <c r="R3092" s="14"/>
    </row>
    <row r="3093" spans="1:18" ht="15.75" customHeight="1">
      <c r="A3093" s="1"/>
      <c r="B3093" s="7" t="s">
        <v>14</v>
      </c>
      <c r="C3093" s="7">
        <v>1185732</v>
      </c>
      <c r="D3093" s="8">
        <v>44503</v>
      </c>
      <c r="E3093" s="7" t="s">
        <v>33</v>
      </c>
      <c r="F3093" s="7" t="s">
        <v>108</v>
      </c>
      <c r="G3093" s="7" t="s">
        <v>109</v>
      </c>
      <c r="H3093" s="7" t="s">
        <v>20</v>
      </c>
      <c r="I3093" s="9">
        <v>0.35000000000000003</v>
      </c>
      <c r="J3093" s="10">
        <v>2250</v>
      </c>
      <c r="K3093" s="11">
        <f t="shared" si="24"/>
        <v>787.50000000000011</v>
      </c>
      <c r="L3093" s="11">
        <f t="shared" si="25"/>
        <v>236.25000000000003</v>
      </c>
      <c r="M3093" s="12">
        <v>0.3</v>
      </c>
      <c r="O3093" s="17"/>
      <c r="P3093" s="15"/>
      <c r="Q3093" s="13"/>
      <c r="R3093" s="14"/>
    </row>
    <row r="3094" spans="1:18" ht="15.75" customHeight="1">
      <c r="A3094" s="1"/>
      <c r="B3094" s="7" t="s">
        <v>14</v>
      </c>
      <c r="C3094" s="7">
        <v>1185732</v>
      </c>
      <c r="D3094" s="8">
        <v>44503</v>
      </c>
      <c r="E3094" s="7" t="s">
        <v>33</v>
      </c>
      <c r="F3094" s="7" t="s">
        <v>108</v>
      </c>
      <c r="G3094" s="7" t="s">
        <v>109</v>
      </c>
      <c r="H3094" s="7" t="s">
        <v>21</v>
      </c>
      <c r="I3094" s="9">
        <v>0.6</v>
      </c>
      <c r="J3094" s="10">
        <v>2000</v>
      </c>
      <c r="K3094" s="11">
        <f t="shared" si="24"/>
        <v>1200</v>
      </c>
      <c r="L3094" s="11">
        <f t="shared" si="25"/>
        <v>600</v>
      </c>
      <c r="M3094" s="12">
        <v>0.5</v>
      </c>
      <c r="O3094" s="17"/>
      <c r="P3094" s="15"/>
      <c r="Q3094" s="13"/>
      <c r="R3094" s="14"/>
    </row>
    <row r="3095" spans="1:18" ht="15.75" customHeight="1">
      <c r="A3095" s="1"/>
      <c r="B3095" s="7" t="s">
        <v>14</v>
      </c>
      <c r="C3095" s="7">
        <v>1185732</v>
      </c>
      <c r="D3095" s="8">
        <v>44503</v>
      </c>
      <c r="E3095" s="7" t="s">
        <v>33</v>
      </c>
      <c r="F3095" s="7" t="s">
        <v>108</v>
      </c>
      <c r="G3095" s="7" t="s">
        <v>109</v>
      </c>
      <c r="H3095" s="7" t="s">
        <v>22</v>
      </c>
      <c r="I3095" s="9">
        <v>0.64999999999999991</v>
      </c>
      <c r="J3095" s="10">
        <v>3000</v>
      </c>
      <c r="K3095" s="11">
        <f t="shared" si="24"/>
        <v>1949.9999999999998</v>
      </c>
      <c r="L3095" s="11">
        <f t="shared" si="25"/>
        <v>780</v>
      </c>
      <c r="M3095" s="12">
        <v>0.4</v>
      </c>
      <c r="O3095" s="17"/>
      <c r="P3095" s="15"/>
      <c r="Q3095" s="13"/>
      <c r="R3095" s="14"/>
    </row>
    <row r="3096" spans="1:18" ht="15.75" customHeight="1">
      <c r="A3096" s="1"/>
      <c r="B3096" s="7" t="s">
        <v>14</v>
      </c>
      <c r="C3096" s="7">
        <v>1185732</v>
      </c>
      <c r="D3096" s="8">
        <v>44532</v>
      </c>
      <c r="E3096" s="7" t="s">
        <v>33</v>
      </c>
      <c r="F3096" s="7" t="s">
        <v>108</v>
      </c>
      <c r="G3096" s="7" t="s">
        <v>109</v>
      </c>
      <c r="H3096" s="7" t="s">
        <v>17</v>
      </c>
      <c r="I3096" s="9">
        <v>0.6</v>
      </c>
      <c r="J3096" s="10">
        <v>5500</v>
      </c>
      <c r="K3096" s="11">
        <f t="shared" si="24"/>
        <v>3300</v>
      </c>
      <c r="L3096" s="11">
        <f t="shared" si="25"/>
        <v>990</v>
      </c>
      <c r="M3096" s="12">
        <v>0.3</v>
      </c>
      <c r="O3096" s="17"/>
      <c r="P3096" s="15"/>
      <c r="Q3096" s="13"/>
      <c r="R3096" s="14"/>
    </row>
    <row r="3097" spans="1:18" ht="15.75" customHeight="1">
      <c r="A3097" s="1"/>
      <c r="B3097" s="7" t="s">
        <v>14</v>
      </c>
      <c r="C3097" s="7">
        <v>1185732</v>
      </c>
      <c r="D3097" s="8">
        <v>44532</v>
      </c>
      <c r="E3097" s="7" t="s">
        <v>33</v>
      </c>
      <c r="F3097" s="7" t="s">
        <v>108</v>
      </c>
      <c r="G3097" s="7" t="s">
        <v>109</v>
      </c>
      <c r="H3097" s="7" t="s">
        <v>18</v>
      </c>
      <c r="I3097" s="9">
        <v>0.5</v>
      </c>
      <c r="J3097" s="10">
        <v>3500</v>
      </c>
      <c r="K3097" s="11">
        <f t="shared" si="24"/>
        <v>1750</v>
      </c>
      <c r="L3097" s="11">
        <f t="shared" si="25"/>
        <v>612.5</v>
      </c>
      <c r="M3097" s="12">
        <v>0.35</v>
      </c>
      <c r="O3097" s="17"/>
      <c r="P3097" s="15"/>
      <c r="Q3097" s="13"/>
      <c r="R3097" s="14"/>
    </row>
    <row r="3098" spans="1:18" ht="15.75" customHeight="1">
      <c r="A3098" s="1"/>
      <c r="B3098" s="7" t="s">
        <v>14</v>
      </c>
      <c r="C3098" s="7">
        <v>1185732</v>
      </c>
      <c r="D3098" s="8">
        <v>44532</v>
      </c>
      <c r="E3098" s="7" t="s">
        <v>33</v>
      </c>
      <c r="F3098" s="7" t="s">
        <v>108</v>
      </c>
      <c r="G3098" s="7" t="s">
        <v>109</v>
      </c>
      <c r="H3098" s="7" t="s">
        <v>19</v>
      </c>
      <c r="I3098" s="9">
        <v>0.5</v>
      </c>
      <c r="J3098" s="10">
        <v>3000</v>
      </c>
      <c r="K3098" s="11">
        <f t="shared" si="24"/>
        <v>1500</v>
      </c>
      <c r="L3098" s="11">
        <f t="shared" si="25"/>
        <v>450</v>
      </c>
      <c r="M3098" s="12">
        <v>0.3</v>
      </c>
      <c r="O3098" s="17"/>
      <c r="P3098" s="15"/>
      <c r="Q3098" s="13"/>
      <c r="R3098" s="14"/>
    </row>
    <row r="3099" spans="1:18" ht="15.75" customHeight="1">
      <c r="A3099" s="1"/>
      <c r="B3099" s="7" t="s">
        <v>14</v>
      </c>
      <c r="C3099" s="7">
        <v>1185732</v>
      </c>
      <c r="D3099" s="8">
        <v>44532</v>
      </c>
      <c r="E3099" s="7" t="s">
        <v>33</v>
      </c>
      <c r="F3099" s="7" t="s">
        <v>108</v>
      </c>
      <c r="G3099" s="7" t="s">
        <v>109</v>
      </c>
      <c r="H3099" s="7" t="s">
        <v>20</v>
      </c>
      <c r="I3099" s="9">
        <v>0.5</v>
      </c>
      <c r="J3099" s="10">
        <v>2500</v>
      </c>
      <c r="K3099" s="11">
        <f t="shared" si="24"/>
        <v>1250</v>
      </c>
      <c r="L3099" s="11">
        <f t="shared" si="25"/>
        <v>375</v>
      </c>
      <c r="M3099" s="12">
        <v>0.3</v>
      </c>
      <c r="O3099" s="17"/>
      <c r="P3099" s="15"/>
      <c r="Q3099" s="13"/>
      <c r="R3099" s="14"/>
    </row>
    <row r="3100" spans="1:18" ht="15.75" customHeight="1">
      <c r="A3100" s="1"/>
      <c r="B3100" s="7" t="s">
        <v>14</v>
      </c>
      <c r="C3100" s="7">
        <v>1185732</v>
      </c>
      <c r="D3100" s="8">
        <v>44532</v>
      </c>
      <c r="E3100" s="7" t="s">
        <v>33</v>
      </c>
      <c r="F3100" s="7" t="s">
        <v>108</v>
      </c>
      <c r="G3100" s="7" t="s">
        <v>109</v>
      </c>
      <c r="H3100" s="7" t="s">
        <v>21</v>
      </c>
      <c r="I3100" s="9">
        <v>0.6</v>
      </c>
      <c r="J3100" s="10">
        <v>2500</v>
      </c>
      <c r="K3100" s="11">
        <f t="shared" si="24"/>
        <v>1500</v>
      </c>
      <c r="L3100" s="11">
        <f t="shared" si="25"/>
        <v>750</v>
      </c>
      <c r="M3100" s="12">
        <v>0.5</v>
      </c>
      <c r="O3100" s="17"/>
      <c r="P3100" s="15"/>
      <c r="Q3100" s="13"/>
      <c r="R3100" s="14"/>
    </row>
    <row r="3101" spans="1:18" ht="15.75" customHeight="1">
      <c r="A3101" s="1"/>
      <c r="B3101" s="7" t="s">
        <v>14</v>
      </c>
      <c r="C3101" s="7">
        <v>1185732</v>
      </c>
      <c r="D3101" s="8">
        <v>44532</v>
      </c>
      <c r="E3101" s="7" t="s">
        <v>33</v>
      </c>
      <c r="F3101" s="7" t="s">
        <v>108</v>
      </c>
      <c r="G3101" s="7" t="s">
        <v>109</v>
      </c>
      <c r="H3101" s="7" t="s">
        <v>22</v>
      </c>
      <c r="I3101" s="9">
        <v>0.64999999999999991</v>
      </c>
      <c r="J3101" s="10">
        <v>3500</v>
      </c>
      <c r="K3101" s="11">
        <f t="shared" si="24"/>
        <v>2274.9999999999995</v>
      </c>
      <c r="L3101" s="11">
        <f t="shared" si="25"/>
        <v>909.99999999999989</v>
      </c>
      <c r="M3101" s="12">
        <v>0.4</v>
      </c>
      <c r="O3101" s="17"/>
      <c r="P3101" s="15"/>
      <c r="Q3101" s="13"/>
      <c r="R3101" s="14"/>
    </row>
    <row r="3102" spans="1:18" ht="15.75" customHeight="1">
      <c r="A3102" s="1" t="s">
        <v>39</v>
      </c>
      <c r="B3102" s="7" t="s">
        <v>14</v>
      </c>
      <c r="C3102" s="7">
        <v>1185732</v>
      </c>
      <c r="D3102" s="8">
        <v>44206</v>
      </c>
      <c r="E3102" s="7" t="s">
        <v>33</v>
      </c>
      <c r="F3102" s="7" t="s">
        <v>110</v>
      </c>
      <c r="G3102" s="7" t="s">
        <v>111</v>
      </c>
      <c r="H3102" s="7" t="s">
        <v>17</v>
      </c>
      <c r="I3102" s="9">
        <v>0.35000000000000003</v>
      </c>
      <c r="J3102" s="10">
        <v>5000</v>
      </c>
      <c r="K3102" s="11">
        <f t="shared" si="24"/>
        <v>1750.0000000000002</v>
      </c>
      <c r="L3102" s="11">
        <f t="shared" si="25"/>
        <v>700.00000000000011</v>
      </c>
      <c r="M3102" s="12">
        <v>0.4</v>
      </c>
      <c r="O3102" s="17"/>
      <c r="P3102" s="15"/>
      <c r="Q3102" s="13"/>
      <c r="R3102" s="14"/>
    </row>
    <row r="3103" spans="1:18" ht="15.75" customHeight="1">
      <c r="A3103" s="1"/>
      <c r="B3103" s="7" t="s">
        <v>14</v>
      </c>
      <c r="C3103" s="7">
        <v>1185732</v>
      </c>
      <c r="D3103" s="8">
        <v>44206</v>
      </c>
      <c r="E3103" s="7" t="s">
        <v>33</v>
      </c>
      <c r="F3103" s="7" t="s">
        <v>110</v>
      </c>
      <c r="G3103" s="7" t="s">
        <v>111</v>
      </c>
      <c r="H3103" s="7" t="s">
        <v>18</v>
      </c>
      <c r="I3103" s="9">
        <v>0.35000000000000003</v>
      </c>
      <c r="J3103" s="10">
        <v>3000</v>
      </c>
      <c r="K3103" s="11">
        <f t="shared" si="24"/>
        <v>1050</v>
      </c>
      <c r="L3103" s="11">
        <f t="shared" si="25"/>
        <v>420</v>
      </c>
      <c r="M3103" s="12">
        <v>0.4</v>
      </c>
      <c r="O3103" s="17"/>
      <c r="P3103" s="15"/>
      <c r="Q3103" s="13"/>
      <c r="R3103" s="14"/>
    </row>
    <row r="3104" spans="1:18" ht="15.75" customHeight="1">
      <c r="A3104" s="1"/>
      <c r="B3104" s="7" t="s">
        <v>14</v>
      </c>
      <c r="C3104" s="7">
        <v>1185732</v>
      </c>
      <c r="D3104" s="8">
        <v>44206</v>
      </c>
      <c r="E3104" s="7" t="s">
        <v>33</v>
      </c>
      <c r="F3104" s="7" t="s">
        <v>110</v>
      </c>
      <c r="G3104" s="7" t="s">
        <v>111</v>
      </c>
      <c r="H3104" s="7" t="s">
        <v>19</v>
      </c>
      <c r="I3104" s="9">
        <v>0.25000000000000006</v>
      </c>
      <c r="J3104" s="10">
        <v>3000</v>
      </c>
      <c r="K3104" s="11">
        <f t="shared" si="24"/>
        <v>750.00000000000011</v>
      </c>
      <c r="L3104" s="11">
        <f t="shared" si="25"/>
        <v>262.5</v>
      </c>
      <c r="M3104" s="12">
        <v>0.35</v>
      </c>
      <c r="O3104" s="17"/>
      <c r="P3104" s="15"/>
      <c r="Q3104" s="13"/>
      <c r="R3104" s="14"/>
    </row>
    <row r="3105" spans="1:18" ht="15.75" customHeight="1">
      <c r="A3105" s="1"/>
      <c r="B3105" s="7" t="s">
        <v>14</v>
      </c>
      <c r="C3105" s="7">
        <v>1185732</v>
      </c>
      <c r="D3105" s="8">
        <v>44206</v>
      </c>
      <c r="E3105" s="7" t="s">
        <v>33</v>
      </c>
      <c r="F3105" s="7" t="s">
        <v>110</v>
      </c>
      <c r="G3105" s="7" t="s">
        <v>111</v>
      </c>
      <c r="H3105" s="7" t="s">
        <v>20</v>
      </c>
      <c r="I3105" s="9">
        <v>0.30000000000000004</v>
      </c>
      <c r="J3105" s="10">
        <v>1500</v>
      </c>
      <c r="K3105" s="11">
        <f t="shared" si="24"/>
        <v>450.00000000000006</v>
      </c>
      <c r="L3105" s="11">
        <f t="shared" si="25"/>
        <v>157.5</v>
      </c>
      <c r="M3105" s="12">
        <v>0.35</v>
      </c>
      <c r="O3105" s="17"/>
      <c r="P3105" s="15"/>
      <c r="Q3105" s="13"/>
      <c r="R3105" s="14"/>
    </row>
    <row r="3106" spans="1:18" ht="15.75" customHeight="1">
      <c r="A3106" s="1"/>
      <c r="B3106" s="7" t="s">
        <v>14</v>
      </c>
      <c r="C3106" s="7">
        <v>1185732</v>
      </c>
      <c r="D3106" s="8">
        <v>44206</v>
      </c>
      <c r="E3106" s="7" t="s">
        <v>33</v>
      </c>
      <c r="F3106" s="7" t="s">
        <v>110</v>
      </c>
      <c r="G3106" s="7" t="s">
        <v>111</v>
      </c>
      <c r="H3106" s="7" t="s">
        <v>21</v>
      </c>
      <c r="I3106" s="9">
        <v>0.44999999999999996</v>
      </c>
      <c r="J3106" s="10">
        <v>2000</v>
      </c>
      <c r="K3106" s="11">
        <f t="shared" si="24"/>
        <v>899.99999999999989</v>
      </c>
      <c r="L3106" s="11">
        <f t="shared" si="25"/>
        <v>269.99999999999994</v>
      </c>
      <c r="M3106" s="12">
        <v>0.3</v>
      </c>
      <c r="O3106" s="17"/>
      <c r="P3106" s="15"/>
      <c r="Q3106" s="13"/>
      <c r="R3106" s="14"/>
    </row>
    <row r="3107" spans="1:18" ht="15.75" customHeight="1">
      <c r="A3107" s="1"/>
      <c r="B3107" s="7" t="s">
        <v>14</v>
      </c>
      <c r="C3107" s="7">
        <v>1185732</v>
      </c>
      <c r="D3107" s="8">
        <v>44206</v>
      </c>
      <c r="E3107" s="7" t="s">
        <v>33</v>
      </c>
      <c r="F3107" s="7" t="s">
        <v>110</v>
      </c>
      <c r="G3107" s="7" t="s">
        <v>111</v>
      </c>
      <c r="H3107" s="7" t="s">
        <v>22</v>
      </c>
      <c r="I3107" s="9">
        <v>0.35000000000000003</v>
      </c>
      <c r="J3107" s="10">
        <v>3000</v>
      </c>
      <c r="K3107" s="11">
        <f t="shared" si="24"/>
        <v>1050</v>
      </c>
      <c r="L3107" s="11">
        <f t="shared" si="25"/>
        <v>420</v>
      </c>
      <c r="M3107" s="12">
        <v>0.4</v>
      </c>
      <c r="O3107" s="17"/>
      <c r="P3107" s="15"/>
      <c r="Q3107" s="13"/>
      <c r="R3107" s="14"/>
    </row>
    <row r="3108" spans="1:18" ht="15.75" customHeight="1">
      <c r="A3108" s="1"/>
      <c r="B3108" s="7" t="s">
        <v>14</v>
      </c>
      <c r="C3108" s="7">
        <v>1185732</v>
      </c>
      <c r="D3108" s="8">
        <v>44237</v>
      </c>
      <c r="E3108" s="7" t="s">
        <v>33</v>
      </c>
      <c r="F3108" s="7" t="s">
        <v>110</v>
      </c>
      <c r="G3108" s="7" t="s">
        <v>111</v>
      </c>
      <c r="H3108" s="7" t="s">
        <v>17</v>
      </c>
      <c r="I3108" s="9">
        <v>0.35000000000000003</v>
      </c>
      <c r="J3108" s="10">
        <v>5500</v>
      </c>
      <c r="K3108" s="11">
        <f t="shared" si="24"/>
        <v>1925.0000000000002</v>
      </c>
      <c r="L3108" s="11">
        <f t="shared" si="25"/>
        <v>770.00000000000011</v>
      </c>
      <c r="M3108" s="12">
        <v>0.4</v>
      </c>
      <c r="O3108" s="17"/>
      <c r="P3108" s="15"/>
      <c r="Q3108" s="13"/>
      <c r="R3108" s="14"/>
    </row>
    <row r="3109" spans="1:18" ht="15.75" customHeight="1">
      <c r="A3109" s="1"/>
      <c r="B3109" s="7" t="s">
        <v>14</v>
      </c>
      <c r="C3109" s="7">
        <v>1185732</v>
      </c>
      <c r="D3109" s="8">
        <v>44237</v>
      </c>
      <c r="E3109" s="7" t="s">
        <v>33</v>
      </c>
      <c r="F3109" s="7" t="s">
        <v>110</v>
      </c>
      <c r="G3109" s="7" t="s">
        <v>111</v>
      </c>
      <c r="H3109" s="7" t="s">
        <v>18</v>
      </c>
      <c r="I3109" s="9">
        <v>0.35000000000000003</v>
      </c>
      <c r="J3109" s="10">
        <v>2000</v>
      </c>
      <c r="K3109" s="11">
        <f t="shared" si="24"/>
        <v>700.00000000000011</v>
      </c>
      <c r="L3109" s="11">
        <f t="shared" si="25"/>
        <v>280.00000000000006</v>
      </c>
      <c r="M3109" s="12">
        <v>0.4</v>
      </c>
      <c r="O3109" s="17"/>
      <c r="P3109" s="15"/>
      <c r="Q3109" s="13"/>
      <c r="R3109" s="14"/>
    </row>
    <row r="3110" spans="1:18" ht="15.75" customHeight="1">
      <c r="A3110" s="1"/>
      <c r="B3110" s="7" t="s">
        <v>14</v>
      </c>
      <c r="C3110" s="7">
        <v>1185732</v>
      </c>
      <c r="D3110" s="8">
        <v>44237</v>
      </c>
      <c r="E3110" s="7" t="s">
        <v>33</v>
      </c>
      <c r="F3110" s="7" t="s">
        <v>110</v>
      </c>
      <c r="G3110" s="7" t="s">
        <v>111</v>
      </c>
      <c r="H3110" s="7" t="s">
        <v>19</v>
      </c>
      <c r="I3110" s="9">
        <v>0.25000000000000006</v>
      </c>
      <c r="J3110" s="10">
        <v>2500</v>
      </c>
      <c r="K3110" s="11">
        <f t="shared" si="24"/>
        <v>625.00000000000011</v>
      </c>
      <c r="L3110" s="11">
        <f t="shared" si="25"/>
        <v>218.75000000000003</v>
      </c>
      <c r="M3110" s="12">
        <v>0.35</v>
      </c>
      <c r="O3110" s="17"/>
      <c r="P3110" s="15"/>
      <c r="Q3110" s="13"/>
      <c r="R3110" s="14"/>
    </row>
    <row r="3111" spans="1:18" ht="15.75" customHeight="1">
      <c r="A3111" s="1"/>
      <c r="B3111" s="7" t="s">
        <v>14</v>
      </c>
      <c r="C3111" s="7">
        <v>1185732</v>
      </c>
      <c r="D3111" s="8">
        <v>44237</v>
      </c>
      <c r="E3111" s="7" t="s">
        <v>33</v>
      </c>
      <c r="F3111" s="7" t="s">
        <v>110</v>
      </c>
      <c r="G3111" s="7" t="s">
        <v>111</v>
      </c>
      <c r="H3111" s="7" t="s">
        <v>20</v>
      </c>
      <c r="I3111" s="9">
        <v>0.30000000000000004</v>
      </c>
      <c r="J3111" s="10">
        <v>1250</v>
      </c>
      <c r="K3111" s="11">
        <f t="shared" si="24"/>
        <v>375.00000000000006</v>
      </c>
      <c r="L3111" s="11">
        <f t="shared" si="25"/>
        <v>131.25</v>
      </c>
      <c r="M3111" s="12">
        <v>0.35</v>
      </c>
      <c r="O3111" s="17"/>
      <c r="P3111" s="15"/>
      <c r="Q3111" s="13"/>
      <c r="R3111" s="14"/>
    </row>
    <row r="3112" spans="1:18" ht="15.75" customHeight="1">
      <c r="A3112" s="1"/>
      <c r="B3112" s="7" t="s">
        <v>14</v>
      </c>
      <c r="C3112" s="7">
        <v>1185732</v>
      </c>
      <c r="D3112" s="8">
        <v>44237</v>
      </c>
      <c r="E3112" s="7" t="s">
        <v>33</v>
      </c>
      <c r="F3112" s="7" t="s">
        <v>110</v>
      </c>
      <c r="G3112" s="7" t="s">
        <v>111</v>
      </c>
      <c r="H3112" s="7" t="s">
        <v>21</v>
      </c>
      <c r="I3112" s="9">
        <v>0.44999999999999996</v>
      </c>
      <c r="J3112" s="10">
        <v>2000</v>
      </c>
      <c r="K3112" s="11">
        <f t="shared" si="24"/>
        <v>899.99999999999989</v>
      </c>
      <c r="L3112" s="11">
        <f t="shared" si="25"/>
        <v>269.99999999999994</v>
      </c>
      <c r="M3112" s="12">
        <v>0.3</v>
      </c>
      <c r="O3112" s="17"/>
      <c r="P3112" s="15"/>
      <c r="Q3112" s="13"/>
      <c r="R3112" s="14"/>
    </row>
    <row r="3113" spans="1:18" ht="15.75" customHeight="1">
      <c r="A3113" s="1"/>
      <c r="B3113" s="7" t="s">
        <v>14</v>
      </c>
      <c r="C3113" s="7">
        <v>1185732</v>
      </c>
      <c r="D3113" s="8">
        <v>44237</v>
      </c>
      <c r="E3113" s="7" t="s">
        <v>33</v>
      </c>
      <c r="F3113" s="7" t="s">
        <v>110</v>
      </c>
      <c r="G3113" s="7" t="s">
        <v>111</v>
      </c>
      <c r="H3113" s="7" t="s">
        <v>22</v>
      </c>
      <c r="I3113" s="9">
        <v>0.19999999999999996</v>
      </c>
      <c r="J3113" s="10">
        <v>3000</v>
      </c>
      <c r="K3113" s="11">
        <f t="shared" si="24"/>
        <v>599.99999999999989</v>
      </c>
      <c r="L3113" s="11">
        <f t="shared" si="25"/>
        <v>239.99999999999997</v>
      </c>
      <c r="M3113" s="12">
        <v>0.4</v>
      </c>
      <c r="O3113" s="17"/>
      <c r="P3113" s="15"/>
      <c r="Q3113" s="13"/>
      <c r="R3113" s="14"/>
    </row>
    <row r="3114" spans="1:18" ht="15.75" customHeight="1">
      <c r="A3114" s="1"/>
      <c r="B3114" s="7" t="s">
        <v>14</v>
      </c>
      <c r="C3114" s="7">
        <v>1185732</v>
      </c>
      <c r="D3114" s="8">
        <v>44264</v>
      </c>
      <c r="E3114" s="7" t="s">
        <v>33</v>
      </c>
      <c r="F3114" s="7" t="s">
        <v>110</v>
      </c>
      <c r="G3114" s="7" t="s">
        <v>111</v>
      </c>
      <c r="H3114" s="7" t="s">
        <v>17</v>
      </c>
      <c r="I3114" s="9">
        <v>0.25000000000000006</v>
      </c>
      <c r="J3114" s="10">
        <v>5200</v>
      </c>
      <c r="K3114" s="11">
        <f t="shared" si="24"/>
        <v>1300.0000000000002</v>
      </c>
      <c r="L3114" s="11">
        <f t="shared" si="25"/>
        <v>520.00000000000011</v>
      </c>
      <c r="M3114" s="12">
        <v>0.4</v>
      </c>
      <c r="O3114" s="17"/>
      <c r="P3114" s="15"/>
      <c r="Q3114" s="13"/>
      <c r="R3114" s="14"/>
    </row>
    <row r="3115" spans="1:18" ht="15.75" customHeight="1">
      <c r="A3115" s="1"/>
      <c r="B3115" s="7" t="s">
        <v>14</v>
      </c>
      <c r="C3115" s="7">
        <v>1185732</v>
      </c>
      <c r="D3115" s="8">
        <v>44264</v>
      </c>
      <c r="E3115" s="7" t="s">
        <v>33</v>
      </c>
      <c r="F3115" s="7" t="s">
        <v>110</v>
      </c>
      <c r="G3115" s="7" t="s">
        <v>111</v>
      </c>
      <c r="H3115" s="7" t="s">
        <v>18</v>
      </c>
      <c r="I3115" s="9">
        <v>0.25000000000000006</v>
      </c>
      <c r="J3115" s="10">
        <v>2250</v>
      </c>
      <c r="K3115" s="11">
        <f t="shared" si="24"/>
        <v>562.50000000000011</v>
      </c>
      <c r="L3115" s="11">
        <f t="shared" si="25"/>
        <v>225.00000000000006</v>
      </c>
      <c r="M3115" s="12">
        <v>0.4</v>
      </c>
      <c r="O3115" s="17"/>
      <c r="P3115" s="15"/>
      <c r="Q3115" s="13"/>
      <c r="R3115" s="14"/>
    </row>
    <row r="3116" spans="1:18" ht="15.75" customHeight="1">
      <c r="A3116" s="1"/>
      <c r="B3116" s="7" t="s">
        <v>14</v>
      </c>
      <c r="C3116" s="7">
        <v>1185732</v>
      </c>
      <c r="D3116" s="8">
        <v>44264</v>
      </c>
      <c r="E3116" s="7" t="s">
        <v>33</v>
      </c>
      <c r="F3116" s="7" t="s">
        <v>110</v>
      </c>
      <c r="G3116" s="7" t="s">
        <v>111</v>
      </c>
      <c r="H3116" s="7" t="s">
        <v>19</v>
      </c>
      <c r="I3116" s="9">
        <v>0.15000000000000002</v>
      </c>
      <c r="J3116" s="10">
        <v>2750</v>
      </c>
      <c r="K3116" s="11">
        <f t="shared" si="24"/>
        <v>412.50000000000006</v>
      </c>
      <c r="L3116" s="11">
        <f t="shared" si="25"/>
        <v>144.375</v>
      </c>
      <c r="M3116" s="12">
        <v>0.35</v>
      </c>
      <c r="O3116" s="17"/>
      <c r="P3116" s="15"/>
      <c r="Q3116" s="13"/>
      <c r="R3116" s="14"/>
    </row>
    <row r="3117" spans="1:18" ht="15.75" customHeight="1">
      <c r="A3117" s="1"/>
      <c r="B3117" s="7" t="s">
        <v>14</v>
      </c>
      <c r="C3117" s="7">
        <v>1185732</v>
      </c>
      <c r="D3117" s="8">
        <v>44264</v>
      </c>
      <c r="E3117" s="7" t="s">
        <v>33</v>
      </c>
      <c r="F3117" s="7" t="s">
        <v>110</v>
      </c>
      <c r="G3117" s="7" t="s">
        <v>111</v>
      </c>
      <c r="H3117" s="7" t="s">
        <v>20</v>
      </c>
      <c r="I3117" s="9">
        <v>0.19999999999999996</v>
      </c>
      <c r="J3117" s="10">
        <v>1250</v>
      </c>
      <c r="K3117" s="11">
        <f t="shared" si="24"/>
        <v>249.99999999999994</v>
      </c>
      <c r="L3117" s="11">
        <f t="shared" si="25"/>
        <v>87.499999999999972</v>
      </c>
      <c r="M3117" s="12">
        <v>0.35</v>
      </c>
      <c r="O3117" s="17"/>
      <c r="P3117" s="15"/>
      <c r="Q3117" s="13"/>
      <c r="R3117" s="14"/>
    </row>
    <row r="3118" spans="1:18" ht="15.75" customHeight="1">
      <c r="A3118" s="1"/>
      <c r="B3118" s="7" t="s">
        <v>14</v>
      </c>
      <c r="C3118" s="7">
        <v>1185732</v>
      </c>
      <c r="D3118" s="8">
        <v>44264</v>
      </c>
      <c r="E3118" s="7" t="s">
        <v>33</v>
      </c>
      <c r="F3118" s="7" t="s">
        <v>110</v>
      </c>
      <c r="G3118" s="7" t="s">
        <v>111</v>
      </c>
      <c r="H3118" s="7" t="s">
        <v>21</v>
      </c>
      <c r="I3118" s="9">
        <v>0.35000000000000003</v>
      </c>
      <c r="J3118" s="10">
        <v>1750</v>
      </c>
      <c r="K3118" s="11">
        <f t="shared" si="24"/>
        <v>612.50000000000011</v>
      </c>
      <c r="L3118" s="11">
        <f t="shared" si="25"/>
        <v>183.75000000000003</v>
      </c>
      <c r="M3118" s="12">
        <v>0.3</v>
      </c>
      <c r="O3118" s="17"/>
      <c r="P3118" s="15"/>
      <c r="Q3118" s="13"/>
      <c r="R3118" s="14"/>
    </row>
    <row r="3119" spans="1:18" ht="15.75" customHeight="1">
      <c r="A3119" s="1"/>
      <c r="B3119" s="7" t="s">
        <v>14</v>
      </c>
      <c r="C3119" s="7">
        <v>1185732</v>
      </c>
      <c r="D3119" s="8">
        <v>44264</v>
      </c>
      <c r="E3119" s="7" t="s">
        <v>33</v>
      </c>
      <c r="F3119" s="7" t="s">
        <v>110</v>
      </c>
      <c r="G3119" s="7" t="s">
        <v>111</v>
      </c>
      <c r="H3119" s="7" t="s">
        <v>22</v>
      </c>
      <c r="I3119" s="9">
        <v>0.25000000000000006</v>
      </c>
      <c r="J3119" s="10">
        <v>2750</v>
      </c>
      <c r="K3119" s="11">
        <f t="shared" si="24"/>
        <v>687.50000000000011</v>
      </c>
      <c r="L3119" s="11">
        <f t="shared" si="25"/>
        <v>275.00000000000006</v>
      </c>
      <c r="M3119" s="12">
        <v>0.4</v>
      </c>
      <c r="O3119" s="17"/>
      <c r="P3119" s="15"/>
      <c r="Q3119" s="13"/>
      <c r="R3119" s="14"/>
    </row>
    <row r="3120" spans="1:18" ht="15.75" customHeight="1">
      <c r="A3120" s="1"/>
      <c r="B3120" s="7" t="s">
        <v>14</v>
      </c>
      <c r="C3120" s="7">
        <v>1185732</v>
      </c>
      <c r="D3120" s="8">
        <v>44296</v>
      </c>
      <c r="E3120" s="7" t="s">
        <v>33</v>
      </c>
      <c r="F3120" s="7" t="s">
        <v>110</v>
      </c>
      <c r="G3120" s="7" t="s">
        <v>111</v>
      </c>
      <c r="H3120" s="7" t="s">
        <v>17</v>
      </c>
      <c r="I3120" s="9">
        <v>0.25000000000000006</v>
      </c>
      <c r="J3120" s="10">
        <v>5000</v>
      </c>
      <c r="K3120" s="11">
        <f t="shared" si="24"/>
        <v>1250.0000000000002</v>
      </c>
      <c r="L3120" s="11">
        <f t="shared" si="25"/>
        <v>500.00000000000011</v>
      </c>
      <c r="M3120" s="12">
        <v>0.4</v>
      </c>
      <c r="O3120" s="17"/>
      <c r="P3120" s="15"/>
      <c r="Q3120" s="13"/>
      <c r="R3120" s="14"/>
    </row>
    <row r="3121" spans="1:18" ht="15.75" customHeight="1">
      <c r="A3121" s="1"/>
      <c r="B3121" s="7" t="s">
        <v>14</v>
      </c>
      <c r="C3121" s="7">
        <v>1185732</v>
      </c>
      <c r="D3121" s="8">
        <v>44296</v>
      </c>
      <c r="E3121" s="7" t="s">
        <v>33</v>
      </c>
      <c r="F3121" s="7" t="s">
        <v>110</v>
      </c>
      <c r="G3121" s="7" t="s">
        <v>111</v>
      </c>
      <c r="H3121" s="7" t="s">
        <v>18</v>
      </c>
      <c r="I3121" s="9">
        <v>0.25000000000000006</v>
      </c>
      <c r="J3121" s="10">
        <v>2000</v>
      </c>
      <c r="K3121" s="11">
        <f t="shared" si="24"/>
        <v>500.00000000000011</v>
      </c>
      <c r="L3121" s="11">
        <f t="shared" si="25"/>
        <v>200.00000000000006</v>
      </c>
      <c r="M3121" s="12">
        <v>0.4</v>
      </c>
      <c r="O3121" s="17"/>
      <c r="P3121" s="15"/>
      <c r="Q3121" s="13"/>
      <c r="R3121" s="14"/>
    </row>
    <row r="3122" spans="1:18" ht="15.75" customHeight="1">
      <c r="A3122" s="1"/>
      <c r="B3122" s="7" t="s">
        <v>14</v>
      </c>
      <c r="C3122" s="7">
        <v>1185732</v>
      </c>
      <c r="D3122" s="8">
        <v>44296</v>
      </c>
      <c r="E3122" s="7" t="s">
        <v>33</v>
      </c>
      <c r="F3122" s="7" t="s">
        <v>110</v>
      </c>
      <c r="G3122" s="7" t="s">
        <v>111</v>
      </c>
      <c r="H3122" s="7" t="s">
        <v>19</v>
      </c>
      <c r="I3122" s="9">
        <v>0.15000000000000002</v>
      </c>
      <c r="J3122" s="10">
        <v>2000</v>
      </c>
      <c r="K3122" s="11">
        <f t="shared" si="24"/>
        <v>300.00000000000006</v>
      </c>
      <c r="L3122" s="11">
        <f t="shared" si="25"/>
        <v>105.00000000000001</v>
      </c>
      <c r="M3122" s="12">
        <v>0.35</v>
      </c>
      <c r="O3122" s="17"/>
      <c r="P3122" s="15"/>
      <c r="Q3122" s="13"/>
      <c r="R3122" s="14"/>
    </row>
    <row r="3123" spans="1:18" ht="15.75" customHeight="1">
      <c r="A3123" s="1"/>
      <c r="B3123" s="7" t="s">
        <v>14</v>
      </c>
      <c r="C3123" s="7">
        <v>1185732</v>
      </c>
      <c r="D3123" s="8">
        <v>44296</v>
      </c>
      <c r="E3123" s="7" t="s">
        <v>33</v>
      </c>
      <c r="F3123" s="7" t="s">
        <v>110</v>
      </c>
      <c r="G3123" s="7" t="s">
        <v>111</v>
      </c>
      <c r="H3123" s="7" t="s">
        <v>20</v>
      </c>
      <c r="I3123" s="9">
        <v>0.19999999999999996</v>
      </c>
      <c r="J3123" s="10">
        <v>1250</v>
      </c>
      <c r="K3123" s="11">
        <f t="shared" si="24"/>
        <v>249.99999999999994</v>
      </c>
      <c r="L3123" s="11">
        <f t="shared" si="25"/>
        <v>87.499999999999972</v>
      </c>
      <c r="M3123" s="12">
        <v>0.35</v>
      </c>
      <c r="O3123" s="17"/>
      <c r="P3123" s="15"/>
      <c r="Q3123" s="13"/>
      <c r="R3123" s="14"/>
    </row>
    <row r="3124" spans="1:18" ht="15.75" customHeight="1">
      <c r="A3124" s="1"/>
      <c r="B3124" s="7" t="s">
        <v>14</v>
      </c>
      <c r="C3124" s="7">
        <v>1185732</v>
      </c>
      <c r="D3124" s="8">
        <v>44296</v>
      </c>
      <c r="E3124" s="7" t="s">
        <v>33</v>
      </c>
      <c r="F3124" s="7" t="s">
        <v>110</v>
      </c>
      <c r="G3124" s="7" t="s">
        <v>111</v>
      </c>
      <c r="H3124" s="7" t="s">
        <v>21</v>
      </c>
      <c r="I3124" s="9">
        <v>0.65</v>
      </c>
      <c r="J3124" s="10">
        <v>1500</v>
      </c>
      <c r="K3124" s="11">
        <f t="shared" si="24"/>
        <v>975</v>
      </c>
      <c r="L3124" s="11">
        <f t="shared" si="25"/>
        <v>292.5</v>
      </c>
      <c r="M3124" s="12">
        <v>0.3</v>
      </c>
      <c r="O3124" s="17"/>
      <c r="P3124" s="15"/>
      <c r="Q3124" s="13"/>
      <c r="R3124" s="14"/>
    </row>
    <row r="3125" spans="1:18" ht="15.75" customHeight="1">
      <c r="A3125" s="1"/>
      <c r="B3125" s="7" t="s">
        <v>14</v>
      </c>
      <c r="C3125" s="7">
        <v>1185732</v>
      </c>
      <c r="D3125" s="8">
        <v>44296</v>
      </c>
      <c r="E3125" s="7" t="s">
        <v>33</v>
      </c>
      <c r="F3125" s="7" t="s">
        <v>110</v>
      </c>
      <c r="G3125" s="7" t="s">
        <v>111</v>
      </c>
      <c r="H3125" s="7" t="s">
        <v>22</v>
      </c>
      <c r="I3125" s="9">
        <v>0.5</v>
      </c>
      <c r="J3125" s="10">
        <v>2750</v>
      </c>
      <c r="K3125" s="11">
        <f t="shared" si="24"/>
        <v>1375</v>
      </c>
      <c r="L3125" s="11">
        <f t="shared" si="25"/>
        <v>550</v>
      </c>
      <c r="M3125" s="12">
        <v>0.4</v>
      </c>
      <c r="O3125" s="17"/>
      <c r="P3125" s="15"/>
      <c r="Q3125" s="13"/>
      <c r="R3125" s="14"/>
    </row>
    <row r="3126" spans="1:18" ht="15.75" customHeight="1">
      <c r="A3126" s="1"/>
      <c r="B3126" s="7" t="s">
        <v>14</v>
      </c>
      <c r="C3126" s="7">
        <v>1185732</v>
      </c>
      <c r="D3126" s="8">
        <v>44327</v>
      </c>
      <c r="E3126" s="7" t="s">
        <v>33</v>
      </c>
      <c r="F3126" s="7" t="s">
        <v>110</v>
      </c>
      <c r="G3126" s="7" t="s">
        <v>111</v>
      </c>
      <c r="H3126" s="7" t="s">
        <v>17</v>
      </c>
      <c r="I3126" s="9">
        <v>0.6</v>
      </c>
      <c r="J3126" s="10">
        <v>5450</v>
      </c>
      <c r="K3126" s="11">
        <f t="shared" si="24"/>
        <v>3270</v>
      </c>
      <c r="L3126" s="11">
        <f t="shared" si="25"/>
        <v>1308</v>
      </c>
      <c r="M3126" s="12">
        <v>0.4</v>
      </c>
      <c r="O3126" s="17"/>
      <c r="P3126" s="15"/>
      <c r="Q3126" s="13"/>
      <c r="R3126" s="14"/>
    </row>
    <row r="3127" spans="1:18" ht="15.75" customHeight="1">
      <c r="A3127" s="1"/>
      <c r="B3127" s="7" t="s">
        <v>14</v>
      </c>
      <c r="C3127" s="7">
        <v>1185732</v>
      </c>
      <c r="D3127" s="8">
        <v>44327</v>
      </c>
      <c r="E3127" s="7" t="s">
        <v>33</v>
      </c>
      <c r="F3127" s="7" t="s">
        <v>110</v>
      </c>
      <c r="G3127" s="7" t="s">
        <v>111</v>
      </c>
      <c r="H3127" s="7" t="s">
        <v>18</v>
      </c>
      <c r="I3127" s="9">
        <v>0.4</v>
      </c>
      <c r="J3127" s="10">
        <v>2500</v>
      </c>
      <c r="K3127" s="11">
        <f t="shared" si="24"/>
        <v>1000</v>
      </c>
      <c r="L3127" s="11">
        <f t="shared" si="25"/>
        <v>400</v>
      </c>
      <c r="M3127" s="12">
        <v>0.4</v>
      </c>
      <c r="O3127" s="17"/>
      <c r="P3127" s="15"/>
      <c r="Q3127" s="13"/>
      <c r="R3127" s="14"/>
    </row>
    <row r="3128" spans="1:18" ht="15.75" customHeight="1">
      <c r="A3128" s="1"/>
      <c r="B3128" s="7" t="s">
        <v>14</v>
      </c>
      <c r="C3128" s="7">
        <v>1185732</v>
      </c>
      <c r="D3128" s="8">
        <v>44327</v>
      </c>
      <c r="E3128" s="7" t="s">
        <v>33</v>
      </c>
      <c r="F3128" s="7" t="s">
        <v>110</v>
      </c>
      <c r="G3128" s="7" t="s">
        <v>111</v>
      </c>
      <c r="H3128" s="7" t="s">
        <v>19</v>
      </c>
      <c r="I3128" s="9">
        <v>0.35000000000000003</v>
      </c>
      <c r="J3128" s="10">
        <v>2250</v>
      </c>
      <c r="K3128" s="11">
        <f t="shared" si="24"/>
        <v>787.50000000000011</v>
      </c>
      <c r="L3128" s="11">
        <f t="shared" si="25"/>
        <v>275.625</v>
      </c>
      <c r="M3128" s="12">
        <v>0.35</v>
      </c>
      <c r="O3128" s="17"/>
      <c r="P3128" s="15"/>
      <c r="Q3128" s="13"/>
      <c r="R3128" s="14"/>
    </row>
    <row r="3129" spans="1:18" ht="15.75" customHeight="1">
      <c r="A3129" s="1"/>
      <c r="B3129" s="7" t="s">
        <v>14</v>
      </c>
      <c r="C3129" s="7">
        <v>1185732</v>
      </c>
      <c r="D3129" s="8">
        <v>44327</v>
      </c>
      <c r="E3129" s="7" t="s">
        <v>33</v>
      </c>
      <c r="F3129" s="7" t="s">
        <v>110</v>
      </c>
      <c r="G3129" s="7" t="s">
        <v>111</v>
      </c>
      <c r="H3129" s="7" t="s">
        <v>20</v>
      </c>
      <c r="I3129" s="9">
        <v>0.35000000000000003</v>
      </c>
      <c r="J3129" s="10">
        <v>1750</v>
      </c>
      <c r="K3129" s="11">
        <f t="shared" si="24"/>
        <v>612.50000000000011</v>
      </c>
      <c r="L3129" s="11">
        <f t="shared" si="25"/>
        <v>214.37500000000003</v>
      </c>
      <c r="M3129" s="12">
        <v>0.35</v>
      </c>
      <c r="O3129" s="17"/>
      <c r="P3129" s="15"/>
      <c r="Q3129" s="13"/>
      <c r="R3129" s="14"/>
    </row>
    <row r="3130" spans="1:18" ht="15.75" customHeight="1">
      <c r="A3130" s="1"/>
      <c r="B3130" s="7" t="s">
        <v>14</v>
      </c>
      <c r="C3130" s="7">
        <v>1185732</v>
      </c>
      <c r="D3130" s="8">
        <v>44327</v>
      </c>
      <c r="E3130" s="7" t="s">
        <v>33</v>
      </c>
      <c r="F3130" s="7" t="s">
        <v>110</v>
      </c>
      <c r="G3130" s="7" t="s">
        <v>111</v>
      </c>
      <c r="H3130" s="7" t="s">
        <v>21</v>
      </c>
      <c r="I3130" s="9">
        <v>0.44999999999999996</v>
      </c>
      <c r="J3130" s="10">
        <v>2000</v>
      </c>
      <c r="K3130" s="11">
        <f t="shared" si="24"/>
        <v>899.99999999999989</v>
      </c>
      <c r="L3130" s="11">
        <f t="shared" si="25"/>
        <v>269.99999999999994</v>
      </c>
      <c r="M3130" s="12">
        <v>0.3</v>
      </c>
      <c r="O3130" s="17"/>
      <c r="P3130" s="15"/>
      <c r="Q3130" s="13"/>
      <c r="R3130" s="14"/>
    </row>
    <row r="3131" spans="1:18" ht="15.75" customHeight="1">
      <c r="A3131" s="1"/>
      <c r="B3131" s="7" t="s">
        <v>14</v>
      </c>
      <c r="C3131" s="7">
        <v>1185732</v>
      </c>
      <c r="D3131" s="8">
        <v>44327</v>
      </c>
      <c r="E3131" s="7" t="s">
        <v>33</v>
      </c>
      <c r="F3131" s="7" t="s">
        <v>110</v>
      </c>
      <c r="G3131" s="7" t="s">
        <v>111</v>
      </c>
      <c r="H3131" s="7" t="s">
        <v>22</v>
      </c>
      <c r="I3131" s="9">
        <v>0.54999999999999993</v>
      </c>
      <c r="J3131" s="10">
        <v>3250</v>
      </c>
      <c r="K3131" s="11">
        <f t="shared" si="24"/>
        <v>1787.4999999999998</v>
      </c>
      <c r="L3131" s="11">
        <f t="shared" si="25"/>
        <v>715</v>
      </c>
      <c r="M3131" s="12">
        <v>0.4</v>
      </c>
      <c r="O3131" s="17"/>
      <c r="P3131" s="15"/>
      <c r="Q3131" s="13"/>
      <c r="R3131" s="14"/>
    </row>
    <row r="3132" spans="1:18" ht="15.75" customHeight="1">
      <c r="A3132" s="1"/>
      <c r="B3132" s="7" t="s">
        <v>14</v>
      </c>
      <c r="C3132" s="7">
        <v>1185732</v>
      </c>
      <c r="D3132" s="8">
        <v>44357</v>
      </c>
      <c r="E3132" s="7" t="s">
        <v>33</v>
      </c>
      <c r="F3132" s="7" t="s">
        <v>110</v>
      </c>
      <c r="G3132" s="7" t="s">
        <v>111</v>
      </c>
      <c r="H3132" s="7" t="s">
        <v>17</v>
      </c>
      <c r="I3132" s="9">
        <v>0.4</v>
      </c>
      <c r="J3132" s="10">
        <v>5750</v>
      </c>
      <c r="K3132" s="11">
        <f t="shared" si="24"/>
        <v>2300</v>
      </c>
      <c r="L3132" s="11">
        <f t="shared" si="25"/>
        <v>920</v>
      </c>
      <c r="M3132" s="12">
        <v>0.4</v>
      </c>
      <c r="O3132" s="17"/>
      <c r="P3132" s="15"/>
      <c r="Q3132" s="13"/>
      <c r="R3132" s="14"/>
    </row>
    <row r="3133" spans="1:18" ht="15.75" customHeight="1">
      <c r="A3133" s="1"/>
      <c r="B3133" s="7" t="s">
        <v>14</v>
      </c>
      <c r="C3133" s="7">
        <v>1185732</v>
      </c>
      <c r="D3133" s="8">
        <v>44357</v>
      </c>
      <c r="E3133" s="7" t="s">
        <v>33</v>
      </c>
      <c r="F3133" s="7" t="s">
        <v>110</v>
      </c>
      <c r="G3133" s="7" t="s">
        <v>111</v>
      </c>
      <c r="H3133" s="7" t="s">
        <v>18</v>
      </c>
      <c r="I3133" s="9">
        <v>0.35000000000000009</v>
      </c>
      <c r="J3133" s="10">
        <v>3250</v>
      </c>
      <c r="K3133" s="11">
        <f t="shared" si="24"/>
        <v>1137.5000000000002</v>
      </c>
      <c r="L3133" s="11">
        <f t="shared" si="25"/>
        <v>455.00000000000011</v>
      </c>
      <c r="M3133" s="12">
        <v>0.4</v>
      </c>
      <c r="O3133" s="17"/>
      <c r="P3133" s="15"/>
      <c r="Q3133" s="13"/>
      <c r="R3133" s="14"/>
    </row>
    <row r="3134" spans="1:18" ht="15.75" customHeight="1">
      <c r="A3134" s="1"/>
      <c r="B3134" s="7" t="s">
        <v>14</v>
      </c>
      <c r="C3134" s="7">
        <v>1185732</v>
      </c>
      <c r="D3134" s="8">
        <v>44357</v>
      </c>
      <c r="E3134" s="7" t="s">
        <v>33</v>
      </c>
      <c r="F3134" s="7" t="s">
        <v>110</v>
      </c>
      <c r="G3134" s="7" t="s">
        <v>111</v>
      </c>
      <c r="H3134" s="7" t="s">
        <v>19</v>
      </c>
      <c r="I3134" s="9">
        <v>0.30000000000000004</v>
      </c>
      <c r="J3134" s="10">
        <v>2000</v>
      </c>
      <c r="K3134" s="11">
        <f t="shared" si="24"/>
        <v>600.00000000000011</v>
      </c>
      <c r="L3134" s="11">
        <f t="shared" si="25"/>
        <v>210.00000000000003</v>
      </c>
      <c r="M3134" s="12">
        <v>0.35</v>
      </c>
      <c r="O3134" s="17"/>
      <c r="P3134" s="15"/>
      <c r="Q3134" s="13"/>
      <c r="R3134" s="14"/>
    </row>
    <row r="3135" spans="1:18" ht="15.75" customHeight="1">
      <c r="A3135" s="1"/>
      <c r="B3135" s="7" t="s">
        <v>14</v>
      </c>
      <c r="C3135" s="7">
        <v>1185732</v>
      </c>
      <c r="D3135" s="8">
        <v>44357</v>
      </c>
      <c r="E3135" s="7" t="s">
        <v>33</v>
      </c>
      <c r="F3135" s="7" t="s">
        <v>110</v>
      </c>
      <c r="G3135" s="7" t="s">
        <v>111</v>
      </c>
      <c r="H3135" s="7" t="s">
        <v>20</v>
      </c>
      <c r="I3135" s="9">
        <v>0.30000000000000004</v>
      </c>
      <c r="J3135" s="10">
        <v>1750</v>
      </c>
      <c r="K3135" s="11">
        <f t="shared" si="24"/>
        <v>525.00000000000011</v>
      </c>
      <c r="L3135" s="11">
        <f t="shared" si="25"/>
        <v>183.75000000000003</v>
      </c>
      <c r="M3135" s="12">
        <v>0.35</v>
      </c>
      <c r="O3135" s="17"/>
      <c r="P3135" s="15"/>
      <c r="Q3135" s="13"/>
      <c r="R3135" s="14"/>
    </row>
    <row r="3136" spans="1:18" ht="15.75" customHeight="1">
      <c r="A3136" s="1"/>
      <c r="B3136" s="7" t="s">
        <v>14</v>
      </c>
      <c r="C3136" s="7">
        <v>1185732</v>
      </c>
      <c r="D3136" s="8">
        <v>44357</v>
      </c>
      <c r="E3136" s="7" t="s">
        <v>33</v>
      </c>
      <c r="F3136" s="7" t="s">
        <v>110</v>
      </c>
      <c r="G3136" s="7" t="s">
        <v>111</v>
      </c>
      <c r="H3136" s="7" t="s">
        <v>21</v>
      </c>
      <c r="I3136" s="9">
        <v>0.4</v>
      </c>
      <c r="J3136" s="10">
        <v>1750</v>
      </c>
      <c r="K3136" s="11">
        <f t="shared" si="24"/>
        <v>700</v>
      </c>
      <c r="L3136" s="11">
        <f t="shared" si="25"/>
        <v>210</v>
      </c>
      <c r="M3136" s="12">
        <v>0.3</v>
      </c>
      <c r="O3136" s="17"/>
      <c r="P3136" s="15"/>
      <c r="Q3136" s="13"/>
      <c r="R3136" s="14"/>
    </row>
    <row r="3137" spans="1:18" ht="15.75" customHeight="1">
      <c r="A3137" s="1"/>
      <c r="B3137" s="7" t="s">
        <v>14</v>
      </c>
      <c r="C3137" s="7">
        <v>1185732</v>
      </c>
      <c r="D3137" s="8">
        <v>44357</v>
      </c>
      <c r="E3137" s="7" t="s">
        <v>33</v>
      </c>
      <c r="F3137" s="7" t="s">
        <v>110</v>
      </c>
      <c r="G3137" s="7" t="s">
        <v>111</v>
      </c>
      <c r="H3137" s="7" t="s">
        <v>22</v>
      </c>
      <c r="I3137" s="9">
        <v>0.60000000000000009</v>
      </c>
      <c r="J3137" s="10">
        <v>3250</v>
      </c>
      <c r="K3137" s="11">
        <f t="shared" si="24"/>
        <v>1950.0000000000002</v>
      </c>
      <c r="L3137" s="11">
        <f t="shared" si="25"/>
        <v>780.00000000000011</v>
      </c>
      <c r="M3137" s="12">
        <v>0.4</v>
      </c>
      <c r="O3137" s="17"/>
      <c r="P3137" s="15"/>
      <c r="Q3137" s="13"/>
      <c r="R3137" s="14"/>
    </row>
    <row r="3138" spans="1:18" ht="15.75" customHeight="1">
      <c r="A3138" s="1"/>
      <c r="B3138" s="7" t="s">
        <v>14</v>
      </c>
      <c r="C3138" s="7">
        <v>1185732</v>
      </c>
      <c r="D3138" s="8">
        <v>44386</v>
      </c>
      <c r="E3138" s="7" t="s">
        <v>33</v>
      </c>
      <c r="F3138" s="7" t="s">
        <v>110</v>
      </c>
      <c r="G3138" s="7" t="s">
        <v>111</v>
      </c>
      <c r="H3138" s="7" t="s">
        <v>17</v>
      </c>
      <c r="I3138" s="9">
        <v>0.55000000000000004</v>
      </c>
      <c r="J3138" s="10">
        <v>5500</v>
      </c>
      <c r="K3138" s="11">
        <f t="shared" si="24"/>
        <v>3025.0000000000005</v>
      </c>
      <c r="L3138" s="11">
        <f t="shared" si="25"/>
        <v>1210.0000000000002</v>
      </c>
      <c r="M3138" s="12">
        <v>0.4</v>
      </c>
      <c r="O3138" s="17"/>
      <c r="P3138" s="15"/>
      <c r="Q3138" s="13"/>
      <c r="R3138" s="14"/>
    </row>
    <row r="3139" spans="1:18" ht="15.75" customHeight="1">
      <c r="A3139" s="1"/>
      <c r="B3139" s="7" t="s">
        <v>14</v>
      </c>
      <c r="C3139" s="7">
        <v>1185732</v>
      </c>
      <c r="D3139" s="8">
        <v>44386</v>
      </c>
      <c r="E3139" s="7" t="s">
        <v>33</v>
      </c>
      <c r="F3139" s="7" t="s">
        <v>110</v>
      </c>
      <c r="G3139" s="7" t="s">
        <v>111</v>
      </c>
      <c r="H3139" s="7" t="s">
        <v>18</v>
      </c>
      <c r="I3139" s="9">
        <v>0.50000000000000011</v>
      </c>
      <c r="J3139" s="10">
        <v>3000</v>
      </c>
      <c r="K3139" s="11">
        <f t="shared" si="24"/>
        <v>1500.0000000000002</v>
      </c>
      <c r="L3139" s="11">
        <f t="shared" si="25"/>
        <v>600.00000000000011</v>
      </c>
      <c r="M3139" s="12">
        <v>0.4</v>
      </c>
      <c r="O3139" s="17"/>
      <c r="P3139" s="15"/>
      <c r="Q3139" s="13"/>
      <c r="R3139" s="14"/>
    </row>
    <row r="3140" spans="1:18" ht="15.75" customHeight="1">
      <c r="A3140" s="1"/>
      <c r="B3140" s="7" t="s">
        <v>14</v>
      </c>
      <c r="C3140" s="7">
        <v>1185732</v>
      </c>
      <c r="D3140" s="8">
        <v>44386</v>
      </c>
      <c r="E3140" s="7" t="s">
        <v>33</v>
      </c>
      <c r="F3140" s="7" t="s">
        <v>110</v>
      </c>
      <c r="G3140" s="7" t="s">
        <v>111</v>
      </c>
      <c r="H3140" s="7" t="s">
        <v>19</v>
      </c>
      <c r="I3140" s="9">
        <v>0.45</v>
      </c>
      <c r="J3140" s="10">
        <v>2250</v>
      </c>
      <c r="K3140" s="11">
        <f t="shared" si="24"/>
        <v>1012.5</v>
      </c>
      <c r="L3140" s="11">
        <f t="shared" si="25"/>
        <v>354.375</v>
      </c>
      <c r="M3140" s="12">
        <v>0.35</v>
      </c>
      <c r="O3140" s="17"/>
      <c r="P3140" s="15"/>
      <c r="Q3140" s="13"/>
      <c r="R3140" s="14"/>
    </row>
    <row r="3141" spans="1:18" ht="15.75" customHeight="1">
      <c r="A3141" s="1"/>
      <c r="B3141" s="7" t="s">
        <v>14</v>
      </c>
      <c r="C3141" s="7">
        <v>1185732</v>
      </c>
      <c r="D3141" s="8">
        <v>44386</v>
      </c>
      <c r="E3141" s="7" t="s">
        <v>33</v>
      </c>
      <c r="F3141" s="7" t="s">
        <v>110</v>
      </c>
      <c r="G3141" s="7" t="s">
        <v>111</v>
      </c>
      <c r="H3141" s="7" t="s">
        <v>20</v>
      </c>
      <c r="I3141" s="9">
        <v>0.45</v>
      </c>
      <c r="J3141" s="10">
        <v>1750</v>
      </c>
      <c r="K3141" s="11">
        <f t="shared" si="24"/>
        <v>787.5</v>
      </c>
      <c r="L3141" s="11">
        <f t="shared" si="25"/>
        <v>275.625</v>
      </c>
      <c r="M3141" s="12">
        <v>0.35</v>
      </c>
      <c r="O3141" s="17"/>
      <c r="P3141" s="15"/>
      <c r="Q3141" s="13"/>
      <c r="R3141" s="14"/>
    </row>
    <row r="3142" spans="1:18" ht="15.75" customHeight="1">
      <c r="A3142" s="1"/>
      <c r="B3142" s="7" t="s">
        <v>14</v>
      </c>
      <c r="C3142" s="7">
        <v>1185732</v>
      </c>
      <c r="D3142" s="8">
        <v>44386</v>
      </c>
      <c r="E3142" s="7" t="s">
        <v>33</v>
      </c>
      <c r="F3142" s="7" t="s">
        <v>110</v>
      </c>
      <c r="G3142" s="7" t="s">
        <v>111</v>
      </c>
      <c r="H3142" s="7" t="s">
        <v>21</v>
      </c>
      <c r="I3142" s="9">
        <v>0.55000000000000004</v>
      </c>
      <c r="J3142" s="10">
        <v>2000</v>
      </c>
      <c r="K3142" s="11">
        <f t="shared" si="24"/>
        <v>1100</v>
      </c>
      <c r="L3142" s="11">
        <f t="shared" si="25"/>
        <v>330</v>
      </c>
      <c r="M3142" s="12">
        <v>0.3</v>
      </c>
      <c r="O3142" s="17"/>
      <c r="P3142" s="15"/>
      <c r="Q3142" s="13"/>
      <c r="R3142" s="14"/>
    </row>
    <row r="3143" spans="1:18" ht="15.75" customHeight="1">
      <c r="A3143" s="1"/>
      <c r="B3143" s="7" t="s">
        <v>14</v>
      </c>
      <c r="C3143" s="7">
        <v>1185732</v>
      </c>
      <c r="D3143" s="8">
        <v>44386</v>
      </c>
      <c r="E3143" s="7" t="s">
        <v>33</v>
      </c>
      <c r="F3143" s="7" t="s">
        <v>110</v>
      </c>
      <c r="G3143" s="7" t="s">
        <v>111</v>
      </c>
      <c r="H3143" s="7" t="s">
        <v>22</v>
      </c>
      <c r="I3143" s="9">
        <v>0.60000000000000009</v>
      </c>
      <c r="J3143" s="10">
        <v>3750</v>
      </c>
      <c r="K3143" s="11">
        <f t="shared" si="24"/>
        <v>2250.0000000000005</v>
      </c>
      <c r="L3143" s="11">
        <f t="shared" si="25"/>
        <v>900.00000000000023</v>
      </c>
      <c r="M3143" s="12">
        <v>0.4</v>
      </c>
      <c r="O3143" s="17"/>
      <c r="P3143" s="15"/>
      <c r="Q3143" s="13"/>
      <c r="R3143" s="14"/>
    </row>
    <row r="3144" spans="1:18" ht="15.75" customHeight="1">
      <c r="A3144" s="1"/>
      <c r="B3144" s="7" t="s">
        <v>14</v>
      </c>
      <c r="C3144" s="7">
        <v>1185732</v>
      </c>
      <c r="D3144" s="8">
        <v>44418</v>
      </c>
      <c r="E3144" s="7" t="s">
        <v>33</v>
      </c>
      <c r="F3144" s="7" t="s">
        <v>110</v>
      </c>
      <c r="G3144" s="7" t="s">
        <v>111</v>
      </c>
      <c r="H3144" s="7" t="s">
        <v>17</v>
      </c>
      <c r="I3144" s="9">
        <v>0.5</v>
      </c>
      <c r="J3144" s="10">
        <v>5250</v>
      </c>
      <c r="K3144" s="11">
        <f t="shared" si="24"/>
        <v>2625</v>
      </c>
      <c r="L3144" s="11">
        <f t="shared" si="25"/>
        <v>1050</v>
      </c>
      <c r="M3144" s="12">
        <v>0.4</v>
      </c>
      <c r="O3144" s="17"/>
      <c r="P3144" s="15"/>
      <c r="Q3144" s="13"/>
      <c r="R3144" s="14"/>
    </row>
    <row r="3145" spans="1:18" ht="15.75" customHeight="1">
      <c r="A3145" s="1"/>
      <c r="B3145" s="7" t="s">
        <v>14</v>
      </c>
      <c r="C3145" s="7">
        <v>1185732</v>
      </c>
      <c r="D3145" s="8">
        <v>44418</v>
      </c>
      <c r="E3145" s="7" t="s">
        <v>33</v>
      </c>
      <c r="F3145" s="7" t="s">
        <v>110</v>
      </c>
      <c r="G3145" s="7" t="s">
        <v>111</v>
      </c>
      <c r="H3145" s="7" t="s">
        <v>18</v>
      </c>
      <c r="I3145" s="9">
        <v>0.45000000000000007</v>
      </c>
      <c r="J3145" s="10">
        <v>3000</v>
      </c>
      <c r="K3145" s="11">
        <f t="shared" si="24"/>
        <v>1350.0000000000002</v>
      </c>
      <c r="L3145" s="11">
        <f t="shared" si="25"/>
        <v>540.00000000000011</v>
      </c>
      <c r="M3145" s="12">
        <v>0.4</v>
      </c>
      <c r="O3145" s="17"/>
      <c r="P3145" s="15"/>
      <c r="Q3145" s="13"/>
      <c r="R3145" s="14"/>
    </row>
    <row r="3146" spans="1:18" ht="15.75" customHeight="1">
      <c r="A3146" s="1"/>
      <c r="B3146" s="7" t="s">
        <v>14</v>
      </c>
      <c r="C3146" s="7">
        <v>1185732</v>
      </c>
      <c r="D3146" s="8">
        <v>44418</v>
      </c>
      <c r="E3146" s="7" t="s">
        <v>33</v>
      </c>
      <c r="F3146" s="7" t="s">
        <v>110</v>
      </c>
      <c r="G3146" s="7" t="s">
        <v>111</v>
      </c>
      <c r="H3146" s="7" t="s">
        <v>19</v>
      </c>
      <c r="I3146" s="9">
        <v>0.4</v>
      </c>
      <c r="J3146" s="10">
        <v>2250</v>
      </c>
      <c r="K3146" s="11">
        <f t="shared" si="24"/>
        <v>900</v>
      </c>
      <c r="L3146" s="11">
        <f t="shared" si="25"/>
        <v>315</v>
      </c>
      <c r="M3146" s="12">
        <v>0.35</v>
      </c>
      <c r="O3146" s="17"/>
      <c r="P3146" s="15"/>
      <c r="Q3146" s="13"/>
      <c r="R3146" s="14"/>
    </row>
    <row r="3147" spans="1:18" ht="15.75" customHeight="1">
      <c r="A3147" s="1"/>
      <c r="B3147" s="7" t="s">
        <v>14</v>
      </c>
      <c r="C3147" s="7">
        <v>1185732</v>
      </c>
      <c r="D3147" s="8">
        <v>44418</v>
      </c>
      <c r="E3147" s="7" t="s">
        <v>33</v>
      </c>
      <c r="F3147" s="7" t="s">
        <v>110</v>
      </c>
      <c r="G3147" s="7" t="s">
        <v>111</v>
      </c>
      <c r="H3147" s="7" t="s">
        <v>20</v>
      </c>
      <c r="I3147" s="9">
        <v>0.4</v>
      </c>
      <c r="J3147" s="10">
        <v>2000</v>
      </c>
      <c r="K3147" s="11">
        <f t="shared" si="24"/>
        <v>800</v>
      </c>
      <c r="L3147" s="11">
        <f t="shared" si="25"/>
        <v>280</v>
      </c>
      <c r="M3147" s="12">
        <v>0.35</v>
      </c>
      <c r="O3147" s="17"/>
      <c r="P3147" s="15"/>
      <c r="Q3147" s="13"/>
      <c r="R3147" s="14"/>
    </row>
    <row r="3148" spans="1:18" ht="15.75" customHeight="1">
      <c r="A3148" s="1"/>
      <c r="B3148" s="7" t="s">
        <v>14</v>
      </c>
      <c r="C3148" s="7">
        <v>1185732</v>
      </c>
      <c r="D3148" s="8">
        <v>44418</v>
      </c>
      <c r="E3148" s="7" t="s">
        <v>33</v>
      </c>
      <c r="F3148" s="7" t="s">
        <v>110</v>
      </c>
      <c r="G3148" s="7" t="s">
        <v>111</v>
      </c>
      <c r="H3148" s="7" t="s">
        <v>21</v>
      </c>
      <c r="I3148" s="9">
        <v>0.5</v>
      </c>
      <c r="J3148" s="10">
        <v>1750</v>
      </c>
      <c r="K3148" s="11">
        <f t="shared" si="24"/>
        <v>875</v>
      </c>
      <c r="L3148" s="11">
        <f t="shared" si="25"/>
        <v>262.5</v>
      </c>
      <c r="M3148" s="12">
        <v>0.3</v>
      </c>
      <c r="O3148" s="17"/>
      <c r="P3148" s="15"/>
      <c r="Q3148" s="13"/>
      <c r="R3148" s="14"/>
    </row>
    <row r="3149" spans="1:18" ht="15.75" customHeight="1">
      <c r="A3149" s="1"/>
      <c r="B3149" s="7" t="s">
        <v>14</v>
      </c>
      <c r="C3149" s="7">
        <v>1185732</v>
      </c>
      <c r="D3149" s="8">
        <v>44418</v>
      </c>
      <c r="E3149" s="7" t="s">
        <v>33</v>
      </c>
      <c r="F3149" s="7" t="s">
        <v>110</v>
      </c>
      <c r="G3149" s="7" t="s">
        <v>111</v>
      </c>
      <c r="H3149" s="7" t="s">
        <v>22</v>
      </c>
      <c r="I3149" s="9">
        <v>0.55000000000000004</v>
      </c>
      <c r="J3149" s="10">
        <v>3500</v>
      </c>
      <c r="K3149" s="11">
        <f t="shared" si="24"/>
        <v>1925.0000000000002</v>
      </c>
      <c r="L3149" s="11">
        <f t="shared" si="25"/>
        <v>770.00000000000011</v>
      </c>
      <c r="M3149" s="12">
        <v>0.4</v>
      </c>
      <c r="O3149" s="17"/>
      <c r="P3149" s="15"/>
      <c r="Q3149" s="13"/>
      <c r="R3149" s="14"/>
    </row>
    <row r="3150" spans="1:18" ht="15.75" customHeight="1">
      <c r="A3150" s="1"/>
      <c r="B3150" s="7" t="s">
        <v>14</v>
      </c>
      <c r="C3150" s="7">
        <v>1185732</v>
      </c>
      <c r="D3150" s="8">
        <v>44450</v>
      </c>
      <c r="E3150" s="7" t="s">
        <v>33</v>
      </c>
      <c r="F3150" s="7" t="s">
        <v>110</v>
      </c>
      <c r="G3150" s="7" t="s">
        <v>111</v>
      </c>
      <c r="H3150" s="7" t="s">
        <v>17</v>
      </c>
      <c r="I3150" s="9">
        <v>0.35000000000000003</v>
      </c>
      <c r="J3150" s="10">
        <v>4750</v>
      </c>
      <c r="K3150" s="11">
        <f t="shared" si="24"/>
        <v>1662.5000000000002</v>
      </c>
      <c r="L3150" s="11">
        <f t="shared" si="25"/>
        <v>665.00000000000011</v>
      </c>
      <c r="M3150" s="12">
        <v>0.4</v>
      </c>
      <c r="O3150" s="17"/>
      <c r="P3150" s="15"/>
      <c r="Q3150" s="13"/>
      <c r="R3150" s="14"/>
    </row>
    <row r="3151" spans="1:18" ht="15.75" customHeight="1">
      <c r="A3151" s="1"/>
      <c r="B3151" s="7" t="s">
        <v>14</v>
      </c>
      <c r="C3151" s="7">
        <v>1185732</v>
      </c>
      <c r="D3151" s="8">
        <v>44450</v>
      </c>
      <c r="E3151" s="7" t="s">
        <v>33</v>
      </c>
      <c r="F3151" s="7" t="s">
        <v>110</v>
      </c>
      <c r="G3151" s="7" t="s">
        <v>111</v>
      </c>
      <c r="H3151" s="7" t="s">
        <v>18</v>
      </c>
      <c r="I3151" s="9">
        <v>0.3000000000000001</v>
      </c>
      <c r="J3151" s="10">
        <v>2750</v>
      </c>
      <c r="K3151" s="11">
        <f t="shared" si="24"/>
        <v>825.00000000000023</v>
      </c>
      <c r="L3151" s="11">
        <f t="shared" si="25"/>
        <v>330.00000000000011</v>
      </c>
      <c r="M3151" s="12">
        <v>0.4</v>
      </c>
      <c r="O3151" s="17"/>
      <c r="P3151" s="15"/>
      <c r="Q3151" s="13"/>
      <c r="R3151" s="14"/>
    </row>
    <row r="3152" spans="1:18" ht="15.75" customHeight="1">
      <c r="A3152" s="1"/>
      <c r="B3152" s="7" t="s">
        <v>14</v>
      </c>
      <c r="C3152" s="7">
        <v>1185732</v>
      </c>
      <c r="D3152" s="8">
        <v>44450</v>
      </c>
      <c r="E3152" s="7" t="s">
        <v>33</v>
      </c>
      <c r="F3152" s="7" t="s">
        <v>110</v>
      </c>
      <c r="G3152" s="7" t="s">
        <v>111</v>
      </c>
      <c r="H3152" s="7" t="s">
        <v>19</v>
      </c>
      <c r="I3152" s="9">
        <v>0.25000000000000006</v>
      </c>
      <c r="J3152" s="10">
        <v>1750</v>
      </c>
      <c r="K3152" s="11">
        <f t="shared" si="24"/>
        <v>437.50000000000011</v>
      </c>
      <c r="L3152" s="11">
        <f t="shared" si="25"/>
        <v>153.12500000000003</v>
      </c>
      <c r="M3152" s="12">
        <v>0.35</v>
      </c>
      <c r="O3152" s="17"/>
      <c r="P3152" s="15"/>
      <c r="Q3152" s="13"/>
      <c r="R3152" s="14"/>
    </row>
    <row r="3153" spans="1:18" ht="15.75" customHeight="1">
      <c r="A3153" s="1"/>
      <c r="B3153" s="7" t="s">
        <v>14</v>
      </c>
      <c r="C3153" s="7">
        <v>1185732</v>
      </c>
      <c r="D3153" s="8">
        <v>44450</v>
      </c>
      <c r="E3153" s="7" t="s">
        <v>33</v>
      </c>
      <c r="F3153" s="7" t="s">
        <v>110</v>
      </c>
      <c r="G3153" s="7" t="s">
        <v>111</v>
      </c>
      <c r="H3153" s="7" t="s">
        <v>20</v>
      </c>
      <c r="I3153" s="9">
        <v>0.25000000000000006</v>
      </c>
      <c r="J3153" s="10">
        <v>1500</v>
      </c>
      <c r="K3153" s="11">
        <f t="shared" si="24"/>
        <v>375.00000000000006</v>
      </c>
      <c r="L3153" s="11">
        <f t="shared" si="25"/>
        <v>131.25</v>
      </c>
      <c r="M3153" s="12">
        <v>0.35</v>
      </c>
      <c r="O3153" s="17"/>
      <c r="P3153" s="15"/>
      <c r="Q3153" s="13"/>
      <c r="R3153" s="14"/>
    </row>
    <row r="3154" spans="1:18" ht="15.75" customHeight="1">
      <c r="A3154" s="1"/>
      <c r="B3154" s="7" t="s">
        <v>14</v>
      </c>
      <c r="C3154" s="7">
        <v>1185732</v>
      </c>
      <c r="D3154" s="8">
        <v>44450</v>
      </c>
      <c r="E3154" s="7" t="s">
        <v>33</v>
      </c>
      <c r="F3154" s="7" t="s">
        <v>110</v>
      </c>
      <c r="G3154" s="7" t="s">
        <v>111</v>
      </c>
      <c r="H3154" s="7" t="s">
        <v>21</v>
      </c>
      <c r="I3154" s="9">
        <v>0.35000000000000003</v>
      </c>
      <c r="J3154" s="10">
        <v>1500</v>
      </c>
      <c r="K3154" s="11">
        <f t="shared" si="24"/>
        <v>525</v>
      </c>
      <c r="L3154" s="11">
        <f t="shared" si="25"/>
        <v>157.5</v>
      </c>
      <c r="M3154" s="12">
        <v>0.3</v>
      </c>
      <c r="O3154" s="17"/>
      <c r="P3154" s="15"/>
      <c r="Q3154" s="13"/>
      <c r="R3154" s="14"/>
    </row>
    <row r="3155" spans="1:18" ht="15.75" customHeight="1">
      <c r="A3155" s="1"/>
      <c r="B3155" s="7" t="s">
        <v>14</v>
      </c>
      <c r="C3155" s="7">
        <v>1185732</v>
      </c>
      <c r="D3155" s="8">
        <v>44450</v>
      </c>
      <c r="E3155" s="7" t="s">
        <v>33</v>
      </c>
      <c r="F3155" s="7" t="s">
        <v>110</v>
      </c>
      <c r="G3155" s="7" t="s">
        <v>111</v>
      </c>
      <c r="H3155" s="7" t="s">
        <v>22</v>
      </c>
      <c r="I3155" s="9">
        <v>0.4</v>
      </c>
      <c r="J3155" s="10">
        <v>2250</v>
      </c>
      <c r="K3155" s="11">
        <f t="shared" si="24"/>
        <v>900</v>
      </c>
      <c r="L3155" s="11">
        <f t="shared" si="25"/>
        <v>360</v>
      </c>
      <c r="M3155" s="12">
        <v>0.4</v>
      </c>
      <c r="O3155" s="17"/>
      <c r="P3155" s="15"/>
      <c r="Q3155" s="13"/>
      <c r="R3155" s="14"/>
    </row>
    <row r="3156" spans="1:18" ht="15.75" customHeight="1">
      <c r="A3156" s="1"/>
      <c r="B3156" s="7" t="s">
        <v>14</v>
      </c>
      <c r="C3156" s="7">
        <v>1185732</v>
      </c>
      <c r="D3156" s="8">
        <v>44479</v>
      </c>
      <c r="E3156" s="7" t="s">
        <v>33</v>
      </c>
      <c r="F3156" s="7" t="s">
        <v>110</v>
      </c>
      <c r="G3156" s="7" t="s">
        <v>111</v>
      </c>
      <c r="H3156" s="7" t="s">
        <v>17</v>
      </c>
      <c r="I3156" s="9">
        <v>0.44999999999999996</v>
      </c>
      <c r="J3156" s="10">
        <v>4000</v>
      </c>
      <c r="K3156" s="11">
        <f t="shared" si="24"/>
        <v>1799.9999999999998</v>
      </c>
      <c r="L3156" s="11">
        <f t="shared" si="25"/>
        <v>720</v>
      </c>
      <c r="M3156" s="12">
        <v>0.4</v>
      </c>
      <c r="O3156" s="17"/>
      <c r="P3156" s="15"/>
      <c r="Q3156" s="13"/>
      <c r="R3156" s="14"/>
    </row>
    <row r="3157" spans="1:18" ht="15.75" customHeight="1">
      <c r="A3157" s="1"/>
      <c r="B3157" s="7" t="s">
        <v>14</v>
      </c>
      <c r="C3157" s="7">
        <v>1185732</v>
      </c>
      <c r="D3157" s="8">
        <v>44479</v>
      </c>
      <c r="E3157" s="7" t="s">
        <v>33</v>
      </c>
      <c r="F3157" s="7" t="s">
        <v>110</v>
      </c>
      <c r="G3157" s="7" t="s">
        <v>111</v>
      </c>
      <c r="H3157" s="7" t="s">
        <v>18</v>
      </c>
      <c r="I3157" s="9">
        <v>0.35000000000000003</v>
      </c>
      <c r="J3157" s="10">
        <v>2500</v>
      </c>
      <c r="K3157" s="11">
        <f t="shared" si="24"/>
        <v>875.00000000000011</v>
      </c>
      <c r="L3157" s="11">
        <f t="shared" si="25"/>
        <v>350.00000000000006</v>
      </c>
      <c r="M3157" s="12">
        <v>0.4</v>
      </c>
      <c r="O3157" s="17"/>
      <c r="P3157" s="15"/>
      <c r="Q3157" s="13"/>
      <c r="R3157" s="14"/>
    </row>
    <row r="3158" spans="1:18" ht="15.75" customHeight="1">
      <c r="A3158" s="1"/>
      <c r="B3158" s="7" t="s">
        <v>14</v>
      </c>
      <c r="C3158" s="7">
        <v>1185732</v>
      </c>
      <c r="D3158" s="8">
        <v>44479</v>
      </c>
      <c r="E3158" s="7" t="s">
        <v>33</v>
      </c>
      <c r="F3158" s="7" t="s">
        <v>110</v>
      </c>
      <c r="G3158" s="7" t="s">
        <v>111</v>
      </c>
      <c r="H3158" s="7" t="s">
        <v>19</v>
      </c>
      <c r="I3158" s="9">
        <v>0.35000000000000003</v>
      </c>
      <c r="J3158" s="10">
        <v>1500</v>
      </c>
      <c r="K3158" s="11">
        <f t="shared" si="24"/>
        <v>525</v>
      </c>
      <c r="L3158" s="11">
        <f t="shared" si="25"/>
        <v>183.75</v>
      </c>
      <c r="M3158" s="12">
        <v>0.35</v>
      </c>
      <c r="O3158" s="17"/>
      <c r="P3158" s="15"/>
      <c r="Q3158" s="13"/>
      <c r="R3158" s="14"/>
    </row>
    <row r="3159" spans="1:18" ht="15.75" customHeight="1">
      <c r="A3159" s="1"/>
      <c r="B3159" s="7" t="s">
        <v>14</v>
      </c>
      <c r="C3159" s="7">
        <v>1185732</v>
      </c>
      <c r="D3159" s="8">
        <v>44479</v>
      </c>
      <c r="E3159" s="7" t="s">
        <v>33</v>
      </c>
      <c r="F3159" s="7" t="s">
        <v>110</v>
      </c>
      <c r="G3159" s="7" t="s">
        <v>111</v>
      </c>
      <c r="H3159" s="7" t="s">
        <v>20</v>
      </c>
      <c r="I3159" s="9">
        <v>0.35000000000000003</v>
      </c>
      <c r="J3159" s="10">
        <v>1500</v>
      </c>
      <c r="K3159" s="11">
        <f t="shared" si="24"/>
        <v>525</v>
      </c>
      <c r="L3159" s="11">
        <f t="shared" si="25"/>
        <v>183.75</v>
      </c>
      <c r="M3159" s="12">
        <v>0.35</v>
      </c>
      <c r="O3159" s="17"/>
      <c r="P3159" s="15"/>
      <c r="Q3159" s="13"/>
      <c r="R3159" s="14"/>
    </row>
    <row r="3160" spans="1:18" ht="15.75" customHeight="1">
      <c r="A3160" s="1"/>
      <c r="B3160" s="7" t="s">
        <v>14</v>
      </c>
      <c r="C3160" s="7">
        <v>1185732</v>
      </c>
      <c r="D3160" s="8">
        <v>44479</v>
      </c>
      <c r="E3160" s="7" t="s">
        <v>33</v>
      </c>
      <c r="F3160" s="7" t="s">
        <v>110</v>
      </c>
      <c r="G3160" s="7" t="s">
        <v>111</v>
      </c>
      <c r="H3160" s="7" t="s">
        <v>21</v>
      </c>
      <c r="I3160" s="9">
        <v>0.44999999999999996</v>
      </c>
      <c r="J3160" s="10">
        <v>1500</v>
      </c>
      <c r="K3160" s="11">
        <f t="shared" si="24"/>
        <v>674.99999999999989</v>
      </c>
      <c r="L3160" s="11">
        <f t="shared" si="25"/>
        <v>202.49999999999997</v>
      </c>
      <c r="M3160" s="12">
        <v>0.3</v>
      </c>
      <c r="O3160" s="17"/>
      <c r="P3160" s="15"/>
      <c r="Q3160" s="13"/>
      <c r="R3160" s="14"/>
    </row>
    <row r="3161" spans="1:18" ht="15.75" customHeight="1">
      <c r="A3161" s="1"/>
      <c r="B3161" s="7" t="s">
        <v>14</v>
      </c>
      <c r="C3161" s="7">
        <v>1185732</v>
      </c>
      <c r="D3161" s="8">
        <v>44479</v>
      </c>
      <c r="E3161" s="7" t="s">
        <v>33</v>
      </c>
      <c r="F3161" s="7" t="s">
        <v>110</v>
      </c>
      <c r="G3161" s="7" t="s">
        <v>111</v>
      </c>
      <c r="H3161" s="7" t="s">
        <v>22</v>
      </c>
      <c r="I3161" s="9">
        <v>0.49999999999999983</v>
      </c>
      <c r="J3161" s="10">
        <v>2750</v>
      </c>
      <c r="K3161" s="11">
        <f t="shared" si="24"/>
        <v>1374.9999999999995</v>
      </c>
      <c r="L3161" s="11">
        <f t="shared" si="25"/>
        <v>549.99999999999989</v>
      </c>
      <c r="M3161" s="12">
        <v>0.4</v>
      </c>
      <c r="O3161" s="17"/>
      <c r="P3161" s="15"/>
      <c r="Q3161" s="13"/>
      <c r="R3161" s="14"/>
    </row>
    <row r="3162" spans="1:18" ht="15.75" customHeight="1">
      <c r="A3162" s="1"/>
      <c r="B3162" s="7" t="s">
        <v>14</v>
      </c>
      <c r="C3162" s="7">
        <v>1185732</v>
      </c>
      <c r="D3162" s="8">
        <v>44510</v>
      </c>
      <c r="E3162" s="7" t="s">
        <v>33</v>
      </c>
      <c r="F3162" s="7" t="s">
        <v>110</v>
      </c>
      <c r="G3162" s="7" t="s">
        <v>111</v>
      </c>
      <c r="H3162" s="7" t="s">
        <v>17</v>
      </c>
      <c r="I3162" s="9">
        <v>0.44999999999999996</v>
      </c>
      <c r="J3162" s="10">
        <v>4250</v>
      </c>
      <c r="K3162" s="11">
        <f t="shared" si="24"/>
        <v>1912.4999999999998</v>
      </c>
      <c r="L3162" s="11">
        <f t="shared" si="25"/>
        <v>765</v>
      </c>
      <c r="M3162" s="12">
        <v>0.4</v>
      </c>
      <c r="O3162" s="17"/>
      <c r="P3162" s="15"/>
      <c r="Q3162" s="13"/>
      <c r="R3162" s="14"/>
    </row>
    <row r="3163" spans="1:18" ht="15.75" customHeight="1">
      <c r="A3163" s="1"/>
      <c r="B3163" s="7" t="s">
        <v>14</v>
      </c>
      <c r="C3163" s="7">
        <v>1185732</v>
      </c>
      <c r="D3163" s="8">
        <v>44510</v>
      </c>
      <c r="E3163" s="7" t="s">
        <v>33</v>
      </c>
      <c r="F3163" s="7" t="s">
        <v>110</v>
      </c>
      <c r="G3163" s="7" t="s">
        <v>111</v>
      </c>
      <c r="H3163" s="7" t="s">
        <v>18</v>
      </c>
      <c r="I3163" s="9">
        <v>0.35000000000000003</v>
      </c>
      <c r="J3163" s="10">
        <v>3250</v>
      </c>
      <c r="K3163" s="11">
        <f t="shared" si="24"/>
        <v>1137.5</v>
      </c>
      <c r="L3163" s="11">
        <f t="shared" si="25"/>
        <v>455</v>
      </c>
      <c r="M3163" s="12">
        <v>0.4</v>
      </c>
      <c r="O3163" s="17"/>
      <c r="P3163" s="15"/>
      <c r="Q3163" s="13"/>
      <c r="R3163" s="14"/>
    </row>
    <row r="3164" spans="1:18" ht="15.75" customHeight="1">
      <c r="A3164" s="1"/>
      <c r="B3164" s="7" t="s">
        <v>14</v>
      </c>
      <c r="C3164" s="7">
        <v>1185732</v>
      </c>
      <c r="D3164" s="8">
        <v>44510</v>
      </c>
      <c r="E3164" s="7" t="s">
        <v>33</v>
      </c>
      <c r="F3164" s="7" t="s">
        <v>110</v>
      </c>
      <c r="G3164" s="7" t="s">
        <v>111</v>
      </c>
      <c r="H3164" s="7" t="s">
        <v>19</v>
      </c>
      <c r="I3164" s="9">
        <v>0.35000000000000003</v>
      </c>
      <c r="J3164" s="10">
        <v>2700</v>
      </c>
      <c r="K3164" s="11">
        <f t="shared" si="24"/>
        <v>945.00000000000011</v>
      </c>
      <c r="L3164" s="11">
        <f t="shared" si="25"/>
        <v>330.75</v>
      </c>
      <c r="M3164" s="12">
        <v>0.35</v>
      </c>
      <c r="O3164" s="17"/>
      <c r="P3164" s="15"/>
      <c r="Q3164" s="13"/>
      <c r="R3164" s="14"/>
    </row>
    <row r="3165" spans="1:18" ht="15.75" customHeight="1">
      <c r="A3165" s="1"/>
      <c r="B3165" s="7" t="s">
        <v>14</v>
      </c>
      <c r="C3165" s="7">
        <v>1185732</v>
      </c>
      <c r="D3165" s="8">
        <v>44510</v>
      </c>
      <c r="E3165" s="7" t="s">
        <v>33</v>
      </c>
      <c r="F3165" s="7" t="s">
        <v>110</v>
      </c>
      <c r="G3165" s="7" t="s">
        <v>111</v>
      </c>
      <c r="H3165" s="7" t="s">
        <v>20</v>
      </c>
      <c r="I3165" s="9">
        <v>0.35000000000000003</v>
      </c>
      <c r="J3165" s="10">
        <v>2750</v>
      </c>
      <c r="K3165" s="11">
        <f t="shared" si="24"/>
        <v>962.50000000000011</v>
      </c>
      <c r="L3165" s="11">
        <f t="shared" si="25"/>
        <v>336.875</v>
      </c>
      <c r="M3165" s="12">
        <v>0.35</v>
      </c>
      <c r="O3165" s="17"/>
      <c r="P3165" s="15"/>
      <c r="Q3165" s="13"/>
      <c r="R3165" s="14"/>
    </row>
    <row r="3166" spans="1:18" ht="15.75" customHeight="1">
      <c r="A3166" s="1"/>
      <c r="B3166" s="7" t="s">
        <v>14</v>
      </c>
      <c r="C3166" s="7">
        <v>1185732</v>
      </c>
      <c r="D3166" s="8">
        <v>44510</v>
      </c>
      <c r="E3166" s="7" t="s">
        <v>33</v>
      </c>
      <c r="F3166" s="7" t="s">
        <v>110</v>
      </c>
      <c r="G3166" s="7" t="s">
        <v>111</v>
      </c>
      <c r="H3166" s="7" t="s">
        <v>21</v>
      </c>
      <c r="I3166" s="9">
        <v>0.6</v>
      </c>
      <c r="J3166" s="10">
        <v>2500</v>
      </c>
      <c r="K3166" s="11">
        <f t="shared" si="24"/>
        <v>1500</v>
      </c>
      <c r="L3166" s="11">
        <f t="shared" si="25"/>
        <v>450</v>
      </c>
      <c r="M3166" s="12">
        <v>0.3</v>
      </c>
      <c r="O3166" s="17"/>
      <c r="P3166" s="15"/>
      <c r="Q3166" s="13"/>
      <c r="R3166" s="14"/>
    </row>
    <row r="3167" spans="1:18" ht="15.75" customHeight="1">
      <c r="A3167" s="1"/>
      <c r="B3167" s="7" t="s">
        <v>14</v>
      </c>
      <c r="C3167" s="7">
        <v>1185732</v>
      </c>
      <c r="D3167" s="8">
        <v>44510</v>
      </c>
      <c r="E3167" s="7" t="s">
        <v>33</v>
      </c>
      <c r="F3167" s="7" t="s">
        <v>110</v>
      </c>
      <c r="G3167" s="7" t="s">
        <v>111</v>
      </c>
      <c r="H3167" s="7" t="s">
        <v>22</v>
      </c>
      <c r="I3167" s="9">
        <v>0.64999999999999991</v>
      </c>
      <c r="J3167" s="10">
        <v>3500</v>
      </c>
      <c r="K3167" s="11">
        <f t="shared" si="24"/>
        <v>2274.9999999999995</v>
      </c>
      <c r="L3167" s="11">
        <f t="shared" si="25"/>
        <v>909.99999999999989</v>
      </c>
      <c r="M3167" s="12">
        <v>0.4</v>
      </c>
      <c r="O3167" s="17"/>
      <c r="P3167" s="15"/>
      <c r="Q3167" s="13"/>
      <c r="R3167" s="14"/>
    </row>
    <row r="3168" spans="1:18" ht="15.75" customHeight="1">
      <c r="A3168" s="1"/>
      <c r="B3168" s="7" t="s">
        <v>14</v>
      </c>
      <c r="C3168" s="7">
        <v>1185732</v>
      </c>
      <c r="D3168" s="8">
        <v>44539</v>
      </c>
      <c r="E3168" s="7" t="s">
        <v>33</v>
      </c>
      <c r="F3168" s="7" t="s">
        <v>110</v>
      </c>
      <c r="G3168" s="7" t="s">
        <v>111</v>
      </c>
      <c r="H3168" s="7" t="s">
        <v>17</v>
      </c>
      <c r="I3168" s="9">
        <v>0.6</v>
      </c>
      <c r="J3168" s="10">
        <v>6000</v>
      </c>
      <c r="K3168" s="11">
        <f t="shared" si="24"/>
        <v>3600</v>
      </c>
      <c r="L3168" s="11">
        <f t="shared" si="25"/>
        <v>1440</v>
      </c>
      <c r="M3168" s="12">
        <v>0.4</v>
      </c>
      <c r="O3168" s="17"/>
      <c r="P3168" s="15"/>
      <c r="Q3168" s="13"/>
      <c r="R3168" s="14"/>
    </row>
    <row r="3169" spans="1:18" ht="15.75" customHeight="1">
      <c r="A3169" s="1"/>
      <c r="B3169" s="7" t="s">
        <v>14</v>
      </c>
      <c r="C3169" s="7">
        <v>1185732</v>
      </c>
      <c r="D3169" s="8">
        <v>44539</v>
      </c>
      <c r="E3169" s="7" t="s">
        <v>33</v>
      </c>
      <c r="F3169" s="7" t="s">
        <v>110</v>
      </c>
      <c r="G3169" s="7" t="s">
        <v>111</v>
      </c>
      <c r="H3169" s="7" t="s">
        <v>18</v>
      </c>
      <c r="I3169" s="9">
        <v>0.5</v>
      </c>
      <c r="J3169" s="10">
        <v>4000</v>
      </c>
      <c r="K3169" s="11">
        <f t="shared" si="24"/>
        <v>2000</v>
      </c>
      <c r="L3169" s="11">
        <f t="shared" si="25"/>
        <v>800</v>
      </c>
      <c r="M3169" s="12">
        <v>0.4</v>
      </c>
      <c r="O3169" s="17"/>
      <c r="P3169" s="15"/>
      <c r="Q3169" s="13"/>
      <c r="R3169" s="14"/>
    </row>
    <row r="3170" spans="1:18" ht="15.75" customHeight="1">
      <c r="A3170" s="1"/>
      <c r="B3170" s="7" t="s">
        <v>14</v>
      </c>
      <c r="C3170" s="7">
        <v>1185732</v>
      </c>
      <c r="D3170" s="8">
        <v>44539</v>
      </c>
      <c r="E3170" s="7" t="s">
        <v>33</v>
      </c>
      <c r="F3170" s="7" t="s">
        <v>110</v>
      </c>
      <c r="G3170" s="7" t="s">
        <v>111</v>
      </c>
      <c r="H3170" s="7" t="s">
        <v>19</v>
      </c>
      <c r="I3170" s="9">
        <v>0.5</v>
      </c>
      <c r="J3170" s="10">
        <v>3500</v>
      </c>
      <c r="K3170" s="11">
        <f t="shared" si="24"/>
        <v>1750</v>
      </c>
      <c r="L3170" s="11">
        <f t="shared" si="25"/>
        <v>612.5</v>
      </c>
      <c r="M3170" s="12">
        <v>0.35</v>
      </c>
      <c r="O3170" s="17"/>
      <c r="P3170" s="15"/>
      <c r="Q3170" s="13"/>
      <c r="R3170" s="14"/>
    </row>
    <row r="3171" spans="1:18" ht="15.75" customHeight="1">
      <c r="A3171" s="1"/>
      <c r="B3171" s="7" t="s">
        <v>14</v>
      </c>
      <c r="C3171" s="7">
        <v>1185732</v>
      </c>
      <c r="D3171" s="8">
        <v>44539</v>
      </c>
      <c r="E3171" s="7" t="s">
        <v>33</v>
      </c>
      <c r="F3171" s="7" t="s">
        <v>110</v>
      </c>
      <c r="G3171" s="7" t="s">
        <v>111</v>
      </c>
      <c r="H3171" s="7" t="s">
        <v>20</v>
      </c>
      <c r="I3171" s="9">
        <v>0.5</v>
      </c>
      <c r="J3171" s="10">
        <v>3000</v>
      </c>
      <c r="K3171" s="11">
        <f t="shared" si="24"/>
        <v>1500</v>
      </c>
      <c r="L3171" s="11">
        <f t="shared" si="25"/>
        <v>525</v>
      </c>
      <c r="M3171" s="12">
        <v>0.35</v>
      </c>
      <c r="O3171" s="17"/>
      <c r="P3171" s="15"/>
      <c r="Q3171" s="13"/>
      <c r="R3171" s="14"/>
    </row>
    <row r="3172" spans="1:18" ht="15.75" customHeight="1">
      <c r="A3172" s="1"/>
      <c r="B3172" s="7" t="s">
        <v>14</v>
      </c>
      <c r="C3172" s="7">
        <v>1185732</v>
      </c>
      <c r="D3172" s="8">
        <v>44539</v>
      </c>
      <c r="E3172" s="7" t="s">
        <v>33</v>
      </c>
      <c r="F3172" s="7" t="s">
        <v>110</v>
      </c>
      <c r="G3172" s="7" t="s">
        <v>111</v>
      </c>
      <c r="H3172" s="7" t="s">
        <v>21</v>
      </c>
      <c r="I3172" s="9">
        <v>0.6</v>
      </c>
      <c r="J3172" s="10">
        <v>3000</v>
      </c>
      <c r="K3172" s="11">
        <f t="shared" si="24"/>
        <v>1800</v>
      </c>
      <c r="L3172" s="11">
        <f t="shared" si="25"/>
        <v>540</v>
      </c>
      <c r="M3172" s="12">
        <v>0.3</v>
      </c>
      <c r="O3172" s="17"/>
      <c r="P3172" s="15"/>
      <c r="Q3172" s="13"/>
      <c r="R3172" s="14"/>
    </row>
    <row r="3173" spans="1:18" ht="15.75" customHeight="1">
      <c r="A3173" s="1"/>
      <c r="B3173" s="7" t="s">
        <v>14</v>
      </c>
      <c r="C3173" s="7">
        <v>1185732</v>
      </c>
      <c r="D3173" s="8">
        <v>44539</v>
      </c>
      <c r="E3173" s="7" t="s">
        <v>33</v>
      </c>
      <c r="F3173" s="7" t="s">
        <v>110</v>
      </c>
      <c r="G3173" s="7" t="s">
        <v>111</v>
      </c>
      <c r="H3173" s="7" t="s">
        <v>22</v>
      </c>
      <c r="I3173" s="9">
        <v>0.64999999999999991</v>
      </c>
      <c r="J3173" s="10">
        <v>4000</v>
      </c>
      <c r="K3173" s="11">
        <f t="shared" si="24"/>
        <v>2599.9999999999995</v>
      </c>
      <c r="L3173" s="11">
        <f t="shared" si="25"/>
        <v>1039.9999999999998</v>
      </c>
      <c r="M3173" s="12">
        <v>0.4</v>
      </c>
      <c r="O3173" s="17"/>
      <c r="P3173" s="15"/>
      <c r="Q3173" s="13"/>
      <c r="R3173" s="14"/>
    </row>
    <row r="3174" spans="1:18" ht="15.75" customHeight="1">
      <c r="A3174" s="1" t="s">
        <v>39</v>
      </c>
      <c r="B3174" s="7" t="s">
        <v>14</v>
      </c>
      <c r="C3174" s="7">
        <v>1185732</v>
      </c>
      <c r="D3174" s="8">
        <v>44213</v>
      </c>
      <c r="E3174" s="7" t="s">
        <v>33</v>
      </c>
      <c r="F3174" s="7" t="s">
        <v>112</v>
      </c>
      <c r="G3174" s="7" t="s">
        <v>113</v>
      </c>
      <c r="H3174" s="7" t="s">
        <v>17</v>
      </c>
      <c r="I3174" s="9">
        <v>0.35000000000000003</v>
      </c>
      <c r="J3174" s="10">
        <v>5000</v>
      </c>
      <c r="K3174" s="11">
        <f t="shared" si="24"/>
        <v>1750.0000000000002</v>
      </c>
      <c r="L3174" s="11">
        <f t="shared" si="25"/>
        <v>700.00000000000011</v>
      </c>
      <c r="M3174" s="12">
        <v>0.4</v>
      </c>
      <c r="O3174" s="17"/>
      <c r="P3174" s="15"/>
      <c r="Q3174" s="13"/>
      <c r="R3174" s="14"/>
    </row>
    <row r="3175" spans="1:18" ht="15.75" customHeight="1">
      <c r="A3175" s="1"/>
      <c r="B3175" s="7" t="s">
        <v>14</v>
      </c>
      <c r="C3175" s="7">
        <v>1185732</v>
      </c>
      <c r="D3175" s="8">
        <v>44213</v>
      </c>
      <c r="E3175" s="7" t="s">
        <v>33</v>
      </c>
      <c r="F3175" s="7" t="s">
        <v>112</v>
      </c>
      <c r="G3175" s="7" t="s">
        <v>113</v>
      </c>
      <c r="H3175" s="7" t="s">
        <v>18</v>
      </c>
      <c r="I3175" s="9">
        <v>0.35000000000000003</v>
      </c>
      <c r="J3175" s="10">
        <v>3000</v>
      </c>
      <c r="K3175" s="11">
        <f t="shared" si="24"/>
        <v>1050</v>
      </c>
      <c r="L3175" s="11">
        <f t="shared" si="25"/>
        <v>420</v>
      </c>
      <c r="M3175" s="12">
        <v>0.4</v>
      </c>
      <c r="O3175" s="17"/>
      <c r="P3175" s="15"/>
      <c r="Q3175" s="13"/>
      <c r="R3175" s="14"/>
    </row>
    <row r="3176" spans="1:18" ht="15.75" customHeight="1">
      <c r="A3176" s="1"/>
      <c r="B3176" s="7" t="s">
        <v>14</v>
      </c>
      <c r="C3176" s="7">
        <v>1185732</v>
      </c>
      <c r="D3176" s="8">
        <v>44213</v>
      </c>
      <c r="E3176" s="7" t="s">
        <v>33</v>
      </c>
      <c r="F3176" s="7" t="s">
        <v>112</v>
      </c>
      <c r="G3176" s="7" t="s">
        <v>113</v>
      </c>
      <c r="H3176" s="7" t="s">
        <v>19</v>
      </c>
      <c r="I3176" s="9">
        <v>0.25000000000000006</v>
      </c>
      <c r="J3176" s="10">
        <v>3000</v>
      </c>
      <c r="K3176" s="11">
        <f t="shared" si="24"/>
        <v>750.00000000000011</v>
      </c>
      <c r="L3176" s="11">
        <f t="shared" si="25"/>
        <v>300.00000000000006</v>
      </c>
      <c r="M3176" s="12">
        <v>0.4</v>
      </c>
      <c r="O3176" s="17"/>
      <c r="P3176" s="15"/>
      <c r="Q3176" s="13"/>
      <c r="R3176" s="14"/>
    </row>
    <row r="3177" spans="1:18" ht="15.75" customHeight="1">
      <c r="A3177" s="1"/>
      <c r="B3177" s="7" t="s">
        <v>14</v>
      </c>
      <c r="C3177" s="7">
        <v>1185732</v>
      </c>
      <c r="D3177" s="8">
        <v>44213</v>
      </c>
      <c r="E3177" s="7" t="s">
        <v>33</v>
      </c>
      <c r="F3177" s="7" t="s">
        <v>112</v>
      </c>
      <c r="G3177" s="7" t="s">
        <v>113</v>
      </c>
      <c r="H3177" s="7" t="s">
        <v>20</v>
      </c>
      <c r="I3177" s="9">
        <v>0.30000000000000004</v>
      </c>
      <c r="J3177" s="10">
        <v>1500</v>
      </c>
      <c r="K3177" s="11">
        <f t="shared" si="24"/>
        <v>450.00000000000006</v>
      </c>
      <c r="L3177" s="11">
        <f t="shared" si="25"/>
        <v>180.00000000000003</v>
      </c>
      <c r="M3177" s="12">
        <v>0.4</v>
      </c>
      <c r="O3177" s="17"/>
      <c r="P3177" s="15"/>
      <c r="Q3177" s="13"/>
      <c r="R3177" s="14"/>
    </row>
    <row r="3178" spans="1:18" ht="15.75" customHeight="1">
      <c r="A3178" s="1"/>
      <c r="B3178" s="7" t="s">
        <v>14</v>
      </c>
      <c r="C3178" s="7">
        <v>1185732</v>
      </c>
      <c r="D3178" s="8">
        <v>44213</v>
      </c>
      <c r="E3178" s="7" t="s">
        <v>33</v>
      </c>
      <c r="F3178" s="7" t="s">
        <v>112</v>
      </c>
      <c r="G3178" s="7" t="s">
        <v>113</v>
      </c>
      <c r="H3178" s="7" t="s">
        <v>21</v>
      </c>
      <c r="I3178" s="9">
        <v>0.44999999999999996</v>
      </c>
      <c r="J3178" s="10">
        <v>2000</v>
      </c>
      <c r="K3178" s="11">
        <f t="shared" si="24"/>
        <v>899.99999999999989</v>
      </c>
      <c r="L3178" s="11">
        <f t="shared" si="25"/>
        <v>360</v>
      </c>
      <c r="M3178" s="12">
        <v>0.4</v>
      </c>
      <c r="O3178" s="17"/>
      <c r="P3178" s="15"/>
      <c r="Q3178" s="13"/>
      <c r="R3178" s="14"/>
    </row>
    <row r="3179" spans="1:18" ht="15.75" customHeight="1">
      <c r="A3179" s="1"/>
      <c r="B3179" s="7" t="s">
        <v>14</v>
      </c>
      <c r="C3179" s="7">
        <v>1185732</v>
      </c>
      <c r="D3179" s="8">
        <v>44213</v>
      </c>
      <c r="E3179" s="7" t="s">
        <v>33</v>
      </c>
      <c r="F3179" s="7" t="s">
        <v>112</v>
      </c>
      <c r="G3179" s="7" t="s">
        <v>113</v>
      </c>
      <c r="H3179" s="7" t="s">
        <v>22</v>
      </c>
      <c r="I3179" s="9">
        <v>0.35000000000000003</v>
      </c>
      <c r="J3179" s="10">
        <v>3000</v>
      </c>
      <c r="K3179" s="11">
        <f t="shared" si="24"/>
        <v>1050</v>
      </c>
      <c r="L3179" s="11">
        <f t="shared" si="25"/>
        <v>420</v>
      </c>
      <c r="M3179" s="12">
        <v>0.4</v>
      </c>
      <c r="O3179" s="17"/>
      <c r="P3179" s="15"/>
      <c r="Q3179" s="13"/>
      <c r="R3179" s="14"/>
    </row>
    <row r="3180" spans="1:18" ht="15.75" customHeight="1">
      <c r="A3180" s="1"/>
      <c r="B3180" s="7" t="s">
        <v>14</v>
      </c>
      <c r="C3180" s="7">
        <v>1185732</v>
      </c>
      <c r="D3180" s="8">
        <v>44244</v>
      </c>
      <c r="E3180" s="7" t="s">
        <v>33</v>
      </c>
      <c r="F3180" s="7" t="s">
        <v>112</v>
      </c>
      <c r="G3180" s="7" t="s">
        <v>113</v>
      </c>
      <c r="H3180" s="7" t="s">
        <v>17</v>
      </c>
      <c r="I3180" s="9">
        <v>0.35000000000000003</v>
      </c>
      <c r="J3180" s="10">
        <v>5500</v>
      </c>
      <c r="K3180" s="11">
        <f t="shared" si="24"/>
        <v>1925.0000000000002</v>
      </c>
      <c r="L3180" s="11">
        <f t="shared" si="25"/>
        <v>770.00000000000011</v>
      </c>
      <c r="M3180" s="12">
        <v>0.4</v>
      </c>
      <c r="O3180" s="17"/>
      <c r="P3180" s="15"/>
      <c r="Q3180" s="13"/>
      <c r="R3180" s="14"/>
    </row>
    <row r="3181" spans="1:18" ht="15.75" customHeight="1">
      <c r="A3181" s="1"/>
      <c r="B3181" s="7" t="s">
        <v>14</v>
      </c>
      <c r="C3181" s="7">
        <v>1185732</v>
      </c>
      <c r="D3181" s="8">
        <v>44244</v>
      </c>
      <c r="E3181" s="7" t="s">
        <v>33</v>
      </c>
      <c r="F3181" s="7" t="s">
        <v>112</v>
      </c>
      <c r="G3181" s="7" t="s">
        <v>113</v>
      </c>
      <c r="H3181" s="7" t="s">
        <v>18</v>
      </c>
      <c r="I3181" s="9">
        <v>0.4</v>
      </c>
      <c r="J3181" s="10">
        <v>2000</v>
      </c>
      <c r="K3181" s="11">
        <f t="shared" si="24"/>
        <v>800</v>
      </c>
      <c r="L3181" s="11">
        <f t="shared" si="25"/>
        <v>320</v>
      </c>
      <c r="M3181" s="12">
        <v>0.4</v>
      </c>
      <c r="O3181" s="17"/>
      <c r="P3181" s="15"/>
      <c r="Q3181" s="13"/>
      <c r="R3181" s="14"/>
    </row>
    <row r="3182" spans="1:18" ht="15.75" customHeight="1">
      <c r="A3182" s="1"/>
      <c r="B3182" s="7" t="s">
        <v>14</v>
      </c>
      <c r="C3182" s="7">
        <v>1185732</v>
      </c>
      <c r="D3182" s="8">
        <v>44244</v>
      </c>
      <c r="E3182" s="7" t="s">
        <v>33</v>
      </c>
      <c r="F3182" s="7" t="s">
        <v>112</v>
      </c>
      <c r="G3182" s="7" t="s">
        <v>113</v>
      </c>
      <c r="H3182" s="7" t="s">
        <v>19</v>
      </c>
      <c r="I3182" s="9">
        <v>0.30000000000000004</v>
      </c>
      <c r="J3182" s="10">
        <v>3000</v>
      </c>
      <c r="K3182" s="11">
        <f t="shared" si="24"/>
        <v>900.00000000000011</v>
      </c>
      <c r="L3182" s="11">
        <f t="shared" si="25"/>
        <v>360.00000000000006</v>
      </c>
      <c r="M3182" s="12">
        <v>0.4</v>
      </c>
      <c r="O3182" s="17"/>
      <c r="P3182" s="15"/>
      <c r="Q3182" s="13"/>
      <c r="R3182" s="14"/>
    </row>
    <row r="3183" spans="1:18" ht="15.75" customHeight="1">
      <c r="A3183" s="1"/>
      <c r="B3183" s="7" t="s">
        <v>14</v>
      </c>
      <c r="C3183" s="7">
        <v>1185732</v>
      </c>
      <c r="D3183" s="8">
        <v>44244</v>
      </c>
      <c r="E3183" s="7" t="s">
        <v>33</v>
      </c>
      <c r="F3183" s="7" t="s">
        <v>112</v>
      </c>
      <c r="G3183" s="7" t="s">
        <v>113</v>
      </c>
      <c r="H3183" s="7" t="s">
        <v>20</v>
      </c>
      <c r="I3183" s="9">
        <v>0.35000000000000003</v>
      </c>
      <c r="J3183" s="10">
        <v>1750</v>
      </c>
      <c r="K3183" s="11">
        <f t="shared" si="24"/>
        <v>612.50000000000011</v>
      </c>
      <c r="L3183" s="11">
        <f t="shared" si="25"/>
        <v>245.00000000000006</v>
      </c>
      <c r="M3183" s="12">
        <v>0.4</v>
      </c>
      <c r="O3183" s="17"/>
      <c r="P3183" s="15"/>
      <c r="Q3183" s="13"/>
      <c r="R3183" s="14"/>
    </row>
    <row r="3184" spans="1:18" ht="15.75" customHeight="1">
      <c r="A3184" s="1"/>
      <c r="B3184" s="7" t="s">
        <v>14</v>
      </c>
      <c r="C3184" s="7">
        <v>1185732</v>
      </c>
      <c r="D3184" s="8">
        <v>44244</v>
      </c>
      <c r="E3184" s="7" t="s">
        <v>33</v>
      </c>
      <c r="F3184" s="7" t="s">
        <v>112</v>
      </c>
      <c r="G3184" s="7" t="s">
        <v>113</v>
      </c>
      <c r="H3184" s="7" t="s">
        <v>21</v>
      </c>
      <c r="I3184" s="9">
        <v>0.49999999999999994</v>
      </c>
      <c r="J3184" s="10">
        <v>2500</v>
      </c>
      <c r="K3184" s="11">
        <f t="shared" si="24"/>
        <v>1249.9999999999998</v>
      </c>
      <c r="L3184" s="11">
        <f t="shared" si="25"/>
        <v>499.99999999999994</v>
      </c>
      <c r="M3184" s="12">
        <v>0.4</v>
      </c>
      <c r="O3184" s="17"/>
      <c r="P3184" s="15"/>
      <c r="Q3184" s="13"/>
      <c r="R3184" s="14"/>
    </row>
    <row r="3185" spans="1:18" ht="15.75" customHeight="1">
      <c r="A3185" s="1"/>
      <c r="B3185" s="7" t="s">
        <v>14</v>
      </c>
      <c r="C3185" s="7">
        <v>1185732</v>
      </c>
      <c r="D3185" s="8">
        <v>44244</v>
      </c>
      <c r="E3185" s="7" t="s">
        <v>33</v>
      </c>
      <c r="F3185" s="7" t="s">
        <v>112</v>
      </c>
      <c r="G3185" s="7" t="s">
        <v>113</v>
      </c>
      <c r="H3185" s="7" t="s">
        <v>22</v>
      </c>
      <c r="I3185" s="9">
        <v>0.24999999999999994</v>
      </c>
      <c r="J3185" s="10">
        <v>3500</v>
      </c>
      <c r="K3185" s="11">
        <f t="shared" si="24"/>
        <v>874.99999999999977</v>
      </c>
      <c r="L3185" s="11">
        <f t="shared" si="25"/>
        <v>349.99999999999994</v>
      </c>
      <c r="M3185" s="12">
        <v>0.4</v>
      </c>
      <c r="O3185" s="17"/>
      <c r="P3185" s="15"/>
      <c r="Q3185" s="13"/>
      <c r="R3185" s="14"/>
    </row>
    <row r="3186" spans="1:18" ht="15.75" customHeight="1">
      <c r="A3186" s="1"/>
      <c r="B3186" s="7" t="s">
        <v>14</v>
      </c>
      <c r="C3186" s="7">
        <v>1185732</v>
      </c>
      <c r="D3186" s="8">
        <v>44271</v>
      </c>
      <c r="E3186" s="7" t="s">
        <v>33</v>
      </c>
      <c r="F3186" s="7" t="s">
        <v>112</v>
      </c>
      <c r="G3186" s="7" t="s">
        <v>113</v>
      </c>
      <c r="H3186" s="7" t="s">
        <v>17</v>
      </c>
      <c r="I3186" s="9">
        <v>0.30000000000000004</v>
      </c>
      <c r="J3186" s="10">
        <v>5700</v>
      </c>
      <c r="K3186" s="11">
        <f t="shared" si="24"/>
        <v>1710.0000000000002</v>
      </c>
      <c r="L3186" s="11">
        <f t="shared" si="25"/>
        <v>684.00000000000011</v>
      </c>
      <c r="M3186" s="12">
        <v>0.4</v>
      </c>
      <c r="O3186" s="17"/>
      <c r="P3186" s="15"/>
      <c r="Q3186" s="13"/>
      <c r="R3186" s="14"/>
    </row>
    <row r="3187" spans="1:18" ht="15.75" customHeight="1">
      <c r="A3187" s="1"/>
      <c r="B3187" s="7" t="s">
        <v>14</v>
      </c>
      <c r="C3187" s="7">
        <v>1185732</v>
      </c>
      <c r="D3187" s="8">
        <v>44271</v>
      </c>
      <c r="E3187" s="7" t="s">
        <v>33</v>
      </c>
      <c r="F3187" s="7" t="s">
        <v>112</v>
      </c>
      <c r="G3187" s="7" t="s">
        <v>113</v>
      </c>
      <c r="H3187" s="7" t="s">
        <v>18</v>
      </c>
      <c r="I3187" s="9">
        <v>0.30000000000000004</v>
      </c>
      <c r="J3187" s="10">
        <v>2750</v>
      </c>
      <c r="K3187" s="11">
        <f t="shared" si="24"/>
        <v>825.00000000000011</v>
      </c>
      <c r="L3187" s="11">
        <f t="shared" si="25"/>
        <v>330.00000000000006</v>
      </c>
      <c r="M3187" s="12">
        <v>0.4</v>
      </c>
      <c r="O3187" s="17"/>
      <c r="P3187" s="15"/>
      <c r="Q3187" s="13"/>
      <c r="R3187" s="14"/>
    </row>
    <row r="3188" spans="1:18" ht="15.75" customHeight="1">
      <c r="A3188" s="1"/>
      <c r="B3188" s="7" t="s">
        <v>14</v>
      </c>
      <c r="C3188" s="7">
        <v>1185732</v>
      </c>
      <c r="D3188" s="8">
        <v>44271</v>
      </c>
      <c r="E3188" s="7" t="s">
        <v>33</v>
      </c>
      <c r="F3188" s="7" t="s">
        <v>112</v>
      </c>
      <c r="G3188" s="7" t="s">
        <v>113</v>
      </c>
      <c r="H3188" s="7" t="s">
        <v>19</v>
      </c>
      <c r="I3188" s="9">
        <v>0.2</v>
      </c>
      <c r="J3188" s="10">
        <v>3250</v>
      </c>
      <c r="K3188" s="11">
        <f t="shared" si="24"/>
        <v>650</v>
      </c>
      <c r="L3188" s="11">
        <f t="shared" si="25"/>
        <v>260</v>
      </c>
      <c r="M3188" s="12">
        <v>0.4</v>
      </c>
      <c r="O3188" s="17"/>
      <c r="P3188" s="15"/>
      <c r="Q3188" s="13"/>
      <c r="R3188" s="14"/>
    </row>
    <row r="3189" spans="1:18" ht="15.75" customHeight="1">
      <c r="A3189" s="1"/>
      <c r="B3189" s="7" t="s">
        <v>14</v>
      </c>
      <c r="C3189" s="7">
        <v>1185732</v>
      </c>
      <c r="D3189" s="8">
        <v>44271</v>
      </c>
      <c r="E3189" s="7" t="s">
        <v>33</v>
      </c>
      <c r="F3189" s="7" t="s">
        <v>112</v>
      </c>
      <c r="G3189" s="7" t="s">
        <v>113</v>
      </c>
      <c r="H3189" s="7" t="s">
        <v>20</v>
      </c>
      <c r="I3189" s="9">
        <v>0.24999999999999994</v>
      </c>
      <c r="J3189" s="10">
        <v>1750</v>
      </c>
      <c r="K3189" s="11">
        <f t="shared" si="24"/>
        <v>437.49999999999989</v>
      </c>
      <c r="L3189" s="11">
        <f t="shared" si="25"/>
        <v>174.99999999999997</v>
      </c>
      <c r="M3189" s="12">
        <v>0.4</v>
      </c>
      <c r="O3189" s="17"/>
      <c r="P3189" s="15"/>
      <c r="Q3189" s="13"/>
      <c r="R3189" s="14"/>
    </row>
    <row r="3190" spans="1:18" ht="15.75" customHeight="1">
      <c r="A3190" s="1"/>
      <c r="B3190" s="7" t="s">
        <v>14</v>
      </c>
      <c r="C3190" s="7">
        <v>1185732</v>
      </c>
      <c r="D3190" s="8">
        <v>44271</v>
      </c>
      <c r="E3190" s="7" t="s">
        <v>33</v>
      </c>
      <c r="F3190" s="7" t="s">
        <v>112</v>
      </c>
      <c r="G3190" s="7" t="s">
        <v>113</v>
      </c>
      <c r="H3190" s="7" t="s">
        <v>21</v>
      </c>
      <c r="I3190" s="9">
        <v>0.4</v>
      </c>
      <c r="J3190" s="10">
        <v>2250</v>
      </c>
      <c r="K3190" s="11">
        <f t="shared" si="24"/>
        <v>900</v>
      </c>
      <c r="L3190" s="11">
        <f t="shared" si="25"/>
        <v>360</v>
      </c>
      <c r="M3190" s="12">
        <v>0.4</v>
      </c>
      <c r="O3190" s="17"/>
      <c r="P3190" s="15"/>
      <c r="Q3190" s="13"/>
      <c r="R3190" s="14"/>
    </row>
    <row r="3191" spans="1:18" ht="15.75" customHeight="1">
      <c r="A3191" s="1"/>
      <c r="B3191" s="7" t="s">
        <v>14</v>
      </c>
      <c r="C3191" s="7">
        <v>1185732</v>
      </c>
      <c r="D3191" s="8">
        <v>44271</v>
      </c>
      <c r="E3191" s="7" t="s">
        <v>33</v>
      </c>
      <c r="F3191" s="7" t="s">
        <v>112</v>
      </c>
      <c r="G3191" s="7" t="s">
        <v>113</v>
      </c>
      <c r="H3191" s="7" t="s">
        <v>22</v>
      </c>
      <c r="I3191" s="9">
        <v>0.30000000000000004</v>
      </c>
      <c r="J3191" s="10">
        <v>3250</v>
      </c>
      <c r="K3191" s="11">
        <f t="shared" si="24"/>
        <v>975.00000000000011</v>
      </c>
      <c r="L3191" s="11">
        <f t="shared" si="25"/>
        <v>390.00000000000006</v>
      </c>
      <c r="M3191" s="12">
        <v>0.4</v>
      </c>
      <c r="O3191" s="17"/>
      <c r="P3191" s="15"/>
      <c r="Q3191" s="13"/>
      <c r="R3191" s="14"/>
    </row>
    <row r="3192" spans="1:18" ht="15.75" customHeight="1">
      <c r="A3192" s="1"/>
      <c r="B3192" s="7" t="s">
        <v>14</v>
      </c>
      <c r="C3192" s="7">
        <v>1185732</v>
      </c>
      <c r="D3192" s="8">
        <v>44303</v>
      </c>
      <c r="E3192" s="7" t="s">
        <v>33</v>
      </c>
      <c r="F3192" s="7" t="s">
        <v>112</v>
      </c>
      <c r="G3192" s="7" t="s">
        <v>113</v>
      </c>
      <c r="H3192" s="7" t="s">
        <v>17</v>
      </c>
      <c r="I3192" s="9">
        <v>0.30000000000000004</v>
      </c>
      <c r="J3192" s="10">
        <v>5500</v>
      </c>
      <c r="K3192" s="11">
        <f t="shared" si="24"/>
        <v>1650.0000000000002</v>
      </c>
      <c r="L3192" s="11">
        <f t="shared" si="25"/>
        <v>660.00000000000011</v>
      </c>
      <c r="M3192" s="12">
        <v>0.4</v>
      </c>
      <c r="O3192" s="17"/>
      <c r="P3192" s="15"/>
      <c r="Q3192" s="13"/>
      <c r="R3192" s="14"/>
    </row>
    <row r="3193" spans="1:18" ht="15.75" customHeight="1">
      <c r="A3193" s="1"/>
      <c r="B3193" s="7" t="s">
        <v>14</v>
      </c>
      <c r="C3193" s="7">
        <v>1185732</v>
      </c>
      <c r="D3193" s="8">
        <v>44303</v>
      </c>
      <c r="E3193" s="7" t="s">
        <v>33</v>
      </c>
      <c r="F3193" s="7" t="s">
        <v>112</v>
      </c>
      <c r="G3193" s="7" t="s">
        <v>113</v>
      </c>
      <c r="H3193" s="7" t="s">
        <v>18</v>
      </c>
      <c r="I3193" s="9">
        <v>0.30000000000000004</v>
      </c>
      <c r="J3193" s="10">
        <v>2500</v>
      </c>
      <c r="K3193" s="11">
        <f t="shared" si="24"/>
        <v>750.00000000000011</v>
      </c>
      <c r="L3193" s="11">
        <f t="shared" si="25"/>
        <v>300.00000000000006</v>
      </c>
      <c r="M3193" s="12">
        <v>0.4</v>
      </c>
      <c r="O3193" s="17"/>
      <c r="P3193" s="15"/>
      <c r="Q3193" s="13"/>
      <c r="R3193" s="14"/>
    </row>
    <row r="3194" spans="1:18" ht="15.75" customHeight="1">
      <c r="A3194" s="1"/>
      <c r="B3194" s="7" t="s">
        <v>14</v>
      </c>
      <c r="C3194" s="7">
        <v>1185732</v>
      </c>
      <c r="D3194" s="8">
        <v>44303</v>
      </c>
      <c r="E3194" s="7" t="s">
        <v>33</v>
      </c>
      <c r="F3194" s="7" t="s">
        <v>112</v>
      </c>
      <c r="G3194" s="7" t="s">
        <v>113</v>
      </c>
      <c r="H3194" s="7" t="s">
        <v>19</v>
      </c>
      <c r="I3194" s="9">
        <v>0.2</v>
      </c>
      <c r="J3194" s="10">
        <v>2500</v>
      </c>
      <c r="K3194" s="11">
        <f t="shared" si="24"/>
        <v>500</v>
      </c>
      <c r="L3194" s="11">
        <f t="shared" si="25"/>
        <v>200</v>
      </c>
      <c r="M3194" s="12">
        <v>0.4</v>
      </c>
      <c r="O3194" s="17"/>
      <c r="P3194" s="15"/>
      <c r="Q3194" s="13"/>
      <c r="R3194" s="14"/>
    </row>
    <row r="3195" spans="1:18" ht="15.75" customHeight="1">
      <c r="A3195" s="1"/>
      <c r="B3195" s="7" t="s">
        <v>14</v>
      </c>
      <c r="C3195" s="7">
        <v>1185732</v>
      </c>
      <c r="D3195" s="8">
        <v>44303</v>
      </c>
      <c r="E3195" s="7" t="s">
        <v>33</v>
      </c>
      <c r="F3195" s="7" t="s">
        <v>112</v>
      </c>
      <c r="G3195" s="7" t="s">
        <v>113</v>
      </c>
      <c r="H3195" s="7" t="s">
        <v>20</v>
      </c>
      <c r="I3195" s="9">
        <v>0.24999999999999994</v>
      </c>
      <c r="J3195" s="10">
        <v>1750</v>
      </c>
      <c r="K3195" s="11">
        <f t="shared" si="24"/>
        <v>437.49999999999989</v>
      </c>
      <c r="L3195" s="11">
        <f t="shared" si="25"/>
        <v>174.99999999999997</v>
      </c>
      <c r="M3195" s="12">
        <v>0.4</v>
      </c>
      <c r="O3195" s="17"/>
      <c r="P3195" s="15"/>
      <c r="Q3195" s="13"/>
      <c r="R3195" s="14"/>
    </row>
    <row r="3196" spans="1:18" ht="15.75" customHeight="1">
      <c r="A3196" s="1"/>
      <c r="B3196" s="7" t="s">
        <v>14</v>
      </c>
      <c r="C3196" s="7">
        <v>1185732</v>
      </c>
      <c r="D3196" s="8">
        <v>44303</v>
      </c>
      <c r="E3196" s="7" t="s">
        <v>33</v>
      </c>
      <c r="F3196" s="7" t="s">
        <v>112</v>
      </c>
      <c r="G3196" s="7" t="s">
        <v>113</v>
      </c>
      <c r="H3196" s="7" t="s">
        <v>21</v>
      </c>
      <c r="I3196" s="9">
        <v>0.65</v>
      </c>
      <c r="J3196" s="10">
        <v>2000</v>
      </c>
      <c r="K3196" s="11">
        <f t="shared" si="24"/>
        <v>1300</v>
      </c>
      <c r="L3196" s="11">
        <f t="shared" si="25"/>
        <v>520</v>
      </c>
      <c r="M3196" s="12">
        <v>0.4</v>
      </c>
      <c r="O3196" s="17"/>
      <c r="P3196" s="15"/>
      <c r="Q3196" s="13"/>
      <c r="R3196" s="14"/>
    </row>
    <row r="3197" spans="1:18" ht="15.75" customHeight="1">
      <c r="A3197" s="1"/>
      <c r="B3197" s="7" t="s">
        <v>14</v>
      </c>
      <c r="C3197" s="7">
        <v>1185732</v>
      </c>
      <c r="D3197" s="8">
        <v>44303</v>
      </c>
      <c r="E3197" s="7" t="s">
        <v>33</v>
      </c>
      <c r="F3197" s="7" t="s">
        <v>112</v>
      </c>
      <c r="G3197" s="7" t="s">
        <v>113</v>
      </c>
      <c r="H3197" s="7" t="s">
        <v>22</v>
      </c>
      <c r="I3197" s="9">
        <v>0.5</v>
      </c>
      <c r="J3197" s="10">
        <v>3250</v>
      </c>
      <c r="K3197" s="11">
        <f t="shared" si="24"/>
        <v>1625</v>
      </c>
      <c r="L3197" s="11">
        <f t="shared" si="25"/>
        <v>650</v>
      </c>
      <c r="M3197" s="12">
        <v>0.4</v>
      </c>
      <c r="O3197" s="17"/>
      <c r="P3197" s="15"/>
      <c r="Q3197" s="13"/>
      <c r="R3197" s="14"/>
    </row>
    <row r="3198" spans="1:18" ht="15.75" customHeight="1">
      <c r="A3198" s="1"/>
      <c r="B3198" s="7" t="s">
        <v>14</v>
      </c>
      <c r="C3198" s="7">
        <v>1185732</v>
      </c>
      <c r="D3198" s="8">
        <v>44334</v>
      </c>
      <c r="E3198" s="7" t="s">
        <v>33</v>
      </c>
      <c r="F3198" s="7" t="s">
        <v>112</v>
      </c>
      <c r="G3198" s="7" t="s">
        <v>113</v>
      </c>
      <c r="H3198" s="7" t="s">
        <v>17</v>
      </c>
      <c r="I3198" s="9">
        <v>0.6</v>
      </c>
      <c r="J3198" s="10">
        <v>5950</v>
      </c>
      <c r="K3198" s="11">
        <f t="shared" si="24"/>
        <v>3570</v>
      </c>
      <c r="L3198" s="11">
        <f t="shared" si="25"/>
        <v>1428</v>
      </c>
      <c r="M3198" s="12">
        <v>0.4</v>
      </c>
      <c r="O3198" s="17"/>
      <c r="P3198" s="15"/>
      <c r="Q3198" s="13"/>
      <c r="R3198" s="14"/>
    </row>
    <row r="3199" spans="1:18" ht="15.75" customHeight="1">
      <c r="A3199" s="1"/>
      <c r="B3199" s="7" t="s">
        <v>14</v>
      </c>
      <c r="C3199" s="7">
        <v>1185732</v>
      </c>
      <c r="D3199" s="8">
        <v>44334</v>
      </c>
      <c r="E3199" s="7" t="s">
        <v>33</v>
      </c>
      <c r="F3199" s="7" t="s">
        <v>112</v>
      </c>
      <c r="G3199" s="7" t="s">
        <v>113</v>
      </c>
      <c r="H3199" s="7" t="s">
        <v>18</v>
      </c>
      <c r="I3199" s="9">
        <v>0.4</v>
      </c>
      <c r="J3199" s="10">
        <v>3000</v>
      </c>
      <c r="K3199" s="11">
        <f t="shared" si="24"/>
        <v>1200</v>
      </c>
      <c r="L3199" s="11">
        <f t="shared" si="25"/>
        <v>480</v>
      </c>
      <c r="M3199" s="12">
        <v>0.4</v>
      </c>
      <c r="O3199" s="17"/>
      <c r="P3199" s="15"/>
      <c r="Q3199" s="13"/>
      <c r="R3199" s="14"/>
    </row>
    <row r="3200" spans="1:18" ht="15.75" customHeight="1">
      <c r="A3200" s="1"/>
      <c r="B3200" s="7" t="s">
        <v>14</v>
      </c>
      <c r="C3200" s="7">
        <v>1185732</v>
      </c>
      <c r="D3200" s="8">
        <v>44334</v>
      </c>
      <c r="E3200" s="7" t="s">
        <v>33</v>
      </c>
      <c r="F3200" s="7" t="s">
        <v>112</v>
      </c>
      <c r="G3200" s="7" t="s">
        <v>113</v>
      </c>
      <c r="H3200" s="7" t="s">
        <v>19</v>
      </c>
      <c r="I3200" s="9">
        <v>0.35000000000000003</v>
      </c>
      <c r="J3200" s="10">
        <v>2750</v>
      </c>
      <c r="K3200" s="11">
        <f t="shared" si="24"/>
        <v>962.50000000000011</v>
      </c>
      <c r="L3200" s="11">
        <f t="shared" si="25"/>
        <v>385.00000000000006</v>
      </c>
      <c r="M3200" s="12">
        <v>0.4</v>
      </c>
      <c r="O3200" s="17"/>
      <c r="P3200" s="15"/>
      <c r="Q3200" s="13"/>
      <c r="R3200" s="14"/>
    </row>
    <row r="3201" spans="1:18" ht="15.75" customHeight="1">
      <c r="A3201" s="1"/>
      <c r="B3201" s="7" t="s">
        <v>14</v>
      </c>
      <c r="C3201" s="7">
        <v>1185732</v>
      </c>
      <c r="D3201" s="8">
        <v>44334</v>
      </c>
      <c r="E3201" s="7" t="s">
        <v>33</v>
      </c>
      <c r="F3201" s="7" t="s">
        <v>112</v>
      </c>
      <c r="G3201" s="7" t="s">
        <v>113</v>
      </c>
      <c r="H3201" s="7" t="s">
        <v>20</v>
      </c>
      <c r="I3201" s="9">
        <v>0.35000000000000003</v>
      </c>
      <c r="J3201" s="10">
        <v>2000</v>
      </c>
      <c r="K3201" s="11">
        <f t="shared" si="24"/>
        <v>700.00000000000011</v>
      </c>
      <c r="L3201" s="11">
        <f t="shared" si="25"/>
        <v>280.00000000000006</v>
      </c>
      <c r="M3201" s="12">
        <v>0.4</v>
      </c>
      <c r="O3201" s="17"/>
      <c r="P3201" s="15"/>
      <c r="Q3201" s="13"/>
      <c r="R3201" s="14"/>
    </row>
    <row r="3202" spans="1:18" ht="15.75" customHeight="1">
      <c r="A3202" s="1"/>
      <c r="B3202" s="7" t="s">
        <v>14</v>
      </c>
      <c r="C3202" s="7">
        <v>1185732</v>
      </c>
      <c r="D3202" s="8">
        <v>44334</v>
      </c>
      <c r="E3202" s="7" t="s">
        <v>33</v>
      </c>
      <c r="F3202" s="7" t="s">
        <v>112</v>
      </c>
      <c r="G3202" s="7" t="s">
        <v>113</v>
      </c>
      <c r="H3202" s="7" t="s">
        <v>21</v>
      </c>
      <c r="I3202" s="9">
        <v>0.44999999999999996</v>
      </c>
      <c r="J3202" s="10">
        <v>2250</v>
      </c>
      <c r="K3202" s="11">
        <f t="shared" si="24"/>
        <v>1012.4999999999999</v>
      </c>
      <c r="L3202" s="11">
        <f t="shared" si="25"/>
        <v>405</v>
      </c>
      <c r="M3202" s="12">
        <v>0.4</v>
      </c>
      <c r="O3202" s="17"/>
      <c r="P3202" s="15"/>
      <c r="Q3202" s="13"/>
      <c r="R3202" s="14"/>
    </row>
    <row r="3203" spans="1:18" ht="15.75" customHeight="1">
      <c r="A3203" s="1"/>
      <c r="B3203" s="7" t="s">
        <v>14</v>
      </c>
      <c r="C3203" s="7">
        <v>1185732</v>
      </c>
      <c r="D3203" s="8">
        <v>44334</v>
      </c>
      <c r="E3203" s="7" t="s">
        <v>33</v>
      </c>
      <c r="F3203" s="7" t="s">
        <v>112</v>
      </c>
      <c r="G3203" s="7" t="s">
        <v>113</v>
      </c>
      <c r="H3203" s="7" t="s">
        <v>22</v>
      </c>
      <c r="I3203" s="9">
        <v>0.54999999999999993</v>
      </c>
      <c r="J3203" s="10">
        <v>3500</v>
      </c>
      <c r="K3203" s="11">
        <f t="shared" si="24"/>
        <v>1924.9999999999998</v>
      </c>
      <c r="L3203" s="11">
        <f t="shared" si="25"/>
        <v>770</v>
      </c>
      <c r="M3203" s="12">
        <v>0.4</v>
      </c>
      <c r="O3203" s="17"/>
      <c r="P3203" s="15"/>
      <c r="Q3203" s="13"/>
      <c r="R3203" s="14"/>
    </row>
    <row r="3204" spans="1:18" ht="15.75" customHeight="1">
      <c r="A3204" s="1"/>
      <c r="B3204" s="7" t="s">
        <v>14</v>
      </c>
      <c r="C3204" s="7">
        <v>1185732</v>
      </c>
      <c r="D3204" s="8">
        <v>44364</v>
      </c>
      <c r="E3204" s="7" t="s">
        <v>33</v>
      </c>
      <c r="F3204" s="7" t="s">
        <v>112</v>
      </c>
      <c r="G3204" s="7" t="s">
        <v>113</v>
      </c>
      <c r="H3204" s="7" t="s">
        <v>17</v>
      </c>
      <c r="I3204" s="9">
        <v>0.45</v>
      </c>
      <c r="J3204" s="10">
        <v>6000</v>
      </c>
      <c r="K3204" s="11">
        <f t="shared" si="24"/>
        <v>2700</v>
      </c>
      <c r="L3204" s="11">
        <f t="shared" si="25"/>
        <v>1080</v>
      </c>
      <c r="M3204" s="12">
        <v>0.4</v>
      </c>
      <c r="O3204" s="17"/>
      <c r="P3204" s="15"/>
      <c r="Q3204" s="13"/>
      <c r="R3204" s="14"/>
    </row>
    <row r="3205" spans="1:18" ht="15.75" customHeight="1">
      <c r="A3205" s="1"/>
      <c r="B3205" s="7" t="s">
        <v>14</v>
      </c>
      <c r="C3205" s="7">
        <v>1185732</v>
      </c>
      <c r="D3205" s="8">
        <v>44364</v>
      </c>
      <c r="E3205" s="7" t="s">
        <v>33</v>
      </c>
      <c r="F3205" s="7" t="s">
        <v>112</v>
      </c>
      <c r="G3205" s="7" t="s">
        <v>113</v>
      </c>
      <c r="H3205" s="7" t="s">
        <v>18</v>
      </c>
      <c r="I3205" s="9">
        <v>0.40000000000000008</v>
      </c>
      <c r="J3205" s="10">
        <v>4250</v>
      </c>
      <c r="K3205" s="11">
        <f t="shared" si="24"/>
        <v>1700.0000000000002</v>
      </c>
      <c r="L3205" s="11">
        <f t="shared" si="25"/>
        <v>680.00000000000011</v>
      </c>
      <c r="M3205" s="12">
        <v>0.4</v>
      </c>
      <c r="O3205" s="17"/>
      <c r="P3205" s="15"/>
      <c r="Q3205" s="13"/>
      <c r="R3205" s="14"/>
    </row>
    <row r="3206" spans="1:18" ht="15.75" customHeight="1">
      <c r="A3206" s="1"/>
      <c r="B3206" s="7" t="s">
        <v>14</v>
      </c>
      <c r="C3206" s="7">
        <v>1185732</v>
      </c>
      <c r="D3206" s="8">
        <v>44364</v>
      </c>
      <c r="E3206" s="7" t="s">
        <v>33</v>
      </c>
      <c r="F3206" s="7" t="s">
        <v>112</v>
      </c>
      <c r="G3206" s="7" t="s">
        <v>113</v>
      </c>
      <c r="H3206" s="7" t="s">
        <v>19</v>
      </c>
      <c r="I3206" s="9">
        <v>0.35000000000000003</v>
      </c>
      <c r="J3206" s="10">
        <v>3000</v>
      </c>
      <c r="K3206" s="11">
        <f t="shared" si="24"/>
        <v>1050</v>
      </c>
      <c r="L3206" s="11">
        <f t="shared" si="25"/>
        <v>420</v>
      </c>
      <c r="M3206" s="12">
        <v>0.4</v>
      </c>
      <c r="O3206" s="17"/>
      <c r="P3206" s="15"/>
      <c r="Q3206" s="13"/>
      <c r="R3206" s="14"/>
    </row>
    <row r="3207" spans="1:18" ht="15.75" customHeight="1">
      <c r="A3207" s="1"/>
      <c r="B3207" s="7" t="s">
        <v>14</v>
      </c>
      <c r="C3207" s="7">
        <v>1185732</v>
      </c>
      <c r="D3207" s="8">
        <v>44364</v>
      </c>
      <c r="E3207" s="7" t="s">
        <v>33</v>
      </c>
      <c r="F3207" s="7" t="s">
        <v>112</v>
      </c>
      <c r="G3207" s="7" t="s">
        <v>113</v>
      </c>
      <c r="H3207" s="7" t="s">
        <v>20</v>
      </c>
      <c r="I3207" s="9">
        <v>0.35000000000000003</v>
      </c>
      <c r="J3207" s="10">
        <v>2750</v>
      </c>
      <c r="K3207" s="11">
        <f t="shared" si="24"/>
        <v>962.50000000000011</v>
      </c>
      <c r="L3207" s="11">
        <f t="shared" si="25"/>
        <v>385.00000000000006</v>
      </c>
      <c r="M3207" s="12">
        <v>0.4</v>
      </c>
      <c r="O3207" s="17"/>
      <c r="P3207" s="15"/>
      <c r="Q3207" s="13"/>
      <c r="R3207" s="14"/>
    </row>
    <row r="3208" spans="1:18" ht="15.75" customHeight="1">
      <c r="A3208" s="1"/>
      <c r="B3208" s="7" t="s">
        <v>14</v>
      </c>
      <c r="C3208" s="7">
        <v>1185732</v>
      </c>
      <c r="D3208" s="8">
        <v>44364</v>
      </c>
      <c r="E3208" s="7" t="s">
        <v>33</v>
      </c>
      <c r="F3208" s="7" t="s">
        <v>112</v>
      </c>
      <c r="G3208" s="7" t="s">
        <v>113</v>
      </c>
      <c r="H3208" s="7" t="s">
        <v>21</v>
      </c>
      <c r="I3208" s="9">
        <v>0.45</v>
      </c>
      <c r="J3208" s="10">
        <v>2750</v>
      </c>
      <c r="K3208" s="11">
        <f t="shared" si="24"/>
        <v>1237.5</v>
      </c>
      <c r="L3208" s="11">
        <f t="shared" si="25"/>
        <v>495</v>
      </c>
      <c r="M3208" s="12">
        <v>0.4</v>
      </c>
      <c r="O3208" s="17"/>
      <c r="P3208" s="15"/>
      <c r="Q3208" s="13"/>
      <c r="R3208" s="14"/>
    </row>
    <row r="3209" spans="1:18" ht="15.75" customHeight="1">
      <c r="A3209" s="1"/>
      <c r="B3209" s="7" t="s">
        <v>14</v>
      </c>
      <c r="C3209" s="7">
        <v>1185732</v>
      </c>
      <c r="D3209" s="8">
        <v>44364</v>
      </c>
      <c r="E3209" s="7" t="s">
        <v>33</v>
      </c>
      <c r="F3209" s="7" t="s">
        <v>112</v>
      </c>
      <c r="G3209" s="7" t="s">
        <v>113</v>
      </c>
      <c r="H3209" s="7" t="s">
        <v>22</v>
      </c>
      <c r="I3209" s="9">
        <v>0.65000000000000013</v>
      </c>
      <c r="J3209" s="10">
        <v>4250</v>
      </c>
      <c r="K3209" s="11">
        <f t="shared" si="24"/>
        <v>2762.5000000000005</v>
      </c>
      <c r="L3209" s="11">
        <f t="shared" si="25"/>
        <v>1105.0000000000002</v>
      </c>
      <c r="M3209" s="12">
        <v>0.4</v>
      </c>
      <c r="O3209" s="17"/>
      <c r="P3209" s="15"/>
      <c r="Q3209" s="13"/>
      <c r="R3209" s="14"/>
    </row>
    <row r="3210" spans="1:18" ht="15.75" customHeight="1">
      <c r="A3210" s="1"/>
      <c r="B3210" s="7" t="s">
        <v>14</v>
      </c>
      <c r="C3210" s="7">
        <v>1185732</v>
      </c>
      <c r="D3210" s="8">
        <v>44393</v>
      </c>
      <c r="E3210" s="7" t="s">
        <v>33</v>
      </c>
      <c r="F3210" s="7" t="s">
        <v>112</v>
      </c>
      <c r="G3210" s="7" t="s">
        <v>113</v>
      </c>
      <c r="H3210" s="7" t="s">
        <v>17</v>
      </c>
      <c r="I3210" s="9">
        <v>0.60000000000000009</v>
      </c>
      <c r="J3210" s="10">
        <v>6500</v>
      </c>
      <c r="K3210" s="11">
        <f t="shared" si="24"/>
        <v>3900.0000000000005</v>
      </c>
      <c r="L3210" s="11">
        <f t="shared" si="25"/>
        <v>1560.0000000000002</v>
      </c>
      <c r="M3210" s="12">
        <v>0.4</v>
      </c>
      <c r="O3210" s="17"/>
      <c r="P3210" s="15"/>
      <c r="Q3210" s="13"/>
      <c r="R3210" s="14"/>
    </row>
    <row r="3211" spans="1:18" ht="15.75" customHeight="1">
      <c r="A3211" s="1"/>
      <c r="B3211" s="7" t="s">
        <v>14</v>
      </c>
      <c r="C3211" s="7">
        <v>1185732</v>
      </c>
      <c r="D3211" s="8">
        <v>44393</v>
      </c>
      <c r="E3211" s="7" t="s">
        <v>33</v>
      </c>
      <c r="F3211" s="7" t="s">
        <v>112</v>
      </c>
      <c r="G3211" s="7" t="s">
        <v>113</v>
      </c>
      <c r="H3211" s="7" t="s">
        <v>18</v>
      </c>
      <c r="I3211" s="9">
        <v>0.55000000000000016</v>
      </c>
      <c r="J3211" s="10">
        <v>4000</v>
      </c>
      <c r="K3211" s="11">
        <f t="shared" si="24"/>
        <v>2200.0000000000005</v>
      </c>
      <c r="L3211" s="11">
        <f t="shared" si="25"/>
        <v>880.00000000000023</v>
      </c>
      <c r="M3211" s="12">
        <v>0.4</v>
      </c>
      <c r="O3211" s="17"/>
      <c r="P3211" s="15"/>
      <c r="Q3211" s="13"/>
      <c r="R3211" s="14"/>
    </row>
    <row r="3212" spans="1:18" ht="15.75" customHeight="1">
      <c r="A3212" s="1"/>
      <c r="B3212" s="7" t="s">
        <v>14</v>
      </c>
      <c r="C3212" s="7">
        <v>1185732</v>
      </c>
      <c r="D3212" s="8">
        <v>44393</v>
      </c>
      <c r="E3212" s="7" t="s">
        <v>33</v>
      </c>
      <c r="F3212" s="7" t="s">
        <v>112</v>
      </c>
      <c r="G3212" s="7" t="s">
        <v>113</v>
      </c>
      <c r="H3212" s="7" t="s">
        <v>19</v>
      </c>
      <c r="I3212" s="9">
        <v>0.5</v>
      </c>
      <c r="J3212" s="10">
        <v>3250</v>
      </c>
      <c r="K3212" s="11">
        <f t="shared" si="24"/>
        <v>1625</v>
      </c>
      <c r="L3212" s="11">
        <f t="shared" si="25"/>
        <v>650</v>
      </c>
      <c r="M3212" s="12">
        <v>0.4</v>
      </c>
      <c r="O3212" s="17"/>
      <c r="P3212" s="15"/>
      <c r="Q3212" s="13"/>
      <c r="R3212" s="14"/>
    </row>
    <row r="3213" spans="1:18" ht="15.75" customHeight="1">
      <c r="A3213" s="1"/>
      <c r="B3213" s="7" t="s">
        <v>14</v>
      </c>
      <c r="C3213" s="7">
        <v>1185732</v>
      </c>
      <c r="D3213" s="8">
        <v>44393</v>
      </c>
      <c r="E3213" s="7" t="s">
        <v>33</v>
      </c>
      <c r="F3213" s="7" t="s">
        <v>112</v>
      </c>
      <c r="G3213" s="7" t="s">
        <v>113</v>
      </c>
      <c r="H3213" s="7" t="s">
        <v>20</v>
      </c>
      <c r="I3213" s="9">
        <v>0.5</v>
      </c>
      <c r="J3213" s="10">
        <v>2750</v>
      </c>
      <c r="K3213" s="11">
        <f t="shared" si="24"/>
        <v>1375</v>
      </c>
      <c r="L3213" s="11">
        <f t="shared" si="25"/>
        <v>550</v>
      </c>
      <c r="M3213" s="12">
        <v>0.4</v>
      </c>
      <c r="O3213" s="17"/>
      <c r="P3213" s="15"/>
      <c r="Q3213" s="13"/>
      <c r="R3213" s="14"/>
    </row>
    <row r="3214" spans="1:18" ht="15.75" customHeight="1">
      <c r="A3214" s="1"/>
      <c r="B3214" s="7" t="s">
        <v>14</v>
      </c>
      <c r="C3214" s="7">
        <v>1185732</v>
      </c>
      <c r="D3214" s="8">
        <v>44393</v>
      </c>
      <c r="E3214" s="7" t="s">
        <v>33</v>
      </c>
      <c r="F3214" s="7" t="s">
        <v>112</v>
      </c>
      <c r="G3214" s="7" t="s">
        <v>113</v>
      </c>
      <c r="H3214" s="7" t="s">
        <v>21</v>
      </c>
      <c r="I3214" s="9">
        <v>0.60000000000000009</v>
      </c>
      <c r="J3214" s="10">
        <v>3000</v>
      </c>
      <c r="K3214" s="11">
        <f t="shared" si="24"/>
        <v>1800.0000000000002</v>
      </c>
      <c r="L3214" s="11">
        <f t="shared" si="25"/>
        <v>720.00000000000011</v>
      </c>
      <c r="M3214" s="12">
        <v>0.4</v>
      </c>
      <c r="O3214" s="17"/>
      <c r="P3214" s="15"/>
      <c r="Q3214" s="13"/>
      <c r="R3214" s="14"/>
    </row>
    <row r="3215" spans="1:18" ht="15.75" customHeight="1">
      <c r="A3215" s="1"/>
      <c r="B3215" s="7" t="s">
        <v>14</v>
      </c>
      <c r="C3215" s="7">
        <v>1185732</v>
      </c>
      <c r="D3215" s="8">
        <v>44393</v>
      </c>
      <c r="E3215" s="7" t="s">
        <v>33</v>
      </c>
      <c r="F3215" s="7" t="s">
        <v>112</v>
      </c>
      <c r="G3215" s="7" t="s">
        <v>113</v>
      </c>
      <c r="H3215" s="7" t="s">
        <v>22</v>
      </c>
      <c r="I3215" s="9">
        <v>0.65000000000000013</v>
      </c>
      <c r="J3215" s="10">
        <v>4750</v>
      </c>
      <c r="K3215" s="11">
        <f t="shared" si="24"/>
        <v>3087.5000000000005</v>
      </c>
      <c r="L3215" s="11">
        <f t="shared" si="25"/>
        <v>1235.0000000000002</v>
      </c>
      <c r="M3215" s="12">
        <v>0.4</v>
      </c>
      <c r="O3215" s="17"/>
      <c r="P3215" s="15"/>
      <c r="Q3215" s="13"/>
      <c r="R3215" s="14"/>
    </row>
    <row r="3216" spans="1:18" ht="15.75" customHeight="1">
      <c r="A3216" s="1"/>
      <c r="B3216" s="7" t="s">
        <v>14</v>
      </c>
      <c r="C3216" s="7">
        <v>1185732</v>
      </c>
      <c r="D3216" s="8">
        <v>44425</v>
      </c>
      <c r="E3216" s="7" t="s">
        <v>33</v>
      </c>
      <c r="F3216" s="7" t="s">
        <v>112</v>
      </c>
      <c r="G3216" s="7" t="s">
        <v>113</v>
      </c>
      <c r="H3216" s="7" t="s">
        <v>17</v>
      </c>
      <c r="I3216" s="9">
        <v>0.5</v>
      </c>
      <c r="J3216" s="10">
        <v>5250</v>
      </c>
      <c r="K3216" s="11">
        <f t="shared" si="24"/>
        <v>2625</v>
      </c>
      <c r="L3216" s="11">
        <f t="shared" si="25"/>
        <v>1050</v>
      </c>
      <c r="M3216" s="12">
        <v>0.4</v>
      </c>
      <c r="O3216" s="17"/>
      <c r="P3216" s="15"/>
      <c r="Q3216" s="13"/>
      <c r="R3216" s="14"/>
    </row>
    <row r="3217" spans="1:18" ht="15.75" customHeight="1">
      <c r="A3217" s="1"/>
      <c r="B3217" s="7" t="s">
        <v>14</v>
      </c>
      <c r="C3217" s="7">
        <v>1185732</v>
      </c>
      <c r="D3217" s="8">
        <v>44425</v>
      </c>
      <c r="E3217" s="7" t="s">
        <v>33</v>
      </c>
      <c r="F3217" s="7" t="s">
        <v>112</v>
      </c>
      <c r="G3217" s="7" t="s">
        <v>113</v>
      </c>
      <c r="H3217" s="7" t="s">
        <v>18</v>
      </c>
      <c r="I3217" s="9">
        <v>0.45000000000000007</v>
      </c>
      <c r="J3217" s="10">
        <v>3000</v>
      </c>
      <c r="K3217" s="11">
        <f t="shared" si="24"/>
        <v>1350.0000000000002</v>
      </c>
      <c r="L3217" s="11">
        <f t="shared" si="25"/>
        <v>540.00000000000011</v>
      </c>
      <c r="M3217" s="12">
        <v>0.4</v>
      </c>
      <c r="O3217" s="17"/>
      <c r="P3217" s="15"/>
      <c r="Q3217" s="13"/>
      <c r="R3217" s="14"/>
    </row>
    <row r="3218" spans="1:18" ht="15.75" customHeight="1">
      <c r="A3218" s="1"/>
      <c r="B3218" s="7" t="s">
        <v>14</v>
      </c>
      <c r="C3218" s="7">
        <v>1185732</v>
      </c>
      <c r="D3218" s="8">
        <v>44425</v>
      </c>
      <c r="E3218" s="7" t="s">
        <v>33</v>
      </c>
      <c r="F3218" s="7" t="s">
        <v>112</v>
      </c>
      <c r="G3218" s="7" t="s">
        <v>113</v>
      </c>
      <c r="H3218" s="7" t="s">
        <v>19</v>
      </c>
      <c r="I3218" s="9">
        <v>0.4</v>
      </c>
      <c r="J3218" s="10">
        <v>3000</v>
      </c>
      <c r="K3218" s="11">
        <f t="shared" si="24"/>
        <v>1200</v>
      </c>
      <c r="L3218" s="11">
        <f t="shared" si="25"/>
        <v>480</v>
      </c>
      <c r="M3218" s="12">
        <v>0.4</v>
      </c>
      <c r="O3218" s="17"/>
      <c r="P3218" s="15"/>
      <c r="Q3218" s="13"/>
      <c r="R3218" s="14"/>
    </row>
    <row r="3219" spans="1:18" ht="15.75" customHeight="1">
      <c r="A3219" s="1"/>
      <c r="B3219" s="7" t="s">
        <v>14</v>
      </c>
      <c r="C3219" s="7">
        <v>1185732</v>
      </c>
      <c r="D3219" s="8">
        <v>44425</v>
      </c>
      <c r="E3219" s="7" t="s">
        <v>33</v>
      </c>
      <c r="F3219" s="7" t="s">
        <v>112</v>
      </c>
      <c r="G3219" s="7" t="s">
        <v>113</v>
      </c>
      <c r="H3219" s="7" t="s">
        <v>20</v>
      </c>
      <c r="I3219" s="9">
        <v>0.4</v>
      </c>
      <c r="J3219" s="10">
        <v>2750</v>
      </c>
      <c r="K3219" s="11">
        <f t="shared" si="24"/>
        <v>1100</v>
      </c>
      <c r="L3219" s="11">
        <f t="shared" si="25"/>
        <v>440</v>
      </c>
      <c r="M3219" s="12">
        <v>0.4</v>
      </c>
      <c r="O3219" s="17"/>
      <c r="P3219" s="15"/>
      <c r="Q3219" s="13"/>
      <c r="R3219" s="14"/>
    </row>
    <row r="3220" spans="1:18" ht="15.75" customHeight="1">
      <c r="A3220" s="1"/>
      <c r="B3220" s="7" t="s">
        <v>14</v>
      </c>
      <c r="C3220" s="7">
        <v>1185732</v>
      </c>
      <c r="D3220" s="8">
        <v>44425</v>
      </c>
      <c r="E3220" s="7" t="s">
        <v>33</v>
      </c>
      <c r="F3220" s="7" t="s">
        <v>112</v>
      </c>
      <c r="G3220" s="7" t="s">
        <v>113</v>
      </c>
      <c r="H3220" s="7" t="s">
        <v>21</v>
      </c>
      <c r="I3220" s="9">
        <v>0.5</v>
      </c>
      <c r="J3220" s="10">
        <v>2500</v>
      </c>
      <c r="K3220" s="11">
        <f t="shared" si="24"/>
        <v>1250</v>
      </c>
      <c r="L3220" s="11">
        <f t="shared" si="25"/>
        <v>500</v>
      </c>
      <c r="M3220" s="12">
        <v>0.4</v>
      </c>
      <c r="O3220" s="17"/>
      <c r="P3220" s="15"/>
      <c r="Q3220" s="13"/>
      <c r="R3220" s="14"/>
    </row>
    <row r="3221" spans="1:18" ht="15.75" customHeight="1">
      <c r="A3221" s="1"/>
      <c r="B3221" s="7" t="s">
        <v>14</v>
      </c>
      <c r="C3221" s="7">
        <v>1185732</v>
      </c>
      <c r="D3221" s="8">
        <v>44425</v>
      </c>
      <c r="E3221" s="7" t="s">
        <v>33</v>
      </c>
      <c r="F3221" s="7" t="s">
        <v>112</v>
      </c>
      <c r="G3221" s="7" t="s">
        <v>113</v>
      </c>
      <c r="H3221" s="7" t="s">
        <v>22</v>
      </c>
      <c r="I3221" s="9">
        <v>0.55000000000000004</v>
      </c>
      <c r="J3221" s="10">
        <v>4250</v>
      </c>
      <c r="K3221" s="11">
        <f t="shared" si="24"/>
        <v>2337.5</v>
      </c>
      <c r="L3221" s="11">
        <f t="shared" si="25"/>
        <v>935</v>
      </c>
      <c r="M3221" s="12">
        <v>0.4</v>
      </c>
      <c r="O3221" s="17"/>
      <c r="P3221" s="15"/>
      <c r="Q3221" s="13"/>
      <c r="R3221" s="14"/>
    </row>
    <row r="3222" spans="1:18" ht="15.75" customHeight="1">
      <c r="A3222" s="1"/>
      <c r="B3222" s="7" t="s">
        <v>14</v>
      </c>
      <c r="C3222" s="7">
        <v>1185732</v>
      </c>
      <c r="D3222" s="8">
        <v>44457</v>
      </c>
      <c r="E3222" s="7" t="s">
        <v>33</v>
      </c>
      <c r="F3222" s="7" t="s">
        <v>112</v>
      </c>
      <c r="G3222" s="7" t="s">
        <v>113</v>
      </c>
      <c r="H3222" s="7" t="s">
        <v>17</v>
      </c>
      <c r="I3222" s="9">
        <v>0.35000000000000003</v>
      </c>
      <c r="J3222" s="10">
        <v>5500</v>
      </c>
      <c r="K3222" s="11">
        <f t="shared" si="24"/>
        <v>1925.0000000000002</v>
      </c>
      <c r="L3222" s="11">
        <f t="shared" si="25"/>
        <v>770.00000000000011</v>
      </c>
      <c r="M3222" s="12">
        <v>0.4</v>
      </c>
      <c r="O3222" s="17"/>
      <c r="P3222" s="15"/>
      <c r="Q3222" s="13"/>
      <c r="R3222" s="14"/>
    </row>
    <row r="3223" spans="1:18" ht="15.75" customHeight="1">
      <c r="A3223" s="1"/>
      <c r="B3223" s="7" t="s">
        <v>14</v>
      </c>
      <c r="C3223" s="7">
        <v>1185732</v>
      </c>
      <c r="D3223" s="8">
        <v>44457</v>
      </c>
      <c r="E3223" s="7" t="s">
        <v>33</v>
      </c>
      <c r="F3223" s="7" t="s">
        <v>112</v>
      </c>
      <c r="G3223" s="7" t="s">
        <v>113</v>
      </c>
      <c r="H3223" s="7" t="s">
        <v>18</v>
      </c>
      <c r="I3223" s="9">
        <v>0.3000000000000001</v>
      </c>
      <c r="J3223" s="10">
        <v>3500</v>
      </c>
      <c r="K3223" s="11">
        <f t="shared" si="24"/>
        <v>1050.0000000000005</v>
      </c>
      <c r="L3223" s="11">
        <f t="shared" si="25"/>
        <v>420.00000000000023</v>
      </c>
      <c r="M3223" s="12">
        <v>0.4</v>
      </c>
      <c r="O3223" s="17"/>
      <c r="P3223" s="15"/>
      <c r="Q3223" s="13"/>
      <c r="R3223" s="14"/>
    </row>
    <row r="3224" spans="1:18" ht="15.75" customHeight="1">
      <c r="A3224" s="1"/>
      <c r="B3224" s="7" t="s">
        <v>14</v>
      </c>
      <c r="C3224" s="7">
        <v>1185732</v>
      </c>
      <c r="D3224" s="8">
        <v>44457</v>
      </c>
      <c r="E3224" s="7" t="s">
        <v>33</v>
      </c>
      <c r="F3224" s="7" t="s">
        <v>112</v>
      </c>
      <c r="G3224" s="7" t="s">
        <v>113</v>
      </c>
      <c r="H3224" s="7" t="s">
        <v>19</v>
      </c>
      <c r="I3224" s="9">
        <v>0.25000000000000006</v>
      </c>
      <c r="J3224" s="10">
        <v>2500</v>
      </c>
      <c r="K3224" s="11">
        <f t="shared" si="24"/>
        <v>625.00000000000011</v>
      </c>
      <c r="L3224" s="11">
        <f t="shared" si="25"/>
        <v>250.00000000000006</v>
      </c>
      <c r="M3224" s="12">
        <v>0.4</v>
      </c>
      <c r="O3224" s="17"/>
      <c r="P3224" s="15"/>
      <c r="Q3224" s="13"/>
      <c r="R3224" s="14"/>
    </row>
    <row r="3225" spans="1:18" ht="15.75" customHeight="1">
      <c r="A3225" s="1"/>
      <c r="B3225" s="7" t="s">
        <v>14</v>
      </c>
      <c r="C3225" s="7">
        <v>1185732</v>
      </c>
      <c r="D3225" s="8">
        <v>44457</v>
      </c>
      <c r="E3225" s="7" t="s">
        <v>33</v>
      </c>
      <c r="F3225" s="7" t="s">
        <v>112</v>
      </c>
      <c r="G3225" s="7" t="s">
        <v>113</v>
      </c>
      <c r="H3225" s="7" t="s">
        <v>20</v>
      </c>
      <c r="I3225" s="9">
        <v>0.25000000000000006</v>
      </c>
      <c r="J3225" s="10">
        <v>2250</v>
      </c>
      <c r="K3225" s="11">
        <f t="shared" si="24"/>
        <v>562.50000000000011</v>
      </c>
      <c r="L3225" s="11">
        <f t="shared" si="25"/>
        <v>225.00000000000006</v>
      </c>
      <c r="M3225" s="12">
        <v>0.4</v>
      </c>
      <c r="O3225" s="17"/>
      <c r="P3225" s="15"/>
      <c r="Q3225" s="13"/>
      <c r="R3225" s="14"/>
    </row>
    <row r="3226" spans="1:18" ht="15.75" customHeight="1">
      <c r="A3226" s="1"/>
      <c r="B3226" s="7" t="s">
        <v>14</v>
      </c>
      <c r="C3226" s="7">
        <v>1185732</v>
      </c>
      <c r="D3226" s="8">
        <v>44457</v>
      </c>
      <c r="E3226" s="7" t="s">
        <v>33</v>
      </c>
      <c r="F3226" s="7" t="s">
        <v>112</v>
      </c>
      <c r="G3226" s="7" t="s">
        <v>113</v>
      </c>
      <c r="H3226" s="7" t="s">
        <v>21</v>
      </c>
      <c r="I3226" s="9">
        <v>0.35000000000000003</v>
      </c>
      <c r="J3226" s="10">
        <v>2250</v>
      </c>
      <c r="K3226" s="11">
        <f t="shared" si="24"/>
        <v>787.50000000000011</v>
      </c>
      <c r="L3226" s="11">
        <f t="shared" si="25"/>
        <v>315.00000000000006</v>
      </c>
      <c r="M3226" s="12">
        <v>0.4</v>
      </c>
      <c r="O3226" s="17"/>
      <c r="P3226" s="15"/>
      <c r="Q3226" s="13"/>
      <c r="R3226" s="14"/>
    </row>
    <row r="3227" spans="1:18" ht="15.75" customHeight="1">
      <c r="A3227" s="1"/>
      <c r="B3227" s="7" t="s">
        <v>14</v>
      </c>
      <c r="C3227" s="7">
        <v>1185732</v>
      </c>
      <c r="D3227" s="8">
        <v>44457</v>
      </c>
      <c r="E3227" s="7" t="s">
        <v>33</v>
      </c>
      <c r="F3227" s="7" t="s">
        <v>112</v>
      </c>
      <c r="G3227" s="7" t="s">
        <v>113</v>
      </c>
      <c r="H3227" s="7" t="s">
        <v>22</v>
      </c>
      <c r="I3227" s="9">
        <v>0.4</v>
      </c>
      <c r="J3227" s="10">
        <v>3000</v>
      </c>
      <c r="K3227" s="11">
        <f t="shared" si="24"/>
        <v>1200</v>
      </c>
      <c r="L3227" s="11">
        <f t="shared" si="25"/>
        <v>480</v>
      </c>
      <c r="M3227" s="12">
        <v>0.4</v>
      </c>
      <c r="O3227" s="17"/>
      <c r="P3227" s="15"/>
      <c r="Q3227" s="13"/>
      <c r="R3227" s="14"/>
    </row>
    <row r="3228" spans="1:18" ht="15.75" customHeight="1">
      <c r="A3228" s="1"/>
      <c r="B3228" s="7" t="s">
        <v>14</v>
      </c>
      <c r="C3228" s="7">
        <v>1185732</v>
      </c>
      <c r="D3228" s="8">
        <v>44486</v>
      </c>
      <c r="E3228" s="7" t="s">
        <v>33</v>
      </c>
      <c r="F3228" s="7" t="s">
        <v>112</v>
      </c>
      <c r="G3228" s="7" t="s">
        <v>113</v>
      </c>
      <c r="H3228" s="7" t="s">
        <v>17</v>
      </c>
      <c r="I3228" s="9">
        <v>0.44999999999999996</v>
      </c>
      <c r="J3228" s="10">
        <v>4250</v>
      </c>
      <c r="K3228" s="11">
        <f t="shared" si="24"/>
        <v>1912.4999999999998</v>
      </c>
      <c r="L3228" s="11">
        <f t="shared" si="25"/>
        <v>765</v>
      </c>
      <c r="M3228" s="12">
        <v>0.4</v>
      </c>
      <c r="O3228" s="17"/>
      <c r="P3228" s="15"/>
      <c r="Q3228" s="13"/>
      <c r="R3228" s="14"/>
    </row>
    <row r="3229" spans="1:18" ht="15.75" customHeight="1">
      <c r="A3229" s="1"/>
      <c r="B3229" s="7" t="s">
        <v>14</v>
      </c>
      <c r="C3229" s="7">
        <v>1185732</v>
      </c>
      <c r="D3229" s="8">
        <v>44486</v>
      </c>
      <c r="E3229" s="7" t="s">
        <v>33</v>
      </c>
      <c r="F3229" s="7" t="s">
        <v>112</v>
      </c>
      <c r="G3229" s="7" t="s">
        <v>113</v>
      </c>
      <c r="H3229" s="7" t="s">
        <v>18</v>
      </c>
      <c r="I3229" s="9">
        <v>0.35000000000000003</v>
      </c>
      <c r="J3229" s="10">
        <v>2750</v>
      </c>
      <c r="K3229" s="11">
        <f t="shared" si="24"/>
        <v>962.50000000000011</v>
      </c>
      <c r="L3229" s="11">
        <f t="shared" si="25"/>
        <v>385.00000000000006</v>
      </c>
      <c r="M3229" s="12">
        <v>0.4</v>
      </c>
      <c r="O3229" s="17"/>
      <c r="P3229" s="15"/>
      <c r="Q3229" s="13"/>
      <c r="R3229" s="14"/>
    </row>
    <row r="3230" spans="1:18" ht="15.75" customHeight="1">
      <c r="A3230" s="1"/>
      <c r="B3230" s="7" t="s">
        <v>14</v>
      </c>
      <c r="C3230" s="7">
        <v>1185732</v>
      </c>
      <c r="D3230" s="8">
        <v>44486</v>
      </c>
      <c r="E3230" s="7" t="s">
        <v>33</v>
      </c>
      <c r="F3230" s="7" t="s">
        <v>112</v>
      </c>
      <c r="G3230" s="7" t="s">
        <v>113</v>
      </c>
      <c r="H3230" s="7" t="s">
        <v>19</v>
      </c>
      <c r="I3230" s="9">
        <v>0.35000000000000003</v>
      </c>
      <c r="J3230" s="10">
        <v>1750</v>
      </c>
      <c r="K3230" s="11">
        <f t="shared" si="24"/>
        <v>612.50000000000011</v>
      </c>
      <c r="L3230" s="11">
        <f t="shared" si="25"/>
        <v>245.00000000000006</v>
      </c>
      <c r="M3230" s="12">
        <v>0.4</v>
      </c>
      <c r="O3230" s="17"/>
      <c r="P3230" s="15"/>
      <c r="Q3230" s="13"/>
      <c r="R3230" s="14"/>
    </row>
    <row r="3231" spans="1:18" ht="15.75" customHeight="1">
      <c r="A3231" s="1"/>
      <c r="B3231" s="7" t="s">
        <v>14</v>
      </c>
      <c r="C3231" s="7">
        <v>1185732</v>
      </c>
      <c r="D3231" s="8">
        <v>44486</v>
      </c>
      <c r="E3231" s="7" t="s">
        <v>33</v>
      </c>
      <c r="F3231" s="7" t="s">
        <v>112</v>
      </c>
      <c r="G3231" s="7" t="s">
        <v>113</v>
      </c>
      <c r="H3231" s="7" t="s">
        <v>20</v>
      </c>
      <c r="I3231" s="9">
        <v>0.35000000000000003</v>
      </c>
      <c r="J3231" s="10">
        <v>1750</v>
      </c>
      <c r="K3231" s="11">
        <f t="shared" si="24"/>
        <v>612.50000000000011</v>
      </c>
      <c r="L3231" s="11">
        <f t="shared" si="25"/>
        <v>245.00000000000006</v>
      </c>
      <c r="M3231" s="12">
        <v>0.4</v>
      </c>
      <c r="O3231" s="17"/>
      <c r="P3231" s="15"/>
      <c r="Q3231" s="13"/>
      <c r="R3231" s="14"/>
    </row>
    <row r="3232" spans="1:18" ht="15.75" customHeight="1">
      <c r="A3232" s="1"/>
      <c r="B3232" s="7" t="s">
        <v>14</v>
      </c>
      <c r="C3232" s="7">
        <v>1185732</v>
      </c>
      <c r="D3232" s="8">
        <v>44486</v>
      </c>
      <c r="E3232" s="7" t="s">
        <v>33</v>
      </c>
      <c r="F3232" s="7" t="s">
        <v>112</v>
      </c>
      <c r="G3232" s="7" t="s">
        <v>113</v>
      </c>
      <c r="H3232" s="7" t="s">
        <v>21</v>
      </c>
      <c r="I3232" s="9">
        <v>0.44999999999999996</v>
      </c>
      <c r="J3232" s="10">
        <v>1750</v>
      </c>
      <c r="K3232" s="11">
        <f t="shared" si="24"/>
        <v>787.49999999999989</v>
      </c>
      <c r="L3232" s="11">
        <f t="shared" si="25"/>
        <v>315</v>
      </c>
      <c r="M3232" s="12">
        <v>0.4</v>
      </c>
      <c r="O3232" s="17"/>
      <c r="P3232" s="15"/>
      <c r="Q3232" s="13"/>
      <c r="R3232" s="14"/>
    </row>
    <row r="3233" spans="1:18" ht="15.75" customHeight="1">
      <c r="A3233" s="1"/>
      <c r="B3233" s="7" t="s">
        <v>14</v>
      </c>
      <c r="C3233" s="7">
        <v>1185732</v>
      </c>
      <c r="D3233" s="8">
        <v>44486</v>
      </c>
      <c r="E3233" s="7" t="s">
        <v>33</v>
      </c>
      <c r="F3233" s="7" t="s">
        <v>112</v>
      </c>
      <c r="G3233" s="7" t="s">
        <v>113</v>
      </c>
      <c r="H3233" s="7" t="s">
        <v>22</v>
      </c>
      <c r="I3233" s="9">
        <v>0.49999999999999983</v>
      </c>
      <c r="J3233" s="10">
        <v>3000</v>
      </c>
      <c r="K3233" s="11">
        <f t="shared" si="24"/>
        <v>1499.9999999999995</v>
      </c>
      <c r="L3233" s="11">
        <f t="shared" si="25"/>
        <v>599.99999999999989</v>
      </c>
      <c r="M3233" s="12">
        <v>0.4</v>
      </c>
      <c r="O3233" s="17"/>
      <c r="P3233" s="15"/>
      <c r="Q3233" s="13"/>
      <c r="R3233" s="14"/>
    </row>
    <row r="3234" spans="1:18" ht="15.75" customHeight="1">
      <c r="A3234" s="1"/>
      <c r="B3234" s="7" t="s">
        <v>14</v>
      </c>
      <c r="C3234" s="7">
        <v>1185732</v>
      </c>
      <c r="D3234" s="8">
        <v>44517</v>
      </c>
      <c r="E3234" s="7" t="s">
        <v>33</v>
      </c>
      <c r="F3234" s="7" t="s">
        <v>112</v>
      </c>
      <c r="G3234" s="7" t="s">
        <v>113</v>
      </c>
      <c r="H3234" s="7" t="s">
        <v>17</v>
      </c>
      <c r="I3234" s="9">
        <v>0.44999999999999996</v>
      </c>
      <c r="J3234" s="10">
        <v>4500</v>
      </c>
      <c r="K3234" s="11">
        <f t="shared" si="24"/>
        <v>2024.9999999999998</v>
      </c>
      <c r="L3234" s="11">
        <f t="shared" si="25"/>
        <v>810</v>
      </c>
      <c r="M3234" s="12">
        <v>0.4</v>
      </c>
      <c r="O3234" s="17"/>
      <c r="P3234" s="15"/>
      <c r="Q3234" s="13"/>
      <c r="R3234" s="14"/>
    </row>
    <row r="3235" spans="1:18" ht="15.75" customHeight="1">
      <c r="A3235" s="1"/>
      <c r="B3235" s="7" t="s">
        <v>14</v>
      </c>
      <c r="C3235" s="7">
        <v>1185732</v>
      </c>
      <c r="D3235" s="8">
        <v>44517</v>
      </c>
      <c r="E3235" s="7" t="s">
        <v>33</v>
      </c>
      <c r="F3235" s="7" t="s">
        <v>112</v>
      </c>
      <c r="G3235" s="7" t="s">
        <v>113</v>
      </c>
      <c r="H3235" s="7" t="s">
        <v>18</v>
      </c>
      <c r="I3235" s="9">
        <v>0.35000000000000003</v>
      </c>
      <c r="J3235" s="10">
        <v>3500</v>
      </c>
      <c r="K3235" s="11">
        <f t="shared" si="24"/>
        <v>1225.0000000000002</v>
      </c>
      <c r="L3235" s="11">
        <f t="shared" si="25"/>
        <v>490.00000000000011</v>
      </c>
      <c r="M3235" s="12">
        <v>0.4</v>
      </c>
      <c r="O3235" s="17"/>
      <c r="P3235" s="15"/>
      <c r="Q3235" s="13"/>
      <c r="R3235" s="14"/>
    </row>
    <row r="3236" spans="1:18" ht="15.75" customHeight="1">
      <c r="A3236" s="1"/>
      <c r="B3236" s="7" t="s">
        <v>14</v>
      </c>
      <c r="C3236" s="7">
        <v>1185732</v>
      </c>
      <c r="D3236" s="8">
        <v>44517</v>
      </c>
      <c r="E3236" s="7" t="s">
        <v>33</v>
      </c>
      <c r="F3236" s="7" t="s">
        <v>112</v>
      </c>
      <c r="G3236" s="7" t="s">
        <v>113</v>
      </c>
      <c r="H3236" s="7" t="s">
        <v>19</v>
      </c>
      <c r="I3236" s="9">
        <v>0.35000000000000003</v>
      </c>
      <c r="J3236" s="10">
        <v>2950</v>
      </c>
      <c r="K3236" s="11">
        <f t="shared" si="24"/>
        <v>1032.5</v>
      </c>
      <c r="L3236" s="11">
        <f t="shared" si="25"/>
        <v>413</v>
      </c>
      <c r="M3236" s="12">
        <v>0.4</v>
      </c>
      <c r="O3236" s="17"/>
      <c r="P3236" s="15"/>
      <c r="Q3236" s="13"/>
      <c r="R3236" s="14"/>
    </row>
    <row r="3237" spans="1:18" ht="15.75" customHeight="1">
      <c r="A3237" s="1"/>
      <c r="B3237" s="7" t="s">
        <v>14</v>
      </c>
      <c r="C3237" s="7">
        <v>1185732</v>
      </c>
      <c r="D3237" s="8">
        <v>44517</v>
      </c>
      <c r="E3237" s="7" t="s">
        <v>33</v>
      </c>
      <c r="F3237" s="7" t="s">
        <v>112</v>
      </c>
      <c r="G3237" s="7" t="s">
        <v>113</v>
      </c>
      <c r="H3237" s="7" t="s">
        <v>20</v>
      </c>
      <c r="I3237" s="9">
        <v>0.4</v>
      </c>
      <c r="J3237" s="10">
        <v>3250</v>
      </c>
      <c r="K3237" s="11">
        <f t="shared" si="24"/>
        <v>1300</v>
      </c>
      <c r="L3237" s="11">
        <f t="shared" si="25"/>
        <v>520</v>
      </c>
      <c r="M3237" s="12">
        <v>0.4</v>
      </c>
      <c r="O3237" s="17"/>
      <c r="P3237" s="15"/>
      <c r="Q3237" s="13"/>
      <c r="R3237" s="14"/>
    </row>
    <row r="3238" spans="1:18" ht="15.75" customHeight="1">
      <c r="A3238" s="1"/>
      <c r="B3238" s="7" t="s">
        <v>14</v>
      </c>
      <c r="C3238" s="7">
        <v>1185732</v>
      </c>
      <c r="D3238" s="8">
        <v>44517</v>
      </c>
      <c r="E3238" s="7" t="s">
        <v>33</v>
      </c>
      <c r="F3238" s="7" t="s">
        <v>112</v>
      </c>
      <c r="G3238" s="7" t="s">
        <v>113</v>
      </c>
      <c r="H3238" s="7" t="s">
        <v>21</v>
      </c>
      <c r="I3238" s="9">
        <v>0.65</v>
      </c>
      <c r="J3238" s="10">
        <v>3000</v>
      </c>
      <c r="K3238" s="11">
        <f t="shared" si="24"/>
        <v>1950</v>
      </c>
      <c r="L3238" s="11">
        <f t="shared" si="25"/>
        <v>780</v>
      </c>
      <c r="M3238" s="12">
        <v>0.4</v>
      </c>
      <c r="O3238" s="17"/>
      <c r="P3238" s="15"/>
      <c r="Q3238" s="13"/>
      <c r="R3238" s="14"/>
    </row>
    <row r="3239" spans="1:18" ht="15.75" customHeight="1">
      <c r="A3239" s="1"/>
      <c r="B3239" s="7" t="s">
        <v>14</v>
      </c>
      <c r="C3239" s="7">
        <v>1185732</v>
      </c>
      <c r="D3239" s="8">
        <v>44517</v>
      </c>
      <c r="E3239" s="7" t="s">
        <v>33</v>
      </c>
      <c r="F3239" s="7" t="s">
        <v>112</v>
      </c>
      <c r="G3239" s="7" t="s">
        <v>113</v>
      </c>
      <c r="H3239" s="7" t="s">
        <v>22</v>
      </c>
      <c r="I3239" s="9">
        <v>0.7</v>
      </c>
      <c r="J3239" s="10">
        <v>4000</v>
      </c>
      <c r="K3239" s="11">
        <f t="shared" si="24"/>
        <v>2800</v>
      </c>
      <c r="L3239" s="11">
        <f t="shared" si="25"/>
        <v>1120</v>
      </c>
      <c r="M3239" s="12">
        <v>0.4</v>
      </c>
      <c r="O3239" s="17"/>
      <c r="P3239" s="15"/>
      <c r="Q3239" s="13"/>
      <c r="R3239" s="14"/>
    </row>
    <row r="3240" spans="1:18" ht="15.75" customHeight="1">
      <c r="A3240" s="1"/>
      <c r="B3240" s="7" t="s">
        <v>14</v>
      </c>
      <c r="C3240" s="7">
        <v>1185732</v>
      </c>
      <c r="D3240" s="8">
        <v>44546</v>
      </c>
      <c r="E3240" s="7" t="s">
        <v>33</v>
      </c>
      <c r="F3240" s="7" t="s">
        <v>112</v>
      </c>
      <c r="G3240" s="7" t="s">
        <v>113</v>
      </c>
      <c r="H3240" s="7" t="s">
        <v>17</v>
      </c>
      <c r="I3240" s="9">
        <v>0.65</v>
      </c>
      <c r="J3240" s="10">
        <v>6500</v>
      </c>
      <c r="K3240" s="11">
        <f t="shared" si="24"/>
        <v>4225</v>
      </c>
      <c r="L3240" s="11">
        <f t="shared" si="25"/>
        <v>1690</v>
      </c>
      <c r="M3240" s="12">
        <v>0.4</v>
      </c>
      <c r="O3240" s="17"/>
      <c r="P3240" s="15"/>
      <c r="Q3240" s="13"/>
      <c r="R3240" s="14"/>
    </row>
    <row r="3241" spans="1:18" ht="15.75" customHeight="1">
      <c r="A3241" s="1"/>
      <c r="B3241" s="7" t="s">
        <v>14</v>
      </c>
      <c r="C3241" s="7">
        <v>1185732</v>
      </c>
      <c r="D3241" s="8">
        <v>44546</v>
      </c>
      <c r="E3241" s="7" t="s">
        <v>33</v>
      </c>
      <c r="F3241" s="7" t="s">
        <v>112</v>
      </c>
      <c r="G3241" s="7" t="s">
        <v>113</v>
      </c>
      <c r="H3241" s="7" t="s">
        <v>18</v>
      </c>
      <c r="I3241" s="9">
        <v>0.55000000000000004</v>
      </c>
      <c r="J3241" s="10">
        <v>4500</v>
      </c>
      <c r="K3241" s="11">
        <f t="shared" si="24"/>
        <v>2475</v>
      </c>
      <c r="L3241" s="11">
        <f t="shared" si="25"/>
        <v>990</v>
      </c>
      <c r="M3241" s="12">
        <v>0.4</v>
      </c>
      <c r="O3241" s="17"/>
      <c r="P3241" s="15"/>
      <c r="Q3241" s="13"/>
      <c r="R3241" s="14"/>
    </row>
    <row r="3242" spans="1:18" ht="15.75" customHeight="1">
      <c r="A3242" s="1"/>
      <c r="B3242" s="7" t="s">
        <v>14</v>
      </c>
      <c r="C3242" s="7">
        <v>1185732</v>
      </c>
      <c r="D3242" s="8">
        <v>44546</v>
      </c>
      <c r="E3242" s="7" t="s">
        <v>33</v>
      </c>
      <c r="F3242" s="7" t="s">
        <v>112</v>
      </c>
      <c r="G3242" s="7" t="s">
        <v>113</v>
      </c>
      <c r="H3242" s="7" t="s">
        <v>19</v>
      </c>
      <c r="I3242" s="9">
        <v>0.55000000000000004</v>
      </c>
      <c r="J3242" s="10">
        <v>4000</v>
      </c>
      <c r="K3242" s="11">
        <f t="shared" si="24"/>
        <v>2200</v>
      </c>
      <c r="L3242" s="11">
        <f t="shared" si="25"/>
        <v>880</v>
      </c>
      <c r="M3242" s="12">
        <v>0.4</v>
      </c>
      <c r="O3242" s="17"/>
      <c r="P3242" s="15"/>
      <c r="Q3242" s="13"/>
      <c r="R3242" s="14"/>
    </row>
    <row r="3243" spans="1:18" ht="15.75" customHeight="1">
      <c r="A3243" s="1"/>
      <c r="B3243" s="7" t="s">
        <v>14</v>
      </c>
      <c r="C3243" s="7">
        <v>1185732</v>
      </c>
      <c r="D3243" s="8">
        <v>44546</v>
      </c>
      <c r="E3243" s="7" t="s">
        <v>33</v>
      </c>
      <c r="F3243" s="7" t="s">
        <v>112</v>
      </c>
      <c r="G3243" s="7" t="s">
        <v>113</v>
      </c>
      <c r="H3243" s="7" t="s">
        <v>20</v>
      </c>
      <c r="I3243" s="9">
        <v>0.55000000000000004</v>
      </c>
      <c r="J3243" s="10">
        <v>3500</v>
      </c>
      <c r="K3243" s="11">
        <f t="shared" si="24"/>
        <v>1925.0000000000002</v>
      </c>
      <c r="L3243" s="11">
        <f t="shared" si="25"/>
        <v>770.00000000000011</v>
      </c>
      <c r="M3243" s="12">
        <v>0.4</v>
      </c>
      <c r="O3243" s="17"/>
      <c r="P3243" s="15"/>
      <c r="Q3243" s="13"/>
      <c r="R3243" s="14"/>
    </row>
    <row r="3244" spans="1:18" ht="15.75" customHeight="1">
      <c r="A3244" s="1"/>
      <c r="B3244" s="7" t="s">
        <v>14</v>
      </c>
      <c r="C3244" s="7">
        <v>1185732</v>
      </c>
      <c r="D3244" s="8">
        <v>44546</v>
      </c>
      <c r="E3244" s="7" t="s">
        <v>33</v>
      </c>
      <c r="F3244" s="7" t="s">
        <v>112</v>
      </c>
      <c r="G3244" s="7" t="s">
        <v>113</v>
      </c>
      <c r="H3244" s="7" t="s">
        <v>21</v>
      </c>
      <c r="I3244" s="9">
        <v>0.65</v>
      </c>
      <c r="J3244" s="10">
        <v>3500</v>
      </c>
      <c r="K3244" s="11">
        <f t="shared" si="24"/>
        <v>2275</v>
      </c>
      <c r="L3244" s="11">
        <f t="shared" si="25"/>
        <v>910</v>
      </c>
      <c r="M3244" s="12">
        <v>0.4</v>
      </c>
      <c r="O3244" s="17"/>
      <c r="P3244" s="15"/>
      <c r="Q3244" s="13"/>
      <c r="R3244" s="14"/>
    </row>
    <row r="3245" spans="1:18" ht="15.75" customHeight="1">
      <c r="A3245" s="1"/>
      <c r="B3245" s="7" t="s">
        <v>14</v>
      </c>
      <c r="C3245" s="7">
        <v>1185732</v>
      </c>
      <c r="D3245" s="8">
        <v>44546</v>
      </c>
      <c r="E3245" s="7" t="s">
        <v>33</v>
      </c>
      <c r="F3245" s="7" t="s">
        <v>112</v>
      </c>
      <c r="G3245" s="7" t="s">
        <v>113</v>
      </c>
      <c r="H3245" s="7" t="s">
        <v>22</v>
      </c>
      <c r="I3245" s="9">
        <v>0.7</v>
      </c>
      <c r="J3245" s="10">
        <v>4500</v>
      </c>
      <c r="K3245" s="11">
        <f t="shared" si="24"/>
        <v>3150</v>
      </c>
      <c r="L3245" s="11">
        <f t="shared" si="25"/>
        <v>1260</v>
      </c>
      <c r="M3245" s="12">
        <v>0.4</v>
      </c>
      <c r="O3245" s="17"/>
      <c r="P3245" s="15"/>
      <c r="Q3245" s="13"/>
      <c r="R3245" s="14"/>
    </row>
    <row r="3246" spans="1:18" ht="15.75" customHeight="1">
      <c r="A3246" s="1" t="s">
        <v>39</v>
      </c>
      <c r="B3246" s="7" t="s">
        <v>14</v>
      </c>
      <c r="C3246" s="7">
        <v>1185732</v>
      </c>
      <c r="D3246" s="8">
        <v>44220</v>
      </c>
      <c r="E3246" s="7" t="s">
        <v>15</v>
      </c>
      <c r="F3246" s="7" t="s">
        <v>114</v>
      </c>
      <c r="G3246" s="7" t="s">
        <v>89</v>
      </c>
      <c r="H3246" s="7" t="s">
        <v>17</v>
      </c>
      <c r="I3246" s="9">
        <v>0.35000000000000003</v>
      </c>
      <c r="J3246" s="10">
        <v>4250</v>
      </c>
      <c r="K3246" s="11">
        <f t="shared" si="24"/>
        <v>1487.5000000000002</v>
      </c>
      <c r="L3246" s="11">
        <f t="shared" si="25"/>
        <v>595.00000000000011</v>
      </c>
      <c r="M3246" s="12">
        <v>0.4</v>
      </c>
      <c r="O3246" s="17"/>
      <c r="P3246" s="15"/>
      <c r="Q3246" s="13"/>
      <c r="R3246" s="14"/>
    </row>
    <row r="3247" spans="1:18" ht="15.75" customHeight="1">
      <c r="A3247" s="1"/>
      <c r="B3247" s="7" t="s">
        <v>14</v>
      </c>
      <c r="C3247" s="7">
        <v>1185732</v>
      </c>
      <c r="D3247" s="8">
        <v>44220</v>
      </c>
      <c r="E3247" s="7" t="s">
        <v>15</v>
      </c>
      <c r="F3247" s="7" t="s">
        <v>114</v>
      </c>
      <c r="G3247" s="7" t="s">
        <v>89</v>
      </c>
      <c r="H3247" s="7" t="s">
        <v>18</v>
      </c>
      <c r="I3247" s="9">
        <v>0.35000000000000003</v>
      </c>
      <c r="J3247" s="10">
        <v>2250</v>
      </c>
      <c r="K3247" s="11">
        <f t="shared" si="24"/>
        <v>787.50000000000011</v>
      </c>
      <c r="L3247" s="11">
        <f t="shared" si="25"/>
        <v>275.625</v>
      </c>
      <c r="M3247" s="12">
        <v>0.35</v>
      </c>
      <c r="O3247" s="17"/>
      <c r="P3247" s="15"/>
      <c r="Q3247" s="13"/>
      <c r="R3247" s="14"/>
    </row>
    <row r="3248" spans="1:18" ht="15.75" customHeight="1">
      <c r="A3248" s="1"/>
      <c r="B3248" s="7" t="s">
        <v>14</v>
      </c>
      <c r="C3248" s="7">
        <v>1185732</v>
      </c>
      <c r="D3248" s="8">
        <v>44220</v>
      </c>
      <c r="E3248" s="7" t="s">
        <v>15</v>
      </c>
      <c r="F3248" s="7" t="s">
        <v>114</v>
      </c>
      <c r="G3248" s="7" t="s">
        <v>89</v>
      </c>
      <c r="H3248" s="7" t="s">
        <v>19</v>
      </c>
      <c r="I3248" s="9">
        <v>0.25000000000000006</v>
      </c>
      <c r="J3248" s="10">
        <v>2250</v>
      </c>
      <c r="K3248" s="11">
        <f t="shared" si="24"/>
        <v>562.50000000000011</v>
      </c>
      <c r="L3248" s="11">
        <f t="shared" si="25"/>
        <v>196.87500000000003</v>
      </c>
      <c r="M3248" s="12">
        <v>0.35</v>
      </c>
      <c r="O3248" s="17"/>
      <c r="P3248" s="15"/>
      <c r="Q3248" s="13"/>
      <c r="R3248" s="14"/>
    </row>
    <row r="3249" spans="1:18" ht="15.75" customHeight="1">
      <c r="A3249" s="1"/>
      <c r="B3249" s="7" t="s">
        <v>14</v>
      </c>
      <c r="C3249" s="7">
        <v>1185732</v>
      </c>
      <c r="D3249" s="8">
        <v>44220</v>
      </c>
      <c r="E3249" s="7" t="s">
        <v>15</v>
      </c>
      <c r="F3249" s="7" t="s">
        <v>114</v>
      </c>
      <c r="G3249" s="7" t="s">
        <v>89</v>
      </c>
      <c r="H3249" s="7" t="s">
        <v>20</v>
      </c>
      <c r="I3249" s="9">
        <v>0.3</v>
      </c>
      <c r="J3249" s="10">
        <v>750</v>
      </c>
      <c r="K3249" s="11">
        <f t="shared" si="24"/>
        <v>225</v>
      </c>
      <c r="L3249" s="11">
        <f t="shared" si="25"/>
        <v>78.75</v>
      </c>
      <c r="M3249" s="12">
        <v>0.35</v>
      </c>
      <c r="O3249" s="17"/>
      <c r="P3249" s="15"/>
      <c r="Q3249" s="13"/>
      <c r="R3249" s="14"/>
    </row>
    <row r="3250" spans="1:18" ht="15.75" customHeight="1">
      <c r="A3250" s="1"/>
      <c r="B3250" s="7" t="s">
        <v>14</v>
      </c>
      <c r="C3250" s="7">
        <v>1185732</v>
      </c>
      <c r="D3250" s="8">
        <v>44220</v>
      </c>
      <c r="E3250" s="7" t="s">
        <v>15</v>
      </c>
      <c r="F3250" s="7" t="s">
        <v>114</v>
      </c>
      <c r="G3250" s="7" t="s">
        <v>89</v>
      </c>
      <c r="H3250" s="7" t="s">
        <v>21</v>
      </c>
      <c r="I3250" s="9">
        <v>0.45</v>
      </c>
      <c r="J3250" s="10">
        <v>1250</v>
      </c>
      <c r="K3250" s="11">
        <f t="shared" si="24"/>
        <v>562.5</v>
      </c>
      <c r="L3250" s="11">
        <f t="shared" si="25"/>
        <v>168.75</v>
      </c>
      <c r="M3250" s="12">
        <v>0.3</v>
      </c>
      <c r="O3250" s="17"/>
      <c r="P3250" s="15"/>
      <c r="Q3250" s="13"/>
      <c r="R3250" s="14"/>
    </row>
    <row r="3251" spans="1:18" ht="15.75" customHeight="1">
      <c r="A3251" s="1"/>
      <c r="B3251" s="7" t="s">
        <v>14</v>
      </c>
      <c r="C3251" s="7">
        <v>1185732</v>
      </c>
      <c r="D3251" s="8">
        <v>44220</v>
      </c>
      <c r="E3251" s="7" t="s">
        <v>15</v>
      </c>
      <c r="F3251" s="7" t="s">
        <v>114</v>
      </c>
      <c r="G3251" s="7" t="s">
        <v>89</v>
      </c>
      <c r="H3251" s="7" t="s">
        <v>22</v>
      </c>
      <c r="I3251" s="9">
        <v>0.35000000000000003</v>
      </c>
      <c r="J3251" s="10">
        <v>2250</v>
      </c>
      <c r="K3251" s="11">
        <f t="shared" si="24"/>
        <v>787.50000000000011</v>
      </c>
      <c r="L3251" s="11">
        <f t="shared" si="25"/>
        <v>236.25000000000003</v>
      </c>
      <c r="M3251" s="12">
        <v>0.3</v>
      </c>
      <c r="O3251" s="17"/>
      <c r="P3251" s="15"/>
      <c r="Q3251" s="13"/>
      <c r="R3251" s="14"/>
    </row>
    <row r="3252" spans="1:18" ht="15.75" customHeight="1">
      <c r="A3252" s="1"/>
      <c r="B3252" s="7" t="s">
        <v>14</v>
      </c>
      <c r="C3252" s="7">
        <v>1185732</v>
      </c>
      <c r="D3252" s="8">
        <v>44249</v>
      </c>
      <c r="E3252" s="7" t="s">
        <v>15</v>
      </c>
      <c r="F3252" s="7" t="s">
        <v>114</v>
      </c>
      <c r="G3252" s="7" t="s">
        <v>89</v>
      </c>
      <c r="H3252" s="7" t="s">
        <v>17</v>
      </c>
      <c r="I3252" s="9">
        <v>0.35000000000000003</v>
      </c>
      <c r="J3252" s="10">
        <v>4750</v>
      </c>
      <c r="K3252" s="11">
        <f t="shared" si="24"/>
        <v>1662.5000000000002</v>
      </c>
      <c r="L3252" s="11">
        <f t="shared" si="25"/>
        <v>665.00000000000011</v>
      </c>
      <c r="M3252" s="12">
        <v>0.4</v>
      </c>
      <c r="O3252" s="17"/>
      <c r="P3252" s="15"/>
      <c r="Q3252" s="13"/>
      <c r="R3252" s="14"/>
    </row>
    <row r="3253" spans="1:18" ht="15.75" customHeight="1">
      <c r="A3253" s="1"/>
      <c r="B3253" s="7" t="s">
        <v>14</v>
      </c>
      <c r="C3253" s="7">
        <v>1185732</v>
      </c>
      <c r="D3253" s="8">
        <v>44249</v>
      </c>
      <c r="E3253" s="7" t="s">
        <v>15</v>
      </c>
      <c r="F3253" s="7" t="s">
        <v>114</v>
      </c>
      <c r="G3253" s="7" t="s">
        <v>89</v>
      </c>
      <c r="H3253" s="7" t="s">
        <v>18</v>
      </c>
      <c r="I3253" s="9">
        <v>0.35000000000000003</v>
      </c>
      <c r="J3253" s="10">
        <v>1250</v>
      </c>
      <c r="K3253" s="11">
        <f t="shared" si="24"/>
        <v>437.50000000000006</v>
      </c>
      <c r="L3253" s="11">
        <f t="shared" si="25"/>
        <v>153.125</v>
      </c>
      <c r="M3253" s="12">
        <v>0.35</v>
      </c>
      <c r="O3253" s="17"/>
      <c r="P3253" s="15"/>
      <c r="Q3253" s="13"/>
      <c r="R3253" s="14"/>
    </row>
    <row r="3254" spans="1:18" ht="15.75" customHeight="1">
      <c r="A3254" s="1"/>
      <c r="B3254" s="7" t="s">
        <v>14</v>
      </c>
      <c r="C3254" s="7">
        <v>1185732</v>
      </c>
      <c r="D3254" s="8">
        <v>44249</v>
      </c>
      <c r="E3254" s="7" t="s">
        <v>15</v>
      </c>
      <c r="F3254" s="7" t="s">
        <v>114</v>
      </c>
      <c r="G3254" s="7" t="s">
        <v>89</v>
      </c>
      <c r="H3254" s="7" t="s">
        <v>19</v>
      </c>
      <c r="I3254" s="9">
        <v>0.25000000000000006</v>
      </c>
      <c r="J3254" s="10">
        <v>1750</v>
      </c>
      <c r="K3254" s="11">
        <f t="shared" si="24"/>
        <v>437.50000000000011</v>
      </c>
      <c r="L3254" s="11">
        <f t="shared" si="25"/>
        <v>153.12500000000003</v>
      </c>
      <c r="M3254" s="12">
        <v>0.35</v>
      </c>
      <c r="O3254" s="17"/>
      <c r="P3254" s="15"/>
      <c r="Q3254" s="13"/>
      <c r="R3254" s="14"/>
    </row>
    <row r="3255" spans="1:18" ht="15.75" customHeight="1">
      <c r="A3255" s="1"/>
      <c r="B3255" s="7" t="s">
        <v>14</v>
      </c>
      <c r="C3255" s="7">
        <v>1185732</v>
      </c>
      <c r="D3255" s="8">
        <v>44249</v>
      </c>
      <c r="E3255" s="7" t="s">
        <v>15</v>
      </c>
      <c r="F3255" s="7" t="s">
        <v>114</v>
      </c>
      <c r="G3255" s="7" t="s">
        <v>89</v>
      </c>
      <c r="H3255" s="7" t="s">
        <v>20</v>
      </c>
      <c r="I3255" s="9">
        <v>0.3</v>
      </c>
      <c r="J3255" s="10">
        <v>500</v>
      </c>
      <c r="K3255" s="11">
        <f t="shared" si="24"/>
        <v>150</v>
      </c>
      <c r="L3255" s="11">
        <f t="shared" si="25"/>
        <v>52.5</v>
      </c>
      <c r="M3255" s="12">
        <v>0.35</v>
      </c>
      <c r="O3255" s="17"/>
      <c r="P3255" s="15"/>
      <c r="Q3255" s="13"/>
      <c r="R3255" s="14"/>
    </row>
    <row r="3256" spans="1:18" ht="15.75" customHeight="1">
      <c r="A3256" s="1"/>
      <c r="B3256" s="7" t="s">
        <v>14</v>
      </c>
      <c r="C3256" s="7">
        <v>1185732</v>
      </c>
      <c r="D3256" s="8">
        <v>44249</v>
      </c>
      <c r="E3256" s="7" t="s">
        <v>15</v>
      </c>
      <c r="F3256" s="7" t="s">
        <v>114</v>
      </c>
      <c r="G3256" s="7" t="s">
        <v>89</v>
      </c>
      <c r="H3256" s="7" t="s">
        <v>21</v>
      </c>
      <c r="I3256" s="9">
        <v>0.45</v>
      </c>
      <c r="J3256" s="10">
        <v>1250</v>
      </c>
      <c r="K3256" s="11">
        <f t="shared" si="24"/>
        <v>562.5</v>
      </c>
      <c r="L3256" s="11">
        <f t="shared" si="25"/>
        <v>168.75</v>
      </c>
      <c r="M3256" s="12">
        <v>0.3</v>
      </c>
      <c r="O3256" s="17"/>
      <c r="P3256" s="15"/>
      <c r="Q3256" s="13"/>
      <c r="R3256" s="14"/>
    </row>
    <row r="3257" spans="1:18" ht="15.75" customHeight="1">
      <c r="A3257" s="1"/>
      <c r="B3257" s="7" t="s">
        <v>14</v>
      </c>
      <c r="C3257" s="7">
        <v>1185732</v>
      </c>
      <c r="D3257" s="8">
        <v>44249</v>
      </c>
      <c r="E3257" s="7" t="s">
        <v>15</v>
      </c>
      <c r="F3257" s="7" t="s">
        <v>114</v>
      </c>
      <c r="G3257" s="7" t="s">
        <v>89</v>
      </c>
      <c r="H3257" s="7" t="s">
        <v>22</v>
      </c>
      <c r="I3257" s="9">
        <v>0.35000000000000003</v>
      </c>
      <c r="J3257" s="10">
        <v>2250</v>
      </c>
      <c r="K3257" s="11">
        <f t="shared" si="24"/>
        <v>787.50000000000011</v>
      </c>
      <c r="L3257" s="11">
        <f t="shared" si="25"/>
        <v>236.25000000000003</v>
      </c>
      <c r="M3257" s="12">
        <v>0.3</v>
      </c>
      <c r="O3257" s="17"/>
      <c r="P3257" s="15"/>
      <c r="Q3257" s="13"/>
      <c r="R3257" s="14"/>
    </row>
    <row r="3258" spans="1:18" ht="15.75" customHeight="1">
      <c r="A3258" s="1"/>
      <c r="B3258" s="7" t="s">
        <v>14</v>
      </c>
      <c r="C3258" s="7">
        <v>1185732</v>
      </c>
      <c r="D3258" s="8">
        <v>44275</v>
      </c>
      <c r="E3258" s="7" t="s">
        <v>15</v>
      </c>
      <c r="F3258" s="7" t="s">
        <v>114</v>
      </c>
      <c r="G3258" s="7" t="s">
        <v>89</v>
      </c>
      <c r="H3258" s="7" t="s">
        <v>17</v>
      </c>
      <c r="I3258" s="9">
        <v>0.35000000000000003</v>
      </c>
      <c r="J3258" s="10">
        <v>4450</v>
      </c>
      <c r="K3258" s="11">
        <f t="shared" si="24"/>
        <v>1557.5000000000002</v>
      </c>
      <c r="L3258" s="11">
        <f t="shared" si="25"/>
        <v>623.00000000000011</v>
      </c>
      <c r="M3258" s="12">
        <v>0.4</v>
      </c>
      <c r="O3258" s="17"/>
      <c r="P3258" s="15"/>
      <c r="Q3258" s="13"/>
      <c r="R3258" s="14"/>
    </row>
    <row r="3259" spans="1:18" ht="15.75" customHeight="1">
      <c r="A3259" s="1"/>
      <c r="B3259" s="7" t="s">
        <v>14</v>
      </c>
      <c r="C3259" s="7">
        <v>1185732</v>
      </c>
      <c r="D3259" s="8">
        <v>44275</v>
      </c>
      <c r="E3259" s="7" t="s">
        <v>15</v>
      </c>
      <c r="F3259" s="7" t="s">
        <v>114</v>
      </c>
      <c r="G3259" s="7" t="s">
        <v>89</v>
      </c>
      <c r="H3259" s="7" t="s">
        <v>18</v>
      </c>
      <c r="I3259" s="9">
        <v>0.35000000000000003</v>
      </c>
      <c r="J3259" s="10">
        <v>1500</v>
      </c>
      <c r="K3259" s="11">
        <f t="shared" si="24"/>
        <v>525</v>
      </c>
      <c r="L3259" s="11">
        <f t="shared" si="25"/>
        <v>183.75</v>
      </c>
      <c r="M3259" s="12">
        <v>0.35</v>
      </c>
      <c r="O3259" s="17"/>
      <c r="P3259" s="15"/>
      <c r="Q3259" s="13"/>
      <c r="R3259" s="14"/>
    </row>
    <row r="3260" spans="1:18" ht="15.75" customHeight="1">
      <c r="A3260" s="1"/>
      <c r="B3260" s="7" t="s">
        <v>14</v>
      </c>
      <c r="C3260" s="7">
        <v>1185732</v>
      </c>
      <c r="D3260" s="8">
        <v>44275</v>
      </c>
      <c r="E3260" s="7" t="s">
        <v>15</v>
      </c>
      <c r="F3260" s="7" t="s">
        <v>114</v>
      </c>
      <c r="G3260" s="7" t="s">
        <v>89</v>
      </c>
      <c r="H3260" s="7" t="s">
        <v>19</v>
      </c>
      <c r="I3260" s="9">
        <v>0.25000000000000006</v>
      </c>
      <c r="J3260" s="10">
        <v>1750</v>
      </c>
      <c r="K3260" s="11">
        <f t="shared" si="24"/>
        <v>437.50000000000011</v>
      </c>
      <c r="L3260" s="11">
        <f t="shared" si="25"/>
        <v>153.12500000000003</v>
      </c>
      <c r="M3260" s="12">
        <v>0.35</v>
      </c>
      <c r="O3260" s="17"/>
      <c r="P3260" s="15"/>
      <c r="Q3260" s="13"/>
      <c r="R3260" s="14"/>
    </row>
    <row r="3261" spans="1:18" ht="15.75" customHeight="1">
      <c r="A3261" s="1"/>
      <c r="B3261" s="7" t="s">
        <v>14</v>
      </c>
      <c r="C3261" s="7">
        <v>1185732</v>
      </c>
      <c r="D3261" s="8">
        <v>44275</v>
      </c>
      <c r="E3261" s="7" t="s">
        <v>15</v>
      </c>
      <c r="F3261" s="7" t="s">
        <v>114</v>
      </c>
      <c r="G3261" s="7" t="s">
        <v>89</v>
      </c>
      <c r="H3261" s="7" t="s">
        <v>20</v>
      </c>
      <c r="I3261" s="9">
        <v>0.3</v>
      </c>
      <c r="J3261" s="10">
        <v>250</v>
      </c>
      <c r="K3261" s="11">
        <f t="shared" si="24"/>
        <v>75</v>
      </c>
      <c r="L3261" s="11">
        <f t="shared" si="25"/>
        <v>26.25</v>
      </c>
      <c r="M3261" s="12">
        <v>0.35</v>
      </c>
      <c r="O3261" s="17"/>
      <c r="P3261" s="15"/>
      <c r="Q3261" s="13"/>
      <c r="R3261" s="14"/>
    </row>
    <row r="3262" spans="1:18" ht="15.75" customHeight="1">
      <c r="A3262" s="1"/>
      <c r="B3262" s="7" t="s">
        <v>14</v>
      </c>
      <c r="C3262" s="7">
        <v>1185732</v>
      </c>
      <c r="D3262" s="8">
        <v>44275</v>
      </c>
      <c r="E3262" s="7" t="s">
        <v>15</v>
      </c>
      <c r="F3262" s="7" t="s">
        <v>114</v>
      </c>
      <c r="G3262" s="7" t="s">
        <v>89</v>
      </c>
      <c r="H3262" s="7" t="s">
        <v>21</v>
      </c>
      <c r="I3262" s="9">
        <v>0.45</v>
      </c>
      <c r="J3262" s="10">
        <v>750</v>
      </c>
      <c r="K3262" s="11">
        <f t="shared" si="24"/>
        <v>337.5</v>
      </c>
      <c r="L3262" s="11">
        <f t="shared" si="25"/>
        <v>101.25</v>
      </c>
      <c r="M3262" s="12">
        <v>0.3</v>
      </c>
      <c r="O3262" s="17"/>
      <c r="P3262" s="15"/>
      <c r="Q3262" s="13"/>
      <c r="R3262" s="14"/>
    </row>
    <row r="3263" spans="1:18" ht="15.75" customHeight="1">
      <c r="A3263" s="1"/>
      <c r="B3263" s="7" t="s">
        <v>14</v>
      </c>
      <c r="C3263" s="7">
        <v>1185732</v>
      </c>
      <c r="D3263" s="8">
        <v>44275</v>
      </c>
      <c r="E3263" s="7" t="s">
        <v>15</v>
      </c>
      <c r="F3263" s="7" t="s">
        <v>114</v>
      </c>
      <c r="G3263" s="7" t="s">
        <v>89</v>
      </c>
      <c r="H3263" s="7" t="s">
        <v>22</v>
      </c>
      <c r="I3263" s="9">
        <v>0.35000000000000003</v>
      </c>
      <c r="J3263" s="10">
        <v>1750</v>
      </c>
      <c r="K3263" s="11">
        <f t="shared" si="24"/>
        <v>612.50000000000011</v>
      </c>
      <c r="L3263" s="11">
        <f t="shared" si="25"/>
        <v>183.75000000000003</v>
      </c>
      <c r="M3263" s="12">
        <v>0.3</v>
      </c>
      <c r="O3263" s="17"/>
      <c r="P3263" s="15"/>
      <c r="Q3263" s="13"/>
      <c r="R3263" s="14"/>
    </row>
    <row r="3264" spans="1:18" ht="15.75" customHeight="1">
      <c r="A3264" s="1"/>
      <c r="B3264" s="7" t="s">
        <v>14</v>
      </c>
      <c r="C3264" s="7">
        <v>1185732</v>
      </c>
      <c r="D3264" s="8">
        <v>44307</v>
      </c>
      <c r="E3264" s="7" t="s">
        <v>15</v>
      </c>
      <c r="F3264" s="7" t="s">
        <v>114</v>
      </c>
      <c r="G3264" s="7" t="s">
        <v>89</v>
      </c>
      <c r="H3264" s="7" t="s">
        <v>17</v>
      </c>
      <c r="I3264" s="9">
        <v>0.35000000000000003</v>
      </c>
      <c r="J3264" s="10">
        <v>4250</v>
      </c>
      <c r="K3264" s="11">
        <f t="shared" si="24"/>
        <v>1487.5000000000002</v>
      </c>
      <c r="L3264" s="11">
        <f t="shared" si="25"/>
        <v>595.00000000000011</v>
      </c>
      <c r="M3264" s="12">
        <v>0.4</v>
      </c>
      <c r="O3264" s="17"/>
      <c r="P3264" s="15"/>
      <c r="Q3264" s="13"/>
      <c r="R3264" s="14"/>
    </row>
    <row r="3265" spans="1:18" ht="15.75" customHeight="1">
      <c r="A3265" s="1"/>
      <c r="B3265" s="7" t="s">
        <v>14</v>
      </c>
      <c r="C3265" s="7">
        <v>1185732</v>
      </c>
      <c r="D3265" s="8">
        <v>44307</v>
      </c>
      <c r="E3265" s="7" t="s">
        <v>15</v>
      </c>
      <c r="F3265" s="7" t="s">
        <v>114</v>
      </c>
      <c r="G3265" s="7" t="s">
        <v>89</v>
      </c>
      <c r="H3265" s="7" t="s">
        <v>18</v>
      </c>
      <c r="I3265" s="9">
        <v>0.35000000000000003</v>
      </c>
      <c r="J3265" s="10">
        <v>1250</v>
      </c>
      <c r="K3265" s="11">
        <f t="shared" si="24"/>
        <v>437.50000000000006</v>
      </c>
      <c r="L3265" s="11">
        <f t="shared" si="25"/>
        <v>153.125</v>
      </c>
      <c r="M3265" s="12">
        <v>0.35</v>
      </c>
      <c r="O3265" s="17"/>
      <c r="P3265" s="15"/>
      <c r="Q3265" s="13"/>
      <c r="R3265" s="14"/>
    </row>
    <row r="3266" spans="1:18" ht="15.75" customHeight="1">
      <c r="A3266" s="1"/>
      <c r="B3266" s="7" t="s">
        <v>14</v>
      </c>
      <c r="C3266" s="7">
        <v>1185732</v>
      </c>
      <c r="D3266" s="8">
        <v>44307</v>
      </c>
      <c r="E3266" s="7" t="s">
        <v>15</v>
      </c>
      <c r="F3266" s="7" t="s">
        <v>114</v>
      </c>
      <c r="G3266" s="7" t="s">
        <v>89</v>
      </c>
      <c r="H3266" s="7" t="s">
        <v>19</v>
      </c>
      <c r="I3266" s="9">
        <v>0.25000000000000006</v>
      </c>
      <c r="J3266" s="10">
        <v>1250</v>
      </c>
      <c r="K3266" s="11">
        <f t="shared" si="24"/>
        <v>312.50000000000006</v>
      </c>
      <c r="L3266" s="11">
        <f t="shared" si="25"/>
        <v>109.37500000000001</v>
      </c>
      <c r="M3266" s="12">
        <v>0.35</v>
      </c>
      <c r="O3266" s="17"/>
      <c r="P3266" s="15"/>
      <c r="Q3266" s="13"/>
      <c r="R3266" s="14"/>
    </row>
    <row r="3267" spans="1:18" ht="15.75" customHeight="1">
      <c r="A3267" s="1"/>
      <c r="B3267" s="7" t="s">
        <v>14</v>
      </c>
      <c r="C3267" s="7">
        <v>1185732</v>
      </c>
      <c r="D3267" s="8">
        <v>44307</v>
      </c>
      <c r="E3267" s="7" t="s">
        <v>15</v>
      </c>
      <c r="F3267" s="7" t="s">
        <v>114</v>
      </c>
      <c r="G3267" s="7" t="s">
        <v>89</v>
      </c>
      <c r="H3267" s="7" t="s">
        <v>20</v>
      </c>
      <c r="I3267" s="9">
        <v>0.3</v>
      </c>
      <c r="J3267" s="10">
        <v>500</v>
      </c>
      <c r="K3267" s="11">
        <f t="shared" si="24"/>
        <v>150</v>
      </c>
      <c r="L3267" s="11">
        <f t="shared" si="25"/>
        <v>52.5</v>
      </c>
      <c r="M3267" s="12">
        <v>0.35</v>
      </c>
      <c r="O3267" s="17"/>
      <c r="P3267" s="15"/>
      <c r="Q3267" s="13"/>
      <c r="R3267" s="14"/>
    </row>
    <row r="3268" spans="1:18" ht="15.75" customHeight="1">
      <c r="A3268" s="1"/>
      <c r="B3268" s="7" t="s">
        <v>14</v>
      </c>
      <c r="C3268" s="7">
        <v>1185732</v>
      </c>
      <c r="D3268" s="8">
        <v>44307</v>
      </c>
      <c r="E3268" s="7" t="s">
        <v>15</v>
      </c>
      <c r="F3268" s="7" t="s">
        <v>114</v>
      </c>
      <c r="G3268" s="7" t="s">
        <v>89</v>
      </c>
      <c r="H3268" s="7" t="s">
        <v>21</v>
      </c>
      <c r="I3268" s="9">
        <v>0.45</v>
      </c>
      <c r="J3268" s="10">
        <v>500</v>
      </c>
      <c r="K3268" s="11">
        <f t="shared" si="24"/>
        <v>225</v>
      </c>
      <c r="L3268" s="11">
        <f t="shared" si="25"/>
        <v>67.5</v>
      </c>
      <c r="M3268" s="12">
        <v>0.3</v>
      </c>
      <c r="O3268" s="17"/>
      <c r="P3268" s="15"/>
      <c r="Q3268" s="13"/>
      <c r="R3268" s="14"/>
    </row>
    <row r="3269" spans="1:18" ht="15.75" customHeight="1">
      <c r="A3269" s="1"/>
      <c r="B3269" s="7" t="s">
        <v>14</v>
      </c>
      <c r="C3269" s="7">
        <v>1185732</v>
      </c>
      <c r="D3269" s="8">
        <v>44307</v>
      </c>
      <c r="E3269" s="7" t="s">
        <v>15</v>
      </c>
      <c r="F3269" s="7" t="s">
        <v>114</v>
      </c>
      <c r="G3269" s="7" t="s">
        <v>89</v>
      </c>
      <c r="H3269" s="7" t="s">
        <v>22</v>
      </c>
      <c r="I3269" s="9">
        <v>0.35000000000000003</v>
      </c>
      <c r="J3269" s="10">
        <v>2000</v>
      </c>
      <c r="K3269" s="11">
        <f t="shared" si="24"/>
        <v>700.00000000000011</v>
      </c>
      <c r="L3269" s="11">
        <f t="shared" si="25"/>
        <v>210.00000000000003</v>
      </c>
      <c r="M3269" s="12">
        <v>0.3</v>
      </c>
      <c r="O3269" s="17"/>
      <c r="P3269" s="15"/>
      <c r="Q3269" s="13"/>
      <c r="R3269" s="14"/>
    </row>
    <row r="3270" spans="1:18" ht="15.75" customHeight="1">
      <c r="A3270" s="1"/>
      <c r="B3270" s="7" t="s">
        <v>14</v>
      </c>
      <c r="C3270" s="7">
        <v>1185732</v>
      </c>
      <c r="D3270" s="8">
        <v>44336</v>
      </c>
      <c r="E3270" s="7" t="s">
        <v>15</v>
      </c>
      <c r="F3270" s="7" t="s">
        <v>114</v>
      </c>
      <c r="G3270" s="7" t="s">
        <v>89</v>
      </c>
      <c r="H3270" s="7" t="s">
        <v>17</v>
      </c>
      <c r="I3270" s="9">
        <v>0.49999999999999994</v>
      </c>
      <c r="J3270" s="10">
        <v>4700</v>
      </c>
      <c r="K3270" s="11">
        <f t="shared" si="24"/>
        <v>2349.9999999999995</v>
      </c>
      <c r="L3270" s="11">
        <f t="shared" si="25"/>
        <v>939.99999999999989</v>
      </c>
      <c r="M3270" s="12">
        <v>0.4</v>
      </c>
      <c r="O3270" s="17"/>
      <c r="P3270" s="15"/>
      <c r="Q3270" s="13"/>
      <c r="R3270" s="14"/>
    </row>
    <row r="3271" spans="1:18" ht="15.75" customHeight="1">
      <c r="A3271" s="1"/>
      <c r="B3271" s="7" t="s">
        <v>14</v>
      </c>
      <c r="C3271" s="7">
        <v>1185732</v>
      </c>
      <c r="D3271" s="8">
        <v>44336</v>
      </c>
      <c r="E3271" s="7" t="s">
        <v>15</v>
      </c>
      <c r="F3271" s="7" t="s">
        <v>114</v>
      </c>
      <c r="G3271" s="7" t="s">
        <v>89</v>
      </c>
      <c r="H3271" s="7" t="s">
        <v>18</v>
      </c>
      <c r="I3271" s="9">
        <v>0.45</v>
      </c>
      <c r="J3271" s="10">
        <v>1750</v>
      </c>
      <c r="K3271" s="11">
        <f t="shared" si="24"/>
        <v>787.5</v>
      </c>
      <c r="L3271" s="11">
        <f t="shared" si="25"/>
        <v>275.625</v>
      </c>
      <c r="M3271" s="12">
        <v>0.35</v>
      </c>
      <c r="O3271" s="17"/>
      <c r="P3271" s="15"/>
      <c r="Q3271" s="13"/>
      <c r="R3271" s="14"/>
    </row>
    <row r="3272" spans="1:18" ht="15.75" customHeight="1">
      <c r="A3272" s="1"/>
      <c r="B3272" s="7" t="s">
        <v>14</v>
      </c>
      <c r="C3272" s="7">
        <v>1185732</v>
      </c>
      <c r="D3272" s="8">
        <v>44336</v>
      </c>
      <c r="E3272" s="7" t="s">
        <v>15</v>
      </c>
      <c r="F3272" s="7" t="s">
        <v>114</v>
      </c>
      <c r="G3272" s="7" t="s">
        <v>89</v>
      </c>
      <c r="H3272" s="7" t="s">
        <v>19</v>
      </c>
      <c r="I3272" s="9">
        <v>0.4</v>
      </c>
      <c r="J3272" s="10">
        <v>1500</v>
      </c>
      <c r="K3272" s="11">
        <f t="shared" si="24"/>
        <v>600</v>
      </c>
      <c r="L3272" s="11">
        <f t="shared" si="25"/>
        <v>210</v>
      </c>
      <c r="M3272" s="12">
        <v>0.35</v>
      </c>
      <c r="O3272" s="17"/>
      <c r="P3272" s="15"/>
      <c r="Q3272" s="13"/>
      <c r="R3272" s="14"/>
    </row>
    <row r="3273" spans="1:18" ht="15.75" customHeight="1">
      <c r="A3273" s="1"/>
      <c r="B3273" s="7" t="s">
        <v>14</v>
      </c>
      <c r="C3273" s="7">
        <v>1185732</v>
      </c>
      <c r="D3273" s="8">
        <v>44336</v>
      </c>
      <c r="E3273" s="7" t="s">
        <v>15</v>
      </c>
      <c r="F3273" s="7" t="s">
        <v>114</v>
      </c>
      <c r="G3273" s="7" t="s">
        <v>89</v>
      </c>
      <c r="H3273" s="7" t="s">
        <v>20</v>
      </c>
      <c r="I3273" s="9">
        <v>0.4</v>
      </c>
      <c r="J3273" s="10">
        <v>1000</v>
      </c>
      <c r="K3273" s="11">
        <f t="shared" si="24"/>
        <v>400</v>
      </c>
      <c r="L3273" s="11">
        <f t="shared" si="25"/>
        <v>140</v>
      </c>
      <c r="M3273" s="12">
        <v>0.35</v>
      </c>
      <c r="O3273" s="17"/>
      <c r="P3273" s="15"/>
      <c r="Q3273" s="13"/>
      <c r="R3273" s="14"/>
    </row>
    <row r="3274" spans="1:18" ht="15.75" customHeight="1">
      <c r="A3274" s="1"/>
      <c r="B3274" s="7" t="s">
        <v>14</v>
      </c>
      <c r="C3274" s="7">
        <v>1185732</v>
      </c>
      <c r="D3274" s="8">
        <v>44336</v>
      </c>
      <c r="E3274" s="7" t="s">
        <v>15</v>
      </c>
      <c r="F3274" s="7" t="s">
        <v>114</v>
      </c>
      <c r="G3274" s="7" t="s">
        <v>89</v>
      </c>
      <c r="H3274" s="7" t="s">
        <v>21</v>
      </c>
      <c r="I3274" s="9">
        <v>0.49999999999999994</v>
      </c>
      <c r="J3274" s="10">
        <v>1250</v>
      </c>
      <c r="K3274" s="11">
        <f t="shared" si="24"/>
        <v>624.99999999999989</v>
      </c>
      <c r="L3274" s="11">
        <f t="shared" si="25"/>
        <v>187.49999999999997</v>
      </c>
      <c r="M3274" s="12">
        <v>0.3</v>
      </c>
      <c r="O3274" s="17"/>
      <c r="P3274" s="15"/>
      <c r="Q3274" s="13"/>
      <c r="R3274" s="14"/>
    </row>
    <row r="3275" spans="1:18" ht="15.75" customHeight="1">
      <c r="A3275" s="1"/>
      <c r="B3275" s="7" t="s">
        <v>14</v>
      </c>
      <c r="C3275" s="7">
        <v>1185732</v>
      </c>
      <c r="D3275" s="8">
        <v>44336</v>
      </c>
      <c r="E3275" s="7" t="s">
        <v>15</v>
      </c>
      <c r="F3275" s="7" t="s">
        <v>114</v>
      </c>
      <c r="G3275" s="7" t="s">
        <v>89</v>
      </c>
      <c r="H3275" s="7" t="s">
        <v>22</v>
      </c>
      <c r="I3275" s="9">
        <v>0.54999999999999993</v>
      </c>
      <c r="J3275" s="10">
        <v>2500</v>
      </c>
      <c r="K3275" s="11">
        <f t="shared" si="24"/>
        <v>1374.9999999999998</v>
      </c>
      <c r="L3275" s="11">
        <f t="shared" si="25"/>
        <v>412.49999999999994</v>
      </c>
      <c r="M3275" s="12">
        <v>0.3</v>
      </c>
      <c r="O3275" s="17"/>
      <c r="P3275" s="15"/>
      <c r="Q3275" s="13"/>
      <c r="R3275" s="14"/>
    </row>
    <row r="3276" spans="1:18" ht="15.75" customHeight="1">
      <c r="A3276" s="1"/>
      <c r="B3276" s="7" t="s">
        <v>14</v>
      </c>
      <c r="C3276" s="7">
        <v>1185732</v>
      </c>
      <c r="D3276" s="8">
        <v>44369</v>
      </c>
      <c r="E3276" s="7" t="s">
        <v>15</v>
      </c>
      <c r="F3276" s="7" t="s">
        <v>114</v>
      </c>
      <c r="G3276" s="7" t="s">
        <v>89</v>
      </c>
      <c r="H3276" s="7" t="s">
        <v>17</v>
      </c>
      <c r="I3276" s="9">
        <v>0.49999999999999994</v>
      </c>
      <c r="J3276" s="10">
        <v>5000</v>
      </c>
      <c r="K3276" s="11">
        <f t="shared" si="24"/>
        <v>2499.9999999999995</v>
      </c>
      <c r="L3276" s="11">
        <f t="shared" si="25"/>
        <v>999.99999999999989</v>
      </c>
      <c r="M3276" s="12">
        <v>0.4</v>
      </c>
      <c r="O3276" s="17"/>
      <c r="P3276" s="15"/>
      <c r="Q3276" s="13"/>
      <c r="R3276" s="14"/>
    </row>
    <row r="3277" spans="1:18" ht="15.75" customHeight="1">
      <c r="A3277" s="1"/>
      <c r="B3277" s="7" t="s">
        <v>14</v>
      </c>
      <c r="C3277" s="7">
        <v>1185732</v>
      </c>
      <c r="D3277" s="8">
        <v>44369</v>
      </c>
      <c r="E3277" s="7" t="s">
        <v>15</v>
      </c>
      <c r="F3277" s="7" t="s">
        <v>114</v>
      </c>
      <c r="G3277" s="7" t="s">
        <v>89</v>
      </c>
      <c r="H3277" s="7" t="s">
        <v>18</v>
      </c>
      <c r="I3277" s="9">
        <v>0.45</v>
      </c>
      <c r="J3277" s="10">
        <v>2500</v>
      </c>
      <c r="K3277" s="11">
        <f t="shared" si="24"/>
        <v>1125</v>
      </c>
      <c r="L3277" s="11">
        <f t="shared" si="25"/>
        <v>393.75</v>
      </c>
      <c r="M3277" s="12">
        <v>0.35</v>
      </c>
      <c r="O3277" s="17"/>
      <c r="P3277" s="15"/>
      <c r="Q3277" s="13"/>
      <c r="R3277" s="14"/>
    </row>
    <row r="3278" spans="1:18" ht="15.75" customHeight="1">
      <c r="A3278" s="1"/>
      <c r="B3278" s="7" t="s">
        <v>14</v>
      </c>
      <c r="C3278" s="7">
        <v>1185732</v>
      </c>
      <c r="D3278" s="8">
        <v>44369</v>
      </c>
      <c r="E3278" s="7" t="s">
        <v>15</v>
      </c>
      <c r="F3278" s="7" t="s">
        <v>114</v>
      </c>
      <c r="G3278" s="7" t="s">
        <v>89</v>
      </c>
      <c r="H3278" s="7" t="s">
        <v>19</v>
      </c>
      <c r="I3278" s="9">
        <v>0.4</v>
      </c>
      <c r="J3278" s="10">
        <v>1750</v>
      </c>
      <c r="K3278" s="11">
        <f t="shared" si="24"/>
        <v>700</v>
      </c>
      <c r="L3278" s="11">
        <f t="shared" si="25"/>
        <v>244.99999999999997</v>
      </c>
      <c r="M3278" s="12">
        <v>0.35</v>
      </c>
      <c r="O3278" s="17"/>
      <c r="P3278" s="15"/>
      <c r="Q3278" s="13"/>
      <c r="R3278" s="14"/>
    </row>
    <row r="3279" spans="1:18" ht="15.75" customHeight="1">
      <c r="A3279" s="1"/>
      <c r="B3279" s="7" t="s">
        <v>14</v>
      </c>
      <c r="C3279" s="7">
        <v>1185732</v>
      </c>
      <c r="D3279" s="8">
        <v>44369</v>
      </c>
      <c r="E3279" s="7" t="s">
        <v>15</v>
      </c>
      <c r="F3279" s="7" t="s">
        <v>114</v>
      </c>
      <c r="G3279" s="7" t="s">
        <v>89</v>
      </c>
      <c r="H3279" s="7" t="s">
        <v>20</v>
      </c>
      <c r="I3279" s="9">
        <v>0.4</v>
      </c>
      <c r="J3279" s="10">
        <v>1500</v>
      </c>
      <c r="K3279" s="11">
        <f t="shared" si="24"/>
        <v>600</v>
      </c>
      <c r="L3279" s="11">
        <f t="shared" si="25"/>
        <v>210</v>
      </c>
      <c r="M3279" s="12">
        <v>0.35</v>
      </c>
      <c r="O3279" s="17"/>
      <c r="P3279" s="15"/>
      <c r="Q3279" s="13"/>
      <c r="R3279" s="14"/>
    </row>
    <row r="3280" spans="1:18" ht="15.75" customHeight="1">
      <c r="A3280" s="1"/>
      <c r="B3280" s="7" t="s">
        <v>14</v>
      </c>
      <c r="C3280" s="7">
        <v>1185732</v>
      </c>
      <c r="D3280" s="8">
        <v>44369</v>
      </c>
      <c r="E3280" s="7" t="s">
        <v>15</v>
      </c>
      <c r="F3280" s="7" t="s">
        <v>114</v>
      </c>
      <c r="G3280" s="7" t="s">
        <v>89</v>
      </c>
      <c r="H3280" s="7" t="s">
        <v>21</v>
      </c>
      <c r="I3280" s="9">
        <v>0.49999999999999994</v>
      </c>
      <c r="J3280" s="10">
        <v>1500</v>
      </c>
      <c r="K3280" s="11">
        <f t="shared" si="24"/>
        <v>749.99999999999989</v>
      </c>
      <c r="L3280" s="11">
        <f t="shared" si="25"/>
        <v>224.99999999999997</v>
      </c>
      <c r="M3280" s="12">
        <v>0.3</v>
      </c>
      <c r="O3280" s="17"/>
      <c r="P3280" s="15"/>
      <c r="Q3280" s="13"/>
      <c r="R3280" s="14"/>
    </row>
    <row r="3281" spans="1:18" ht="15.75" customHeight="1">
      <c r="A3281" s="1"/>
      <c r="B3281" s="7" t="s">
        <v>14</v>
      </c>
      <c r="C3281" s="7">
        <v>1185732</v>
      </c>
      <c r="D3281" s="8">
        <v>44369</v>
      </c>
      <c r="E3281" s="7" t="s">
        <v>15</v>
      </c>
      <c r="F3281" s="7" t="s">
        <v>114</v>
      </c>
      <c r="G3281" s="7" t="s">
        <v>89</v>
      </c>
      <c r="H3281" s="7" t="s">
        <v>22</v>
      </c>
      <c r="I3281" s="9">
        <v>0.54999999999999993</v>
      </c>
      <c r="J3281" s="10">
        <v>3000</v>
      </c>
      <c r="K3281" s="11">
        <f t="shared" si="24"/>
        <v>1649.9999999999998</v>
      </c>
      <c r="L3281" s="11">
        <f t="shared" si="25"/>
        <v>494.99999999999989</v>
      </c>
      <c r="M3281" s="12">
        <v>0.3</v>
      </c>
      <c r="O3281" s="17"/>
      <c r="P3281" s="15"/>
      <c r="Q3281" s="13"/>
      <c r="R3281" s="14"/>
    </row>
    <row r="3282" spans="1:18" ht="15.75" customHeight="1">
      <c r="A3282" s="1"/>
      <c r="B3282" s="7" t="s">
        <v>14</v>
      </c>
      <c r="C3282" s="7">
        <v>1185732</v>
      </c>
      <c r="D3282" s="8">
        <v>44397</v>
      </c>
      <c r="E3282" s="7" t="s">
        <v>15</v>
      </c>
      <c r="F3282" s="7" t="s">
        <v>114</v>
      </c>
      <c r="G3282" s="7" t="s">
        <v>89</v>
      </c>
      <c r="H3282" s="7" t="s">
        <v>17</v>
      </c>
      <c r="I3282" s="9">
        <v>0.49999999999999994</v>
      </c>
      <c r="J3282" s="10">
        <v>5250</v>
      </c>
      <c r="K3282" s="11">
        <f t="shared" si="24"/>
        <v>2624.9999999999995</v>
      </c>
      <c r="L3282" s="11">
        <f t="shared" si="25"/>
        <v>1049.9999999999998</v>
      </c>
      <c r="M3282" s="12">
        <v>0.4</v>
      </c>
      <c r="O3282" s="17"/>
      <c r="P3282" s="15"/>
      <c r="Q3282" s="13"/>
      <c r="R3282" s="14"/>
    </row>
    <row r="3283" spans="1:18" ht="15.75" customHeight="1">
      <c r="A3283" s="1"/>
      <c r="B3283" s="7" t="s">
        <v>14</v>
      </c>
      <c r="C3283" s="7">
        <v>1185732</v>
      </c>
      <c r="D3283" s="8">
        <v>44397</v>
      </c>
      <c r="E3283" s="7" t="s">
        <v>15</v>
      </c>
      <c r="F3283" s="7" t="s">
        <v>114</v>
      </c>
      <c r="G3283" s="7" t="s">
        <v>89</v>
      </c>
      <c r="H3283" s="7" t="s">
        <v>18</v>
      </c>
      <c r="I3283" s="9">
        <v>0.45</v>
      </c>
      <c r="J3283" s="10">
        <v>2750</v>
      </c>
      <c r="K3283" s="11">
        <f t="shared" si="24"/>
        <v>1237.5</v>
      </c>
      <c r="L3283" s="11">
        <f t="shared" si="25"/>
        <v>433.125</v>
      </c>
      <c r="M3283" s="12">
        <v>0.35</v>
      </c>
      <c r="O3283" s="17"/>
      <c r="P3283" s="15"/>
      <c r="Q3283" s="13"/>
      <c r="R3283" s="14"/>
    </row>
    <row r="3284" spans="1:18" ht="15.75" customHeight="1">
      <c r="A3284" s="1"/>
      <c r="B3284" s="7" t="s">
        <v>14</v>
      </c>
      <c r="C3284" s="7">
        <v>1185732</v>
      </c>
      <c r="D3284" s="8">
        <v>44397</v>
      </c>
      <c r="E3284" s="7" t="s">
        <v>15</v>
      </c>
      <c r="F3284" s="7" t="s">
        <v>114</v>
      </c>
      <c r="G3284" s="7" t="s">
        <v>89</v>
      </c>
      <c r="H3284" s="7" t="s">
        <v>19</v>
      </c>
      <c r="I3284" s="9">
        <v>0.4</v>
      </c>
      <c r="J3284" s="10">
        <v>2000</v>
      </c>
      <c r="K3284" s="11">
        <f t="shared" si="24"/>
        <v>800</v>
      </c>
      <c r="L3284" s="11">
        <f t="shared" si="25"/>
        <v>280</v>
      </c>
      <c r="M3284" s="12">
        <v>0.35</v>
      </c>
      <c r="O3284" s="17"/>
      <c r="P3284" s="15"/>
      <c r="Q3284" s="13"/>
      <c r="R3284" s="14"/>
    </row>
    <row r="3285" spans="1:18" ht="15.75" customHeight="1">
      <c r="A3285" s="1"/>
      <c r="B3285" s="7" t="s">
        <v>14</v>
      </c>
      <c r="C3285" s="7">
        <v>1185732</v>
      </c>
      <c r="D3285" s="8">
        <v>44397</v>
      </c>
      <c r="E3285" s="7" t="s">
        <v>15</v>
      </c>
      <c r="F3285" s="7" t="s">
        <v>114</v>
      </c>
      <c r="G3285" s="7" t="s">
        <v>89</v>
      </c>
      <c r="H3285" s="7" t="s">
        <v>20</v>
      </c>
      <c r="I3285" s="9">
        <v>0.4</v>
      </c>
      <c r="J3285" s="10">
        <v>1500</v>
      </c>
      <c r="K3285" s="11">
        <f t="shared" si="24"/>
        <v>600</v>
      </c>
      <c r="L3285" s="11">
        <f t="shared" si="25"/>
        <v>210</v>
      </c>
      <c r="M3285" s="12">
        <v>0.35</v>
      </c>
      <c r="O3285" s="17"/>
      <c r="P3285" s="15"/>
      <c r="Q3285" s="13"/>
      <c r="R3285" s="14"/>
    </row>
    <row r="3286" spans="1:18" ht="15.75" customHeight="1">
      <c r="A3286" s="1"/>
      <c r="B3286" s="7" t="s">
        <v>14</v>
      </c>
      <c r="C3286" s="7">
        <v>1185732</v>
      </c>
      <c r="D3286" s="8">
        <v>44397</v>
      </c>
      <c r="E3286" s="7" t="s">
        <v>15</v>
      </c>
      <c r="F3286" s="7" t="s">
        <v>114</v>
      </c>
      <c r="G3286" s="7" t="s">
        <v>89</v>
      </c>
      <c r="H3286" s="7" t="s">
        <v>21</v>
      </c>
      <c r="I3286" s="9">
        <v>0.49999999999999994</v>
      </c>
      <c r="J3286" s="10">
        <v>1750</v>
      </c>
      <c r="K3286" s="11">
        <f t="shared" si="24"/>
        <v>874.99999999999989</v>
      </c>
      <c r="L3286" s="11">
        <f t="shared" si="25"/>
        <v>262.49999999999994</v>
      </c>
      <c r="M3286" s="12">
        <v>0.3</v>
      </c>
      <c r="O3286" s="17"/>
      <c r="P3286" s="15"/>
      <c r="Q3286" s="13"/>
      <c r="R3286" s="14"/>
    </row>
    <row r="3287" spans="1:18" ht="15.75" customHeight="1">
      <c r="A3287" s="1"/>
      <c r="B3287" s="7" t="s">
        <v>14</v>
      </c>
      <c r="C3287" s="7">
        <v>1185732</v>
      </c>
      <c r="D3287" s="8">
        <v>44397</v>
      </c>
      <c r="E3287" s="7" t="s">
        <v>15</v>
      </c>
      <c r="F3287" s="7" t="s">
        <v>114</v>
      </c>
      <c r="G3287" s="7" t="s">
        <v>89</v>
      </c>
      <c r="H3287" s="7" t="s">
        <v>22</v>
      </c>
      <c r="I3287" s="9">
        <v>0.54999999999999993</v>
      </c>
      <c r="J3287" s="10">
        <v>3500</v>
      </c>
      <c r="K3287" s="11">
        <f t="shared" si="24"/>
        <v>1924.9999999999998</v>
      </c>
      <c r="L3287" s="11">
        <f t="shared" si="25"/>
        <v>577.49999999999989</v>
      </c>
      <c r="M3287" s="12">
        <v>0.3</v>
      </c>
      <c r="O3287" s="17"/>
      <c r="P3287" s="15"/>
      <c r="Q3287" s="13"/>
      <c r="R3287" s="14"/>
    </row>
    <row r="3288" spans="1:18" ht="15.75" customHeight="1">
      <c r="A3288" s="1"/>
      <c r="B3288" s="7" t="s">
        <v>14</v>
      </c>
      <c r="C3288" s="7">
        <v>1185732</v>
      </c>
      <c r="D3288" s="8">
        <v>44429</v>
      </c>
      <c r="E3288" s="7" t="s">
        <v>15</v>
      </c>
      <c r="F3288" s="7" t="s">
        <v>114</v>
      </c>
      <c r="G3288" s="7" t="s">
        <v>89</v>
      </c>
      <c r="H3288" s="7" t="s">
        <v>17</v>
      </c>
      <c r="I3288" s="9">
        <v>0.49999999999999994</v>
      </c>
      <c r="J3288" s="10">
        <v>5000</v>
      </c>
      <c r="K3288" s="11">
        <f t="shared" si="24"/>
        <v>2499.9999999999995</v>
      </c>
      <c r="L3288" s="11">
        <f t="shared" si="25"/>
        <v>999.99999999999989</v>
      </c>
      <c r="M3288" s="12">
        <v>0.4</v>
      </c>
      <c r="O3288" s="17"/>
      <c r="P3288" s="15"/>
      <c r="Q3288" s="13"/>
      <c r="R3288" s="14"/>
    </row>
    <row r="3289" spans="1:18" ht="15.75" customHeight="1">
      <c r="A3289" s="1"/>
      <c r="B3289" s="7" t="s">
        <v>14</v>
      </c>
      <c r="C3289" s="7">
        <v>1185732</v>
      </c>
      <c r="D3289" s="8">
        <v>44429</v>
      </c>
      <c r="E3289" s="7" t="s">
        <v>15</v>
      </c>
      <c r="F3289" s="7" t="s">
        <v>114</v>
      </c>
      <c r="G3289" s="7" t="s">
        <v>89</v>
      </c>
      <c r="H3289" s="7" t="s">
        <v>18</v>
      </c>
      <c r="I3289" s="9">
        <v>0.45</v>
      </c>
      <c r="J3289" s="10">
        <v>2750</v>
      </c>
      <c r="K3289" s="11">
        <f t="shared" si="24"/>
        <v>1237.5</v>
      </c>
      <c r="L3289" s="11">
        <f t="shared" si="25"/>
        <v>433.125</v>
      </c>
      <c r="M3289" s="12">
        <v>0.35</v>
      </c>
      <c r="O3289" s="17"/>
      <c r="P3289" s="15"/>
      <c r="Q3289" s="13"/>
      <c r="R3289" s="14"/>
    </row>
    <row r="3290" spans="1:18" ht="15.75" customHeight="1">
      <c r="A3290" s="1"/>
      <c r="B3290" s="7" t="s">
        <v>14</v>
      </c>
      <c r="C3290" s="7">
        <v>1185732</v>
      </c>
      <c r="D3290" s="8">
        <v>44429</v>
      </c>
      <c r="E3290" s="7" t="s">
        <v>15</v>
      </c>
      <c r="F3290" s="7" t="s">
        <v>114</v>
      </c>
      <c r="G3290" s="7" t="s">
        <v>89</v>
      </c>
      <c r="H3290" s="7" t="s">
        <v>19</v>
      </c>
      <c r="I3290" s="9">
        <v>0.4</v>
      </c>
      <c r="J3290" s="10">
        <v>2000</v>
      </c>
      <c r="K3290" s="11">
        <f t="shared" si="24"/>
        <v>800</v>
      </c>
      <c r="L3290" s="11">
        <f t="shared" si="25"/>
        <v>280</v>
      </c>
      <c r="M3290" s="12">
        <v>0.35</v>
      </c>
      <c r="O3290" s="17"/>
      <c r="P3290" s="15"/>
      <c r="Q3290" s="13"/>
      <c r="R3290" s="14"/>
    </row>
    <row r="3291" spans="1:18" ht="15.75" customHeight="1">
      <c r="A3291" s="1"/>
      <c r="B3291" s="7" t="s">
        <v>14</v>
      </c>
      <c r="C3291" s="7">
        <v>1185732</v>
      </c>
      <c r="D3291" s="8">
        <v>44429</v>
      </c>
      <c r="E3291" s="7" t="s">
        <v>15</v>
      </c>
      <c r="F3291" s="7" t="s">
        <v>114</v>
      </c>
      <c r="G3291" s="7" t="s">
        <v>89</v>
      </c>
      <c r="H3291" s="7" t="s">
        <v>20</v>
      </c>
      <c r="I3291" s="9">
        <v>0.4</v>
      </c>
      <c r="J3291" s="10">
        <v>1500</v>
      </c>
      <c r="K3291" s="11">
        <f t="shared" si="24"/>
        <v>600</v>
      </c>
      <c r="L3291" s="11">
        <f t="shared" si="25"/>
        <v>210</v>
      </c>
      <c r="M3291" s="12">
        <v>0.35</v>
      </c>
      <c r="O3291" s="17"/>
      <c r="P3291" s="15"/>
      <c r="Q3291" s="13"/>
      <c r="R3291" s="14"/>
    </row>
    <row r="3292" spans="1:18" ht="15.75" customHeight="1">
      <c r="A3292" s="1"/>
      <c r="B3292" s="7" t="s">
        <v>14</v>
      </c>
      <c r="C3292" s="7">
        <v>1185732</v>
      </c>
      <c r="D3292" s="8">
        <v>44429</v>
      </c>
      <c r="E3292" s="7" t="s">
        <v>15</v>
      </c>
      <c r="F3292" s="7" t="s">
        <v>114</v>
      </c>
      <c r="G3292" s="7" t="s">
        <v>89</v>
      </c>
      <c r="H3292" s="7" t="s">
        <v>21</v>
      </c>
      <c r="I3292" s="9">
        <v>0.49999999999999994</v>
      </c>
      <c r="J3292" s="10">
        <v>1250</v>
      </c>
      <c r="K3292" s="11">
        <f t="shared" si="24"/>
        <v>624.99999999999989</v>
      </c>
      <c r="L3292" s="11">
        <f t="shared" si="25"/>
        <v>187.49999999999997</v>
      </c>
      <c r="M3292" s="12">
        <v>0.3</v>
      </c>
      <c r="O3292" s="17"/>
      <c r="P3292" s="15"/>
      <c r="Q3292" s="13"/>
      <c r="R3292" s="14"/>
    </row>
    <row r="3293" spans="1:18" ht="15.75" customHeight="1">
      <c r="A3293" s="1"/>
      <c r="B3293" s="7" t="s">
        <v>14</v>
      </c>
      <c r="C3293" s="7">
        <v>1185732</v>
      </c>
      <c r="D3293" s="8">
        <v>44429</v>
      </c>
      <c r="E3293" s="7" t="s">
        <v>15</v>
      </c>
      <c r="F3293" s="7" t="s">
        <v>114</v>
      </c>
      <c r="G3293" s="7" t="s">
        <v>89</v>
      </c>
      <c r="H3293" s="7" t="s">
        <v>22</v>
      </c>
      <c r="I3293" s="9">
        <v>0.54999999999999993</v>
      </c>
      <c r="J3293" s="10">
        <v>3000</v>
      </c>
      <c r="K3293" s="11">
        <f t="shared" si="24"/>
        <v>1649.9999999999998</v>
      </c>
      <c r="L3293" s="11">
        <f t="shared" si="25"/>
        <v>494.99999999999989</v>
      </c>
      <c r="M3293" s="12">
        <v>0.3</v>
      </c>
      <c r="O3293" s="17"/>
      <c r="P3293" s="15"/>
      <c r="Q3293" s="13"/>
      <c r="R3293" s="14"/>
    </row>
    <row r="3294" spans="1:18" ht="15.75" customHeight="1">
      <c r="A3294" s="1"/>
      <c r="B3294" s="7" t="s">
        <v>14</v>
      </c>
      <c r="C3294" s="7">
        <v>1185732</v>
      </c>
      <c r="D3294" s="8">
        <v>44459</v>
      </c>
      <c r="E3294" s="7" t="s">
        <v>15</v>
      </c>
      <c r="F3294" s="7" t="s">
        <v>114</v>
      </c>
      <c r="G3294" s="7" t="s">
        <v>89</v>
      </c>
      <c r="H3294" s="7" t="s">
        <v>17</v>
      </c>
      <c r="I3294" s="9">
        <v>0.49999999999999994</v>
      </c>
      <c r="J3294" s="10">
        <v>4250</v>
      </c>
      <c r="K3294" s="11">
        <f t="shared" si="24"/>
        <v>2124.9999999999995</v>
      </c>
      <c r="L3294" s="11">
        <f t="shared" si="25"/>
        <v>849.99999999999989</v>
      </c>
      <c r="M3294" s="12">
        <v>0.4</v>
      </c>
      <c r="O3294" s="17"/>
      <c r="P3294" s="15"/>
      <c r="Q3294" s="13"/>
      <c r="R3294" s="14"/>
    </row>
    <row r="3295" spans="1:18" ht="15.75" customHeight="1">
      <c r="A3295" s="1"/>
      <c r="B3295" s="7" t="s">
        <v>14</v>
      </c>
      <c r="C3295" s="7">
        <v>1185732</v>
      </c>
      <c r="D3295" s="8">
        <v>44459</v>
      </c>
      <c r="E3295" s="7" t="s">
        <v>15</v>
      </c>
      <c r="F3295" s="7" t="s">
        <v>114</v>
      </c>
      <c r="G3295" s="7" t="s">
        <v>89</v>
      </c>
      <c r="H3295" s="7" t="s">
        <v>18</v>
      </c>
      <c r="I3295" s="9">
        <v>0.45</v>
      </c>
      <c r="J3295" s="10">
        <v>2250</v>
      </c>
      <c r="K3295" s="11">
        <f t="shared" si="24"/>
        <v>1012.5</v>
      </c>
      <c r="L3295" s="11">
        <f t="shared" si="25"/>
        <v>354.375</v>
      </c>
      <c r="M3295" s="12">
        <v>0.35</v>
      </c>
      <c r="O3295" s="17"/>
      <c r="P3295" s="15"/>
      <c r="Q3295" s="13"/>
      <c r="R3295" s="14"/>
    </row>
    <row r="3296" spans="1:18" ht="15.75" customHeight="1">
      <c r="A3296" s="1"/>
      <c r="B3296" s="7" t="s">
        <v>14</v>
      </c>
      <c r="C3296" s="7">
        <v>1185732</v>
      </c>
      <c r="D3296" s="8">
        <v>44459</v>
      </c>
      <c r="E3296" s="7" t="s">
        <v>15</v>
      </c>
      <c r="F3296" s="7" t="s">
        <v>114</v>
      </c>
      <c r="G3296" s="7" t="s">
        <v>89</v>
      </c>
      <c r="H3296" s="7" t="s">
        <v>19</v>
      </c>
      <c r="I3296" s="9">
        <v>0.4</v>
      </c>
      <c r="J3296" s="10">
        <v>1250</v>
      </c>
      <c r="K3296" s="11">
        <f t="shared" si="24"/>
        <v>500</v>
      </c>
      <c r="L3296" s="11">
        <f t="shared" si="25"/>
        <v>175</v>
      </c>
      <c r="M3296" s="12">
        <v>0.35</v>
      </c>
      <c r="O3296" s="17"/>
      <c r="P3296" s="15"/>
      <c r="Q3296" s="13"/>
      <c r="R3296" s="14"/>
    </row>
    <row r="3297" spans="1:18" ht="15.75" customHeight="1">
      <c r="A3297" s="1"/>
      <c r="B3297" s="7" t="s">
        <v>14</v>
      </c>
      <c r="C3297" s="7">
        <v>1185732</v>
      </c>
      <c r="D3297" s="8">
        <v>44459</v>
      </c>
      <c r="E3297" s="7" t="s">
        <v>15</v>
      </c>
      <c r="F3297" s="7" t="s">
        <v>114</v>
      </c>
      <c r="G3297" s="7" t="s">
        <v>89</v>
      </c>
      <c r="H3297" s="7" t="s">
        <v>20</v>
      </c>
      <c r="I3297" s="9">
        <v>0.4</v>
      </c>
      <c r="J3297" s="10">
        <v>1000</v>
      </c>
      <c r="K3297" s="11">
        <f t="shared" si="24"/>
        <v>400</v>
      </c>
      <c r="L3297" s="11">
        <f t="shared" si="25"/>
        <v>140</v>
      </c>
      <c r="M3297" s="12">
        <v>0.35</v>
      </c>
      <c r="O3297" s="17"/>
      <c r="P3297" s="15"/>
      <c r="Q3297" s="13"/>
      <c r="R3297" s="14"/>
    </row>
    <row r="3298" spans="1:18" ht="15.75" customHeight="1">
      <c r="A3298" s="1"/>
      <c r="B3298" s="7" t="s">
        <v>14</v>
      </c>
      <c r="C3298" s="7">
        <v>1185732</v>
      </c>
      <c r="D3298" s="8">
        <v>44459</v>
      </c>
      <c r="E3298" s="7" t="s">
        <v>15</v>
      </c>
      <c r="F3298" s="7" t="s">
        <v>114</v>
      </c>
      <c r="G3298" s="7" t="s">
        <v>89</v>
      </c>
      <c r="H3298" s="7" t="s">
        <v>21</v>
      </c>
      <c r="I3298" s="9">
        <v>0.49999999999999994</v>
      </c>
      <c r="J3298" s="10">
        <v>1000</v>
      </c>
      <c r="K3298" s="11">
        <f t="shared" si="24"/>
        <v>499.99999999999994</v>
      </c>
      <c r="L3298" s="11">
        <f t="shared" si="25"/>
        <v>149.99999999999997</v>
      </c>
      <c r="M3298" s="12">
        <v>0.3</v>
      </c>
      <c r="O3298" s="17"/>
      <c r="P3298" s="15"/>
      <c r="Q3298" s="13"/>
      <c r="R3298" s="14"/>
    </row>
    <row r="3299" spans="1:18" ht="15.75" customHeight="1">
      <c r="A3299" s="1"/>
      <c r="B3299" s="7" t="s">
        <v>14</v>
      </c>
      <c r="C3299" s="7">
        <v>1185732</v>
      </c>
      <c r="D3299" s="8">
        <v>44459</v>
      </c>
      <c r="E3299" s="7" t="s">
        <v>15</v>
      </c>
      <c r="F3299" s="7" t="s">
        <v>114</v>
      </c>
      <c r="G3299" s="7" t="s">
        <v>89</v>
      </c>
      <c r="H3299" s="7" t="s">
        <v>22</v>
      </c>
      <c r="I3299" s="9">
        <v>0.54999999999999993</v>
      </c>
      <c r="J3299" s="10">
        <v>2000</v>
      </c>
      <c r="K3299" s="11">
        <f t="shared" si="24"/>
        <v>1099.9999999999998</v>
      </c>
      <c r="L3299" s="11">
        <f t="shared" si="25"/>
        <v>329.99999999999994</v>
      </c>
      <c r="M3299" s="12">
        <v>0.3</v>
      </c>
      <c r="O3299" s="17"/>
      <c r="P3299" s="15"/>
      <c r="Q3299" s="13"/>
      <c r="R3299" s="14"/>
    </row>
    <row r="3300" spans="1:18" ht="15.75" customHeight="1">
      <c r="A3300" s="1"/>
      <c r="B3300" s="7" t="s">
        <v>14</v>
      </c>
      <c r="C3300" s="7">
        <v>1185732</v>
      </c>
      <c r="D3300" s="8">
        <v>44491</v>
      </c>
      <c r="E3300" s="7" t="s">
        <v>15</v>
      </c>
      <c r="F3300" s="7" t="s">
        <v>114</v>
      </c>
      <c r="G3300" s="7" t="s">
        <v>89</v>
      </c>
      <c r="H3300" s="7" t="s">
        <v>17</v>
      </c>
      <c r="I3300" s="9">
        <v>0.54999999999999993</v>
      </c>
      <c r="J3300" s="10">
        <v>3750</v>
      </c>
      <c r="K3300" s="11">
        <f t="shared" si="24"/>
        <v>2062.4999999999995</v>
      </c>
      <c r="L3300" s="11">
        <f t="shared" si="25"/>
        <v>824.99999999999989</v>
      </c>
      <c r="M3300" s="12">
        <v>0.4</v>
      </c>
      <c r="O3300" s="17"/>
      <c r="P3300" s="15"/>
      <c r="Q3300" s="13"/>
      <c r="R3300" s="14"/>
    </row>
    <row r="3301" spans="1:18" ht="15.75" customHeight="1">
      <c r="A3301" s="1"/>
      <c r="B3301" s="7" t="s">
        <v>14</v>
      </c>
      <c r="C3301" s="7">
        <v>1185732</v>
      </c>
      <c r="D3301" s="8">
        <v>44491</v>
      </c>
      <c r="E3301" s="7" t="s">
        <v>15</v>
      </c>
      <c r="F3301" s="7" t="s">
        <v>114</v>
      </c>
      <c r="G3301" s="7" t="s">
        <v>89</v>
      </c>
      <c r="H3301" s="7" t="s">
        <v>18</v>
      </c>
      <c r="I3301" s="9">
        <v>0.5</v>
      </c>
      <c r="J3301" s="10">
        <v>2000</v>
      </c>
      <c r="K3301" s="11">
        <f t="shared" si="24"/>
        <v>1000</v>
      </c>
      <c r="L3301" s="11">
        <f t="shared" si="25"/>
        <v>350</v>
      </c>
      <c r="M3301" s="12">
        <v>0.35</v>
      </c>
      <c r="O3301" s="17"/>
      <c r="P3301" s="15"/>
      <c r="Q3301" s="13"/>
      <c r="R3301" s="14"/>
    </row>
    <row r="3302" spans="1:18" ht="15.75" customHeight="1">
      <c r="A3302" s="1"/>
      <c r="B3302" s="7" t="s">
        <v>14</v>
      </c>
      <c r="C3302" s="7">
        <v>1185732</v>
      </c>
      <c r="D3302" s="8">
        <v>44491</v>
      </c>
      <c r="E3302" s="7" t="s">
        <v>15</v>
      </c>
      <c r="F3302" s="7" t="s">
        <v>114</v>
      </c>
      <c r="G3302" s="7" t="s">
        <v>89</v>
      </c>
      <c r="H3302" s="7" t="s">
        <v>19</v>
      </c>
      <c r="I3302" s="9">
        <v>0.5</v>
      </c>
      <c r="J3302" s="10">
        <v>1000</v>
      </c>
      <c r="K3302" s="11">
        <f t="shared" si="24"/>
        <v>500</v>
      </c>
      <c r="L3302" s="11">
        <f t="shared" si="25"/>
        <v>175</v>
      </c>
      <c r="M3302" s="12">
        <v>0.35</v>
      </c>
      <c r="O3302" s="17"/>
      <c r="P3302" s="15"/>
      <c r="Q3302" s="13"/>
      <c r="R3302" s="14"/>
    </row>
    <row r="3303" spans="1:18" ht="15.75" customHeight="1">
      <c r="A3303" s="1"/>
      <c r="B3303" s="7" t="s">
        <v>14</v>
      </c>
      <c r="C3303" s="7">
        <v>1185732</v>
      </c>
      <c r="D3303" s="8">
        <v>44491</v>
      </c>
      <c r="E3303" s="7" t="s">
        <v>15</v>
      </c>
      <c r="F3303" s="7" t="s">
        <v>114</v>
      </c>
      <c r="G3303" s="7" t="s">
        <v>89</v>
      </c>
      <c r="H3303" s="7" t="s">
        <v>20</v>
      </c>
      <c r="I3303" s="9">
        <v>0.5</v>
      </c>
      <c r="J3303" s="10">
        <v>750</v>
      </c>
      <c r="K3303" s="11">
        <f t="shared" si="24"/>
        <v>375</v>
      </c>
      <c r="L3303" s="11">
        <f t="shared" si="25"/>
        <v>131.25</v>
      </c>
      <c r="M3303" s="12">
        <v>0.35</v>
      </c>
      <c r="O3303" s="17"/>
      <c r="P3303" s="15"/>
      <c r="Q3303" s="13"/>
      <c r="R3303" s="14"/>
    </row>
    <row r="3304" spans="1:18" ht="15.75" customHeight="1">
      <c r="A3304" s="1"/>
      <c r="B3304" s="7" t="s">
        <v>14</v>
      </c>
      <c r="C3304" s="7">
        <v>1185732</v>
      </c>
      <c r="D3304" s="8">
        <v>44491</v>
      </c>
      <c r="E3304" s="7" t="s">
        <v>15</v>
      </c>
      <c r="F3304" s="7" t="s">
        <v>114</v>
      </c>
      <c r="G3304" s="7" t="s">
        <v>89</v>
      </c>
      <c r="H3304" s="7" t="s">
        <v>21</v>
      </c>
      <c r="I3304" s="9">
        <v>0.6</v>
      </c>
      <c r="J3304" s="10">
        <v>750</v>
      </c>
      <c r="K3304" s="11">
        <f t="shared" si="24"/>
        <v>450</v>
      </c>
      <c r="L3304" s="11">
        <f t="shared" si="25"/>
        <v>135</v>
      </c>
      <c r="M3304" s="12">
        <v>0.3</v>
      </c>
      <c r="O3304" s="17"/>
      <c r="P3304" s="15"/>
      <c r="Q3304" s="13"/>
      <c r="R3304" s="14"/>
    </row>
    <row r="3305" spans="1:18" ht="15.75" customHeight="1">
      <c r="A3305" s="1"/>
      <c r="B3305" s="7" t="s">
        <v>14</v>
      </c>
      <c r="C3305" s="7">
        <v>1185732</v>
      </c>
      <c r="D3305" s="8">
        <v>44491</v>
      </c>
      <c r="E3305" s="7" t="s">
        <v>15</v>
      </c>
      <c r="F3305" s="7" t="s">
        <v>114</v>
      </c>
      <c r="G3305" s="7" t="s">
        <v>89</v>
      </c>
      <c r="H3305" s="7" t="s">
        <v>22</v>
      </c>
      <c r="I3305" s="9">
        <v>0.64999999999999991</v>
      </c>
      <c r="J3305" s="10">
        <v>2000</v>
      </c>
      <c r="K3305" s="11">
        <f t="shared" si="24"/>
        <v>1299.9999999999998</v>
      </c>
      <c r="L3305" s="11">
        <f t="shared" si="25"/>
        <v>389.99999999999994</v>
      </c>
      <c r="M3305" s="12">
        <v>0.3</v>
      </c>
      <c r="O3305" s="17"/>
      <c r="P3305" s="15"/>
      <c r="Q3305" s="13"/>
      <c r="R3305" s="14"/>
    </row>
    <row r="3306" spans="1:18" ht="15.75" customHeight="1">
      <c r="A3306" s="1"/>
      <c r="B3306" s="7" t="s">
        <v>14</v>
      </c>
      <c r="C3306" s="7">
        <v>1185732</v>
      </c>
      <c r="D3306" s="8">
        <v>44521</v>
      </c>
      <c r="E3306" s="7" t="s">
        <v>15</v>
      </c>
      <c r="F3306" s="7" t="s">
        <v>114</v>
      </c>
      <c r="G3306" s="7" t="s">
        <v>89</v>
      </c>
      <c r="H3306" s="7" t="s">
        <v>17</v>
      </c>
      <c r="I3306" s="9">
        <v>0.6</v>
      </c>
      <c r="J3306" s="10">
        <v>3500</v>
      </c>
      <c r="K3306" s="11">
        <f t="shared" si="24"/>
        <v>2100</v>
      </c>
      <c r="L3306" s="11">
        <f t="shared" si="25"/>
        <v>840</v>
      </c>
      <c r="M3306" s="12">
        <v>0.4</v>
      </c>
      <c r="O3306" s="17"/>
      <c r="P3306" s="15"/>
      <c r="Q3306" s="13"/>
      <c r="R3306" s="14"/>
    </row>
    <row r="3307" spans="1:18" ht="15.75" customHeight="1">
      <c r="A3307" s="1"/>
      <c r="B3307" s="7" t="s">
        <v>14</v>
      </c>
      <c r="C3307" s="7">
        <v>1185732</v>
      </c>
      <c r="D3307" s="8">
        <v>44521</v>
      </c>
      <c r="E3307" s="7" t="s">
        <v>15</v>
      </c>
      <c r="F3307" s="7" t="s">
        <v>114</v>
      </c>
      <c r="G3307" s="7" t="s">
        <v>89</v>
      </c>
      <c r="H3307" s="7" t="s">
        <v>18</v>
      </c>
      <c r="I3307" s="9">
        <v>0.5</v>
      </c>
      <c r="J3307" s="10">
        <v>1750</v>
      </c>
      <c r="K3307" s="11">
        <f t="shared" si="24"/>
        <v>875</v>
      </c>
      <c r="L3307" s="11">
        <f t="shared" si="25"/>
        <v>306.25</v>
      </c>
      <c r="M3307" s="12">
        <v>0.35</v>
      </c>
      <c r="O3307" s="17"/>
      <c r="P3307" s="15"/>
      <c r="Q3307" s="13"/>
      <c r="R3307" s="14"/>
    </row>
    <row r="3308" spans="1:18" ht="15.75" customHeight="1">
      <c r="A3308" s="1"/>
      <c r="B3308" s="7" t="s">
        <v>14</v>
      </c>
      <c r="C3308" s="7">
        <v>1185732</v>
      </c>
      <c r="D3308" s="8">
        <v>44521</v>
      </c>
      <c r="E3308" s="7" t="s">
        <v>15</v>
      </c>
      <c r="F3308" s="7" t="s">
        <v>114</v>
      </c>
      <c r="G3308" s="7" t="s">
        <v>89</v>
      </c>
      <c r="H3308" s="7" t="s">
        <v>19</v>
      </c>
      <c r="I3308" s="9">
        <v>0.5</v>
      </c>
      <c r="J3308" s="10">
        <v>1700</v>
      </c>
      <c r="K3308" s="11">
        <f t="shared" si="24"/>
        <v>850</v>
      </c>
      <c r="L3308" s="11">
        <f t="shared" si="25"/>
        <v>297.5</v>
      </c>
      <c r="M3308" s="12">
        <v>0.35</v>
      </c>
      <c r="O3308" s="17"/>
      <c r="P3308" s="15"/>
      <c r="Q3308" s="13"/>
      <c r="R3308" s="14"/>
    </row>
    <row r="3309" spans="1:18" ht="15.75" customHeight="1">
      <c r="A3309" s="1"/>
      <c r="B3309" s="7" t="s">
        <v>14</v>
      </c>
      <c r="C3309" s="7">
        <v>1185732</v>
      </c>
      <c r="D3309" s="8">
        <v>44521</v>
      </c>
      <c r="E3309" s="7" t="s">
        <v>15</v>
      </c>
      <c r="F3309" s="7" t="s">
        <v>114</v>
      </c>
      <c r="G3309" s="7" t="s">
        <v>89</v>
      </c>
      <c r="H3309" s="7" t="s">
        <v>20</v>
      </c>
      <c r="I3309" s="9">
        <v>0.5</v>
      </c>
      <c r="J3309" s="10">
        <v>1500</v>
      </c>
      <c r="K3309" s="11">
        <f t="shared" si="24"/>
        <v>750</v>
      </c>
      <c r="L3309" s="11">
        <f t="shared" si="25"/>
        <v>262.5</v>
      </c>
      <c r="M3309" s="12">
        <v>0.35</v>
      </c>
      <c r="O3309" s="17"/>
      <c r="P3309" s="15"/>
      <c r="Q3309" s="13"/>
      <c r="R3309" s="14"/>
    </row>
    <row r="3310" spans="1:18" ht="15.75" customHeight="1">
      <c r="A3310" s="1"/>
      <c r="B3310" s="7" t="s">
        <v>14</v>
      </c>
      <c r="C3310" s="7">
        <v>1185732</v>
      </c>
      <c r="D3310" s="8">
        <v>44521</v>
      </c>
      <c r="E3310" s="7" t="s">
        <v>15</v>
      </c>
      <c r="F3310" s="7" t="s">
        <v>114</v>
      </c>
      <c r="G3310" s="7" t="s">
        <v>89</v>
      </c>
      <c r="H3310" s="7" t="s">
        <v>21</v>
      </c>
      <c r="I3310" s="9">
        <v>0.6</v>
      </c>
      <c r="J3310" s="10">
        <v>1250</v>
      </c>
      <c r="K3310" s="11">
        <f t="shared" si="24"/>
        <v>750</v>
      </c>
      <c r="L3310" s="11">
        <f t="shared" si="25"/>
        <v>225</v>
      </c>
      <c r="M3310" s="12">
        <v>0.3</v>
      </c>
      <c r="O3310" s="17"/>
      <c r="P3310" s="15"/>
      <c r="Q3310" s="13"/>
      <c r="R3310" s="14"/>
    </row>
    <row r="3311" spans="1:18" ht="15.75" customHeight="1">
      <c r="A3311" s="1"/>
      <c r="B3311" s="7" t="s">
        <v>14</v>
      </c>
      <c r="C3311" s="7">
        <v>1185732</v>
      </c>
      <c r="D3311" s="8">
        <v>44521</v>
      </c>
      <c r="E3311" s="7" t="s">
        <v>15</v>
      </c>
      <c r="F3311" s="7" t="s">
        <v>114</v>
      </c>
      <c r="G3311" s="7" t="s">
        <v>89</v>
      </c>
      <c r="H3311" s="7" t="s">
        <v>22</v>
      </c>
      <c r="I3311" s="9">
        <v>0.64999999999999991</v>
      </c>
      <c r="J3311" s="10">
        <v>2250</v>
      </c>
      <c r="K3311" s="11">
        <f t="shared" si="24"/>
        <v>1462.4999999999998</v>
      </c>
      <c r="L3311" s="11">
        <f t="shared" si="25"/>
        <v>438.74999999999994</v>
      </c>
      <c r="M3311" s="12">
        <v>0.3</v>
      </c>
      <c r="O3311" s="17"/>
      <c r="P3311" s="15"/>
      <c r="Q3311" s="13"/>
      <c r="R3311" s="14"/>
    </row>
    <row r="3312" spans="1:18" ht="15.75" customHeight="1">
      <c r="A3312" s="1"/>
      <c r="B3312" s="7" t="s">
        <v>14</v>
      </c>
      <c r="C3312" s="7">
        <v>1185732</v>
      </c>
      <c r="D3312" s="8">
        <v>44550</v>
      </c>
      <c r="E3312" s="7" t="s">
        <v>15</v>
      </c>
      <c r="F3312" s="7" t="s">
        <v>114</v>
      </c>
      <c r="G3312" s="7" t="s">
        <v>89</v>
      </c>
      <c r="H3312" s="7" t="s">
        <v>17</v>
      </c>
      <c r="I3312" s="9">
        <v>0.6</v>
      </c>
      <c r="J3312" s="10">
        <v>4500</v>
      </c>
      <c r="K3312" s="11">
        <f t="shared" si="24"/>
        <v>2700</v>
      </c>
      <c r="L3312" s="11">
        <f t="shared" si="25"/>
        <v>1080</v>
      </c>
      <c r="M3312" s="12">
        <v>0.4</v>
      </c>
      <c r="O3312" s="17"/>
      <c r="P3312" s="15"/>
      <c r="Q3312" s="13"/>
      <c r="R3312" s="14"/>
    </row>
    <row r="3313" spans="1:18" ht="15.75" customHeight="1">
      <c r="A3313" s="1"/>
      <c r="B3313" s="7" t="s">
        <v>14</v>
      </c>
      <c r="C3313" s="7">
        <v>1185732</v>
      </c>
      <c r="D3313" s="8">
        <v>44550</v>
      </c>
      <c r="E3313" s="7" t="s">
        <v>15</v>
      </c>
      <c r="F3313" s="7" t="s">
        <v>114</v>
      </c>
      <c r="G3313" s="7" t="s">
        <v>89</v>
      </c>
      <c r="H3313" s="7" t="s">
        <v>18</v>
      </c>
      <c r="I3313" s="9">
        <v>0.5</v>
      </c>
      <c r="J3313" s="10">
        <v>2500</v>
      </c>
      <c r="K3313" s="11">
        <f t="shared" si="24"/>
        <v>1250</v>
      </c>
      <c r="L3313" s="11">
        <f t="shared" si="25"/>
        <v>437.5</v>
      </c>
      <c r="M3313" s="12">
        <v>0.35</v>
      </c>
      <c r="O3313" s="17"/>
      <c r="P3313" s="15"/>
      <c r="Q3313" s="13"/>
      <c r="R3313" s="14"/>
    </row>
    <row r="3314" spans="1:18" ht="15.75" customHeight="1">
      <c r="A3314" s="1"/>
      <c r="B3314" s="7" t="s">
        <v>14</v>
      </c>
      <c r="C3314" s="7">
        <v>1185732</v>
      </c>
      <c r="D3314" s="8">
        <v>44550</v>
      </c>
      <c r="E3314" s="7" t="s">
        <v>15</v>
      </c>
      <c r="F3314" s="7" t="s">
        <v>114</v>
      </c>
      <c r="G3314" s="7" t="s">
        <v>89</v>
      </c>
      <c r="H3314" s="7" t="s">
        <v>19</v>
      </c>
      <c r="I3314" s="9">
        <v>0.5</v>
      </c>
      <c r="J3314" s="10">
        <v>2250</v>
      </c>
      <c r="K3314" s="11">
        <f t="shared" si="24"/>
        <v>1125</v>
      </c>
      <c r="L3314" s="11">
        <f t="shared" si="25"/>
        <v>393.75</v>
      </c>
      <c r="M3314" s="12">
        <v>0.35</v>
      </c>
      <c r="O3314" s="17"/>
      <c r="P3314" s="15"/>
      <c r="Q3314" s="13"/>
      <c r="R3314" s="14"/>
    </row>
    <row r="3315" spans="1:18" ht="15.75" customHeight="1">
      <c r="A3315" s="1"/>
      <c r="B3315" s="7" t="s">
        <v>14</v>
      </c>
      <c r="C3315" s="7">
        <v>1185732</v>
      </c>
      <c r="D3315" s="8">
        <v>44550</v>
      </c>
      <c r="E3315" s="7" t="s">
        <v>15</v>
      </c>
      <c r="F3315" s="7" t="s">
        <v>114</v>
      </c>
      <c r="G3315" s="7" t="s">
        <v>89</v>
      </c>
      <c r="H3315" s="7" t="s">
        <v>20</v>
      </c>
      <c r="I3315" s="9">
        <v>0.5</v>
      </c>
      <c r="J3315" s="10">
        <v>1750</v>
      </c>
      <c r="K3315" s="11">
        <f t="shared" si="24"/>
        <v>875</v>
      </c>
      <c r="L3315" s="11">
        <f t="shared" si="25"/>
        <v>306.25</v>
      </c>
      <c r="M3315" s="12">
        <v>0.35</v>
      </c>
      <c r="O3315" s="17"/>
      <c r="P3315" s="15"/>
      <c r="Q3315" s="13"/>
      <c r="R3315" s="14"/>
    </row>
    <row r="3316" spans="1:18" ht="15.75" customHeight="1">
      <c r="A3316" s="1"/>
      <c r="B3316" s="7" t="s">
        <v>14</v>
      </c>
      <c r="C3316" s="7">
        <v>1185732</v>
      </c>
      <c r="D3316" s="8">
        <v>44550</v>
      </c>
      <c r="E3316" s="7" t="s">
        <v>15</v>
      </c>
      <c r="F3316" s="7" t="s">
        <v>114</v>
      </c>
      <c r="G3316" s="7" t="s">
        <v>89</v>
      </c>
      <c r="H3316" s="7" t="s">
        <v>21</v>
      </c>
      <c r="I3316" s="9">
        <v>0.6</v>
      </c>
      <c r="J3316" s="10">
        <v>1750</v>
      </c>
      <c r="K3316" s="11">
        <f t="shared" si="24"/>
        <v>1050</v>
      </c>
      <c r="L3316" s="11">
        <f t="shared" si="25"/>
        <v>315</v>
      </c>
      <c r="M3316" s="12">
        <v>0.3</v>
      </c>
      <c r="O3316" s="17"/>
      <c r="P3316" s="15"/>
      <c r="Q3316" s="13"/>
      <c r="R3316" s="14"/>
    </row>
    <row r="3317" spans="1:18" ht="15.75" customHeight="1">
      <c r="A3317" s="1"/>
      <c r="B3317" s="7" t="s">
        <v>14</v>
      </c>
      <c r="C3317" s="7">
        <v>1185732</v>
      </c>
      <c r="D3317" s="8">
        <v>44550</v>
      </c>
      <c r="E3317" s="7" t="s">
        <v>15</v>
      </c>
      <c r="F3317" s="7" t="s">
        <v>114</v>
      </c>
      <c r="G3317" s="7" t="s">
        <v>89</v>
      </c>
      <c r="H3317" s="7" t="s">
        <v>22</v>
      </c>
      <c r="I3317" s="9">
        <v>0.64999999999999991</v>
      </c>
      <c r="J3317" s="10">
        <v>2750</v>
      </c>
      <c r="K3317" s="11">
        <f t="shared" si="24"/>
        <v>1787.4999999999998</v>
      </c>
      <c r="L3317" s="11">
        <f t="shared" si="25"/>
        <v>536.24999999999989</v>
      </c>
      <c r="M3317" s="12">
        <v>0.3</v>
      </c>
      <c r="O3317" s="17"/>
      <c r="P3317" s="15"/>
      <c r="Q3317" s="13"/>
      <c r="R3317" s="14"/>
    </row>
    <row r="3318" spans="1:18" ht="15.75" customHeight="1">
      <c r="A3318" s="1" t="s">
        <v>39</v>
      </c>
      <c r="B3318" s="7" t="s">
        <v>14</v>
      </c>
      <c r="C3318" s="7">
        <v>1185732</v>
      </c>
      <c r="D3318" s="8">
        <v>44213</v>
      </c>
      <c r="E3318" s="7" t="s">
        <v>15</v>
      </c>
      <c r="F3318" s="7" t="s">
        <v>115</v>
      </c>
      <c r="G3318" s="7" t="s">
        <v>116</v>
      </c>
      <c r="H3318" s="7" t="s">
        <v>17</v>
      </c>
      <c r="I3318" s="9">
        <v>0.4</v>
      </c>
      <c r="J3318" s="10">
        <v>5250</v>
      </c>
      <c r="K3318" s="11">
        <f t="shared" si="24"/>
        <v>2100</v>
      </c>
      <c r="L3318" s="11">
        <f t="shared" si="25"/>
        <v>735</v>
      </c>
      <c r="M3318" s="12">
        <v>0.35</v>
      </c>
      <c r="O3318" s="17"/>
      <c r="P3318" s="15"/>
      <c r="Q3318" s="13"/>
      <c r="R3318" s="14"/>
    </row>
    <row r="3319" spans="1:18" ht="15.75" customHeight="1">
      <c r="A3319" s="1"/>
      <c r="B3319" s="7" t="s">
        <v>14</v>
      </c>
      <c r="C3319" s="7">
        <v>1185732</v>
      </c>
      <c r="D3319" s="8">
        <v>44213</v>
      </c>
      <c r="E3319" s="7" t="s">
        <v>15</v>
      </c>
      <c r="F3319" s="7" t="s">
        <v>115</v>
      </c>
      <c r="G3319" s="7" t="s">
        <v>116</v>
      </c>
      <c r="H3319" s="7" t="s">
        <v>18</v>
      </c>
      <c r="I3319" s="9">
        <v>0.4</v>
      </c>
      <c r="J3319" s="10">
        <v>3250</v>
      </c>
      <c r="K3319" s="11">
        <f t="shared" si="24"/>
        <v>1300</v>
      </c>
      <c r="L3319" s="11">
        <f t="shared" si="25"/>
        <v>454.99999999999994</v>
      </c>
      <c r="M3319" s="12">
        <v>0.35</v>
      </c>
      <c r="O3319" s="17"/>
      <c r="P3319" s="15"/>
      <c r="Q3319" s="13"/>
      <c r="R3319" s="14"/>
    </row>
    <row r="3320" spans="1:18" ht="15.75" customHeight="1">
      <c r="A3320" s="1"/>
      <c r="B3320" s="7" t="s">
        <v>14</v>
      </c>
      <c r="C3320" s="7">
        <v>1185732</v>
      </c>
      <c r="D3320" s="8">
        <v>44213</v>
      </c>
      <c r="E3320" s="7" t="s">
        <v>15</v>
      </c>
      <c r="F3320" s="7" t="s">
        <v>115</v>
      </c>
      <c r="G3320" s="7" t="s">
        <v>116</v>
      </c>
      <c r="H3320" s="7" t="s">
        <v>19</v>
      </c>
      <c r="I3320" s="9">
        <v>0.30000000000000004</v>
      </c>
      <c r="J3320" s="10">
        <v>3250</v>
      </c>
      <c r="K3320" s="11">
        <f t="shared" si="24"/>
        <v>975.00000000000011</v>
      </c>
      <c r="L3320" s="11">
        <f t="shared" si="25"/>
        <v>390.00000000000006</v>
      </c>
      <c r="M3320" s="12">
        <v>0.4</v>
      </c>
      <c r="O3320" s="17"/>
      <c r="P3320" s="15"/>
      <c r="Q3320" s="13"/>
      <c r="R3320" s="14"/>
    </row>
    <row r="3321" spans="1:18" ht="15.75" customHeight="1">
      <c r="A3321" s="1"/>
      <c r="B3321" s="7" t="s">
        <v>14</v>
      </c>
      <c r="C3321" s="7">
        <v>1185732</v>
      </c>
      <c r="D3321" s="8">
        <v>44213</v>
      </c>
      <c r="E3321" s="7" t="s">
        <v>15</v>
      </c>
      <c r="F3321" s="7" t="s">
        <v>115</v>
      </c>
      <c r="G3321" s="7" t="s">
        <v>116</v>
      </c>
      <c r="H3321" s="7" t="s">
        <v>20</v>
      </c>
      <c r="I3321" s="9">
        <v>0.35</v>
      </c>
      <c r="J3321" s="10">
        <v>1750</v>
      </c>
      <c r="K3321" s="11">
        <f t="shared" ref="K3321:K7208" si="26">I3321*J3321</f>
        <v>612.5</v>
      </c>
      <c r="L3321" s="11">
        <f t="shared" ref="L3321:L7208" si="27">K3321*M3321</f>
        <v>245</v>
      </c>
      <c r="M3321" s="12">
        <v>0.4</v>
      </c>
      <c r="O3321" s="17"/>
      <c r="P3321" s="15"/>
      <c r="Q3321" s="13"/>
      <c r="R3321" s="14"/>
    </row>
    <row r="3322" spans="1:18" ht="15.75" customHeight="1">
      <c r="A3322" s="1"/>
      <c r="B3322" s="7" t="s">
        <v>14</v>
      </c>
      <c r="C3322" s="7">
        <v>1185732</v>
      </c>
      <c r="D3322" s="8">
        <v>44213</v>
      </c>
      <c r="E3322" s="7" t="s">
        <v>15</v>
      </c>
      <c r="F3322" s="7" t="s">
        <v>115</v>
      </c>
      <c r="G3322" s="7" t="s">
        <v>116</v>
      </c>
      <c r="H3322" s="7" t="s">
        <v>21</v>
      </c>
      <c r="I3322" s="9">
        <v>0.5</v>
      </c>
      <c r="J3322" s="10">
        <v>2250</v>
      </c>
      <c r="K3322" s="11">
        <f t="shared" si="26"/>
        <v>1125</v>
      </c>
      <c r="L3322" s="11">
        <f t="shared" si="27"/>
        <v>337.5</v>
      </c>
      <c r="M3322" s="12">
        <v>0.3</v>
      </c>
      <c r="O3322" s="17"/>
      <c r="P3322" s="15"/>
      <c r="Q3322" s="13"/>
      <c r="R3322" s="14"/>
    </row>
    <row r="3323" spans="1:18" ht="15.75" customHeight="1">
      <c r="A3323" s="1"/>
      <c r="B3323" s="7" t="s">
        <v>14</v>
      </c>
      <c r="C3323" s="7">
        <v>1185732</v>
      </c>
      <c r="D3323" s="8">
        <v>44213</v>
      </c>
      <c r="E3323" s="7" t="s">
        <v>15</v>
      </c>
      <c r="F3323" s="7" t="s">
        <v>115</v>
      </c>
      <c r="G3323" s="7" t="s">
        <v>116</v>
      </c>
      <c r="H3323" s="7" t="s">
        <v>22</v>
      </c>
      <c r="I3323" s="9">
        <v>0.4</v>
      </c>
      <c r="J3323" s="10">
        <v>3250</v>
      </c>
      <c r="K3323" s="11">
        <f t="shared" si="26"/>
        <v>1300</v>
      </c>
      <c r="L3323" s="11">
        <f t="shared" si="27"/>
        <v>520</v>
      </c>
      <c r="M3323" s="12">
        <v>0.4</v>
      </c>
      <c r="O3323" s="17"/>
      <c r="P3323" s="15"/>
      <c r="Q3323" s="13"/>
      <c r="R3323" s="14"/>
    </row>
    <row r="3324" spans="1:18" ht="15.75" customHeight="1">
      <c r="A3324" s="1"/>
      <c r="B3324" s="7" t="s">
        <v>14</v>
      </c>
      <c r="C3324" s="7">
        <v>1185732</v>
      </c>
      <c r="D3324" s="8">
        <v>44242</v>
      </c>
      <c r="E3324" s="7" t="s">
        <v>15</v>
      </c>
      <c r="F3324" s="7" t="s">
        <v>115</v>
      </c>
      <c r="G3324" s="7" t="s">
        <v>116</v>
      </c>
      <c r="H3324" s="7" t="s">
        <v>17</v>
      </c>
      <c r="I3324" s="9">
        <v>0.4</v>
      </c>
      <c r="J3324" s="10">
        <v>5750</v>
      </c>
      <c r="K3324" s="11">
        <f t="shared" si="26"/>
        <v>2300</v>
      </c>
      <c r="L3324" s="11">
        <f t="shared" si="27"/>
        <v>805</v>
      </c>
      <c r="M3324" s="12">
        <v>0.35</v>
      </c>
      <c r="O3324" s="17"/>
      <c r="P3324" s="15"/>
      <c r="Q3324" s="13"/>
      <c r="R3324" s="14"/>
    </row>
    <row r="3325" spans="1:18" ht="15.75" customHeight="1">
      <c r="A3325" s="1"/>
      <c r="B3325" s="7" t="s">
        <v>14</v>
      </c>
      <c r="C3325" s="7">
        <v>1185732</v>
      </c>
      <c r="D3325" s="8">
        <v>44242</v>
      </c>
      <c r="E3325" s="7" t="s">
        <v>15</v>
      </c>
      <c r="F3325" s="7" t="s">
        <v>115</v>
      </c>
      <c r="G3325" s="7" t="s">
        <v>116</v>
      </c>
      <c r="H3325" s="7" t="s">
        <v>18</v>
      </c>
      <c r="I3325" s="9">
        <v>0.4</v>
      </c>
      <c r="J3325" s="10">
        <v>2250</v>
      </c>
      <c r="K3325" s="11">
        <f t="shared" si="26"/>
        <v>900</v>
      </c>
      <c r="L3325" s="11">
        <f t="shared" si="27"/>
        <v>315</v>
      </c>
      <c r="M3325" s="12">
        <v>0.35</v>
      </c>
      <c r="O3325" s="17"/>
      <c r="P3325" s="15"/>
      <c r="Q3325" s="13"/>
      <c r="R3325" s="14"/>
    </row>
    <row r="3326" spans="1:18" ht="15.75" customHeight="1">
      <c r="A3326" s="1"/>
      <c r="B3326" s="7" t="s">
        <v>14</v>
      </c>
      <c r="C3326" s="7">
        <v>1185732</v>
      </c>
      <c r="D3326" s="8">
        <v>44242</v>
      </c>
      <c r="E3326" s="7" t="s">
        <v>15</v>
      </c>
      <c r="F3326" s="7" t="s">
        <v>115</v>
      </c>
      <c r="G3326" s="7" t="s">
        <v>116</v>
      </c>
      <c r="H3326" s="7" t="s">
        <v>19</v>
      </c>
      <c r="I3326" s="9">
        <v>0.30000000000000004</v>
      </c>
      <c r="J3326" s="10">
        <v>2750</v>
      </c>
      <c r="K3326" s="11">
        <f t="shared" si="26"/>
        <v>825.00000000000011</v>
      </c>
      <c r="L3326" s="11">
        <f t="shared" si="27"/>
        <v>330.00000000000006</v>
      </c>
      <c r="M3326" s="12">
        <v>0.4</v>
      </c>
      <c r="O3326" s="17"/>
      <c r="P3326" s="15"/>
      <c r="Q3326" s="13"/>
      <c r="R3326" s="14"/>
    </row>
    <row r="3327" spans="1:18" ht="15.75" customHeight="1">
      <c r="A3327" s="1"/>
      <c r="B3327" s="7" t="s">
        <v>14</v>
      </c>
      <c r="C3327" s="7">
        <v>1185732</v>
      </c>
      <c r="D3327" s="8">
        <v>44242</v>
      </c>
      <c r="E3327" s="7" t="s">
        <v>15</v>
      </c>
      <c r="F3327" s="7" t="s">
        <v>115</v>
      </c>
      <c r="G3327" s="7" t="s">
        <v>116</v>
      </c>
      <c r="H3327" s="7" t="s">
        <v>20</v>
      </c>
      <c r="I3327" s="9">
        <v>0.35</v>
      </c>
      <c r="J3327" s="10">
        <v>1500</v>
      </c>
      <c r="K3327" s="11">
        <f t="shared" si="26"/>
        <v>525</v>
      </c>
      <c r="L3327" s="11">
        <f t="shared" si="27"/>
        <v>210</v>
      </c>
      <c r="M3327" s="12">
        <v>0.4</v>
      </c>
      <c r="O3327" s="17"/>
      <c r="P3327" s="15"/>
      <c r="Q3327" s="13"/>
      <c r="R3327" s="14"/>
    </row>
    <row r="3328" spans="1:18" ht="15.75" customHeight="1">
      <c r="A3328" s="1"/>
      <c r="B3328" s="7" t="s">
        <v>14</v>
      </c>
      <c r="C3328" s="7">
        <v>1185732</v>
      </c>
      <c r="D3328" s="8">
        <v>44242</v>
      </c>
      <c r="E3328" s="7" t="s">
        <v>15</v>
      </c>
      <c r="F3328" s="7" t="s">
        <v>115</v>
      </c>
      <c r="G3328" s="7" t="s">
        <v>116</v>
      </c>
      <c r="H3328" s="7" t="s">
        <v>21</v>
      </c>
      <c r="I3328" s="9">
        <v>0.5</v>
      </c>
      <c r="J3328" s="10">
        <v>2250</v>
      </c>
      <c r="K3328" s="11">
        <f t="shared" si="26"/>
        <v>1125</v>
      </c>
      <c r="L3328" s="11">
        <f t="shared" si="27"/>
        <v>337.5</v>
      </c>
      <c r="M3328" s="12">
        <v>0.3</v>
      </c>
      <c r="O3328" s="17"/>
      <c r="P3328" s="15"/>
      <c r="Q3328" s="13"/>
      <c r="R3328" s="14"/>
    </row>
    <row r="3329" spans="1:18" ht="15.75" customHeight="1">
      <c r="A3329" s="1"/>
      <c r="B3329" s="7" t="s">
        <v>14</v>
      </c>
      <c r="C3329" s="7">
        <v>1185732</v>
      </c>
      <c r="D3329" s="8">
        <v>44242</v>
      </c>
      <c r="E3329" s="7" t="s">
        <v>15</v>
      </c>
      <c r="F3329" s="7" t="s">
        <v>115</v>
      </c>
      <c r="G3329" s="7" t="s">
        <v>116</v>
      </c>
      <c r="H3329" s="7" t="s">
        <v>22</v>
      </c>
      <c r="I3329" s="9">
        <v>0.4</v>
      </c>
      <c r="J3329" s="10">
        <v>3250</v>
      </c>
      <c r="K3329" s="11">
        <f t="shared" si="26"/>
        <v>1300</v>
      </c>
      <c r="L3329" s="11">
        <f t="shared" si="27"/>
        <v>520</v>
      </c>
      <c r="M3329" s="12">
        <v>0.4</v>
      </c>
      <c r="O3329" s="17"/>
      <c r="P3329" s="15"/>
      <c r="Q3329" s="13"/>
      <c r="R3329" s="14"/>
    </row>
    <row r="3330" spans="1:18" ht="15.75" customHeight="1">
      <c r="A3330" s="1"/>
      <c r="B3330" s="7" t="s">
        <v>14</v>
      </c>
      <c r="C3330" s="7">
        <v>1185732</v>
      </c>
      <c r="D3330" s="8">
        <v>44268</v>
      </c>
      <c r="E3330" s="7" t="s">
        <v>15</v>
      </c>
      <c r="F3330" s="7" t="s">
        <v>115</v>
      </c>
      <c r="G3330" s="7" t="s">
        <v>116</v>
      </c>
      <c r="H3330" s="7" t="s">
        <v>17</v>
      </c>
      <c r="I3330" s="9">
        <v>0.4</v>
      </c>
      <c r="J3330" s="10">
        <v>5450</v>
      </c>
      <c r="K3330" s="11">
        <f t="shared" si="26"/>
        <v>2180</v>
      </c>
      <c r="L3330" s="11">
        <f t="shared" si="27"/>
        <v>763</v>
      </c>
      <c r="M3330" s="12">
        <v>0.35</v>
      </c>
      <c r="O3330" s="17"/>
      <c r="P3330" s="15"/>
      <c r="Q3330" s="13"/>
      <c r="R3330" s="14"/>
    </row>
    <row r="3331" spans="1:18" ht="15.75" customHeight="1">
      <c r="A3331" s="1"/>
      <c r="B3331" s="7" t="s">
        <v>14</v>
      </c>
      <c r="C3331" s="7">
        <v>1185732</v>
      </c>
      <c r="D3331" s="8">
        <v>44268</v>
      </c>
      <c r="E3331" s="7" t="s">
        <v>15</v>
      </c>
      <c r="F3331" s="7" t="s">
        <v>115</v>
      </c>
      <c r="G3331" s="7" t="s">
        <v>116</v>
      </c>
      <c r="H3331" s="7" t="s">
        <v>18</v>
      </c>
      <c r="I3331" s="9">
        <v>0.4</v>
      </c>
      <c r="J3331" s="10">
        <v>2500</v>
      </c>
      <c r="K3331" s="11">
        <f t="shared" si="26"/>
        <v>1000</v>
      </c>
      <c r="L3331" s="11">
        <f t="shared" si="27"/>
        <v>350</v>
      </c>
      <c r="M3331" s="12">
        <v>0.35</v>
      </c>
      <c r="O3331" s="17"/>
      <c r="P3331" s="15"/>
      <c r="Q3331" s="13"/>
      <c r="R3331" s="14"/>
    </row>
    <row r="3332" spans="1:18" ht="15.75" customHeight="1">
      <c r="A3332" s="1"/>
      <c r="B3332" s="7" t="s">
        <v>14</v>
      </c>
      <c r="C3332" s="7">
        <v>1185732</v>
      </c>
      <c r="D3332" s="8">
        <v>44268</v>
      </c>
      <c r="E3332" s="7" t="s">
        <v>15</v>
      </c>
      <c r="F3332" s="7" t="s">
        <v>115</v>
      </c>
      <c r="G3332" s="7" t="s">
        <v>116</v>
      </c>
      <c r="H3332" s="7" t="s">
        <v>19</v>
      </c>
      <c r="I3332" s="9">
        <v>0.30000000000000004</v>
      </c>
      <c r="J3332" s="10">
        <v>2750</v>
      </c>
      <c r="K3332" s="11">
        <f t="shared" si="26"/>
        <v>825.00000000000011</v>
      </c>
      <c r="L3332" s="11">
        <f t="shared" si="27"/>
        <v>330.00000000000006</v>
      </c>
      <c r="M3332" s="12">
        <v>0.4</v>
      </c>
      <c r="O3332" s="17"/>
      <c r="P3332" s="15"/>
      <c r="Q3332" s="13"/>
      <c r="R3332" s="14"/>
    </row>
    <row r="3333" spans="1:18" ht="15.75" customHeight="1">
      <c r="A3333" s="1"/>
      <c r="B3333" s="7" t="s">
        <v>14</v>
      </c>
      <c r="C3333" s="7">
        <v>1185732</v>
      </c>
      <c r="D3333" s="8">
        <v>44268</v>
      </c>
      <c r="E3333" s="7" t="s">
        <v>15</v>
      </c>
      <c r="F3333" s="7" t="s">
        <v>115</v>
      </c>
      <c r="G3333" s="7" t="s">
        <v>116</v>
      </c>
      <c r="H3333" s="7" t="s">
        <v>20</v>
      </c>
      <c r="I3333" s="9">
        <v>0.35</v>
      </c>
      <c r="J3333" s="10">
        <v>1250</v>
      </c>
      <c r="K3333" s="11">
        <f t="shared" si="26"/>
        <v>437.5</v>
      </c>
      <c r="L3333" s="11">
        <f t="shared" si="27"/>
        <v>175</v>
      </c>
      <c r="M3333" s="12">
        <v>0.4</v>
      </c>
      <c r="O3333" s="17"/>
      <c r="P3333" s="15"/>
      <c r="Q3333" s="13"/>
      <c r="R3333" s="14"/>
    </row>
    <row r="3334" spans="1:18" ht="15.75" customHeight="1">
      <c r="A3334" s="1"/>
      <c r="B3334" s="7" t="s">
        <v>14</v>
      </c>
      <c r="C3334" s="7">
        <v>1185732</v>
      </c>
      <c r="D3334" s="8">
        <v>44268</v>
      </c>
      <c r="E3334" s="7" t="s">
        <v>15</v>
      </c>
      <c r="F3334" s="7" t="s">
        <v>115</v>
      </c>
      <c r="G3334" s="7" t="s">
        <v>116</v>
      </c>
      <c r="H3334" s="7" t="s">
        <v>21</v>
      </c>
      <c r="I3334" s="9">
        <v>0.5</v>
      </c>
      <c r="J3334" s="10">
        <v>1750</v>
      </c>
      <c r="K3334" s="11">
        <f t="shared" si="26"/>
        <v>875</v>
      </c>
      <c r="L3334" s="11">
        <f t="shared" si="27"/>
        <v>262.5</v>
      </c>
      <c r="M3334" s="12">
        <v>0.3</v>
      </c>
      <c r="O3334" s="17"/>
      <c r="P3334" s="15"/>
      <c r="Q3334" s="13"/>
      <c r="R3334" s="14"/>
    </row>
    <row r="3335" spans="1:18" ht="15.75" customHeight="1">
      <c r="A3335" s="1"/>
      <c r="B3335" s="7" t="s">
        <v>14</v>
      </c>
      <c r="C3335" s="7">
        <v>1185732</v>
      </c>
      <c r="D3335" s="8">
        <v>44268</v>
      </c>
      <c r="E3335" s="7" t="s">
        <v>15</v>
      </c>
      <c r="F3335" s="7" t="s">
        <v>115</v>
      </c>
      <c r="G3335" s="7" t="s">
        <v>116</v>
      </c>
      <c r="H3335" s="7" t="s">
        <v>22</v>
      </c>
      <c r="I3335" s="9">
        <v>0.4</v>
      </c>
      <c r="J3335" s="10">
        <v>2750</v>
      </c>
      <c r="K3335" s="11">
        <f t="shared" si="26"/>
        <v>1100</v>
      </c>
      <c r="L3335" s="11">
        <f t="shared" si="27"/>
        <v>440</v>
      </c>
      <c r="M3335" s="12">
        <v>0.4</v>
      </c>
      <c r="O3335" s="17"/>
      <c r="P3335" s="15"/>
      <c r="Q3335" s="13"/>
      <c r="R3335" s="14"/>
    </row>
    <row r="3336" spans="1:18" ht="15.75" customHeight="1">
      <c r="A3336" s="1"/>
      <c r="B3336" s="7" t="s">
        <v>14</v>
      </c>
      <c r="C3336" s="7">
        <v>1185732</v>
      </c>
      <c r="D3336" s="8">
        <v>44300</v>
      </c>
      <c r="E3336" s="7" t="s">
        <v>15</v>
      </c>
      <c r="F3336" s="7" t="s">
        <v>115</v>
      </c>
      <c r="G3336" s="7" t="s">
        <v>116</v>
      </c>
      <c r="H3336" s="7" t="s">
        <v>17</v>
      </c>
      <c r="I3336" s="9">
        <v>0.4</v>
      </c>
      <c r="J3336" s="10">
        <v>5250</v>
      </c>
      <c r="K3336" s="11">
        <f t="shared" si="26"/>
        <v>2100</v>
      </c>
      <c r="L3336" s="11">
        <f t="shared" si="27"/>
        <v>735</v>
      </c>
      <c r="M3336" s="12">
        <v>0.35</v>
      </c>
      <c r="O3336" s="17"/>
      <c r="P3336" s="15"/>
      <c r="Q3336" s="13"/>
      <c r="R3336" s="14"/>
    </row>
    <row r="3337" spans="1:18" ht="15.75" customHeight="1">
      <c r="A3337" s="1"/>
      <c r="B3337" s="7" t="s">
        <v>14</v>
      </c>
      <c r="C3337" s="7">
        <v>1185732</v>
      </c>
      <c r="D3337" s="8">
        <v>44300</v>
      </c>
      <c r="E3337" s="7" t="s">
        <v>15</v>
      </c>
      <c r="F3337" s="7" t="s">
        <v>115</v>
      </c>
      <c r="G3337" s="7" t="s">
        <v>116</v>
      </c>
      <c r="H3337" s="7" t="s">
        <v>18</v>
      </c>
      <c r="I3337" s="9">
        <v>0.4</v>
      </c>
      <c r="J3337" s="10">
        <v>2250</v>
      </c>
      <c r="K3337" s="11">
        <f t="shared" si="26"/>
        <v>900</v>
      </c>
      <c r="L3337" s="11">
        <f t="shared" si="27"/>
        <v>315</v>
      </c>
      <c r="M3337" s="12">
        <v>0.35</v>
      </c>
      <c r="O3337" s="17"/>
      <c r="P3337" s="15"/>
      <c r="Q3337" s="13"/>
      <c r="R3337" s="14"/>
    </row>
    <row r="3338" spans="1:18" ht="15.75" customHeight="1">
      <c r="A3338" s="1"/>
      <c r="B3338" s="7" t="s">
        <v>14</v>
      </c>
      <c r="C3338" s="7">
        <v>1185732</v>
      </c>
      <c r="D3338" s="8">
        <v>44300</v>
      </c>
      <c r="E3338" s="7" t="s">
        <v>15</v>
      </c>
      <c r="F3338" s="7" t="s">
        <v>115</v>
      </c>
      <c r="G3338" s="7" t="s">
        <v>116</v>
      </c>
      <c r="H3338" s="7" t="s">
        <v>19</v>
      </c>
      <c r="I3338" s="9">
        <v>0.30000000000000004</v>
      </c>
      <c r="J3338" s="10">
        <v>2250</v>
      </c>
      <c r="K3338" s="11">
        <f t="shared" si="26"/>
        <v>675.00000000000011</v>
      </c>
      <c r="L3338" s="11">
        <f t="shared" si="27"/>
        <v>270.00000000000006</v>
      </c>
      <c r="M3338" s="12">
        <v>0.4</v>
      </c>
      <c r="O3338" s="17"/>
      <c r="P3338" s="15"/>
      <c r="Q3338" s="13"/>
      <c r="R3338" s="14"/>
    </row>
    <row r="3339" spans="1:18" ht="15.75" customHeight="1">
      <c r="A3339" s="1"/>
      <c r="B3339" s="7" t="s">
        <v>14</v>
      </c>
      <c r="C3339" s="7">
        <v>1185732</v>
      </c>
      <c r="D3339" s="8">
        <v>44300</v>
      </c>
      <c r="E3339" s="7" t="s">
        <v>15</v>
      </c>
      <c r="F3339" s="7" t="s">
        <v>115</v>
      </c>
      <c r="G3339" s="7" t="s">
        <v>116</v>
      </c>
      <c r="H3339" s="7" t="s">
        <v>20</v>
      </c>
      <c r="I3339" s="9">
        <v>0.35</v>
      </c>
      <c r="J3339" s="10">
        <v>1500</v>
      </c>
      <c r="K3339" s="11">
        <f t="shared" si="26"/>
        <v>525</v>
      </c>
      <c r="L3339" s="11">
        <f t="shared" si="27"/>
        <v>210</v>
      </c>
      <c r="M3339" s="12">
        <v>0.4</v>
      </c>
      <c r="O3339" s="17"/>
      <c r="P3339" s="15"/>
      <c r="Q3339" s="13"/>
      <c r="R3339" s="14"/>
    </row>
    <row r="3340" spans="1:18" ht="15.75" customHeight="1">
      <c r="A3340" s="1"/>
      <c r="B3340" s="7" t="s">
        <v>14</v>
      </c>
      <c r="C3340" s="7">
        <v>1185732</v>
      </c>
      <c r="D3340" s="8">
        <v>44300</v>
      </c>
      <c r="E3340" s="7" t="s">
        <v>15</v>
      </c>
      <c r="F3340" s="7" t="s">
        <v>115</v>
      </c>
      <c r="G3340" s="7" t="s">
        <v>116</v>
      </c>
      <c r="H3340" s="7" t="s">
        <v>21</v>
      </c>
      <c r="I3340" s="9">
        <v>0.5</v>
      </c>
      <c r="J3340" s="10">
        <v>1500</v>
      </c>
      <c r="K3340" s="11">
        <f t="shared" si="26"/>
        <v>750</v>
      </c>
      <c r="L3340" s="11">
        <f t="shared" si="27"/>
        <v>225</v>
      </c>
      <c r="M3340" s="12">
        <v>0.3</v>
      </c>
      <c r="O3340" s="17"/>
      <c r="P3340" s="15"/>
      <c r="Q3340" s="13"/>
      <c r="R3340" s="14"/>
    </row>
    <row r="3341" spans="1:18" ht="15.75" customHeight="1">
      <c r="A3341" s="1"/>
      <c r="B3341" s="7" t="s">
        <v>14</v>
      </c>
      <c r="C3341" s="7">
        <v>1185732</v>
      </c>
      <c r="D3341" s="8">
        <v>44300</v>
      </c>
      <c r="E3341" s="7" t="s">
        <v>15</v>
      </c>
      <c r="F3341" s="7" t="s">
        <v>115</v>
      </c>
      <c r="G3341" s="7" t="s">
        <v>116</v>
      </c>
      <c r="H3341" s="7" t="s">
        <v>22</v>
      </c>
      <c r="I3341" s="9">
        <v>0.4</v>
      </c>
      <c r="J3341" s="10">
        <v>3000</v>
      </c>
      <c r="K3341" s="11">
        <f t="shared" si="26"/>
        <v>1200</v>
      </c>
      <c r="L3341" s="11">
        <f t="shared" si="27"/>
        <v>480</v>
      </c>
      <c r="M3341" s="12">
        <v>0.4</v>
      </c>
      <c r="O3341" s="17"/>
      <c r="P3341" s="15"/>
      <c r="Q3341" s="13"/>
      <c r="R3341" s="14"/>
    </row>
    <row r="3342" spans="1:18" ht="15.75" customHeight="1">
      <c r="A3342" s="1"/>
      <c r="B3342" s="7" t="s">
        <v>14</v>
      </c>
      <c r="C3342" s="7">
        <v>1185732</v>
      </c>
      <c r="D3342" s="8">
        <v>44329</v>
      </c>
      <c r="E3342" s="7" t="s">
        <v>15</v>
      </c>
      <c r="F3342" s="7" t="s">
        <v>115</v>
      </c>
      <c r="G3342" s="7" t="s">
        <v>116</v>
      </c>
      <c r="H3342" s="7" t="s">
        <v>17</v>
      </c>
      <c r="I3342" s="9">
        <v>0.54999999999999993</v>
      </c>
      <c r="J3342" s="10">
        <v>5700</v>
      </c>
      <c r="K3342" s="11">
        <f t="shared" si="26"/>
        <v>3134.9999999999995</v>
      </c>
      <c r="L3342" s="11">
        <f t="shared" si="27"/>
        <v>1097.2499999999998</v>
      </c>
      <c r="M3342" s="12">
        <v>0.35</v>
      </c>
      <c r="O3342" s="17"/>
      <c r="P3342" s="15"/>
      <c r="Q3342" s="13"/>
      <c r="R3342" s="14"/>
    </row>
    <row r="3343" spans="1:18" ht="15.75" customHeight="1">
      <c r="A3343" s="1"/>
      <c r="B3343" s="7" t="s">
        <v>14</v>
      </c>
      <c r="C3343" s="7">
        <v>1185732</v>
      </c>
      <c r="D3343" s="8">
        <v>44329</v>
      </c>
      <c r="E3343" s="7" t="s">
        <v>15</v>
      </c>
      <c r="F3343" s="7" t="s">
        <v>115</v>
      </c>
      <c r="G3343" s="7" t="s">
        <v>116</v>
      </c>
      <c r="H3343" s="7" t="s">
        <v>18</v>
      </c>
      <c r="I3343" s="9">
        <v>0.5</v>
      </c>
      <c r="J3343" s="10">
        <v>2750</v>
      </c>
      <c r="K3343" s="11">
        <f t="shared" si="26"/>
        <v>1375</v>
      </c>
      <c r="L3343" s="11">
        <f t="shared" si="27"/>
        <v>481.24999999999994</v>
      </c>
      <c r="M3343" s="12">
        <v>0.35</v>
      </c>
      <c r="O3343" s="17"/>
      <c r="P3343" s="15"/>
      <c r="Q3343" s="13"/>
      <c r="R3343" s="14"/>
    </row>
    <row r="3344" spans="1:18" ht="15.75" customHeight="1">
      <c r="A3344" s="1"/>
      <c r="B3344" s="7" t="s">
        <v>14</v>
      </c>
      <c r="C3344" s="7">
        <v>1185732</v>
      </c>
      <c r="D3344" s="8">
        <v>44329</v>
      </c>
      <c r="E3344" s="7" t="s">
        <v>15</v>
      </c>
      <c r="F3344" s="7" t="s">
        <v>115</v>
      </c>
      <c r="G3344" s="7" t="s">
        <v>116</v>
      </c>
      <c r="H3344" s="7" t="s">
        <v>19</v>
      </c>
      <c r="I3344" s="9">
        <v>0.45</v>
      </c>
      <c r="J3344" s="10">
        <v>3000</v>
      </c>
      <c r="K3344" s="11">
        <f t="shared" si="26"/>
        <v>1350</v>
      </c>
      <c r="L3344" s="11">
        <f t="shared" si="27"/>
        <v>540</v>
      </c>
      <c r="M3344" s="12">
        <v>0.4</v>
      </c>
      <c r="O3344" s="17"/>
      <c r="P3344" s="15"/>
      <c r="Q3344" s="13"/>
      <c r="R3344" s="14"/>
    </row>
    <row r="3345" spans="1:18" ht="15.75" customHeight="1">
      <c r="A3345" s="1"/>
      <c r="B3345" s="7" t="s">
        <v>14</v>
      </c>
      <c r="C3345" s="7">
        <v>1185732</v>
      </c>
      <c r="D3345" s="8">
        <v>44329</v>
      </c>
      <c r="E3345" s="7" t="s">
        <v>15</v>
      </c>
      <c r="F3345" s="7" t="s">
        <v>115</v>
      </c>
      <c r="G3345" s="7" t="s">
        <v>116</v>
      </c>
      <c r="H3345" s="7" t="s">
        <v>20</v>
      </c>
      <c r="I3345" s="9">
        <v>0.45</v>
      </c>
      <c r="J3345" s="10">
        <v>2500</v>
      </c>
      <c r="K3345" s="11">
        <f t="shared" si="26"/>
        <v>1125</v>
      </c>
      <c r="L3345" s="11">
        <f t="shared" si="27"/>
        <v>450</v>
      </c>
      <c r="M3345" s="12">
        <v>0.4</v>
      </c>
      <c r="O3345" s="17"/>
      <c r="P3345" s="15"/>
      <c r="Q3345" s="13"/>
      <c r="R3345" s="14"/>
    </row>
    <row r="3346" spans="1:18" ht="15.75" customHeight="1">
      <c r="A3346" s="1"/>
      <c r="B3346" s="7" t="s">
        <v>14</v>
      </c>
      <c r="C3346" s="7">
        <v>1185732</v>
      </c>
      <c r="D3346" s="8">
        <v>44329</v>
      </c>
      <c r="E3346" s="7" t="s">
        <v>15</v>
      </c>
      <c r="F3346" s="7" t="s">
        <v>115</v>
      </c>
      <c r="G3346" s="7" t="s">
        <v>116</v>
      </c>
      <c r="H3346" s="7" t="s">
        <v>21</v>
      </c>
      <c r="I3346" s="9">
        <v>0.54999999999999993</v>
      </c>
      <c r="J3346" s="10">
        <v>2750</v>
      </c>
      <c r="K3346" s="11">
        <f t="shared" si="26"/>
        <v>1512.4999999999998</v>
      </c>
      <c r="L3346" s="11">
        <f t="shared" si="27"/>
        <v>453.74999999999994</v>
      </c>
      <c r="M3346" s="12">
        <v>0.3</v>
      </c>
      <c r="O3346" s="17"/>
      <c r="P3346" s="15"/>
      <c r="Q3346" s="13"/>
      <c r="R3346" s="14"/>
    </row>
    <row r="3347" spans="1:18" ht="15.75" customHeight="1">
      <c r="A3347" s="1"/>
      <c r="B3347" s="7" t="s">
        <v>14</v>
      </c>
      <c r="C3347" s="7">
        <v>1185732</v>
      </c>
      <c r="D3347" s="8">
        <v>44329</v>
      </c>
      <c r="E3347" s="7" t="s">
        <v>15</v>
      </c>
      <c r="F3347" s="7" t="s">
        <v>115</v>
      </c>
      <c r="G3347" s="7" t="s">
        <v>116</v>
      </c>
      <c r="H3347" s="7" t="s">
        <v>22</v>
      </c>
      <c r="I3347" s="9">
        <v>0.6</v>
      </c>
      <c r="J3347" s="10">
        <v>4000</v>
      </c>
      <c r="K3347" s="11">
        <f t="shared" si="26"/>
        <v>2400</v>
      </c>
      <c r="L3347" s="11">
        <f t="shared" si="27"/>
        <v>960</v>
      </c>
      <c r="M3347" s="12">
        <v>0.4</v>
      </c>
      <c r="O3347" s="17"/>
      <c r="P3347" s="15"/>
      <c r="Q3347" s="13"/>
      <c r="R3347" s="14"/>
    </row>
    <row r="3348" spans="1:18" ht="15.75" customHeight="1">
      <c r="A3348" s="1"/>
      <c r="B3348" s="7" t="s">
        <v>14</v>
      </c>
      <c r="C3348" s="7">
        <v>1185732</v>
      </c>
      <c r="D3348" s="8">
        <v>44362</v>
      </c>
      <c r="E3348" s="7" t="s">
        <v>15</v>
      </c>
      <c r="F3348" s="7" t="s">
        <v>115</v>
      </c>
      <c r="G3348" s="7" t="s">
        <v>116</v>
      </c>
      <c r="H3348" s="7" t="s">
        <v>17</v>
      </c>
      <c r="I3348" s="9">
        <v>0.54999999999999993</v>
      </c>
      <c r="J3348" s="10">
        <v>6500</v>
      </c>
      <c r="K3348" s="11">
        <f t="shared" si="26"/>
        <v>3574.9999999999995</v>
      </c>
      <c r="L3348" s="11">
        <f t="shared" si="27"/>
        <v>1251.2499999999998</v>
      </c>
      <c r="M3348" s="12">
        <v>0.35</v>
      </c>
      <c r="O3348" s="17"/>
      <c r="P3348" s="15"/>
      <c r="Q3348" s="13"/>
      <c r="R3348" s="14"/>
    </row>
    <row r="3349" spans="1:18" ht="15.75" customHeight="1">
      <c r="A3349" s="1"/>
      <c r="B3349" s="7" t="s">
        <v>14</v>
      </c>
      <c r="C3349" s="7">
        <v>1185732</v>
      </c>
      <c r="D3349" s="8">
        <v>44362</v>
      </c>
      <c r="E3349" s="7" t="s">
        <v>15</v>
      </c>
      <c r="F3349" s="7" t="s">
        <v>115</v>
      </c>
      <c r="G3349" s="7" t="s">
        <v>116</v>
      </c>
      <c r="H3349" s="7" t="s">
        <v>18</v>
      </c>
      <c r="I3349" s="9">
        <v>0.5</v>
      </c>
      <c r="J3349" s="10">
        <v>4000</v>
      </c>
      <c r="K3349" s="11">
        <f t="shared" si="26"/>
        <v>2000</v>
      </c>
      <c r="L3349" s="11">
        <f t="shared" si="27"/>
        <v>700</v>
      </c>
      <c r="M3349" s="12">
        <v>0.35</v>
      </c>
      <c r="O3349" s="17"/>
      <c r="P3349" s="15"/>
      <c r="Q3349" s="13"/>
      <c r="R3349" s="14"/>
    </row>
    <row r="3350" spans="1:18" ht="15.75" customHeight="1">
      <c r="A3350" s="1"/>
      <c r="B3350" s="7" t="s">
        <v>14</v>
      </c>
      <c r="C3350" s="7">
        <v>1185732</v>
      </c>
      <c r="D3350" s="8">
        <v>44362</v>
      </c>
      <c r="E3350" s="7" t="s">
        <v>15</v>
      </c>
      <c r="F3350" s="7" t="s">
        <v>115</v>
      </c>
      <c r="G3350" s="7" t="s">
        <v>116</v>
      </c>
      <c r="H3350" s="7" t="s">
        <v>19</v>
      </c>
      <c r="I3350" s="9">
        <v>0.45</v>
      </c>
      <c r="J3350" s="10">
        <v>3250</v>
      </c>
      <c r="K3350" s="11">
        <f t="shared" si="26"/>
        <v>1462.5</v>
      </c>
      <c r="L3350" s="11">
        <f t="shared" si="27"/>
        <v>585</v>
      </c>
      <c r="M3350" s="12">
        <v>0.4</v>
      </c>
      <c r="O3350" s="17"/>
      <c r="P3350" s="15"/>
      <c r="Q3350" s="13"/>
      <c r="R3350" s="14"/>
    </row>
    <row r="3351" spans="1:18" ht="15.75" customHeight="1">
      <c r="A3351" s="1"/>
      <c r="B3351" s="7" t="s">
        <v>14</v>
      </c>
      <c r="C3351" s="7">
        <v>1185732</v>
      </c>
      <c r="D3351" s="8">
        <v>44362</v>
      </c>
      <c r="E3351" s="7" t="s">
        <v>15</v>
      </c>
      <c r="F3351" s="7" t="s">
        <v>115</v>
      </c>
      <c r="G3351" s="7" t="s">
        <v>116</v>
      </c>
      <c r="H3351" s="7" t="s">
        <v>20</v>
      </c>
      <c r="I3351" s="9">
        <v>0.45</v>
      </c>
      <c r="J3351" s="10">
        <v>3000</v>
      </c>
      <c r="K3351" s="11">
        <f t="shared" si="26"/>
        <v>1350</v>
      </c>
      <c r="L3351" s="11">
        <f t="shared" si="27"/>
        <v>540</v>
      </c>
      <c r="M3351" s="12">
        <v>0.4</v>
      </c>
      <c r="O3351" s="17"/>
      <c r="P3351" s="15"/>
      <c r="Q3351" s="13"/>
      <c r="R3351" s="14"/>
    </row>
    <row r="3352" spans="1:18" ht="15.75" customHeight="1">
      <c r="A3352" s="1"/>
      <c r="B3352" s="7" t="s">
        <v>14</v>
      </c>
      <c r="C3352" s="7">
        <v>1185732</v>
      </c>
      <c r="D3352" s="8">
        <v>44362</v>
      </c>
      <c r="E3352" s="7" t="s">
        <v>15</v>
      </c>
      <c r="F3352" s="7" t="s">
        <v>115</v>
      </c>
      <c r="G3352" s="7" t="s">
        <v>116</v>
      </c>
      <c r="H3352" s="7" t="s">
        <v>21</v>
      </c>
      <c r="I3352" s="9">
        <v>0.54999999999999993</v>
      </c>
      <c r="J3352" s="10">
        <v>3000</v>
      </c>
      <c r="K3352" s="11">
        <f t="shared" si="26"/>
        <v>1649.9999999999998</v>
      </c>
      <c r="L3352" s="11">
        <f t="shared" si="27"/>
        <v>494.99999999999989</v>
      </c>
      <c r="M3352" s="12">
        <v>0.3</v>
      </c>
      <c r="O3352" s="17"/>
      <c r="P3352" s="15"/>
      <c r="Q3352" s="13"/>
      <c r="R3352" s="14"/>
    </row>
    <row r="3353" spans="1:18" ht="15.75" customHeight="1">
      <c r="A3353" s="1"/>
      <c r="B3353" s="7" t="s">
        <v>14</v>
      </c>
      <c r="C3353" s="7">
        <v>1185732</v>
      </c>
      <c r="D3353" s="8">
        <v>44362</v>
      </c>
      <c r="E3353" s="7" t="s">
        <v>15</v>
      </c>
      <c r="F3353" s="7" t="s">
        <v>115</v>
      </c>
      <c r="G3353" s="7" t="s">
        <v>116</v>
      </c>
      <c r="H3353" s="7" t="s">
        <v>22</v>
      </c>
      <c r="I3353" s="9">
        <v>0.6</v>
      </c>
      <c r="J3353" s="10">
        <v>4500</v>
      </c>
      <c r="K3353" s="11">
        <f t="shared" si="26"/>
        <v>2700</v>
      </c>
      <c r="L3353" s="11">
        <f t="shared" si="27"/>
        <v>1080</v>
      </c>
      <c r="M3353" s="12">
        <v>0.4</v>
      </c>
      <c r="O3353" s="17"/>
      <c r="P3353" s="15"/>
      <c r="Q3353" s="13"/>
      <c r="R3353" s="14"/>
    </row>
    <row r="3354" spans="1:18" ht="15.75" customHeight="1">
      <c r="A3354" s="1"/>
      <c r="B3354" s="7" t="s">
        <v>14</v>
      </c>
      <c r="C3354" s="7">
        <v>1185732</v>
      </c>
      <c r="D3354" s="8">
        <v>44390</v>
      </c>
      <c r="E3354" s="7" t="s">
        <v>15</v>
      </c>
      <c r="F3354" s="7" t="s">
        <v>115</v>
      </c>
      <c r="G3354" s="7" t="s">
        <v>116</v>
      </c>
      <c r="H3354" s="7" t="s">
        <v>17</v>
      </c>
      <c r="I3354" s="9">
        <v>0.54999999999999993</v>
      </c>
      <c r="J3354" s="10">
        <v>6750</v>
      </c>
      <c r="K3354" s="11">
        <f t="shared" si="26"/>
        <v>3712.4999999999995</v>
      </c>
      <c r="L3354" s="11">
        <f t="shared" si="27"/>
        <v>1299.3749999999998</v>
      </c>
      <c r="M3354" s="12">
        <v>0.35</v>
      </c>
      <c r="O3354" s="17"/>
      <c r="P3354" s="15"/>
      <c r="Q3354" s="13"/>
      <c r="R3354" s="14"/>
    </row>
    <row r="3355" spans="1:18" ht="15.75" customHeight="1">
      <c r="A3355" s="1"/>
      <c r="B3355" s="7" t="s">
        <v>14</v>
      </c>
      <c r="C3355" s="7">
        <v>1185732</v>
      </c>
      <c r="D3355" s="8">
        <v>44390</v>
      </c>
      <c r="E3355" s="7" t="s">
        <v>15</v>
      </c>
      <c r="F3355" s="7" t="s">
        <v>115</v>
      </c>
      <c r="G3355" s="7" t="s">
        <v>116</v>
      </c>
      <c r="H3355" s="7" t="s">
        <v>18</v>
      </c>
      <c r="I3355" s="9">
        <v>0.5</v>
      </c>
      <c r="J3355" s="10">
        <v>4250</v>
      </c>
      <c r="K3355" s="11">
        <f t="shared" si="26"/>
        <v>2125</v>
      </c>
      <c r="L3355" s="11">
        <f t="shared" si="27"/>
        <v>743.75</v>
      </c>
      <c r="M3355" s="12">
        <v>0.35</v>
      </c>
      <c r="O3355" s="17"/>
      <c r="P3355" s="15"/>
      <c r="Q3355" s="13"/>
      <c r="R3355" s="14"/>
    </row>
    <row r="3356" spans="1:18" ht="15.75" customHeight="1">
      <c r="A3356" s="1"/>
      <c r="B3356" s="7" t="s">
        <v>14</v>
      </c>
      <c r="C3356" s="7">
        <v>1185732</v>
      </c>
      <c r="D3356" s="8">
        <v>44390</v>
      </c>
      <c r="E3356" s="7" t="s">
        <v>15</v>
      </c>
      <c r="F3356" s="7" t="s">
        <v>115</v>
      </c>
      <c r="G3356" s="7" t="s">
        <v>116</v>
      </c>
      <c r="H3356" s="7" t="s">
        <v>19</v>
      </c>
      <c r="I3356" s="9">
        <v>0.45</v>
      </c>
      <c r="J3356" s="10">
        <v>3500</v>
      </c>
      <c r="K3356" s="11">
        <f t="shared" si="26"/>
        <v>1575</v>
      </c>
      <c r="L3356" s="11">
        <f t="shared" si="27"/>
        <v>630</v>
      </c>
      <c r="M3356" s="12">
        <v>0.4</v>
      </c>
      <c r="O3356" s="17"/>
      <c r="P3356" s="15"/>
      <c r="Q3356" s="13"/>
      <c r="R3356" s="14"/>
    </row>
    <row r="3357" spans="1:18" ht="15.75" customHeight="1">
      <c r="A3357" s="1"/>
      <c r="B3357" s="7" t="s">
        <v>14</v>
      </c>
      <c r="C3357" s="7">
        <v>1185732</v>
      </c>
      <c r="D3357" s="8">
        <v>44390</v>
      </c>
      <c r="E3357" s="7" t="s">
        <v>15</v>
      </c>
      <c r="F3357" s="7" t="s">
        <v>115</v>
      </c>
      <c r="G3357" s="7" t="s">
        <v>116</v>
      </c>
      <c r="H3357" s="7" t="s">
        <v>20</v>
      </c>
      <c r="I3357" s="9">
        <v>0.45</v>
      </c>
      <c r="J3357" s="10">
        <v>3000</v>
      </c>
      <c r="K3357" s="11">
        <f t="shared" si="26"/>
        <v>1350</v>
      </c>
      <c r="L3357" s="11">
        <f t="shared" si="27"/>
        <v>540</v>
      </c>
      <c r="M3357" s="12">
        <v>0.4</v>
      </c>
      <c r="O3357" s="17"/>
      <c r="P3357" s="15"/>
      <c r="Q3357" s="13"/>
      <c r="R3357" s="14"/>
    </row>
    <row r="3358" spans="1:18" ht="15.75" customHeight="1">
      <c r="A3358" s="1"/>
      <c r="B3358" s="7" t="s">
        <v>14</v>
      </c>
      <c r="C3358" s="7">
        <v>1185732</v>
      </c>
      <c r="D3358" s="8">
        <v>44390</v>
      </c>
      <c r="E3358" s="7" t="s">
        <v>15</v>
      </c>
      <c r="F3358" s="7" t="s">
        <v>115</v>
      </c>
      <c r="G3358" s="7" t="s">
        <v>116</v>
      </c>
      <c r="H3358" s="7" t="s">
        <v>21</v>
      </c>
      <c r="I3358" s="9">
        <v>0.54999999999999993</v>
      </c>
      <c r="J3358" s="10">
        <v>3250</v>
      </c>
      <c r="K3358" s="11">
        <f t="shared" si="26"/>
        <v>1787.4999999999998</v>
      </c>
      <c r="L3358" s="11">
        <f t="shared" si="27"/>
        <v>536.24999999999989</v>
      </c>
      <c r="M3358" s="12">
        <v>0.3</v>
      </c>
      <c r="O3358" s="17"/>
      <c r="P3358" s="15"/>
      <c r="Q3358" s="13"/>
      <c r="R3358" s="14"/>
    </row>
    <row r="3359" spans="1:18" ht="15.75" customHeight="1">
      <c r="A3359" s="1"/>
      <c r="B3359" s="7" t="s">
        <v>14</v>
      </c>
      <c r="C3359" s="7">
        <v>1185732</v>
      </c>
      <c r="D3359" s="8">
        <v>44390</v>
      </c>
      <c r="E3359" s="7" t="s">
        <v>15</v>
      </c>
      <c r="F3359" s="7" t="s">
        <v>115</v>
      </c>
      <c r="G3359" s="7" t="s">
        <v>116</v>
      </c>
      <c r="H3359" s="7" t="s">
        <v>22</v>
      </c>
      <c r="I3359" s="9">
        <v>0.6</v>
      </c>
      <c r="J3359" s="10">
        <v>5000</v>
      </c>
      <c r="K3359" s="11">
        <f t="shared" si="26"/>
        <v>3000</v>
      </c>
      <c r="L3359" s="11">
        <f t="shared" si="27"/>
        <v>1200</v>
      </c>
      <c r="M3359" s="12">
        <v>0.4</v>
      </c>
      <c r="O3359" s="17"/>
      <c r="P3359" s="15"/>
      <c r="Q3359" s="13"/>
      <c r="R3359" s="14"/>
    </row>
    <row r="3360" spans="1:18" ht="15.75" customHeight="1">
      <c r="A3360" s="1"/>
      <c r="B3360" s="7" t="s">
        <v>14</v>
      </c>
      <c r="C3360" s="7">
        <v>1185732</v>
      </c>
      <c r="D3360" s="8">
        <v>44422</v>
      </c>
      <c r="E3360" s="7" t="s">
        <v>15</v>
      </c>
      <c r="F3360" s="7" t="s">
        <v>115</v>
      </c>
      <c r="G3360" s="7" t="s">
        <v>116</v>
      </c>
      <c r="H3360" s="7" t="s">
        <v>17</v>
      </c>
      <c r="I3360" s="9">
        <v>0.54999999999999993</v>
      </c>
      <c r="J3360" s="10">
        <v>6500</v>
      </c>
      <c r="K3360" s="11">
        <f t="shared" si="26"/>
        <v>3574.9999999999995</v>
      </c>
      <c r="L3360" s="11">
        <f t="shared" si="27"/>
        <v>1251.2499999999998</v>
      </c>
      <c r="M3360" s="12">
        <v>0.35</v>
      </c>
      <c r="O3360" s="17"/>
      <c r="P3360" s="15"/>
      <c r="Q3360" s="13"/>
      <c r="R3360" s="14"/>
    </row>
    <row r="3361" spans="1:18" ht="15.75" customHeight="1">
      <c r="A3361" s="1"/>
      <c r="B3361" s="7" t="s">
        <v>14</v>
      </c>
      <c r="C3361" s="7">
        <v>1185732</v>
      </c>
      <c r="D3361" s="8">
        <v>44422</v>
      </c>
      <c r="E3361" s="7" t="s">
        <v>15</v>
      </c>
      <c r="F3361" s="7" t="s">
        <v>115</v>
      </c>
      <c r="G3361" s="7" t="s">
        <v>116</v>
      </c>
      <c r="H3361" s="7" t="s">
        <v>18</v>
      </c>
      <c r="I3361" s="9">
        <v>0.5</v>
      </c>
      <c r="J3361" s="10">
        <v>4250</v>
      </c>
      <c r="K3361" s="11">
        <f t="shared" si="26"/>
        <v>2125</v>
      </c>
      <c r="L3361" s="11">
        <f t="shared" si="27"/>
        <v>743.75</v>
      </c>
      <c r="M3361" s="12">
        <v>0.35</v>
      </c>
      <c r="O3361" s="17"/>
      <c r="P3361" s="15"/>
      <c r="Q3361" s="13"/>
      <c r="R3361" s="14"/>
    </row>
    <row r="3362" spans="1:18" ht="15.75" customHeight="1">
      <c r="A3362" s="1"/>
      <c r="B3362" s="7" t="s">
        <v>14</v>
      </c>
      <c r="C3362" s="7">
        <v>1185732</v>
      </c>
      <c r="D3362" s="8">
        <v>44422</v>
      </c>
      <c r="E3362" s="7" t="s">
        <v>15</v>
      </c>
      <c r="F3362" s="7" t="s">
        <v>115</v>
      </c>
      <c r="G3362" s="7" t="s">
        <v>116</v>
      </c>
      <c r="H3362" s="7" t="s">
        <v>19</v>
      </c>
      <c r="I3362" s="9">
        <v>0.45</v>
      </c>
      <c r="J3362" s="10">
        <v>3500</v>
      </c>
      <c r="K3362" s="11">
        <f t="shared" si="26"/>
        <v>1575</v>
      </c>
      <c r="L3362" s="11">
        <f t="shared" si="27"/>
        <v>630</v>
      </c>
      <c r="M3362" s="12">
        <v>0.4</v>
      </c>
      <c r="O3362" s="17"/>
      <c r="P3362" s="15"/>
      <c r="Q3362" s="13"/>
      <c r="R3362" s="14"/>
    </row>
    <row r="3363" spans="1:18" ht="15.75" customHeight="1">
      <c r="A3363" s="1"/>
      <c r="B3363" s="7" t="s">
        <v>14</v>
      </c>
      <c r="C3363" s="7">
        <v>1185732</v>
      </c>
      <c r="D3363" s="8">
        <v>44422</v>
      </c>
      <c r="E3363" s="7" t="s">
        <v>15</v>
      </c>
      <c r="F3363" s="7" t="s">
        <v>115</v>
      </c>
      <c r="G3363" s="7" t="s">
        <v>116</v>
      </c>
      <c r="H3363" s="7" t="s">
        <v>20</v>
      </c>
      <c r="I3363" s="9">
        <v>0.45</v>
      </c>
      <c r="J3363" s="10">
        <v>2500</v>
      </c>
      <c r="K3363" s="11">
        <f t="shared" si="26"/>
        <v>1125</v>
      </c>
      <c r="L3363" s="11">
        <f t="shared" si="27"/>
        <v>450</v>
      </c>
      <c r="M3363" s="12">
        <v>0.4</v>
      </c>
      <c r="O3363" s="17"/>
      <c r="P3363" s="15"/>
      <c r="Q3363" s="13"/>
      <c r="R3363" s="14"/>
    </row>
    <row r="3364" spans="1:18" ht="15.75" customHeight="1">
      <c r="A3364" s="1"/>
      <c r="B3364" s="7" t="s">
        <v>14</v>
      </c>
      <c r="C3364" s="7">
        <v>1185732</v>
      </c>
      <c r="D3364" s="8">
        <v>44422</v>
      </c>
      <c r="E3364" s="7" t="s">
        <v>15</v>
      </c>
      <c r="F3364" s="7" t="s">
        <v>115</v>
      </c>
      <c r="G3364" s="7" t="s">
        <v>116</v>
      </c>
      <c r="H3364" s="7" t="s">
        <v>21</v>
      </c>
      <c r="I3364" s="9">
        <v>0.54999999999999993</v>
      </c>
      <c r="J3364" s="10">
        <v>2250</v>
      </c>
      <c r="K3364" s="11">
        <f t="shared" si="26"/>
        <v>1237.4999999999998</v>
      </c>
      <c r="L3364" s="11">
        <f t="shared" si="27"/>
        <v>371.24999999999994</v>
      </c>
      <c r="M3364" s="12">
        <v>0.3</v>
      </c>
      <c r="O3364" s="17"/>
      <c r="P3364" s="15"/>
      <c r="Q3364" s="13"/>
      <c r="R3364" s="14"/>
    </row>
    <row r="3365" spans="1:18" ht="15.75" customHeight="1">
      <c r="A3365" s="1"/>
      <c r="B3365" s="7" t="s">
        <v>14</v>
      </c>
      <c r="C3365" s="7">
        <v>1185732</v>
      </c>
      <c r="D3365" s="8">
        <v>44422</v>
      </c>
      <c r="E3365" s="7" t="s">
        <v>15</v>
      </c>
      <c r="F3365" s="7" t="s">
        <v>115</v>
      </c>
      <c r="G3365" s="7" t="s">
        <v>116</v>
      </c>
      <c r="H3365" s="7" t="s">
        <v>22</v>
      </c>
      <c r="I3365" s="9">
        <v>0.6</v>
      </c>
      <c r="J3365" s="10">
        <v>4000</v>
      </c>
      <c r="K3365" s="11">
        <f t="shared" si="26"/>
        <v>2400</v>
      </c>
      <c r="L3365" s="11">
        <f t="shared" si="27"/>
        <v>960</v>
      </c>
      <c r="M3365" s="12">
        <v>0.4</v>
      </c>
      <c r="O3365" s="17"/>
      <c r="P3365" s="15"/>
      <c r="Q3365" s="13"/>
      <c r="R3365" s="14"/>
    </row>
    <row r="3366" spans="1:18" ht="15.75" customHeight="1">
      <c r="A3366" s="1"/>
      <c r="B3366" s="7" t="s">
        <v>14</v>
      </c>
      <c r="C3366" s="7">
        <v>1185732</v>
      </c>
      <c r="D3366" s="8">
        <v>44452</v>
      </c>
      <c r="E3366" s="7" t="s">
        <v>15</v>
      </c>
      <c r="F3366" s="7" t="s">
        <v>115</v>
      </c>
      <c r="G3366" s="7" t="s">
        <v>116</v>
      </c>
      <c r="H3366" s="7" t="s">
        <v>17</v>
      </c>
      <c r="I3366" s="9">
        <v>0.54999999999999993</v>
      </c>
      <c r="J3366" s="10">
        <v>5250</v>
      </c>
      <c r="K3366" s="11">
        <f t="shared" si="26"/>
        <v>2887.4999999999995</v>
      </c>
      <c r="L3366" s="11">
        <f t="shared" si="27"/>
        <v>1010.6249999999998</v>
      </c>
      <c r="M3366" s="12">
        <v>0.35</v>
      </c>
      <c r="O3366" s="17"/>
      <c r="P3366" s="15"/>
      <c r="Q3366" s="13"/>
      <c r="R3366" s="14"/>
    </row>
    <row r="3367" spans="1:18" ht="15.75" customHeight="1">
      <c r="A3367" s="1"/>
      <c r="B3367" s="7" t="s">
        <v>14</v>
      </c>
      <c r="C3367" s="7">
        <v>1185732</v>
      </c>
      <c r="D3367" s="8">
        <v>44452</v>
      </c>
      <c r="E3367" s="7" t="s">
        <v>15</v>
      </c>
      <c r="F3367" s="7" t="s">
        <v>115</v>
      </c>
      <c r="G3367" s="7" t="s">
        <v>116</v>
      </c>
      <c r="H3367" s="7" t="s">
        <v>18</v>
      </c>
      <c r="I3367" s="9">
        <v>0.5</v>
      </c>
      <c r="J3367" s="10">
        <v>3250</v>
      </c>
      <c r="K3367" s="11">
        <f t="shared" si="26"/>
        <v>1625</v>
      </c>
      <c r="L3367" s="11">
        <f t="shared" si="27"/>
        <v>568.75</v>
      </c>
      <c r="M3367" s="12">
        <v>0.35</v>
      </c>
      <c r="O3367" s="17"/>
      <c r="P3367" s="15"/>
      <c r="Q3367" s="13"/>
      <c r="R3367" s="14"/>
    </row>
    <row r="3368" spans="1:18" ht="15.75" customHeight="1">
      <c r="A3368" s="1"/>
      <c r="B3368" s="7" t="s">
        <v>14</v>
      </c>
      <c r="C3368" s="7">
        <v>1185732</v>
      </c>
      <c r="D3368" s="8">
        <v>44452</v>
      </c>
      <c r="E3368" s="7" t="s">
        <v>15</v>
      </c>
      <c r="F3368" s="7" t="s">
        <v>115</v>
      </c>
      <c r="G3368" s="7" t="s">
        <v>116</v>
      </c>
      <c r="H3368" s="7" t="s">
        <v>19</v>
      </c>
      <c r="I3368" s="9">
        <v>0.45</v>
      </c>
      <c r="J3368" s="10">
        <v>2250</v>
      </c>
      <c r="K3368" s="11">
        <f t="shared" si="26"/>
        <v>1012.5</v>
      </c>
      <c r="L3368" s="11">
        <f t="shared" si="27"/>
        <v>405</v>
      </c>
      <c r="M3368" s="12">
        <v>0.4</v>
      </c>
      <c r="O3368" s="17"/>
      <c r="P3368" s="15"/>
      <c r="Q3368" s="13"/>
      <c r="R3368" s="14"/>
    </row>
    <row r="3369" spans="1:18" ht="15.75" customHeight="1">
      <c r="A3369" s="1"/>
      <c r="B3369" s="7" t="s">
        <v>14</v>
      </c>
      <c r="C3369" s="7">
        <v>1185732</v>
      </c>
      <c r="D3369" s="8">
        <v>44452</v>
      </c>
      <c r="E3369" s="7" t="s">
        <v>15</v>
      </c>
      <c r="F3369" s="7" t="s">
        <v>115</v>
      </c>
      <c r="G3369" s="7" t="s">
        <v>116</v>
      </c>
      <c r="H3369" s="7" t="s">
        <v>20</v>
      </c>
      <c r="I3369" s="9">
        <v>0.45</v>
      </c>
      <c r="J3369" s="10">
        <v>2000</v>
      </c>
      <c r="K3369" s="11">
        <f t="shared" si="26"/>
        <v>900</v>
      </c>
      <c r="L3369" s="11">
        <f t="shared" si="27"/>
        <v>360</v>
      </c>
      <c r="M3369" s="12">
        <v>0.4</v>
      </c>
      <c r="O3369" s="17"/>
      <c r="P3369" s="15"/>
      <c r="Q3369" s="13"/>
      <c r="R3369" s="14"/>
    </row>
    <row r="3370" spans="1:18" ht="15.75" customHeight="1">
      <c r="A3370" s="1"/>
      <c r="B3370" s="7" t="s">
        <v>14</v>
      </c>
      <c r="C3370" s="7">
        <v>1185732</v>
      </c>
      <c r="D3370" s="8">
        <v>44452</v>
      </c>
      <c r="E3370" s="7" t="s">
        <v>15</v>
      </c>
      <c r="F3370" s="7" t="s">
        <v>115</v>
      </c>
      <c r="G3370" s="7" t="s">
        <v>116</v>
      </c>
      <c r="H3370" s="7" t="s">
        <v>21</v>
      </c>
      <c r="I3370" s="9">
        <v>0.54999999999999993</v>
      </c>
      <c r="J3370" s="10">
        <v>2000</v>
      </c>
      <c r="K3370" s="11">
        <f t="shared" si="26"/>
        <v>1099.9999999999998</v>
      </c>
      <c r="L3370" s="11">
        <f t="shared" si="27"/>
        <v>329.99999999999994</v>
      </c>
      <c r="M3370" s="12">
        <v>0.3</v>
      </c>
      <c r="O3370" s="17"/>
      <c r="P3370" s="15"/>
      <c r="Q3370" s="13"/>
      <c r="R3370" s="14"/>
    </row>
    <row r="3371" spans="1:18" ht="15.75" customHeight="1">
      <c r="A3371" s="1"/>
      <c r="B3371" s="7" t="s">
        <v>14</v>
      </c>
      <c r="C3371" s="7">
        <v>1185732</v>
      </c>
      <c r="D3371" s="8">
        <v>44452</v>
      </c>
      <c r="E3371" s="7" t="s">
        <v>15</v>
      </c>
      <c r="F3371" s="7" t="s">
        <v>115</v>
      </c>
      <c r="G3371" s="7" t="s">
        <v>116</v>
      </c>
      <c r="H3371" s="7" t="s">
        <v>22</v>
      </c>
      <c r="I3371" s="9">
        <v>0.6</v>
      </c>
      <c r="J3371" s="10">
        <v>3000</v>
      </c>
      <c r="K3371" s="11">
        <f t="shared" si="26"/>
        <v>1800</v>
      </c>
      <c r="L3371" s="11">
        <f t="shared" si="27"/>
        <v>720</v>
      </c>
      <c r="M3371" s="12">
        <v>0.4</v>
      </c>
      <c r="O3371" s="17"/>
      <c r="P3371" s="15"/>
      <c r="Q3371" s="13"/>
      <c r="R3371" s="14"/>
    </row>
    <row r="3372" spans="1:18" ht="15.75" customHeight="1">
      <c r="A3372" s="1"/>
      <c r="B3372" s="7" t="s">
        <v>14</v>
      </c>
      <c r="C3372" s="7">
        <v>1185732</v>
      </c>
      <c r="D3372" s="8">
        <v>44484</v>
      </c>
      <c r="E3372" s="7" t="s">
        <v>15</v>
      </c>
      <c r="F3372" s="7" t="s">
        <v>115</v>
      </c>
      <c r="G3372" s="7" t="s">
        <v>116</v>
      </c>
      <c r="H3372" s="7" t="s">
        <v>17</v>
      </c>
      <c r="I3372" s="9">
        <v>0.6</v>
      </c>
      <c r="J3372" s="10">
        <v>4750</v>
      </c>
      <c r="K3372" s="11">
        <f t="shared" si="26"/>
        <v>2850</v>
      </c>
      <c r="L3372" s="11">
        <f t="shared" si="27"/>
        <v>997.49999999999989</v>
      </c>
      <c r="M3372" s="12">
        <v>0.35</v>
      </c>
      <c r="O3372" s="17"/>
      <c r="P3372" s="15"/>
      <c r="Q3372" s="13"/>
      <c r="R3372" s="14"/>
    </row>
    <row r="3373" spans="1:18" ht="15.75" customHeight="1">
      <c r="A3373" s="1"/>
      <c r="B3373" s="7" t="s">
        <v>14</v>
      </c>
      <c r="C3373" s="7">
        <v>1185732</v>
      </c>
      <c r="D3373" s="8">
        <v>44484</v>
      </c>
      <c r="E3373" s="7" t="s">
        <v>15</v>
      </c>
      <c r="F3373" s="7" t="s">
        <v>115</v>
      </c>
      <c r="G3373" s="7" t="s">
        <v>116</v>
      </c>
      <c r="H3373" s="7" t="s">
        <v>18</v>
      </c>
      <c r="I3373" s="9">
        <v>0.55000000000000004</v>
      </c>
      <c r="J3373" s="10">
        <v>3000</v>
      </c>
      <c r="K3373" s="11">
        <f t="shared" si="26"/>
        <v>1650.0000000000002</v>
      </c>
      <c r="L3373" s="11">
        <f t="shared" si="27"/>
        <v>577.5</v>
      </c>
      <c r="M3373" s="12">
        <v>0.35</v>
      </c>
      <c r="O3373" s="17"/>
      <c r="P3373" s="15"/>
      <c r="Q3373" s="13"/>
      <c r="R3373" s="14"/>
    </row>
    <row r="3374" spans="1:18" ht="15.75" customHeight="1">
      <c r="A3374" s="1"/>
      <c r="B3374" s="7" t="s">
        <v>14</v>
      </c>
      <c r="C3374" s="7">
        <v>1185732</v>
      </c>
      <c r="D3374" s="8">
        <v>44484</v>
      </c>
      <c r="E3374" s="7" t="s">
        <v>15</v>
      </c>
      <c r="F3374" s="7" t="s">
        <v>115</v>
      </c>
      <c r="G3374" s="7" t="s">
        <v>116</v>
      </c>
      <c r="H3374" s="7" t="s">
        <v>19</v>
      </c>
      <c r="I3374" s="9">
        <v>0.55000000000000004</v>
      </c>
      <c r="J3374" s="10">
        <v>2000</v>
      </c>
      <c r="K3374" s="11">
        <f t="shared" si="26"/>
        <v>1100</v>
      </c>
      <c r="L3374" s="11">
        <f t="shared" si="27"/>
        <v>440</v>
      </c>
      <c r="M3374" s="12">
        <v>0.4</v>
      </c>
      <c r="O3374" s="17"/>
      <c r="P3374" s="15"/>
      <c r="Q3374" s="13"/>
      <c r="R3374" s="14"/>
    </row>
    <row r="3375" spans="1:18" ht="15.75" customHeight="1">
      <c r="A3375" s="1"/>
      <c r="B3375" s="7" t="s">
        <v>14</v>
      </c>
      <c r="C3375" s="7">
        <v>1185732</v>
      </c>
      <c r="D3375" s="8">
        <v>44484</v>
      </c>
      <c r="E3375" s="7" t="s">
        <v>15</v>
      </c>
      <c r="F3375" s="7" t="s">
        <v>115</v>
      </c>
      <c r="G3375" s="7" t="s">
        <v>116</v>
      </c>
      <c r="H3375" s="7" t="s">
        <v>20</v>
      </c>
      <c r="I3375" s="9">
        <v>0.55000000000000004</v>
      </c>
      <c r="J3375" s="10">
        <v>1750</v>
      </c>
      <c r="K3375" s="11">
        <f t="shared" si="26"/>
        <v>962.50000000000011</v>
      </c>
      <c r="L3375" s="11">
        <f t="shared" si="27"/>
        <v>385.00000000000006</v>
      </c>
      <c r="M3375" s="12">
        <v>0.4</v>
      </c>
      <c r="O3375" s="17"/>
      <c r="P3375" s="15"/>
      <c r="Q3375" s="13"/>
      <c r="R3375" s="14"/>
    </row>
    <row r="3376" spans="1:18" ht="15.75" customHeight="1">
      <c r="A3376" s="1"/>
      <c r="B3376" s="7" t="s">
        <v>14</v>
      </c>
      <c r="C3376" s="7">
        <v>1185732</v>
      </c>
      <c r="D3376" s="8">
        <v>44484</v>
      </c>
      <c r="E3376" s="7" t="s">
        <v>15</v>
      </c>
      <c r="F3376" s="7" t="s">
        <v>115</v>
      </c>
      <c r="G3376" s="7" t="s">
        <v>116</v>
      </c>
      <c r="H3376" s="7" t="s">
        <v>21</v>
      </c>
      <c r="I3376" s="9">
        <v>0.65</v>
      </c>
      <c r="J3376" s="10">
        <v>1750</v>
      </c>
      <c r="K3376" s="11">
        <f t="shared" si="26"/>
        <v>1137.5</v>
      </c>
      <c r="L3376" s="11">
        <f t="shared" si="27"/>
        <v>341.25</v>
      </c>
      <c r="M3376" s="12">
        <v>0.3</v>
      </c>
      <c r="O3376" s="17"/>
      <c r="P3376" s="15"/>
      <c r="Q3376" s="13"/>
      <c r="R3376" s="14"/>
    </row>
    <row r="3377" spans="1:18" ht="15.75" customHeight="1">
      <c r="A3377" s="1"/>
      <c r="B3377" s="7" t="s">
        <v>14</v>
      </c>
      <c r="C3377" s="7">
        <v>1185732</v>
      </c>
      <c r="D3377" s="8">
        <v>44484</v>
      </c>
      <c r="E3377" s="7" t="s">
        <v>15</v>
      </c>
      <c r="F3377" s="7" t="s">
        <v>115</v>
      </c>
      <c r="G3377" s="7" t="s">
        <v>116</v>
      </c>
      <c r="H3377" s="7" t="s">
        <v>22</v>
      </c>
      <c r="I3377" s="9">
        <v>0.7</v>
      </c>
      <c r="J3377" s="10">
        <v>3000</v>
      </c>
      <c r="K3377" s="11">
        <f t="shared" si="26"/>
        <v>2100</v>
      </c>
      <c r="L3377" s="11">
        <f t="shared" si="27"/>
        <v>840</v>
      </c>
      <c r="M3377" s="12">
        <v>0.4</v>
      </c>
      <c r="O3377" s="17"/>
      <c r="P3377" s="15"/>
      <c r="Q3377" s="13"/>
      <c r="R3377" s="14"/>
    </row>
    <row r="3378" spans="1:18" ht="15.75" customHeight="1">
      <c r="A3378" s="1"/>
      <c r="B3378" s="7" t="s">
        <v>14</v>
      </c>
      <c r="C3378" s="7">
        <v>1185732</v>
      </c>
      <c r="D3378" s="8">
        <v>44514</v>
      </c>
      <c r="E3378" s="7" t="s">
        <v>15</v>
      </c>
      <c r="F3378" s="7" t="s">
        <v>115</v>
      </c>
      <c r="G3378" s="7" t="s">
        <v>116</v>
      </c>
      <c r="H3378" s="7" t="s">
        <v>17</v>
      </c>
      <c r="I3378" s="9">
        <v>0.65</v>
      </c>
      <c r="J3378" s="10">
        <v>4500</v>
      </c>
      <c r="K3378" s="11">
        <f t="shared" si="26"/>
        <v>2925</v>
      </c>
      <c r="L3378" s="11">
        <f t="shared" si="27"/>
        <v>1023.7499999999999</v>
      </c>
      <c r="M3378" s="12">
        <v>0.35</v>
      </c>
      <c r="O3378" s="17"/>
      <c r="P3378" s="15"/>
      <c r="Q3378" s="13"/>
      <c r="R3378" s="14"/>
    </row>
    <row r="3379" spans="1:18" ht="15.75" customHeight="1">
      <c r="A3379" s="1"/>
      <c r="B3379" s="7" t="s">
        <v>14</v>
      </c>
      <c r="C3379" s="7">
        <v>1185732</v>
      </c>
      <c r="D3379" s="8">
        <v>44514</v>
      </c>
      <c r="E3379" s="7" t="s">
        <v>15</v>
      </c>
      <c r="F3379" s="7" t="s">
        <v>115</v>
      </c>
      <c r="G3379" s="7" t="s">
        <v>116</v>
      </c>
      <c r="H3379" s="7" t="s">
        <v>18</v>
      </c>
      <c r="I3379" s="9">
        <v>0.55000000000000004</v>
      </c>
      <c r="J3379" s="10">
        <v>3250</v>
      </c>
      <c r="K3379" s="11">
        <f t="shared" si="26"/>
        <v>1787.5000000000002</v>
      </c>
      <c r="L3379" s="11">
        <f t="shared" si="27"/>
        <v>625.625</v>
      </c>
      <c r="M3379" s="12">
        <v>0.35</v>
      </c>
      <c r="O3379" s="17"/>
      <c r="P3379" s="15"/>
      <c r="Q3379" s="13"/>
      <c r="R3379" s="14"/>
    </row>
    <row r="3380" spans="1:18" ht="15.75" customHeight="1">
      <c r="A3380" s="1"/>
      <c r="B3380" s="7" t="s">
        <v>14</v>
      </c>
      <c r="C3380" s="7">
        <v>1185732</v>
      </c>
      <c r="D3380" s="8">
        <v>44514</v>
      </c>
      <c r="E3380" s="7" t="s">
        <v>15</v>
      </c>
      <c r="F3380" s="7" t="s">
        <v>115</v>
      </c>
      <c r="G3380" s="7" t="s">
        <v>116</v>
      </c>
      <c r="H3380" s="7" t="s">
        <v>19</v>
      </c>
      <c r="I3380" s="9">
        <v>0.55000000000000004</v>
      </c>
      <c r="J3380" s="10">
        <v>3200</v>
      </c>
      <c r="K3380" s="11">
        <f t="shared" si="26"/>
        <v>1760.0000000000002</v>
      </c>
      <c r="L3380" s="11">
        <f t="shared" si="27"/>
        <v>704.00000000000011</v>
      </c>
      <c r="M3380" s="12">
        <v>0.4</v>
      </c>
      <c r="O3380" s="17"/>
      <c r="P3380" s="15"/>
      <c r="Q3380" s="13"/>
      <c r="R3380" s="14"/>
    </row>
    <row r="3381" spans="1:18" ht="15.75" customHeight="1">
      <c r="A3381" s="1"/>
      <c r="B3381" s="7" t="s">
        <v>14</v>
      </c>
      <c r="C3381" s="7">
        <v>1185732</v>
      </c>
      <c r="D3381" s="8">
        <v>44514</v>
      </c>
      <c r="E3381" s="7" t="s">
        <v>15</v>
      </c>
      <c r="F3381" s="7" t="s">
        <v>115</v>
      </c>
      <c r="G3381" s="7" t="s">
        <v>116</v>
      </c>
      <c r="H3381" s="7" t="s">
        <v>20</v>
      </c>
      <c r="I3381" s="9">
        <v>0.55000000000000004</v>
      </c>
      <c r="J3381" s="10">
        <v>3000</v>
      </c>
      <c r="K3381" s="11">
        <f t="shared" si="26"/>
        <v>1650.0000000000002</v>
      </c>
      <c r="L3381" s="11">
        <f t="shared" si="27"/>
        <v>660.00000000000011</v>
      </c>
      <c r="M3381" s="12">
        <v>0.4</v>
      </c>
      <c r="O3381" s="17"/>
      <c r="P3381" s="15"/>
      <c r="Q3381" s="13"/>
      <c r="R3381" s="14"/>
    </row>
    <row r="3382" spans="1:18" ht="15.75" customHeight="1">
      <c r="A3382" s="1"/>
      <c r="B3382" s="7" t="s">
        <v>14</v>
      </c>
      <c r="C3382" s="7">
        <v>1185732</v>
      </c>
      <c r="D3382" s="8">
        <v>44514</v>
      </c>
      <c r="E3382" s="7" t="s">
        <v>15</v>
      </c>
      <c r="F3382" s="7" t="s">
        <v>115</v>
      </c>
      <c r="G3382" s="7" t="s">
        <v>116</v>
      </c>
      <c r="H3382" s="7" t="s">
        <v>21</v>
      </c>
      <c r="I3382" s="9">
        <v>0.65</v>
      </c>
      <c r="J3382" s="10">
        <v>2750</v>
      </c>
      <c r="K3382" s="11">
        <f t="shared" si="26"/>
        <v>1787.5</v>
      </c>
      <c r="L3382" s="11">
        <f t="shared" si="27"/>
        <v>536.25</v>
      </c>
      <c r="M3382" s="12">
        <v>0.3</v>
      </c>
      <c r="O3382" s="17"/>
      <c r="P3382" s="15"/>
      <c r="Q3382" s="13"/>
      <c r="R3382" s="14"/>
    </row>
    <row r="3383" spans="1:18" ht="15.75" customHeight="1">
      <c r="A3383" s="1"/>
      <c r="B3383" s="7" t="s">
        <v>14</v>
      </c>
      <c r="C3383" s="7">
        <v>1185732</v>
      </c>
      <c r="D3383" s="8">
        <v>44514</v>
      </c>
      <c r="E3383" s="7" t="s">
        <v>15</v>
      </c>
      <c r="F3383" s="7" t="s">
        <v>115</v>
      </c>
      <c r="G3383" s="7" t="s">
        <v>116</v>
      </c>
      <c r="H3383" s="7" t="s">
        <v>22</v>
      </c>
      <c r="I3383" s="9">
        <v>0.7</v>
      </c>
      <c r="J3383" s="10">
        <v>3750</v>
      </c>
      <c r="K3383" s="11">
        <f t="shared" si="26"/>
        <v>2625</v>
      </c>
      <c r="L3383" s="11">
        <f t="shared" si="27"/>
        <v>1050</v>
      </c>
      <c r="M3383" s="12">
        <v>0.4</v>
      </c>
      <c r="O3383" s="17"/>
      <c r="P3383" s="15"/>
      <c r="Q3383" s="13"/>
      <c r="R3383" s="14"/>
    </row>
    <row r="3384" spans="1:18" ht="15.75" customHeight="1">
      <c r="A3384" s="1"/>
      <c r="B3384" s="7" t="s">
        <v>14</v>
      </c>
      <c r="C3384" s="7">
        <v>1185732</v>
      </c>
      <c r="D3384" s="8">
        <v>44543</v>
      </c>
      <c r="E3384" s="7" t="s">
        <v>15</v>
      </c>
      <c r="F3384" s="7" t="s">
        <v>115</v>
      </c>
      <c r="G3384" s="7" t="s">
        <v>116</v>
      </c>
      <c r="H3384" s="7" t="s">
        <v>17</v>
      </c>
      <c r="I3384" s="9">
        <v>0.65</v>
      </c>
      <c r="J3384" s="10">
        <v>6000</v>
      </c>
      <c r="K3384" s="11">
        <f t="shared" si="26"/>
        <v>3900</v>
      </c>
      <c r="L3384" s="11">
        <f t="shared" si="27"/>
        <v>1365</v>
      </c>
      <c r="M3384" s="12">
        <v>0.35</v>
      </c>
      <c r="O3384" s="17"/>
      <c r="P3384" s="15"/>
      <c r="Q3384" s="13"/>
      <c r="R3384" s="14"/>
    </row>
    <row r="3385" spans="1:18" ht="15.75" customHeight="1">
      <c r="A3385" s="1"/>
      <c r="B3385" s="7" t="s">
        <v>14</v>
      </c>
      <c r="C3385" s="7">
        <v>1185732</v>
      </c>
      <c r="D3385" s="8">
        <v>44543</v>
      </c>
      <c r="E3385" s="7" t="s">
        <v>15</v>
      </c>
      <c r="F3385" s="7" t="s">
        <v>115</v>
      </c>
      <c r="G3385" s="7" t="s">
        <v>116</v>
      </c>
      <c r="H3385" s="7" t="s">
        <v>18</v>
      </c>
      <c r="I3385" s="9">
        <v>0.55000000000000004</v>
      </c>
      <c r="J3385" s="10">
        <v>4000</v>
      </c>
      <c r="K3385" s="11">
        <f t="shared" si="26"/>
        <v>2200</v>
      </c>
      <c r="L3385" s="11">
        <f t="shared" si="27"/>
        <v>770</v>
      </c>
      <c r="M3385" s="12">
        <v>0.35</v>
      </c>
      <c r="O3385" s="17"/>
      <c r="P3385" s="15"/>
      <c r="Q3385" s="13"/>
      <c r="R3385" s="14"/>
    </row>
    <row r="3386" spans="1:18" ht="15.75" customHeight="1">
      <c r="A3386" s="1"/>
      <c r="B3386" s="7" t="s">
        <v>14</v>
      </c>
      <c r="C3386" s="7">
        <v>1185732</v>
      </c>
      <c r="D3386" s="8">
        <v>44543</v>
      </c>
      <c r="E3386" s="7" t="s">
        <v>15</v>
      </c>
      <c r="F3386" s="7" t="s">
        <v>115</v>
      </c>
      <c r="G3386" s="7" t="s">
        <v>116</v>
      </c>
      <c r="H3386" s="7" t="s">
        <v>19</v>
      </c>
      <c r="I3386" s="9">
        <v>0.55000000000000004</v>
      </c>
      <c r="J3386" s="10">
        <v>3750</v>
      </c>
      <c r="K3386" s="11">
        <f t="shared" si="26"/>
        <v>2062.5</v>
      </c>
      <c r="L3386" s="11">
        <f t="shared" si="27"/>
        <v>825</v>
      </c>
      <c r="M3386" s="12">
        <v>0.4</v>
      </c>
      <c r="O3386" s="17"/>
      <c r="P3386" s="15"/>
      <c r="Q3386" s="13"/>
      <c r="R3386" s="14"/>
    </row>
    <row r="3387" spans="1:18" ht="15.75" customHeight="1">
      <c r="A3387" s="1"/>
      <c r="B3387" s="7" t="s">
        <v>14</v>
      </c>
      <c r="C3387" s="7">
        <v>1185732</v>
      </c>
      <c r="D3387" s="8">
        <v>44543</v>
      </c>
      <c r="E3387" s="7" t="s">
        <v>15</v>
      </c>
      <c r="F3387" s="7" t="s">
        <v>115</v>
      </c>
      <c r="G3387" s="7" t="s">
        <v>116</v>
      </c>
      <c r="H3387" s="7" t="s">
        <v>20</v>
      </c>
      <c r="I3387" s="9">
        <v>0.55000000000000004</v>
      </c>
      <c r="J3387" s="10">
        <v>3250</v>
      </c>
      <c r="K3387" s="11">
        <f t="shared" si="26"/>
        <v>1787.5000000000002</v>
      </c>
      <c r="L3387" s="11">
        <f t="shared" si="27"/>
        <v>715.00000000000011</v>
      </c>
      <c r="M3387" s="12">
        <v>0.4</v>
      </c>
      <c r="O3387" s="17"/>
      <c r="P3387" s="15"/>
      <c r="Q3387" s="13"/>
      <c r="R3387" s="14"/>
    </row>
    <row r="3388" spans="1:18" ht="15.75" customHeight="1">
      <c r="A3388" s="1"/>
      <c r="B3388" s="7" t="s">
        <v>14</v>
      </c>
      <c r="C3388" s="7">
        <v>1185732</v>
      </c>
      <c r="D3388" s="8">
        <v>44543</v>
      </c>
      <c r="E3388" s="7" t="s">
        <v>15</v>
      </c>
      <c r="F3388" s="7" t="s">
        <v>115</v>
      </c>
      <c r="G3388" s="7" t="s">
        <v>116</v>
      </c>
      <c r="H3388" s="7" t="s">
        <v>21</v>
      </c>
      <c r="I3388" s="9">
        <v>0.65</v>
      </c>
      <c r="J3388" s="10">
        <v>3250</v>
      </c>
      <c r="K3388" s="11">
        <f t="shared" si="26"/>
        <v>2112.5</v>
      </c>
      <c r="L3388" s="11">
        <f t="shared" si="27"/>
        <v>633.75</v>
      </c>
      <c r="M3388" s="12">
        <v>0.3</v>
      </c>
      <c r="O3388" s="17"/>
      <c r="P3388" s="15"/>
      <c r="Q3388" s="13"/>
      <c r="R3388" s="14"/>
    </row>
    <row r="3389" spans="1:18" ht="15.75" customHeight="1">
      <c r="A3389" s="1"/>
      <c r="B3389" s="7" t="s">
        <v>14</v>
      </c>
      <c r="C3389" s="7">
        <v>1185732</v>
      </c>
      <c r="D3389" s="8">
        <v>44543</v>
      </c>
      <c r="E3389" s="7" t="s">
        <v>15</v>
      </c>
      <c r="F3389" s="7" t="s">
        <v>115</v>
      </c>
      <c r="G3389" s="7" t="s">
        <v>116</v>
      </c>
      <c r="H3389" s="7" t="s">
        <v>22</v>
      </c>
      <c r="I3389" s="9">
        <v>0.7</v>
      </c>
      <c r="J3389" s="10">
        <v>4250</v>
      </c>
      <c r="K3389" s="11">
        <f t="shared" si="26"/>
        <v>2975</v>
      </c>
      <c r="L3389" s="11">
        <f t="shared" si="27"/>
        <v>1190</v>
      </c>
      <c r="M3389" s="12">
        <v>0.4</v>
      </c>
      <c r="O3389" s="17"/>
      <c r="P3389" s="15"/>
      <c r="Q3389" s="13"/>
      <c r="R3389" s="14"/>
    </row>
    <row r="3390" spans="1:18" ht="15.75" customHeight="1">
      <c r="A3390" s="1" t="s">
        <v>39</v>
      </c>
      <c r="B3390" s="7" t="s">
        <v>14</v>
      </c>
      <c r="C3390" s="7">
        <v>1185732</v>
      </c>
      <c r="D3390" s="8">
        <v>44206</v>
      </c>
      <c r="E3390" s="7" t="s">
        <v>15</v>
      </c>
      <c r="F3390" s="7" t="s">
        <v>117</v>
      </c>
      <c r="G3390" s="7" t="s">
        <v>118</v>
      </c>
      <c r="H3390" s="7" t="s">
        <v>17</v>
      </c>
      <c r="I3390" s="9">
        <v>0.35000000000000003</v>
      </c>
      <c r="J3390" s="10">
        <v>4750</v>
      </c>
      <c r="K3390" s="11">
        <f t="shared" si="26"/>
        <v>1662.5000000000002</v>
      </c>
      <c r="L3390" s="11">
        <f t="shared" si="27"/>
        <v>581.875</v>
      </c>
      <c r="M3390" s="12">
        <v>0.35</v>
      </c>
      <c r="O3390" s="17"/>
      <c r="P3390" s="15"/>
      <c r="Q3390" s="13"/>
      <c r="R3390" s="14"/>
    </row>
    <row r="3391" spans="1:18" ht="15.75" customHeight="1">
      <c r="A3391" s="1"/>
      <c r="B3391" s="7" t="s">
        <v>14</v>
      </c>
      <c r="C3391" s="7">
        <v>1185732</v>
      </c>
      <c r="D3391" s="8">
        <v>44206</v>
      </c>
      <c r="E3391" s="7" t="s">
        <v>15</v>
      </c>
      <c r="F3391" s="7" t="s">
        <v>117</v>
      </c>
      <c r="G3391" s="7" t="s">
        <v>118</v>
      </c>
      <c r="H3391" s="7" t="s">
        <v>18</v>
      </c>
      <c r="I3391" s="9">
        <v>0.35000000000000003</v>
      </c>
      <c r="J3391" s="10">
        <v>2750</v>
      </c>
      <c r="K3391" s="11">
        <f t="shared" si="26"/>
        <v>962.50000000000011</v>
      </c>
      <c r="L3391" s="11">
        <f t="shared" si="27"/>
        <v>336.875</v>
      </c>
      <c r="M3391" s="12">
        <v>0.35</v>
      </c>
      <c r="O3391" s="17"/>
      <c r="P3391" s="15"/>
      <c r="Q3391" s="13"/>
      <c r="R3391" s="14"/>
    </row>
    <row r="3392" spans="1:18" ht="15.75" customHeight="1">
      <c r="A3392" s="1"/>
      <c r="B3392" s="7" t="s">
        <v>14</v>
      </c>
      <c r="C3392" s="7">
        <v>1185732</v>
      </c>
      <c r="D3392" s="8">
        <v>44206</v>
      </c>
      <c r="E3392" s="7" t="s">
        <v>15</v>
      </c>
      <c r="F3392" s="7" t="s">
        <v>117</v>
      </c>
      <c r="G3392" s="7" t="s">
        <v>118</v>
      </c>
      <c r="H3392" s="7" t="s">
        <v>19</v>
      </c>
      <c r="I3392" s="9">
        <v>0.25000000000000006</v>
      </c>
      <c r="J3392" s="10">
        <v>2750</v>
      </c>
      <c r="K3392" s="11">
        <f t="shared" si="26"/>
        <v>687.50000000000011</v>
      </c>
      <c r="L3392" s="11">
        <f t="shared" si="27"/>
        <v>275.00000000000006</v>
      </c>
      <c r="M3392" s="12">
        <v>0.4</v>
      </c>
      <c r="O3392" s="17"/>
      <c r="P3392" s="15"/>
      <c r="Q3392" s="13"/>
      <c r="R3392" s="14"/>
    </row>
    <row r="3393" spans="1:18" ht="15.75" customHeight="1">
      <c r="A3393" s="1"/>
      <c r="B3393" s="7" t="s">
        <v>14</v>
      </c>
      <c r="C3393" s="7">
        <v>1185732</v>
      </c>
      <c r="D3393" s="8">
        <v>44206</v>
      </c>
      <c r="E3393" s="7" t="s">
        <v>15</v>
      </c>
      <c r="F3393" s="7" t="s">
        <v>117</v>
      </c>
      <c r="G3393" s="7" t="s">
        <v>118</v>
      </c>
      <c r="H3393" s="7" t="s">
        <v>20</v>
      </c>
      <c r="I3393" s="9">
        <v>0.3</v>
      </c>
      <c r="J3393" s="10">
        <v>1250</v>
      </c>
      <c r="K3393" s="11">
        <f t="shared" si="26"/>
        <v>375</v>
      </c>
      <c r="L3393" s="11">
        <f t="shared" si="27"/>
        <v>150</v>
      </c>
      <c r="M3393" s="12">
        <v>0.4</v>
      </c>
      <c r="O3393" s="17"/>
      <c r="P3393" s="15"/>
      <c r="Q3393" s="13"/>
      <c r="R3393" s="14"/>
    </row>
    <row r="3394" spans="1:18" ht="15.75" customHeight="1">
      <c r="A3394" s="1"/>
      <c r="B3394" s="7" t="s">
        <v>14</v>
      </c>
      <c r="C3394" s="7">
        <v>1185732</v>
      </c>
      <c r="D3394" s="8">
        <v>44206</v>
      </c>
      <c r="E3394" s="7" t="s">
        <v>15</v>
      </c>
      <c r="F3394" s="7" t="s">
        <v>117</v>
      </c>
      <c r="G3394" s="7" t="s">
        <v>118</v>
      </c>
      <c r="H3394" s="7" t="s">
        <v>21</v>
      </c>
      <c r="I3394" s="9">
        <v>0.45</v>
      </c>
      <c r="J3394" s="10">
        <v>1750</v>
      </c>
      <c r="K3394" s="11">
        <f t="shared" si="26"/>
        <v>787.5</v>
      </c>
      <c r="L3394" s="11">
        <f t="shared" si="27"/>
        <v>236.25</v>
      </c>
      <c r="M3394" s="12">
        <v>0.3</v>
      </c>
      <c r="O3394" s="17"/>
      <c r="P3394" s="15"/>
      <c r="Q3394" s="13"/>
      <c r="R3394" s="14"/>
    </row>
    <row r="3395" spans="1:18" ht="15.75" customHeight="1">
      <c r="A3395" s="1"/>
      <c r="B3395" s="7" t="s">
        <v>14</v>
      </c>
      <c r="C3395" s="7">
        <v>1185732</v>
      </c>
      <c r="D3395" s="8">
        <v>44206</v>
      </c>
      <c r="E3395" s="7" t="s">
        <v>15</v>
      </c>
      <c r="F3395" s="7" t="s">
        <v>117</v>
      </c>
      <c r="G3395" s="7" t="s">
        <v>118</v>
      </c>
      <c r="H3395" s="7" t="s">
        <v>22</v>
      </c>
      <c r="I3395" s="9">
        <v>0.35000000000000003</v>
      </c>
      <c r="J3395" s="10">
        <v>2750</v>
      </c>
      <c r="K3395" s="11">
        <f t="shared" si="26"/>
        <v>962.50000000000011</v>
      </c>
      <c r="L3395" s="11">
        <f t="shared" si="27"/>
        <v>385.00000000000006</v>
      </c>
      <c r="M3395" s="12">
        <v>0.4</v>
      </c>
      <c r="O3395" s="17"/>
      <c r="P3395" s="15"/>
      <c r="Q3395" s="13"/>
      <c r="R3395" s="14"/>
    </row>
    <row r="3396" spans="1:18" ht="15.75" customHeight="1">
      <c r="A3396" s="1"/>
      <c r="B3396" s="7" t="s">
        <v>14</v>
      </c>
      <c r="C3396" s="7">
        <v>1185732</v>
      </c>
      <c r="D3396" s="8">
        <v>44235</v>
      </c>
      <c r="E3396" s="7" t="s">
        <v>15</v>
      </c>
      <c r="F3396" s="7" t="s">
        <v>117</v>
      </c>
      <c r="G3396" s="7" t="s">
        <v>118</v>
      </c>
      <c r="H3396" s="7" t="s">
        <v>17</v>
      </c>
      <c r="I3396" s="9">
        <v>0.35000000000000003</v>
      </c>
      <c r="J3396" s="10">
        <v>5250</v>
      </c>
      <c r="K3396" s="11">
        <f t="shared" si="26"/>
        <v>1837.5000000000002</v>
      </c>
      <c r="L3396" s="11">
        <f t="shared" si="27"/>
        <v>643.125</v>
      </c>
      <c r="M3396" s="12">
        <v>0.35</v>
      </c>
      <c r="O3396" s="17"/>
      <c r="P3396" s="15"/>
      <c r="Q3396" s="13"/>
      <c r="R3396" s="14"/>
    </row>
    <row r="3397" spans="1:18" ht="15.75" customHeight="1">
      <c r="A3397" s="1"/>
      <c r="B3397" s="7" t="s">
        <v>14</v>
      </c>
      <c r="C3397" s="7">
        <v>1185732</v>
      </c>
      <c r="D3397" s="8">
        <v>44235</v>
      </c>
      <c r="E3397" s="7" t="s">
        <v>15</v>
      </c>
      <c r="F3397" s="7" t="s">
        <v>117</v>
      </c>
      <c r="G3397" s="7" t="s">
        <v>118</v>
      </c>
      <c r="H3397" s="7" t="s">
        <v>18</v>
      </c>
      <c r="I3397" s="9">
        <v>0.35000000000000003</v>
      </c>
      <c r="J3397" s="10">
        <v>1750</v>
      </c>
      <c r="K3397" s="11">
        <f t="shared" si="26"/>
        <v>612.50000000000011</v>
      </c>
      <c r="L3397" s="11">
        <f t="shared" si="27"/>
        <v>214.37500000000003</v>
      </c>
      <c r="M3397" s="12">
        <v>0.35</v>
      </c>
      <c r="O3397" s="17"/>
      <c r="P3397" s="15"/>
      <c r="Q3397" s="13"/>
      <c r="R3397" s="14"/>
    </row>
    <row r="3398" spans="1:18" ht="15.75" customHeight="1">
      <c r="A3398" s="1"/>
      <c r="B3398" s="7" t="s">
        <v>14</v>
      </c>
      <c r="C3398" s="7">
        <v>1185732</v>
      </c>
      <c r="D3398" s="8">
        <v>44235</v>
      </c>
      <c r="E3398" s="7" t="s">
        <v>15</v>
      </c>
      <c r="F3398" s="7" t="s">
        <v>117</v>
      </c>
      <c r="G3398" s="7" t="s">
        <v>118</v>
      </c>
      <c r="H3398" s="7" t="s">
        <v>19</v>
      </c>
      <c r="I3398" s="9">
        <v>0.25000000000000006</v>
      </c>
      <c r="J3398" s="10">
        <v>2250</v>
      </c>
      <c r="K3398" s="11">
        <f t="shared" si="26"/>
        <v>562.50000000000011</v>
      </c>
      <c r="L3398" s="11">
        <f t="shared" si="27"/>
        <v>225.00000000000006</v>
      </c>
      <c r="M3398" s="12">
        <v>0.4</v>
      </c>
      <c r="O3398" s="17"/>
      <c r="P3398" s="15"/>
      <c r="Q3398" s="13"/>
      <c r="R3398" s="14"/>
    </row>
    <row r="3399" spans="1:18" ht="15.75" customHeight="1">
      <c r="A3399" s="1"/>
      <c r="B3399" s="7" t="s">
        <v>14</v>
      </c>
      <c r="C3399" s="7">
        <v>1185732</v>
      </c>
      <c r="D3399" s="8">
        <v>44235</v>
      </c>
      <c r="E3399" s="7" t="s">
        <v>15</v>
      </c>
      <c r="F3399" s="7" t="s">
        <v>117</v>
      </c>
      <c r="G3399" s="7" t="s">
        <v>118</v>
      </c>
      <c r="H3399" s="7" t="s">
        <v>20</v>
      </c>
      <c r="I3399" s="9">
        <v>0.3</v>
      </c>
      <c r="J3399" s="10">
        <v>1000</v>
      </c>
      <c r="K3399" s="11">
        <f t="shared" si="26"/>
        <v>300</v>
      </c>
      <c r="L3399" s="11">
        <f t="shared" si="27"/>
        <v>120</v>
      </c>
      <c r="M3399" s="12">
        <v>0.4</v>
      </c>
      <c r="O3399" s="17"/>
      <c r="P3399" s="15"/>
      <c r="Q3399" s="13"/>
      <c r="R3399" s="14"/>
    </row>
    <row r="3400" spans="1:18" ht="15.75" customHeight="1">
      <c r="A3400" s="1"/>
      <c r="B3400" s="7" t="s">
        <v>14</v>
      </c>
      <c r="C3400" s="7">
        <v>1185732</v>
      </c>
      <c r="D3400" s="8">
        <v>44235</v>
      </c>
      <c r="E3400" s="7" t="s">
        <v>15</v>
      </c>
      <c r="F3400" s="7" t="s">
        <v>117</v>
      </c>
      <c r="G3400" s="7" t="s">
        <v>118</v>
      </c>
      <c r="H3400" s="7" t="s">
        <v>21</v>
      </c>
      <c r="I3400" s="9">
        <v>0.45</v>
      </c>
      <c r="J3400" s="10">
        <v>1750</v>
      </c>
      <c r="K3400" s="11">
        <f t="shared" si="26"/>
        <v>787.5</v>
      </c>
      <c r="L3400" s="11">
        <f t="shared" si="27"/>
        <v>236.25</v>
      </c>
      <c r="M3400" s="12">
        <v>0.3</v>
      </c>
      <c r="O3400" s="17"/>
      <c r="P3400" s="15"/>
      <c r="Q3400" s="13"/>
      <c r="R3400" s="14"/>
    </row>
    <row r="3401" spans="1:18" ht="15.75" customHeight="1">
      <c r="A3401" s="1"/>
      <c r="B3401" s="7" t="s">
        <v>14</v>
      </c>
      <c r="C3401" s="7">
        <v>1185732</v>
      </c>
      <c r="D3401" s="8">
        <v>44235</v>
      </c>
      <c r="E3401" s="7" t="s">
        <v>15</v>
      </c>
      <c r="F3401" s="7" t="s">
        <v>117</v>
      </c>
      <c r="G3401" s="7" t="s">
        <v>118</v>
      </c>
      <c r="H3401" s="7" t="s">
        <v>22</v>
      </c>
      <c r="I3401" s="9">
        <v>0.35000000000000003</v>
      </c>
      <c r="J3401" s="10">
        <v>2750</v>
      </c>
      <c r="K3401" s="11">
        <f t="shared" si="26"/>
        <v>962.50000000000011</v>
      </c>
      <c r="L3401" s="11">
        <f t="shared" si="27"/>
        <v>385.00000000000006</v>
      </c>
      <c r="M3401" s="12">
        <v>0.4</v>
      </c>
      <c r="O3401" s="17"/>
      <c r="P3401" s="15"/>
      <c r="Q3401" s="13"/>
      <c r="R3401" s="14"/>
    </row>
    <row r="3402" spans="1:18" ht="15.75" customHeight="1">
      <c r="A3402" s="1"/>
      <c r="B3402" s="7" t="s">
        <v>14</v>
      </c>
      <c r="C3402" s="7">
        <v>1185732</v>
      </c>
      <c r="D3402" s="8">
        <v>44261</v>
      </c>
      <c r="E3402" s="7" t="s">
        <v>15</v>
      </c>
      <c r="F3402" s="7" t="s">
        <v>117</v>
      </c>
      <c r="G3402" s="7" t="s">
        <v>118</v>
      </c>
      <c r="H3402" s="7" t="s">
        <v>17</v>
      </c>
      <c r="I3402" s="9">
        <v>0.35000000000000003</v>
      </c>
      <c r="J3402" s="10">
        <v>4950</v>
      </c>
      <c r="K3402" s="11">
        <f t="shared" si="26"/>
        <v>1732.5000000000002</v>
      </c>
      <c r="L3402" s="11">
        <f t="shared" si="27"/>
        <v>606.375</v>
      </c>
      <c r="M3402" s="12">
        <v>0.35</v>
      </c>
      <c r="O3402" s="17"/>
      <c r="P3402" s="15"/>
      <c r="Q3402" s="13"/>
      <c r="R3402" s="14"/>
    </row>
    <row r="3403" spans="1:18" ht="15.75" customHeight="1">
      <c r="A3403" s="1"/>
      <c r="B3403" s="7" t="s">
        <v>14</v>
      </c>
      <c r="C3403" s="7">
        <v>1185732</v>
      </c>
      <c r="D3403" s="8">
        <v>44261</v>
      </c>
      <c r="E3403" s="7" t="s">
        <v>15</v>
      </c>
      <c r="F3403" s="7" t="s">
        <v>117</v>
      </c>
      <c r="G3403" s="7" t="s">
        <v>118</v>
      </c>
      <c r="H3403" s="7" t="s">
        <v>18</v>
      </c>
      <c r="I3403" s="9">
        <v>0.35000000000000003</v>
      </c>
      <c r="J3403" s="10">
        <v>2000</v>
      </c>
      <c r="K3403" s="11">
        <f t="shared" si="26"/>
        <v>700.00000000000011</v>
      </c>
      <c r="L3403" s="11">
        <f t="shared" si="27"/>
        <v>245.00000000000003</v>
      </c>
      <c r="M3403" s="12">
        <v>0.35</v>
      </c>
      <c r="O3403" s="17"/>
      <c r="P3403" s="15"/>
      <c r="Q3403" s="13"/>
      <c r="R3403" s="14"/>
    </row>
    <row r="3404" spans="1:18" ht="15.75" customHeight="1">
      <c r="A3404" s="1"/>
      <c r="B3404" s="7" t="s">
        <v>14</v>
      </c>
      <c r="C3404" s="7">
        <v>1185732</v>
      </c>
      <c r="D3404" s="8">
        <v>44261</v>
      </c>
      <c r="E3404" s="7" t="s">
        <v>15</v>
      </c>
      <c r="F3404" s="7" t="s">
        <v>117</v>
      </c>
      <c r="G3404" s="7" t="s">
        <v>118</v>
      </c>
      <c r="H3404" s="7" t="s">
        <v>19</v>
      </c>
      <c r="I3404" s="9">
        <v>0.25000000000000006</v>
      </c>
      <c r="J3404" s="10">
        <v>2250</v>
      </c>
      <c r="K3404" s="11">
        <f t="shared" si="26"/>
        <v>562.50000000000011</v>
      </c>
      <c r="L3404" s="11">
        <f t="shared" si="27"/>
        <v>225.00000000000006</v>
      </c>
      <c r="M3404" s="12">
        <v>0.4</v>
      </c>
      <c r="O3404" s="17"/>
      <c r="P3404" s="15"/>
      <c r="Q3404" s="13"/>
      <c r="R3404" s="14"/>
    </row>
    <row r="3405" spans="1:18" ht="15.75" customHeight="1">
      <c r="A3405" s="1"/>
      <c r="B3405" s="7" t="s">
        <v>14</v>
      </c>
      <c r="C3405" s="7">
        <v>1185732</v>
      </c>
      <c r="D3405" s="8">
        <v>44261</v>
      </c>
      <c r="E3405" s="7" t="s">
        <v>15</v>
      </c>
      <c r="F3405" s="7" t="s">
        <v>117</v>
      </c>
      <c r="G3405" s="7" t="s">
        <v>118</v>
      </c>
      <c r="H3405" s="7" t="s">
        <v>20</v>
      </c>
      <c r="I3405" s="9">
        <v>0.3</v>
      </c>
      <c r="J3405" s="10">
        <v>750</v>
      </c>
      <c r="K3405" s="11">
        <f t="shared" si="26"/>
        <v>225</v>
      </c>
      <c r="L3405" s="11">
        <f t="shared" si="27"/>
        <v>90</v>
      </c>
      <c r="M3405" s="12">
        <v>0.4</v>
      </c>
      <c r="O3405" s="17"/>
      <c r="P3405" s="15"/>
      <c r="Q3405" s="13"/>
      <c r="R3405" s="14"/>
    </row>
    <row r="3406" spans="1:18" ht="15.75" customHeight="1">
      <c r="A3406" s="1"/>
      <c r="B3406" s="7" t="s">
        <v>14</v>
      </c>
      <c r="C3406" s="7">
        <v>1185732</v>
      </c>
      <c r="D3406" s="8">
        <v>44261</v>
      </c>
      <c r="E3406" s="7" t="s">
        <v>15</v>
      </c>
      <c r="F3406" s="7" t="s">
        <v>117</v>
      </c>
      <c r="G3406" s="7" t="s">
        <v>118</v>
      </c>
      <c r="H3406" s="7" t="s">
        <v>21</v>
      </c>
      <c r="I3406" s="9">
        <v>0.45</v>
      </c>
      <c r="J3406" s="10">
        <v>1250</v>
      </c>
      <c r="K3406" s="11">
        <f t="shared" si="26"/>
        <v>562.5</v>
      </c>
      <c r="L3406" s="11">
        <f t="shared" si="27"/>
        <v>168.75</v>
      </c>
      <c r="M3406" s="12">
        <v>0.3</v>
      </c>
      <c r="O3406" s="17"/>
      <c r="P3406" s="15"/>
      <c r="Q3406" s="13"/>
      <c r="R3406" s="14"/>
    </row>
    <row r="3407" spans="1:18" ht="15.75" customHeight="1">
      <c r="A3407" s="1"/>
      <c r="B3407" s="7" t="s">
        <v>14</v>
      </c>
      <c r="C3407" s="7">
        <v>1185732</v>
      </c>
      <c r="D3407" s="8">
        <v>44261</v>
      </c>
      <c r="E3407" s="7" t="s">
        <v>15</v>
      </c>
      <c r="F3407" s="7" t="s">
        <v>117</v>
      </c>
      <c r="G3407" s="7" t="s">
        <v>118</v>
      </c>
      <c r="H3407" s="7" t="s">
        <v>22</v>
      </c>
      <c r="I3407" s="9">
        <v>0.35000000000000003</v>
      </c>
      <c r="J3407" s="10">
        <v>2250</v>
      </c>
      <c r="K3407" s="11">
        <f t="shared" si="26"/>
        <v>787.50000000000011</v>
      </c>
      <c r="L3407" s="11">
        <f t="shared" si="27"/>
        <v>315.00000000000006</v>
      </c>
      <c r="M3407" s="12">
        <v>0.4</v>
      </c>
      <c r="O3407" s="17"/>
      <c r="P3407" s="15"/>
      <c r="Q3407" s="13"/>
      <c r="R3407" s="14"/>
    </row>
    <row r="3408" spans="1:18" ht="15.75" customHeight="1">
      <c r="A3408" s="1"/>
      <c r="B3408" s="7" t="s">
        <v>14</v>
      </c>
      <c r="C3408" s="7">
        <v>1185732</v>
      </c>
      <c r="D3408" s="8">
        <v>44293</v>
      </c>
      <c r="E3408" s="7" t="s">
        <v>15</v>
      </c>
      <c r="F3408" s="7" t="s">
        <v>117</v>
      </c>
      <c r="G3408" s="7" t="s">
        <v>118</v>
      </c>
      <c r="H3408" s="7" t="s">
        <v>17</v>
      </c>
      <c r="I3408" s="9">
        <v>0.35000000000000003</v>
      </c>
      <c r="J3408" s="10">
        <v>4750</v>
      </c>
      <c r="K3408" s="11">
        <f t="shared" si="26"/>
        <v>1662.5000000000002</v>
      </c>
      <c r="L3408" s="11">
        <f t="shared" si="27"/>
        <v>581.875</v>
      </c>
      <c r="M3408" s="12">
        <v>0.35</v>
      </c>
      <c r="O3408" s="17"/>
      <c r="P3408" s="15"/>
      <c r="Q3408" s="13"/>
      <c r="R3408" s="14"/>
    </row>
    <row r="3409" spans="1:18" ht="15.75" customHeight="1">
      <c r="A3409" s="1"/>
      <c r="B3409" s="7" t="s">
        <v>14</v>
      </c>
      <c r="C3409" s="7">
        <v>1185732</v>
      </c>
      <c r="D3409" s="8">
        <v>44293</v>
      </c>
      <c r="E3409" s="7" t="s">
        <v>15</v>
      </c>
      <c r="F3409" s="7" t="s">
        <v>117</v>
      </c>
      <c r="G3409" s="7" t="s">
        <v>118</v>
      </c>
      <c r="H3409" s="7" t="s">
        <v>18</v>
      </c>
      <c r="I3409" s="9">
        <v>0.35000000000000003</v>
      </c>
      <c r="J3409" s="10">
        <v>1750</v>
      </c>
      <c r="K3409" s="11">
        <f t="shared" si="26"/>
        <v>612.50000000000011</v>
      </c>
      <c r="L3409" s="11">
        <f t="shared" si="27"/>
        <v>214.37500000000003</v>
      </c>
      <c r="M3409" s="12">
        <v>0.35</v>
      </c>
      <c r="O3409" s="17"/>
      <c r="P3409" s="15"/>
      <c r="Q3409" s="13"/>
      <c r="R3409" s="14"/>
    </row>
    <row r="3410" spans="1:18" ht="15.75" customHeight="1">
      <c r="A3410" s="1"/>
      <c r="B3410" s="7" t="s">
        <v>14</v>
      </c>
      <c r="C3410" s="7">
        <v>1185732</v>
      </c>
      <c r="D3410" s="8">
        <v>44293</v>
      </c>
      <c r="E3410" s="7" t="s">
        <v>15</v>
      </c>
      <c r="F3410" s="7" t="s">
        <v>117</v>
      </c>
      <c r="G3410" s="7" t="s">
        <v>118</v>
      </c>
      <c r="H3410" s="7" t="s">
        <v>19</v>
      </c>
      <c r="I3410" s="9">
        <v>0.25000000000000006</v>
      </c>
      <c r="J3410" s="10">
        <v>1750</v>
      </c>
      <c r="K3410" s="11">
        <f t="shared" si="26"/>
        <v>437.50000000000011</v>
      </c>
      <c r="L3410" s="11">
        <f t="shared" si="27"/>
        <v>175.00000000000006</v>
      </c>
      <c r="M3410" s="12">
        <v>0.4</v>
      </c>
      <c r="O3410" s="17"/>
      <c r="P3410" s="15"/>
      <c r="Q3410" s="13"/>
      <c r="R3410" s="14"/>
    </row>
    <row r="3411" spans="1:18" ht="15.75" customHeight="1">
      <c r="A3411" s="1"/>
      <c r="B3411" s="7" t="s">
        <v>14</v>
      </c>
      <c r="C3411" s="7">
        <v>1185732</v>
      </c>
      <c r="D3411" s="8">
        <v>44293</v>
      </c>
      <c r="E3411" s="7" t="s">
        <v>15</v>
      </c>
      <c r="F3411" s="7" t="s">
        <v>117</v>
      </c>
      <c r="G3411" s="7" t="s">
        <v>118</v>
      </c>
      <c r="H3411" s="7" t="s">
        <v>20</v>
      </c>
      <c r="I3411" s="9">
        <v>0.3</v>
      </c>
      <c r="J3411" s="10">
        <v>1000</v>
      </c>
      <c r="K3411" s="11">
        <f t="shared" si="26"/>
        <v>300</v>
      </c>
      <c r="L3411" s="11">
        <f t="shared" si="27"/>
        <v>120</v>
      </c>
      <c r="M3411" s="12">
        <v>0.4</v>
      </c>
      <c r="O3411" s="17"/>
      <c r="P3411" s="15"/>
      <c r="Q3411" s="13"/>
      <c r="R3411" s="14"/>
    </row>
    <row r="3412" spans="1:18" ht="15.75" customHeight="1">
      <c r="A3412" s="1"/>
      <c r="B3412" s="7" t="s">
        <v>14</v>
      </c>
      <c r="C3412" s="7">
        <v>1185732</v>
      </c>
      <c r="D3412" s="8">
        <v>44293</v>
      </c>
      <c r="E3412" s="7" t="s">
        <v>15</v>
      </c>
      <c r="F3412" s="7" t="s">
        <v>117</v>
      </c>
      <c r="G3412" s="7" t="s">
        <v>118</v>
      </c>
      <c r="H3412" s="7" t="s">
        <v>21</v>
      </c>
      <c r="I3412" s="9">
        <v>0.45</v>
      </c>
      <c r="J3412" s="10">
        <v>1000</v>
      </c>
      <c r="K3412" s="11">
        <f t="shared" si="26"/>
        <v>450</v>
      </c>
      <c r="L3412" s="11">
        <f t="shared" si="27"/>
        <v>135</v>
      </c>
      <c r="M3412" s="12">
        <v>0.3</v>
      </c>
      <c r="O3412" s="17"/>
      <c r="P3412" s="15"/>
      <c r="Q3412" s="13"/>
      <c r="R3412" s="14"/>
    </row>
    <row r="3413" spans="1:18" ht="15.75" customHeight="1">
      <c r="A3413" s="1"/>
      <c r="B3413" s="7" t="s">
        <v>14</v>
      </c>
      <c r="C3413" s="7">
        <v>1185732</v>
      </c>
      <c r="D3413" s="8">
        <v>44293</v>
      </c>
      <c r="E3413" s="7" t="s">
        <v>15</v>
      </c>
      <c r="F3413" s="7" t="s">
        <v>117</v>
      </c>
      <c r="G3413" s="7" t="s">
        <v>118</v>
      </c>
      <c r="H3413" s="7" t="s">
        <v>22</v>
      </c>
      <c r="I3413" s="9">
        <v>0.35000000000000003</v>
      </c>
      <c r="J3413" s="10">
        <v>2500</v>
      </c>
      <c r="K3413" s="11">
        <f t="shared" si="26"/>
        <v>875.00000000000011</v>
      </c>
      <c r="L3413" s="11">
        <f t="shared" si="27"/>
        <v>350.00000000000006</v>
      </c>
      <c r="M3413" s="12">
        <v>0.4</v>
      </c>
      <c r="O3413" s="17"/>
      <c r="P3413" s="15"/>
      <c r="Q3413" s="13"/>
      <c r="R3413" s="14"/>
    </row>
    <row r="3414" spans="1:18" ht="15.75" customHeight="1">
      <c r="A3414" s="1"/>
      <c r="B3414" s="7" t="s">
        <v>14</v>
      </c>
      <c r="C3414" s="7">
        <v>1185732</v>
      </c>
      <c r="D3414" s="8">
        <v>44322</v>
      </c>
      <c r="E3414" s="7" t="s">
        <v>15</v>
      </c>
      <c r="F3414" s="7" t="s">
        <v>117</v>
      </c>
      <c r="G3414" s="7" t="s">
        <v>118</v>
      </c>
      <c r="H3414" s="7" t="s">
        <v>17</v>
      </c>
      <c r="I3414" s="9">
        <v>0.49999999999999994</v>
      </c>
      <c r="J3414" s="10">
        <v>5200</v>
      </c>
      <c r="K3414" s="11">
        <f t="shared" si="26"/>
        <v>2599.9999999999995</v>
      </c>
      <c r="L3414" s="11">
        <f t="shared" si="27"/>
        <v>909.99999999999977</v>
      </c>
      <c r="M3414" s="12">
        <v>0.35</v>
      </c>
      <c r="O3414" s="17"/>
      <c r="P3414" s="15"/>
      <c r="Q3414" s="13"/>
      <c r="R3414" s="14"/>
    </row>
    <row r="3415" spans="1:18" ht="15.75" customHeight="1">
      <c r="A3415" s="1"/>
      <c r="B3415" s="7" t="s">
        <v>14</v>
      </c>
      <c r="C3415" s="7">
        <v>1185732</v>
      </c>
      <c r="D3415" s="8">
        <v>44322</v>
      </c>
      <c r="E3415" s="7" t="s">
        <v>15</v>
      </c>
      <c r="F3415" s="7" t="s">
        <v>117</v>
      </c>
      <c r="G3415" s="7" t="s">
        <v>118</v>
      </c>
      <c r="H3415" s="7" t="s">
        <v>18</v>
      </c>
      <c r="I3415" s="9">
        <v>0.45</v>
      </c>
      <c r="J3415" s="10">
        <v>2250</v>
      </c>
      <c r="K3415" s="11">
        <f t="shared" si="26"/>
        <v>1012.5</v>
      </c>
      <c r="L3415" s="11">
        <f t="shared" si="27"/>
        <v>354.375</v>
      </c>
      <c r="M3415" s="12">
        <v>0.35</v>
      </c>
      <c r="O3415" s="17"/>
      <c r="P3415" s="15"/>
      <c r="Q3415" s="13"/>
      <c r="R3415" s="14"/>
    </row>
    <row r="3416" spans="1:18" ht="15.75" customHeight="1">
      <c r="A3416" s="1"/>
      <c r="B3416" s="7" t="s">
        <v>14</v>
      </c>
      <c r="C3416" s="7">
        <v>1185732</v>
      </c>
      <c r="D3416" s="8">
        <v>44322</v>
      </c>
      <c r="E3416" s="7" t="s">
        <v>15</v>
      </c>
      <c r="F3416" s="7" t="s">
        <v>117</v>
      </c>
      <c r="G3416" s="7" t="s">
        <v>118</v>
      </c>
      <c r="H3416" s="7" t="s">
        <v>19</v>
      </c>
      <c r="I3416" s="9">
        <v>0.4</v>
      </c>
      <c r="J3416" s="10">
        <v>2500</v>
      </c>
      <c r="K3416" s="11">
        <f t="shared" si="26"/>
        <v>1000</v>
      </c>
      <c r="L3416" s="11">
        <f t="shared" si="27"/>
        <v>400</v>
      </c>
      <c r="M3416" s="12">
        <v>0.4</v>
      </c>
      <c r="O3416" s="17"/>
      <c r="P3416" s="15"/>
      <c r="Q3416" s="13"/>
      <c r="R3416" s="14"/>
    </row>
    <row r="3417" spans="1:18" ht="15.75" customHeight="1">
      <c r="A3417" s="1"/>
      <c r="B3417" s="7" t="s">
        <v>14</v>
      </c>
      <c r="C3417" s="7">
        <v>1185732</v>
      </c>
      <c r="D3417" s="8">
        <v>44322</v>
      </c>
      <c r="E3417" s="7" t="s">
        <v>15</v>
      </c>
      <c r="F3417" s="7" t="s">
        <v>117</v>
      </c>
      <c r="G3417" s="7" t="s">
        <v>118</v>
      </c>
      <c r="H3417" s="7" t="s">
        <v>20</v>
      </c>
      <c r="I3417" s="9">
        <v>0.4</v>
      </c>
      <c r="J3417" s="10">
        <v>2000</v>
      </c>
      <c r="K3417" s="11">
        <f t="shared" si="26"/>
        <v>800</v>
      </c>
      <c r="L3417" s="11">
        <f t="shared" si="27"/>
        <v>320</v>
      </c>
      <c r="M3417" s="12">
        <v>0.4</v>
      </c>
      <c r="O3417" s="17"/>
      <c r="P3417" s="15"/>
      <c r="Q3417" s="13"/>
      <c r="R3417" s="14"/>
    </row>
    <row r="3418" spans="1:18" ht="15.75" customHeight="1">
      <c r="A3418" s="1"/>
      <c r="B3418" s="7" t="s">
        <v>14</v>
      </c>
      <c r="C3418" s="7">
        <v>1185732</v>
      </c>
      <c r="D3418" s="8">
        <v>44322</v>
      </c>
      <c r="E3418" s="7" t="s">
        <v>15</v>
      </c>
      <c r="F3418" s="7" t="s">
        <v>117</v>
      </c>
      <c r="G3418" s="7" t="s">
        <v>118</v>
      </c>
      <c r="H3418" s="7" t="s">
        <v>21</v>
      </c>
      <c r="I3418" s="9">
        <v>0.49999999999999994</v>
      </c>
      <c r="J3418" s="10">
        <v>2250</v>
      </c>
      <c r="K3418" s="11">
        <f t="shared" si="26"/>
        <v>1124.9999999999998</v>
      </c>
      <c r="L3418" s="11">
        <f t="shared" si="27"/>
        <v>337.49999999999994</v>
      </c>
      <c r="M3418" s="12">
        <v>0.3</v>
      </c>
      <c r="O3418" s="17"/>
      <c r="P3418" s="15"/>
      <c r="Q3418" s="13"/>
      <c r="R3418" s="14"/>
    </row>
    <row r="3419" spans="1:18" ht="15.75" customHeight="1">
      <c r="A3419" s="1"/>
      <c r="B3419" s="7" t="s">
        <v>14</v>
      </c>
      <c r="C3419" s="7">
        <v>1185732</v>
      </c>
      <c r="D3419" s="8">
        <v>44322</v>
      </c>
      <c r="E3419" s="7" t="s">
        <v>15</v>
      </c>
      <c r="F3419" s="7" t="s">
        <v>117</v>
      </c>
      <c r="G3419" s="7" t="s">
        <v>118</v>
      </c>
      <c r="H3419" s="7" t="s">
        <v>22</v>
      </c>
      <c r="I3419" s="9">
        <v>0.54999999999999993</v>
      </c>
      <c r="J3419" s="10">
        <v>3500</v>
      </c>
      <c r="K3419" s="11">
        <f t="shared" si="26"/>
        <v>1924.9999999999998</v>
      </c>
      <c r="L3419" s="11">
        <f t="shared" si="27"/>
        <v>770</v>
      </c>
      <c r="M3419" s="12">
        <v>0.4</v>
      </c>
      <c r="O3419" s="17"/>
      <c r="P3419" s="15"/>
      <c r="Q3419" s="13"/>
      <c r="R3419" s="14"/>
    </row>
    <row r="3420" spans="1:18" ht="15.75" customHeight="1">
      <c r="A3420" s="1"/>
      <c r="B3420" s="7" t="s">
        <v>14</v>
      </c>
      <c r="C3420" s="7">
        <v>1185732</v>
      </c>
      <c r="D3420" s="8">
        <v>44355</v>
      </c>
      <c r="E3420" s="7" t="s">
        <v>15</v>
      </c>
      <c r="F3420" s="7" t="s">
        <v>117</v>
      </c>
      <c r="G3420" s="7" t="s">
        <v>118</v>
      </c>
      <c r="H3420" s="7" t="s">
        <v>17</v>
      </c>
      <c r="I3420" s="9">
        <v>0.49999999999999994</v>
      </c>
      <c r="J3420" s="10">
        <v>6000</v>
      </c>
      <c r="K3420" s="11">
        <f t="shared" si="26"/>
        <v>2999.9999999999995</v>
      </c>
      <c r="L3420" s="11">
        <f t="shared" si="27"/>
        <v>1049.9999999999998</v>
      </c>
      <c r="M3420" s="12">
        <v>0.35</v>
      </c>
      <c r="O3420" s="17"/>
      <c r="P3420" s="15"/>
      <c r="Q3420" s="13"/>
      <c r="R3420" s="14"/>
    </row>
    <row r="3421" spans="1:18" ht="15.75" customHeight="1">
      <c r="A3421" s="1"/>
      <c r="B3421" s="7" t="s">
        <v>14</v>
      </c>
      <c r="C3421" s="7">
        <v>1185732</v>
      </c>
      <c r="D3421" s="8">
        <v>44355</v>
      </c>
      <c r="E3421" s="7" t="s">
        <v>15</v>
      </c>
      <c r="F3421" s="7" t="s">
        <v>117</v>
      </c>
      <c r="G3421" s="7" t="s">
        <v>118</v>
      </c>
      <c r="H3421" s="7" t="s">
        <v>18</v>
      </c>
      <c r="I3421" s="9">
        <v>0.45</v>
      </c>
      <c r="J3421" s="10">
        <v>3500</v>
      </c>
      <c r="K3421" s="11">
        <f t="shared" si="26"/>
        <v>1575</v>
      </c>
      <c r="L3421" s="11">
        <f t="shared" si="27"/>
        <v>551.25</v>
      </c>
      <c r="M3421" s="12">
        <v>0.35</v>
      </c>
      <c r="O3421" s="17"/>
      <c r="P3421" s="15"/>
      <c r="Q3421" s="13"/>
      <c r="R3421" s="14"/>
    </row>
    <row r="3422" spans="1:18" ht="15.75" customHeight="1">
      <c r="A3422" s="1"/>
      <c r="B3422" s="7" t="s">
        <v>14</v>
      </c>
      <c r="C3422" s="7">
        <v>1185732</v>
      </c>
      <c r="D3422" s="8">
        <v>44355</v>
      </c>
      <c r="E3422" s="7" t="s">
        <v>15</v>
      </c>
      <c r="F3422" s="7" t="s">
        <v>117</v>
      </c>
      <c r="G3422" s="7" t="s">
        <v>118</v>
      </c>
      <c r="H3422" s="7" t="s">
        <v>19</v>
      </c>
      <c r="I3422" s="9">
        <v>0.4</v>
      </c>
      <c r="J3422" s="10">
        <v>2750</v>
      </c>
      <c r="K3422" s="11">
        <f t="shared" si="26"/>
        <v>1100</v>
      </c>
      <c r="L3422" s="11">
        <f t="shared" si="27"/>
        <v>440</v>
      </c>
      <c r="M3422" s="12">
        <v>0.4</v>
      </c>
      <c r="O3422" s="17"/>
      <c r="P3422" s="15"/>
      <c r="Q3422" s="13"/>
      <c r="R3422" s="14"/>
    </row>
    <row r="3423" spans="1:18" ht="15.75" customHeight="1">
      <c r="A3423" s="1"/>
      <c r="B3423" s="7" t="s">
        <v>14</v>
      </c>
      <c r="C3423" s="7">
        <v>1185732</v>
      </c>
      <c r="D3423" s="8">
        <v>44355</v>
      </c>
      <c r="E3423" s="7" t="s">
        <v>15</v>
      </c>
      <c r="F3423" s="7" t="s">
        <v>117</v>
      </c>
      <c r="G3423" s="7" t="s">
        <v>118</v>
      </c>
      <c r="H3423" s="7" t="s">
        <v>20</v>
      </c>
      <c r="I3423" s="9">
        <v>0.4</v>
      </c>
      <c r="J3423" s="10">
        <v>2500</v>
      </c>
      <c r="K3423" s="11">
        <f t="shared" si="26"/>
        <v>1000</v>
      </c>
      <c r="L3423" s="11">
        <f t="shared" si="27"/>
        <v>400</v>
      </c>
      <c r="M3423" s="12">
        <v>0.4</v>
      </c>
      <c r="O3423" s="17"/>
      <c r="P3423" s="15"/>
      <c r="Q3423" s="13"/>
      <c r="R3423" s="14"/>
    </row>
    <row r="3424" spans="1:18" ht="15.75" customHeight="1">
      <c r="A3424" s="1"/>
      <c r="B3424" s="7" t="s">
        <v>14</v>
      </c>
      <c r="C3424" s="7">
        <v>1185732</v>
      </c>
      <c r="D3424" s="8">
        <v>44355</v>
      </c>
      <c r="E3424" s="7" t="s">
        <v>15</v>
      </c>
      <c r="F3424" s="7" t="s">
        <v>117</v>
      </c>
      <c r="G3424" s="7" t="s">
        <v>118</v>
      </c>
      <c r="H3424" s="7" t="s">
        <v>21</v>
      </c>
      <c r="I3424" s="9">
        <v>0.49999999999999994</v>
      </c>
      <c r="J3424" s="10">
        <v>2500</v>
      </c>
      <c r="K3424" s="11">
        <f t="shared" si="26"/>
        <v>1249.9999999999998</v>
      </c>
      <c r="L3424" s="11">
        <f t="shared" si="27"/>
        <v>374.99999999999994</v>
      </c>
      <c r="M3424" s="12">
        <v>0.3</v>
      </c>
      <c r="O3424" s="17"/>
      <c r="P3424" s="15"/>
      <c r="Q3424" s="13"/>
      <c r="R3424" s="14"/>
    </row>
    <row r="3425" spans="1:18" ht="15.75" customHeight="1">
      <c r="A3425" s="1"/>
      <c r="B3425" s="7" t="s">
        <v>14</v>
      </c>
      <c r="C3425" s="7">
        <v>1185732</v>
      </c>
      <c r="D3425" s="8">
        <v>44355</v>
      </c>
      <c r="E3425" s="7" t="s">
        <v>15</v>
      </c>
      <c r="F3425" s="7" t="s">
        <v>117</v>
      </c>
      <c r="G3425" s="7" t="s">
        <v>118</v>
      </c>
      <c r="H3425" s="7" t="s">
        <v>22</v>
      </c>
      <c r="I3425" s="9">
        <v>0.54999999999999993</v>
      </c>
      <c r="J3425" s="10">
        <v>4000</v>
      </c>
      <c r="K3425" s="11">
        <f t="shared" si="26"/>
        <v>2199.9999999999995</v>
      </c>
      <c r="L3425" s="11">
        <f t="shared" si="27"/>
        <v>879.99999999999989</v>
      </c>
      <c r="M3425" s="12">
        <v>0.4</v>
      </c>
      <c r="O3425" s="17"/>
      <c r="P3425" s="15"/>
      <c r="Q3425" s="13"/>
      <c r="R3425" s="14"/>
    </row>
    <row r="3426" spans="1:18" ht="15.75" customHeight="1">
      <c r="A3426" s="1"/>
      <c r="B3426" s="7" t="s">
        <v>14</v>
      </c>
      <c r="C3426" s="7">
        <v>1185732</v>
      </c>
      <c r="D3426" s="8">
        <v>44383</v>
      </c>
      <c r="E3426" s="7" t="s">
        <v>15</v>
      </c>
      <c r="F3426" s="7" t="s">
        <v>117</v>
      </c>
      <c r="G3426" s="7" t="s">
        <v>118</v>
      </c>
      <c r="H3426" s="7" t="s">
        <v>17</v>
      </c>
      <c r="I3426" s="9">
        <v>0.49999999999999994</v>
      </c>
      <c r="J3426" s="10">
        <v>6250</v>
      </c>
      <c r="K3426" s="11">
        <f t="shared" si="26"/>
        <v>3124.9999999999995</v>
      </c>
      <c r="L3426" s="11">
        <f t="shared" si="27"/>
        <v>1093.7499999999998</v>
      </c>
      <c r="M3426" s="12">
        <v>0.35</v>
      </c>
      <c r="O3426" s="17"/>
      <c r="P3426" s="15"/>
      <c r="Q3426" s="13"/>
      <c r="R3426" s="14"/>
    </row>
    <row r="3427" spans="1:18" ht="15.75" customHeight="1">
      <c r="A3427" s="1"/>
      <c r="B3427" s="7" t="s">
        <v>14</v>
      </c>
      <c r="C3427" s="7">
        <v>1185732</v>
      </c>
      <c r="D3427" s="8">
        <v>44383</v>
      </c>
      <c r="E3427" s="7" t="s">
        <v>15</v>
      </c>
      <c r="F3427" s="7" t="s">
        <v>117</v>
      </c>
      <c r="G3427" s="7" t="s">
        <v>118</v>
      </c>
      <c r="H3427" s="7" t="s">
        <v>18</v>
      </c>
      <c r="I3427" s="9">
        <v>0.45</v>
      </c>
      <c r="J3427" s="10">
        <v>3750</v>
      </c>
      <c r="K3427" s="11">
        <f t="shared" si="26"/>
        <v>1687.5</v>
      </c>
      <c r="L3427" s="11">
        <f t="shared" si="27"/>
        <v>590.625</v>
      </c>
      <c r="M3427" s="12">
        <v>0.35</v>
      </c>
      <c r="O3427" s="17"/>
      <c r="P3427" s="15"/>
      <c r="Q3427" s="13"/>
      <c r="R3427" s="14"/>
    </row>
    <row r="3428" spans="1:18" ht="15.75" customHeight="1">
      <c r="A3428" s="1"/>
      <c r="B3428" s="7" t="s">
        <v>14</v>
      </c>
      <c r="C3428" s="7">
        <v>1185732</v>
      </c>
      <c r="D3428" s="8">
        <v>44383</v>
      </c>
      <c r="E3428" s="7" t="s">
        <v>15</v>
      </c>
      <c r="F3428" s="7" t="s">
        <v>117</v>
      </c>
      <c r="G3428" s="7" t="s">
        <v>118</v>
      </c>
      <c r="H3428" s="7" t="s">
        <v>19</v>
      </c>
      <c r="I3428" s="9">
        <v>0.4</v>
      </c>
      <c r="J3428" s="10">
        <v>3000</v>
      </c>
      <c r="K3428" s="11">
        <f t="shared" si="26"/>
        <v>1200</v>
      </c>
      <c r="L3428" s="11">
        <f t="shared" si="27"/>
        <v>480</v>
      </c>
      <c r="M3428" s="12">
        <v>0.4</v>
      </c>
      <c r="O3428" s="17"/>
      <c r="P3428" s="15"/>
      <c r="Q3428" s="13"/>
      <c r="R3428" s="14"/>
    </row>
    <row r="3429" spans="1:18" ht="15.75" customHeight="1">
      <c r="A3429" s="1"/>
      <c r="B3429" s="7" t="s">
        <v>14</v>
      </c>
      <c r="C3429" s="7">
        <v>1185732</v>
      </c>
      <c r="D3429" s="8">
        <v>44383</v>
      </c>
      <c r="E3429" s="7" t="s">
        <v>15</v>
      </c>
      <c r="F3429" s="7" t="s">
        <v>117</v>
      </c>
      <c r="G3429" s="7" t="s">
        <v>118</v>
      </c>
      <c r="H3429" s="7" t="s">
        <v>20</v>
      </c>
      <c r="I3429" s="9">
        <v>0.4</v>
      </c>
      <c r="J3429" s="10">
        <v>2500</v>
      </c>
      <c r="K3429" s="11">
        <f t="shared" si="26"/>
        <v>1000</v>
      </c>
      <c r="L3429" s="11">
        <f t="shared" si="27"/>
        <v>400</v>
      </c>
      <c r="M3429" s="12">
        <v>0.4</v>
      </c>
      <c r="O3429" s="17"/>
      <c r="P3429" s="15"/>
      <c r="Q3429" s="13"/>
      <c r="R3429" s="14"/>
    </row>
    <row r="3430" spans="1:18" ht="15.75" customHeight="1">
      <c r="A3430" s="1"/>
      <c r="B3430" s="7" t="s">
        <v>14</v>
      </c>
      <c r="C3430" s="7">
        <v>1185732</v>
      </c>
      <c r="D3430" s="8">
        <v>44383</v>
      </c>
      <c r="E3430" s="7" t="s">
        <v>15</v>
      </c>
      <c r="F3430" s="7" t="s">
        <v>117</v>
      </c>
      <c r="G3430" s="7" t="s">
        <v>118</v>
      </c>
      <c r="H3430" s="7" t="s">
        <v>21</v>
      </c>
      <c r="I3430" s="9">
        <v>0.49999999999999994</v>
      </c>
      <c r="J3430" s="10">
        <v>2750</v>
      </c>
      <c r="K3430" s="11">
        <f t="shared" si="26"/>
        <v>1374.9999999999998</v>
      </c>
      <c r="L3430" s="11">
        <f t="shared" si="27"/>
        <v>412.49999999999994</v>
      </c>
      <c r="M3430" s="12">
        <v>0.3</v>
      </c>
      <c r="O3430" s="17"/>
      <c r="P3430" s="15"/>
      <c r="Q3430" s="13"/>
      <c r="R3430" s="14"/>
    </row>
    <row r="3431" spans="1:18" ht="15.75" customHeight="1">
      <c r="A3431" s="1"/>
      <c r="B3431" s="7" t="s">
        <v>14</v>
      </c>
      <c r="C3431" s="7">
        <v>1185732</v>
      </c>
      <c r="D3431" s="8">
        <v>44383</v>
      </c>
      <c r="E3431" s="7" t="s">
        <v>15</v>
      </c>
      <c r="F3431" s="7" t="s">
        <v>117</v>
      </c>
      <c r="G3431" s="7" t="s">
        <v>118</v>
      </c>
      <c r="H3431" s="7" t="s">
        <v>22</v>
      </c>
      <c r="I3431" s="9">
        <v>0.54999999999999993</v>
      </c>
      <c r="J3431" s="10">
        <v>4500</v>
      </c>
      <c r="K3431" s="11">
        <f t="shared" si="26"/>
        <v>2474.9999999999995</v>
      </c>
      <c r="L3431" s="11">
        <f t="shared" si="27"/>
        <v>989.99999999999989</v>
      </c>
      <c r="M3431" s="12">
        <v>0.4</v>
      </c>
      <c r="O3431" s="17"/>
      <c r="P3431" s="15"/>
      <c r="Q3431" s="13"/>
      <c r="R3431" s="14"/>
    </row>
    <row r="3432" spans="1:18" ht="15.75" customHeight="1">
      <c r="A3432" s="1"/>
      <c r="B3432" s="7" t="s">
        <v>14</v>
      </c>
      <c r="C3432" s="7">
        <v>1185732</v>
      </c>
      <c r="D3432" s="8">
        <v>44415</v>
      </c>
      <c r="E3432" s="7" t="s">
        <v>15</v>
      </c>
      <c r="F3432" s="7" t="s">
        <v>117</v>
      </c>
      <c r="G3432" s="7" t="s">
        <v>118</v>
      </c>
      <c r="H3432" s="7" t="s">
        <v>17</v>
      </c>
      <c r="I3432" s="9">
        <v>0.49999999999999994</v>
      </c>
      <c r="J3432" s="10">
        <v>6000</v>
      </c>
      <c r="K3432" s="11">
        <f t="shared" si="26"/>
        <v>2999.9999999999995</v>
      </c>
      <c r="L3432" s="11">
        <f t="shared" si="27"/>
        <v>1049.9999999999998</v>
      </c>
      <c r="M3432" s="12">
        <v>0.35</v>
      </c>
      <c r="O3432" s="17"/>
      <c r="P3432" s="15"/>
      <c r="Q3432" s="13"/>
      <c r="R3432" s="14"/>
    </row>
    <row r="3433" spans="1:18" ht="15.75" customHeight="1">
      <c r="A3433" s="1"/>
      <c r="B3433" s="7" t="s">
        <v>14</v>
      </c>
      <c r="C3433" s="7">
        <v>1185732</v>
      </c>
      <c r="D3433" s="8">
        <v>44415</v>
      </c>
      <c r="E3433" s="7" t="s">
        <v>15</v>
      </c>
      <c r="F3433" s="7" t="s">
        <v>117</v>
      </c>
      <c r="G3433" s="7" t="s">
        <v>118</v>
      </c>
      <c r="H3433" s="7" t="s">
        <v>18</v>
      </c>
      <c r="I3433" s="9">
        <v>0.45</v>
      </c>
      <c r="J3433" s="10">
        <v>3750</v>
      </c>
      <c r="K3433" s="11">
        <f t="shared" si="26"/>
        <v>1687.5</v>
      </c>
      <c r="L3433" s="11">
        <f t="shared" si="27"/>
        <v>590.625</v>
      </c>
      <c r="M3433" s="12">
        <v>0.35</v>
      </c>
      <c r="O3433" s="17"/>
      <c r="P3433" s="15"/>
      <c r="Q3433" s="13"/>
      <c r="R3433" s="14"/>
    </row>
    <row r="3434" spans="1:18" ht="15.75" customHeight="1">
      <c r="A3434" s="1"/>
      <c r="B3434" s="7" t="s">
        <v>14</v>
      </c>
      <c r="C3434" s="7">
        <v>1185732</v>
      </c>
      <c r="D3434" s="8">
        <v>44415</v>
      </c>
      <c r="E3434" s="7" t="s">
        <v>15</v>
      </c>
      <c r="F3434" s="7" t="s">
        <v>117</v>
      </c>
      <c r="G3434" s="7" t="s">
        <v>118</v>
      </c>
      <c r="H3434" s="7" t="s">
        <v>19</v>
      </c>
      <c r="I3434" s="9">
        <v>0.4</v>
      </c>
      <c r="J3434" s="10">
        <v>3000</v>
      </c>
      <c r="K3434" s="11">
        <f t="shared" si="26"/>
        <v>1200</v>
      </c>
      <c r="L3434" s="11">
        <f t="shared" si="27"/>
        <v>480</v>
      </c>
      <c r="M3434" s="12">
        <v>0.4</v>
      </c>
      <c r="O3434" s="17"/>
      <c r="P3434" s="15"/>
      <c r="Q3434" s="13"/>
      <c r="R3434" s="14"/>
    </row>
    <row r="3435" spans="1:18" ht="15.75" customHeight="1">
      <c r="A3435" s="1"/>
      <c r="B3435" s="7" t="s">
        <v>14</v>
      </c>
      <c r="C3435" s="7">
        <v>1185732</v>
      </c>
      <c r="D3435" s="8">
        <v>44415</v>
      </c>
      <c r="E3435" s="7" t="s">
        <v>15</v>
      </c>
      <c r="F3435" s="7" t="s">
        <v>117</v>
      </c>
      <c r="G3435" s="7" t="s">
        <v>118</v>
      </c>
      <c r="H3435" s="7" t="s">
        <v>20</v>
      </c>
      <c r="I3435" s="9">
        <v>0.4</v>
      </c>
      <c r="J3435" s="10">
        <v>2000</v>
      </c>
      <c r="K3435" s="11">
        <f t="shared" si="26"/>
        <v>800</v>
      </c>
      <c r="L3435" s="11">
        <f t="shared" si="27"/>
        <v>320</v>
      </c>
      <c r="M3435" s="12">
        <v>0.4</v>
      </c>
      <c r="O3435" s="17"/>
      <c r="P3435" s="15"/>
      <c r="Q3435" s="13"/>
      <c r="R3435" s="14"/>
    </row>
    <row r="3436" spans="1:18" ht="15.75" customHeight="1">
      <c r="A3436" s="1"/>
      <c r="B3436" s="7" t="s">
        <v>14</v>
      </c>
      <c r="C3436" s="7">
        <v>1185732</v>
      </c>
      <c r="D3436" s="8">
        <v>44415</v>
      </c>
      <c r="E3436" s="7" t="s">
        <v>15</v>
      </c>
      <c r="F3436" s="7" t="s">
        <v>117</v>
      </c>
      <c r="G3436" s="7" t="s">
        <v>118</v>
      </c>
      <c r="H3436" s="7" t="s">
        <v>21</v>
      </c>
      <c r="I3436" s="9">
        <v>0.49999999999999994</v>
      </c>
      <c r="J3436" s="10">
        <v>1750</v>
      </c>
      <c r="K3436" s="11">
        <f t="shared" si="26"/>
        <v>874.99999999999989</v>
      </c>
      <c r="L3436" s="11">
        <f t="shared" si="27"/>
        <v>262.49999999999994</v>
      </c>
      <c r="M3436" s="12">
        <v>0.3</v>
      </c>
      <c r="O3436" s="17"/>
      <c r="P3436" s="15"/>
      <c r="Q3436" s="13"/>
      <c r="R3436" s="14"/>
    </row>
    <row r="3437" spans="1:18" ht="15.75" customHeight="1">
      <c r="A3437" s="1"/>
      <c r="B3437" s="7" t="s">
        <v>14</v>
      </c>
      <c r="C3437" s="7">
        <v>1185732</v>
      </c>
      <c r="D3437" s="8">
        <v>44415</v>
      </c>
      <c r="E3437" s="7" t="s">
        <v>15</v>
      </c>
      <c r="F3437" s="7" t="s">
        <v>117</v>
      </c>
      <c r="G3437" s="7" t="s">
        <v>118</v>
      </c>
      <c r="H3437" s="7" t="s">
        <v>22</v>
      </c>
      <c r="I3437" s="9">
        <v>0.54999999999999993</v>
      </c>
      <c r="J3437" s="10">
        <v>3500</v>
      </c>
      <c r="K3437" s="11">
        <f t="shared" si="26"/>
        <v>1924.9999999999998</v>
      </c>
      <c r="L3437" s="11">
        <f t="shared" si="27"/>
        <v>770</v>
      </c>
      <c r="M3437" s="12">
        <v>0.4</v>
      </c>
      <c r="O3437" s="17"/>
      <c r="P3437" s="15"/>
      <c r="Q3437" s="13"/>
      <c r="R3437" s="14"/>
    </row>
    <row r="3438" spans="1:18" ht="15.75" customHeight="1">
      <c r="A3438" s="1"/>
      <c r="B3438" s="7" t="s">
        <v>14</v>
      </c>
      <c r="C3438" s="7">
        <v>1185732</v>
      </c>
      <c r="D3438" s="8">
        <v>44445</v>
      </c>
      <c r="E3438" s="7" t="s">
        <v>15</v>
      </c>
      <c r="F3438" s="7" t="s">
        <v>117</v>
      </c>
      <c r="G3438" s="7" t="s">
        <v>118</v>
      </c>
      <c r="H3438" s="7" t="s">
        <v>17</v>
      </c>
      <c r="I3438" s="9">
        <v>0.49999999999999994</v>
      </c>
      <c r="J3438" s="10">
        <v>4750</v>
      </c>
      <c r="K3438" s="11">
        <f t="shared" si="26"/>
        <v>2374.9999999999995</v>
      </c>
      <c r="L3438" s="11">
        <f t="shared" si="27"/>
        <v>831.24999999999977</v>
      </c>
      <c r="M3438" s="12">
        <v>0.35</v>
      </c>
      <c r="O3438" s="17"/>
      <c r="P3438" s="15"/>
      <c r="Q3438" s="13"/>
      <c r="R3438" s="14"/>
    </row>
    <row r="3439" spans="1:18" ht="15.75" customHeight="1">
      <c r="A3439" s="1"/>
      <c r="B3439" s="7" t="s">
        <v>14</v>
      </c>
      <c r="C3439" s="7">
        <v>1185732</v>
      </c>
      <c r="D3439" s="8">
        <v>44445</v>
      </c>
      <c r="E3439" s="7" t="s">
        <v>15</v>
      </c>
      <c r="F3439" s="7" t="s">
        <v>117</v>
      </c>
      <c r="G3439" s="7" t="s">
        <v>118</v>
      </c>
      <c r="H3439" s="7" t="s">
        <v>18</v>
      </c>
      <c r="I3439" s="9">
        <v>0.45</v>
      </c>
      <c r="J3439" s="10">
        <v>2750</v>
      </c>
      <c r="K3439" s="11">
        <f t="shared" si="26"/>
        <v>1237.5</v>
      </c>
      <c r="L3439" s="11">
        <f t="shared" si="27"/>
        <v>433.125</v>
      </c>
      <c r="M3439" s="12">
        <v>0.35</v>
      </c>
      <c r="O3439" s="17"/>
      <c r="P3439" s="15"/>
      <c r="Q3439" s="13"/>
      <c r="R3439" s="14"/>
    </row>
    <row r="3440" spans="1:18" ht="15.75" customHeight="1">
      <c r="A3440" s="1"/>
      <c r="B3440" s="7" t="s">
        <v>14</v>
      </c>
      <c r="C3440" s="7">
        <v>1185732</v>
      </c>
      <c r="D3440" s="8">
        <v>44445</v>
      </c>
      <c r="E3440" s="7" t="s">
        <v>15</v>
      </c>
      <c r="F3440" s="7" t="s">
        <v>117</v>
      </c>
      <c r="G3440" s="7" t="s">
        <v>118</v>
      </c>
      <c r="H3440" s="7" t="s">
        <v>19</v>
      </c>
      <c r="I3440" s="9">
        <v>0.4</v>
      </c>
      <c r="J3440" s="10">
        <v>1750</v>
      </c>
      <c r="K3440" s="11">
        <f t="shared" si="26"/>
        <v>700</v>
      </c>
      <c r="L3440" s="11">
        <f t="shared" si="27"/>
        <v>280</v>
      </c>
      <c r="M3440" s="12">
        <v>0.4</v>
      </c>
      <c r="O3440" s="17"/>
      <c r="P3440" s="15"/>
      <c r="Q3440" s="13"/>
      <c r="R3440" s="14"/>
    </row>
    <row r="3441" spans="1:18" ht="15.75" customHeight="1">
      <c r="A3441" s="1"/>
      <c r="B3441" s="7" t="s">
        <v>14</v>
      </c>
      <c r="C3441" s="7">
        <v>1185732</v>
      </c>
      <c r="D3441" s="8">
        <v>44445</v>
      </c>
      <c r="E3441" s="7" t="s">
        <v>15</v>
      </c>
      <c r="F3441" s="7" t="s">
        <v>117</v>
      </c>
      <c r="G3441" s="7" t="s">
        <v>118</v>
      </c>
      <c r="H3441" s="7" t="s">
        <v>20</v>
      </c>
      <c r="I3441" s="9">
        <v>0.4</v>
      </c>
      <c r="J3441" s="10">
        <v>1500</v>
      </c>
      <c r="K3441" s="11">
        <f t="shared" si="26"/>
        <v>600</v>
      </c>
      <c r="L3441" s="11">
        <f t="shared" si="27"/>
        <v>240</v>
      </c>
      <c r="M3441" s="12">
        <v>0.4</v>
      </c>
      <c r="O3441" s="17"/>
      <c r="P3441" s="15"/>
      <c r="Q3441" s="13"/>
      <c r="R3441" s="14"/>
    </row>
    <row r="3442" spans="1:18" ht="15.75" customHeight="1">
      <c r="A3442" s="1"/>
      <c r="B3442" s="7" t="s">
        <v>14</v>
      </c>
      <c r="C3442" s="7">
        <v>1185732</v>
      </c>
      <c r="D3442" s="8">
        <v>44445</v>
      </c>
      <c r="E3442" s="7" t="s">
        <v>15</v>
      </c>
      <c r="F3442" s="7" t="s">
        <v>117</v>
      </c>
      <c r="G3442" s="7" t="s">
        <v>118</v>
      </c>
      <c r="H3442" s="7" t="s">
        <v>21</v>
      </c>
      <c r="I3442" s="9">
        <v>0.49999999999999994</v>
      </c>
      <c r="J3442" s="10">
        <v>1500</v>
      </c>
      <c r="K3442" s="11">
        <f t="shared" si="26"/>
        <v>749.99999999999989</v>
      </c>
      <c r="L3442" s="11">
        <f t="shared" si="27"/>
        <v>224.99999999999997</v>
      </c>
      <c r="M3442" s="12">
        <v>0.3</v>
      </c>
      <c r="O3442" s="17"/>
      <c r="P3442" s="15"/>
      <c r="Q3442" s="13"/>
      <c r="R3442" s="14"/>
    </row>
    <row r="3443" spans="1:18" ht="15.75" customHeight="1">
      <c r="A3443" s="1"/>
      <c r="B3443" s="7" t="s">
        <v>14</v>
      </c>
      <c r="C3443" s="7">
        <v>1185732</v>
      </c>
      <c r="D3443" s="8">
        <v>44445</v>
      </c>
      <c r="E3443" s="7" t="s">
        <v>15</v>
      </c>
      <c r="F3443" s="7" t="s">
        <v>117</v>
      </c>
      <c r="G3443" s="7" t="s">
        <v>118</v>
      </c>
      <c r="H3443" s="7" t="s">
        <v>22</v>
      </c>
      <c r="I3443" s="9">
        <v>0.54999999999999993</v>
      </c>
      <c r="J3443" s="10">
        <v>2500</v>
      </c>
      <c r="K3443" s="11">
        <f t="shared" si="26"/>
        <v>1374.9999999999998</v>
      </c>
      <c r="L3443" s="11">
        <f t="shared" si="27"/>
        <v>549.99999999999989</v>
      </c>
      <c r="M3443" s="12">
        <v>0.4</v>
      </c>
      <c r="O3443" s="17"/>
      <c r="P3443" s="15"/>
      <c r="Q3443" s="13"/>
      <c r="R3443" s="14"/>
    </row>
    <row r="3444" spans="1:18" ht="15.75" customHeight="1">
      <c r="A3444" s="1"/>
      <c r="B3444" s="7" t="s">
        <v>14</v>
      </c>
      <c r="C3444" s="7">
        <v>1185732</v>
      </c>
      <c r="D3444" s="8">
        <v>44477</v>
      </c>
      <c r="E3444" s="7" t="s">
        <v>15</v>
      </c>
      <c r="F3444" s="7" t="s">
        <v>117</v>
      </c>
      <c r="G3444" s="7" t="s">
        <v>118</v>
      </c>
      <c r="H3444" s="7" t="s">
        <v>17</v>
      </c>
      <c r="I3444" s="9">
        <v>0.54999999999999993</v>
      </c>
      <c r="J3444" s="10">
        <v>4250</v>
      </c>
      <c r="K3444" s="11">
        <f t="shared" si="26"/>
        <v>2337.4999999999995</v>
      </c>
      <c r="L3444" s="11">
        <f t="shared" si="27"/>
        <v>818.12499999999977</v>
      </c>
      <c r="M3444" s="12">
        <v>0.35</v>
      </c>
      <c r="O3444" s="17"/>
      <c r="P3444" s="15"/>
      <c r="Q3444" s="13"/>
      <c r="R3444" s="14"/>
    </row>
    <row r="3445" spans="1:18" ht="15.75" customHeight="1">
      <c r="A3445" s="1"/>
      <c r="B3445" s="7" t="s">
        <v>14</v>
      </c>
      <c r="C3445" s="7">
        <v>1185732</v>
      </c>
      <c r="D3445" s="8">
        <v>44477</v>
      </c>
      <c r="E3445" s="7" t="s">
        <v>15</v>
      </c>
      <c r="F3445" s="7" t="s">
        <v>117</v>
      </c>
      <c r="G3445" s="7" t="s">
        <v>118</v>
      </c>
      <c r="H3445" s="7" t="s">
        <v>18</v>
      </c>
      <c r="I3445" s="9">
        <v>0.5</v>
      </c>
      <c r="J3445" s="10">
        <v>2500</v>
      </c>
      <c r="K3445" s="11">
        <f t="shared" si="26"/>
        <v>1250</v>
      </c>
      <c r="L3445" s="11">
        <f t="shared" si="27"/>
        <v>437.5</v>
      </c>
      <c r="M3445" s="12">
        <v>0.35</v>
      </c>
      <c r="O3445" s="17"/>
      <c r="P3445" s="15"/>
      <c r="Q3445" s="13"/>
      <c r="R3445" s="14"/>
    </row>
    <row r="3446" spans="1:18" ht="15.75" customHeight="1">
      <c r="A3446" s="1"/>
      <c r="B3446" s="7" t="s">
        <v>14</v>
      </c>
      <c r="C3446" s="7">
        <v>1185732</v>
      </c>
      <c r="D3446" s="8">
        <v>44477</v>
      </c>
      <c r="E3446" s="7" t="s">
        <v>15</v>
      </c>
      <c r="F3446" s="7" t="s">
        <v>117</v>
      </c>
      <c r="G3446" s="7" t="s">
        <v>118</v>
      </c>
      <c r="H3446" s="7" t="s">
        <v>19</v>
      </c>
      <c r="I3446" s="9">
        <v>0.5</v>
      </c>
      <c r="J3446" s="10">
        <v>1500</v>
      </c>
      <c r="K3446" s="11">
        <f t="shared" si="26"/>
        <v>750</v>
      </c>
      <c r="L3446" s="11">
        <f t="shared" si="27"/>
        <v>300</v>
      </c>
      <c r="M3446" s="12">
        <v>0.4</v>
      </c>
      <c r="O3446" s="17"/>
      <c r="P3446" s="15"/>
      <c r="Q3446" s="13"/>
      <c r="R3446" s="14"/>
    </row>
    <row r="3447" spans="1:18" ht="15.75" customHeight="1">
      <c r="A3447" s="1"/>
      <c r="B3447" s="7" t="s">
        <v>14</v>
      </c>
      <c r="C3447" s="7">
        <v>1185732</v>
      </c>
      <c r="D3447" s="8">
        <v>44477</v>
      </c>
      <c r="E3447" s="7" t="s">
        <v>15</v>
      </c>
      <c r="F3447" s="7" t="s">
        <v>117</v>
      </c>
      <c r="G3447" s="7" t="s">
        <v>118</v>
      </c>
      <c r="H3447" s="7" t="s">
        <v>20</v>
      </c>
      <c r="I3447" s="9">
        <v>0.5</v>
      </c>
      <c r="J3447" s="10">
        <v>1250</v>
      </c>
      <c r="K3447" s="11">
        <f t="shared" si="26"/>
        <v>625</v>
      </c>
      <c r="L3447" s="11">
        <f t="shared" si="27"/>
        <v>250</v>
      </c>
      <c r="M3447" s="12">
        <v>0.4</v>
      </c>
      <c r="O3447" s="17"/>
      <c r="P3447" s="15"/>
      <c r="Q3447" s="13"/>
      <c r="R3447" s="14"/>
    </row>
    <row r="3448" spans="1:18" ht="15.75" customHeight="1">
      <c r="A3448" s="1"/>
      <c r="B3448" s="7" t="s">
        <v>14</v>
      </c>
      <c r="C3448" s="7">
        <v>1185732</v>
      </c>
      <c r="D3448" s="8">
        <v>44477</v>
      </c>
      <c r="E3448" s="7" t="s">
        <v>15</v>
      </c>
      <c r="F3448" s="7" t="s">
        <v>117</v>
      </c>
      <c r="G3448" s="7" t="s">
        <v>118</v>
      </c>
      <c r="H3448" s="7" t="s">
        <v>21</v>
      </c>
      <c r="I3448" s="9">
        <v>0.6</v>
      </c>
      <c r="J3448" s="10">
        <v>1250</v>
      </c>
      <c r="K3448" s="11">
        <f t="shared" si="26"/>
        <v>750</v>
      </c>
      <c r="L3448" s="11">
        <f t="shared" si="27"/>
        <v>225</v>
      </c>
      <c r="M3448" s="12">
        <v>0.3</v>
      </c>
      <c r="O3448" s="17"/>
      <c r="P3448" s="15"/>
      <c r="Q3448" s="13"/>
      <c r="R3448" s="14"/>
    </row>
    <row r="3449" spans="1:18" ht="15.75" customHeight="1">
      <c r="A3449" s="1"/>
      <c r="B3449" s="7" t="s">
        <v>14</v>
      </c>
      <c r="C3449" s="7">
        <v>1185732</v>
      </c>
      <c r="D3449" s="8">
        <v>44477</v>
      </c>
      <c r="E3449" s="7" t="s">
        <v>15</v>
      </c>
      <c r="F3449" s="7" t="s">
        <v>117</v>
      </c>
      <c r="G3449" s="7" t="s">
        <v>118</v>
      </c>
      <c r="H3449" s="7" t="s">
        <v>22</v>
      </c>
      <c r="I3449" s="9">
        <v>0.64999999999999991</v>
      </c>
      <c r="J3449" s="10">
        <v>2500</v>
      </c>
      <c r="K3449" s="11">
        <f t="shared" si="26"/>
        <v>1624.9999999999998</v>
      </c>
      <c r="L3449" s="11">
        <f t="shared" si="27"/>
        <v>650</v>
      </c>
      <c r="M3449" s="12">
        <v>0.4</v>
      </c>
      <c r="O3449" s="17"/>
      <c r="P3449" s="15"/>
      <c r="Q3449" s="13"/>
      <c r="R3449" s="14"/>
    </row>
    <row r="3450" spans="1:18" ht="15.75" customHeight="1">
      <c r="A3450" s="1"/>
      <c r="B3450" s="7" t="s">
        <v>14</v>
      </c>
      <c r="C3450" s="7">
        <v>1185732</v>
      </c>
      <c r="D3450" s="8">
        <v>44507</v>
      </c>
      <c r="E3450" s="7" t="s">
        <v>15</v>
      </c>
      <c r="F3450" s="7" t="s">
        <v>117</v>
      </c>
      <c r="G3450" s="7" t="s">
        <v>118</v>
      </c>
      <c r="H3450" s="7" t="s">
        <v>17</v>
      </c>
      <c r="I3450" s="9">
        <v>0.6</v>
      </c>
      <c r="J3450" s="10">
        <v>4000</v>
      </c>
      <c r="K3450" s="11">
        <f t="shared" si="26"/>
        <v>2400</v>
      </c>
      <c r="L3450" s="11">
        <f t="shared" si="27"/>
        <v>840</v>
      </c>
      <c r="M3450" s="12">
        <v>0.35</v>
      </c>
      <c r="O3450" s="17"/>
      <c r="P3450" s="15"/>
      <c r="Q3450" s="13"/>
      <c r="R3450" s="14"/>
    </row>
    <row r="3451" spans="1:18" ht="15.75" customHeight="1">
      <c r="A3451" s="1"/>
      <c r="B3451" s="7" t="s">
        <v>14</v>
      </c>
      <c r="C3451" s="7">
        <v>1185732</v>
      </c>
      <c r="D3451" s="8">
        <v>44507</v>
      </c>
      <c r="E3451" s="7" t="s">
        <v>15</v>
      </c>
      <c r="F3451" s="7" t="s">
        <v>117</v>
      </c>
      <c r="G3451" s="7" t="s">
        <v>118</v>
      </c>
      <c r="H3451" s="7" t="s">
        <v>18</v>
      </c>
      <c r="I3451" s="9">
        <v>0.5</v>
      </c>
      <c r="J3451" s="10">
        <v>2750</v>
      </c>
      <c r="K3451" s="11">
        <f t="shared" si="26"/>
        <v>1375</v>
      </c>
      <c r="L3451" s="11">
        <f t="shared" si="27"/>
        <v>481.24999999999994</v>
      </c>
      <c r="M3451" s="12">
        <v>0.35</v>
      </c>
      <c r="O3451" s="17"/>
      <c r="P3451" s="15"/>
      <c r="Q3451" s="13"/>
      <c r="R3451" s="14"/>
    </row>
    <row r="3452" spans="1:18" ht="15.75" customHeight="1">
      <c r="A3452" s="1"/>
      <c r="B3452" s="7" t="s">
        <v>14</v>
      </c>
      <c r="C3452" s="7">
        <v>1185732</v>
      </c>
      <c r="D3452" s="8">
        <v>44507</v>
      </c>
      <c r="E3452" s="7" t="s">
        <v>15</v>
      </c>
      <c r="F3452" s="7" t="s">
        <v>117</v>
      </c>
      <c r="G3452" s="7" t="s">
        <v>118</v>
      </c>
      <c r="H3452" s="7" t="s">
        <v>19</v>
      </c>
      <c r="I3452" s="9">
        <v>0.5</v>
      </c>
      <c r="J3452" s="10">
        <v>2700</v>
      </c>
      <c r="K3452" s="11">
        <f t="shared" si="26"/>
        <v>1350</v>
      </c>
      <c r="L3452" s="11">
        <f t="shared" si="27"/>
        <v>540</v>
      </c>
      <c r="M3452" s="12">
        <v>0.4</v>
      </c>
      <c r="O3452" s="17"/>
      <c r="P3452" s="15"/>
      <c r="Q3452" s="13"/>
      <c r="R3452" s="14"/>
    </row>
    <row r="3453" spans="1:18" ht="15.75" customHeight="1">
      <c r="A3453" s="1"/>
      <c r="B3453" s="7" t="s">
        <v>14</v>
      </c>
      <c r="C3453" s="7">
        <v>1185732</v>
      </c>
      <c r="D3453" s="8">
        <v>44507</v>
      </c>
      <c r="E3453" s="7" t="s">
        <v>15</v>
      </c>
      <c r="F3453" s="7" t="s">
        <v>117</v>
      </c>
      <c r="G3453" s="7" t="s">
        <v>118</v>
      </c>
      <c r="H3453" s="7" t="s">
        <v>20</v>
      </c>
      <c r="I3453" s="9">
        <v>0.5</v>
      </c>
      <c r="J3453" s="10">
        <v>2500</v>
      </c>
      <c r="K3453" s="11">
        <f t="shared" si="26"/>
        <v>1250</v>
      </c>
      <c r="L3453" s="11">
        <f t="shared" si="27"/>
        <v>500</v>
      </c>
      <c r="M3453" s="12">
        <v>0.4</v>
      </c>
      <c r="O3453" s="17"/>
      <c r="P3453" s="15"/>
      <c r="Q3453" s="13"/>
      <c r="R3453" s="14"/>
    </row>
    <row r="3454" spans="1:18" ht="15.75" customHeight="1">
      <c r="A3454" s="1"/>
      <c r="B3454" s="7" t="s">
        <v>14</v>
      </c>
      <c r="C3454" s="7">
        <v>1185732</v>
      </c>
      <c r="D3454" s="8">
        <v>44507</v>
      </c>
      <c r="E3454" s="7" t="s">
        <v>15</v>
      </c>
      <c r="F3454" s="7" t="s">
        <v>117</v>
      </c>
      <c r="G3454" s="7" t="s">
        <v>118</v>
      </c>
      <c r="H3454" s="7" t="s">
        <v>21</v>
      </c>
      <c r="I3454" s="9">
        <v>0.6</v>
      </c>
      <c r="J3454" s="10">
        <v>2250</v>
      </c>
      <c r="K3454" s="11">
        <f t="shared" si="26"/>
        <v>1350</v>
      </c>
      <c r="L3454" s="11">
        <f t="shared" si="27"/>
        <v>405</v>
      </c>
      <c r="M3454" s="12">
        <v>0.3</v>
      </c>
      <c r="O3454" s="17"/>
      <c r="P3454" s="15"/>
      <c r="Q3454" s="13"/>
      <c r="R3454" s="14"/>
    </row>
    <row r="3455" spans="1:18" ht="15.75" customHeight="1">
      <c r="A3455" s="1"/>
      <c r="B3455" s="7" t="s">
        <v>14</v>
      </c>
      <c r="C3455" s="7">
        <v>1185732</v>
      </c>
      <c r="D3455" s="8">
        <v>44507</v>
      </c>
      <c r="E3455" s="7" t="s">
        <v>15</v>
      </c>
      <c r="F3455" s="7" t="s">
        <v>117</v>
      </c>
      <c r="G3455" s="7" t="s">
        <v>118</v>
      </c>
      <c r="H3455" s="7" t="s">
        <v>22</v>
      </c>
      <c r="I3455" s="9">
        <v>0.64999999999999991</v>
      </c>
      <c r="J3455" s="10">
        <v>3250</v>
      </c>
      <c r="K3455" s="11">
        <f t="shared" si="26"/>
        <v>2112.4999999999995</v>
      </c>
      <c r="L3455" s="11">
        <f t="shared" si="27"/>
        <v>844.99999999999989</v>
      </c>
      <c r="M3455" s="12">
        <v>0.4</v>
      </c>
      <c r="O3455" s="17"/>
      <c r="P3455" s="15"/>
      <c r="Q3455" s="13"/>
      <c r="R3455" s="14"/>
    </row>
    <row r="3456" spans="1:18" ht="15.75" customHeight="1">
      <c r="A3456" s="1"/>
      <c r="B3456" s="7" t="s">
        <v>14</v>
      </c>
      <c r="C3456" s="7">
        <v>1185732</v>
      </c>
      <c r="D3456" s="8">
        <v>44536</v>
      </c>
      <c r="E3456" s="7" t="s">
        <v>15</v>
      </c>
      <c r="F3456" s="7" t="s">
        <v>117</v>
      </c>
      <c r="G3456" s="7" t="s">
        <v>118</v>
      </c>
      <c r="H3456" s="7" t="s">
        <v>17</v>
      </c>
      <c r="I3456" s="9">
        <v>0.6</v>
      </c>
      <c r="J3456" s="10">
        <v>5500</v>
      </c>
      <c r="K3456" s="11">
        <f t="shared" si="26"/>
        <v>3300</v>
      </c>
      <c r="L3456" s="11">
        <f t="shared" si="27"/>
        <v>1155</v>
      </c>
      <c r="M3456" s="12">
        <v>0.35</v>
      </c>
      <c r="O3456" s="17"/>
      <c r="P3456" s="15"/>
      <c r="Q3456" s="13"/>
      <c r="R3456" s="14"/>
    </row>
    <row r="3457" spans="1:18" ht="15.75" customHeight="1">
      <c r="A3457" s="1"/>
      <c r="B3457" s="7" t="s">
        <v>14</v>
      </c>
      <c r="C3457" s="7">
        <v>1185732</v>
      </c>
      <c r="D3457" s="8">
        <v>44536</v>
      </c>
      <c r="E3457" s="7" t="s">
        <v>15</v>
      </c>
      <c r="F3457" s="7" t="s">
        <v>117</v>
      </c>
      <c r="G3457" s="7" t="s">
        <v>118</v>
      </c>
      <c r="H3457" s="7" t="s">
        <v>18</v>
      </c>
      <c r="I3457" s="9">
        <v>0.5</v>
      </c>
      <c r="J3457" s="10">
        <v>3500</v>
      </c>
      <c r="K3457" s="11">
        <f t="shared" si="26"/>
        <v>1750</v>
      </c>
      <c r="L3457" s="11">
        <f t="shared" si="27"/>
        <v>612.5</v>
      </c>
      <c r="M3457" s="12">
        <v>0.35</v>
      </c>
      <c r="O3457" s="17"/>
      <c r="P3457" s="15"/>
      <c r="Q3457" s="13"/>
      <c r="R3457" s="14"/>
    </row>
    <row r="3458" spans="1:18" ht="15.75" customHeight="1">
      <c r="A3458" s="1"/>
      <c r="B3458" s="7" t="s">
        <v>14</v>
      </c>
      <c r="C3458" s="7">
        <v>1185732</v>
      </c>
      <c r="D3458" s="8">
        <v>44536</v>
      </c>
      <c r="E3458" s="7" t="s">
        <v>15</v>
      </c>
      <c r="F3458" s="7" t="s">
        <v>117</v>
      </c>
      <c r="G3458" s="7" t="s">
        <v>118</v>
      </c>
      <c r="H3458" s="7" t="s">
        <v>19</v>
      </c>
      <c r="I3458" s="9">
        <v>0.5</v>
      </c>
      <c r="J3458" s="10">
        <v>3250</v>
      </c>
      <c r="K3458" s="11">
        <f t="shared" si="26"/>
        <v>1625</v>
      </c>
      <c r="L3458" s="11">
        <f t="shared" si="27"/>
        <v>650</v>
      </c>
      <c r="M3458" s="12">
        <v>0.4</v>
      </c>
      <c r="O3458" s="17"/>
      <c r="P3458" s="15"/>
      <c r="Q3458" s="13"/>
      <c r="R3458" s="14"/>
    </row>
    <row r="3459" spans="1:18" ht="15.75" customHeight="1">
      <c r="A3459" s="1"/>
      <c r="B3459" s="7" t="s">
        <v>14</v>
      </c>
      <c r="C3459" s="7">
        <v>1185732</v>
      </c>
      <c r="D3459" s="8">
        <v>44536</v>
      </c>
      <c r="E3459" s="7" t="s">
        <v>15</v>
      </c>
      <c r="F3459" s="7" t="s">
        <v>117</v>
      </c>
      <c r="G3459" s="7" t="s">
        <v>118</v>
      </c>
      <c r="H3459" s="7" t="s">
        <v>20</v>
      </c>
      <c r="I3459" s="9">
        <v>0.5</v>
      </c>
      <c r="J3459" s="10">
        <v>2750</v>
      </c>
      <c r="K3459" s="11">
        <f t="shared" si="26"/>
        <v>1375</v>
      </c>
      <c r="L3459" s="11">
        <f t="shared" si="27"/>
        <v>550</v>
      </c>
      <c r="M3459" s="12">
        <v>0.4</v>
      </c>
      <c r="O3459" s="17"/>
      <c r="P3459" s="15"/>
      <c r="Q3459" s="13"/>
      <c r="R3459" s="14"/>
    </row>
    <row r="3460" spans="1:18" ht="15.75" customHeight="1">
      <c r="A3460" s="1"/>
      <c r="B3460" s="7" t="s">
        <v>14</v>
      </c>
      <c r="C3460" s="7">
        <v>1185732</v>
      </c>
      <c r="D3460" s="8">
        <v>44536</v>
      </c>
      <c r="E3460" s="7" t="s">
        <v>15</v>
      </c>
      <c r="F3460" s="7" t="s">
        <v>117</v>
      </c>
      <c r="G3460" s="7" t="s">
        <v>118</v>
      </c>
      <c r="H3460" s="7" t="s">
        <v>21</v>
      </c>
      <c r="I3460" s="9">
        <v>0.6</v>
      </c>
      <c r="J3460" s="10">
        <v>2750</v>
      </c>
      <c r="K3460" s="11">
        <f t="shared" si="26"/>
        <v>1650</v>
      </c>
      <c r="L3460" s="11">
        <f t="shared" si="27"/>
        <v>495</v>
      </c>
      <c r="M3460" s="12">
        <v>0.3</v>
      </c>
      <c r="O3460" s="17"/>
      <c r="P3460" s="15"/>
      <c r="Q3460" s="13"/>
      <c r="R3460" s="14"/>
    </row>
    <row r="3461" spans="1:18" ht="15.75" customHeight="1">
      <c r="A3461" s="1"/>
      <c r="B3461" s="7" t="s">
        <v>14</v>
      </c>
      <c r="C3461" s="7">
        <v>1185732</v>
      </c>
      <c r="D3461" s="8">
        <v>44536</v>
      </c>
      <c r="E3461" s="7" t="s">
        <v>15</v>
      </c>
      <c r="F3461" s="7" t="s">
        <v>117</v>
      </c>
      <c r="G3461" s="7" t="s">
        <v>118</v>
      </c>
      <c r="H3461" s="7" t="s">
        <v>22</v>
      </c>
      <c r="I3461" s="9">
        <v>0.64999999999999991</v>
      </c>
      <c r="J3461" s="10">
        <v>3750</v>
      </c>
      <c r="K3461" s="11">
        <f t="shared" si="26"/>
        <v>2437.4999999999995</v>
      </c>
      <c r="L3461" s="11">
        <f t="shared" si="27"/>
        <v>974.99999999999989</v>
      </c>
      <c r="M3461" s="12">
        <v>0.4</v>
      </c>
      <c r="O3461" s="17"/>
      <c r="P3461" s="15"/>
      <c r="Q3461" s="13"/>
      <c r="R3461" s="14"/>
    </row>
    <row r="3462" spans="1:18" ht="15.75" customHeight="1">
      <c r="A3462" s="1" t="s">
        <v>39</v>
      </c>
      <c r="B3462" s="7" t="s">
        <v>14</v>
      </c>
      <c r="C3462" s="7">
        <v>1185732</v>
      </c>
      <c r="D3462" s="8">
        <v>44203</v>
      </c>
      <c r="E3462" s="7" t="s">
        <v>15</v>
      </c>
      <c r="F3462" s="7" t="s">
        <v>119</v>
      </c>
      <c r="G3462" s="7" t="s">
        <v>120</v>
      </c>
      <c r="H3462" s="7" t="s">
        <v>17</v>
      </c>
      <c r="I3462" s="9">
        <v>0.4</v>
      </c>
      <c r="J3462" s="10">
        <v>5000</v>
      </c>
      <c r="K3462" s="11">
        <f t="shared" si="26"/>
        <v>2000</v>
      </c>
      <c r="L3462" s="11">
        <f t="shared" si="27"/>
        <v>800</v>
      </c>
      <c r="M3462" s="12">
        <v>0.4</v>
      </c>
      <c r="O3462" s="17"/>
      <c r="P3462" s="15"/>
      <c r="Q3462" s="13"/>
      <c r="R3462" s="14"/>
    </row>
    <row r="3463" spans="1:18" ht="15.75" customHeight="1">
      <c r="A3463" s="1"/>
      <c r="B3463" s="7" t="s">
        <v>14</v>
      </c>
      <c r="C3463" s="7">
        <v>1185732</v>
      </c>
      <c r="D3463" s="8">
        <v>44203</v>
      </c>
      <c r="E3463" s="7" t="s">
        <v>15</v>
      </c>
      <c r="F3463" s="7" t="s">
        <v>119</v>
      </c>
      <c r="G3463" s="7" t="s">
        <v>120</v>
      </c>
      <c r="H3463" s="7" t="s">
        <v>18</v>
      </c>
      <c r="I3463" s="9">
        <v>0.4</v>
      </c>
      <c r="J3463" s="10">
        <v>3000</v>
      </c>
      <c r="K3463" s="11">
        <f t="shared" si="26"/>
        <v>1200</v>
      </c>
      <c r="L3463" s="11">
        <f t="shared" si="27"/>
        <v>480</v>
      </c>
      <c r="M3463" s="12">
        <v>0.4</v>
      </c>
      <c r="O3463" s="17"/>
      <c r="P3463" s="15"/>
      <c r="Q3463" s="13"/>
      <c r="R3463" s="14"/>
    </row>
    <row r="3464" spans="1:18" ht="15.75" customHeight="1">
      <c r="A3464" s="1"/>
      <c r="B3464" s="7" t="s">
        <v>14</v>
      </c>
      <c r="C3464" s="7">
        <v>1185732</v>
      </c>
      <c r="D3464" s="8">
        <v>44203</v>
      </c>
      <c r="E3464" s="7" t="s">
        <v>15</v>
      </c>
      <c r="F3464" s="7" t="s">
        <v>119</v>
      </c>
      <c r="G3464" s="7" t="s">
        <v>120</v>
      </c>
      <c r="H3464" s="7" t="s">
        <v>19</v>
      </c>
      <c r="I3464" s="9">
        <v>0.30000000000000004</v>
      </c>
      <c r="J3464" s="10">
        <v>3000</v>
      </c>
      <c r="K3464" s="11">
        <f t="shared" si="26"/>
        <v>900.00000000000011</v>
      </c>
      <c r="L3464" s="11">
        <f t="shared" si="27"/>
        <v>270</v>
      </c>
      <c r="M3464" s="12">
        <v>0.3</v>
      </c>
      <c r="O3464" s="17"/>
      <c r="P3464" s="15"/>
      <c r="Q3464" s="13"/>
      <c r="R3464" s="14"/>
    </row>
    <row r="3465" spans="1:18" ht="15.75" customHeight="1">
      <c r="A3465" s="1"/>
      <c r="B3465" s="7" t="s">
        <v>14</v>
      </c>
      <c r="C3465" s="7">
        <v>1185732</v>
      </c>
      <c r="D3465" s="8">
        <v>44203</v>
      </c>
      <c r="E3465" s="7" t="s">
        <v>15</v>
      </c>
      <c r="F3465" s="7" t="s">
        <v>119</v>
      </c>
      <c r="G3465" s="7" t="s">
        <v>120</v>
      </c>
      <c r="H3465" s="7" t="s">
        <v>20</v>
      </c>
      <c r="I3465" s="9">
        <v>0.35</v>
      </c>
      <c r="J3465" s="10">
        <v>1500</v>
      </c>
      <c r="K3465" s="11">
        <f t="shared" si="26"/>
        <v>525</v>
      </c>
      <c r="L3465" s="11">
        <f t="shared" si="27"/>
        <v>157.5</v>
      </c>
      <c r="M3465" s="12">
        <v>0.3</v>
      </c>
      <c r="O3465" s="17"/>
      <c r="P3465" s="15"/>
      <c r="Q3465" s="13"/>
      <c r="R3465" s="14"/>
    </row>
    <row r="3466" spans="1:18" ht="15.75" customHeight="1">
      <c r="A3466" s="1"/>
      <c r="B3466" s="7" t="s">
        <v>14</v>
      </c>
      <c r="C3466" s="7">
        <v>1185732</v>
      </c>
      <c r="D3466" s="8">
        <v>44203</v>
      </c>
      <c r="E3466" s="7" t="s">
        <v>15</v>
      </c>
      <c r="F3466" s="7" t="s">
        <v>119</v>
      </c>
      <c r="G3466" s="7" t="s">
        <v>120</v>
      </c>
      <c r="H3466" s="7" t="s">
        <v>21</v>
      </c>
      <c r="I3466" s="9">
        <v>0.5</v>
      </c>
      <c r="J3466" s="10">
        <v>2000</v>
      </c>
      <c r="K3466" s="11">
        <f t="shared" si="26"/>
        <v>1000</v>
      </c>
      <c r="L3466" s="11">
        <f t="shared" si="27"/>
        <v>300</v>
      </c>
      <c r="M3466" s="12">
        <v>0.3</v>
      </c>
      <c r="O3466" s="17"/>
      <c r="P3466" s="15"/>
      <c r="Q3466" s="13"/>
      <c r="R3466" s="14"/>
    </row>
    <row r="3467" spans="1:18" ht="15.75" customHeight="1">
      <c r="A3467" s="1"/>
      <c r="B3467" s="7" t="s">
        <v>14</v>
      </c>
      <c r="C3467" s="7">
        <v>1185732</v>
      </c>
      <c r="D3467" s="8">
        <v>44203</v>
      </c>
      <c r="E3467" s="7" t="s">
        <v>15</v>
      </c>
      <c r="F3467" s="7" t="s">
        <v>119</v>
      </c>
      <c r="G3467" s="7" t="s">
        <v>120</v>
      </c>
      <c r="H3467" s="7" t="s">
        <v>22</v>
      </c>
      <c r="I3467" s="9">
        <v>0.4</v>
      </c>
      <c r="J3467" s="10">
        <v>3000</v>
      </c>
      <c r="K3467" s="11">
        <f t="shared" si="26"/>
        <v>1200</v>
      </c>
      <c r="L3467" s="11">
        <f t="shared" si="27"/>
        <v>420</v>
      </c>
      <c r="M3467" s="12">
        <v>0.35</v>
      </c>
      <c r="O3467" s="17"/>
      <c r="P3467" s="15"/>
      <c r="Q3467" s="13"/>
      <c r="R3467" s="14"/>
    </row>
    <row r="3468" spans="1:18" ht="15.75" customHeight="1">
      <c r="A3468" s="1"/>
      <c r="B3468" s="7" t="s">
        <v>14</v>
      </c>
      <c r="C3468" s="7">
        <v>1185732</v>
      </c>
      <c r="D3468" s="8">
        <v>44232</v>
      </c>
      <c r="E3468" s="7" t="s">
        <v>15</v>
      </c>
      <c r="F3468" s="7" t="s">
        <v>119</v>
      </c>
      <c r="G3468" s="7" t="s">
        <v>120</v>
      </c>
      <c r="H3468" s="7" t="s">
        <v>17</v>
      </c>
      <c r="I3468" s="9">
        <v>0.4</v>
      </c>
      <c r="J3468" s="10">
        <v>5500</v>
      </c>
      <c r="K3468" s="11">
        <f t="shared" si="26"/>
        <v>2200</v>
      </c>
      <c r="L3468" s="11">
        <f t="shared" si="27"/>
        <v>880</v>
      </c>
      <c r="M3468" s="12">
        <v>0.4</v>
      </c>
      <c r="O3468" s="17"/>
      <c r="P3468" s="15"/>
      <c r="Q3468" s="13"/>
      <c r="R3468" s="14"/>
    </row>
    <row r="3469" spans="1:18" ht="15.75" customHeight="1">
      <c r="A3469" s="1"/>
      <c r="B3469" s="7" t="s">
        <v>14</v>
      </c>
      <c r="C3469" s="7">
        <v>1185732</v>
      </c>
      <c r="D3469" s="8">
        <v>44232</v>
      </c>
      <c r="E3469" s="7" t="s">
        <v>15</v>
      </c>
      <c r="F3469" s="7" t="s">
        <v>119</v>
      </c>
      <c r="G3469" s="7" t="s">
        <v>120</v>
      </c>
      <c r="H3469" s="7" t="s">
        <v>18</v>
      </c>
      <c r="I3469" s="9">
        <v>0.4</v>
      </c>
      <c r="J3469" s="10">
        <v>2000</v>
      </c>
      <c r="K3469" s="11">
        <f t="shared" si="26"/>
        <v>800</v>
      </c>
      <c r="L3469" s="11">
        <f t="shared" si="27"/>
        <v>320</v>
      </c>
      <c r="M3469" s="12">
        <v>0.4</v>
      </c>
      <c r="O3469" s="17"/>
      <c r="P3469" s="15"/>
      <c r="Q3469" s="13"/>
      <c r="R3469" s="14"/>
    </row>
    <row r="3470" spans="1:18" ht="15.75" customHeight="1">
      <c r="A3470" s="1"/>
      <c r="B3470" s="7" t="s">
        <v>14</v>
      </c>
      <c r="C3470" s="7">
        <v>1185732</v>
      </c>
      <c r="D3470" s="8">
        <v>44232</v>
      </c>
      <c r="E3470" s="7" t="s">
        <v>15</v>
      </c>
      <c r="F3470" s="7" t="s">
        <v>119</v>
      </c>
      <c r="G3470" s="7" t="s">
        <v>120</v>
      </c>
      <c r="H3470" s="7" t="s">
        <v>19</v>
      </c>
      <c r="I3470" s="9">
        <v>0.30000000000000004</v>
      </c>
      <c r="J3470" s="10">
        <v>2500</v>
      </c>
      <c r="K3470" s="11">
        <f t="shared" si="26"/>
        <v>750.00000000000011</v>
      </c>
      <c r="L3470" s="11">
        <f t="shared" si="27"/>
        <v>225.00000000000003</v>
      </c>
      <c r="M3470" s="12">
        <v>0.3</v>
      </c>
      <c r="O3470" s="17"/>
      <c r="P3470" s="15"/>
      <c r="Q3470" s="13"/>
      <c r="R3470" s="14"/>
    </row>
    <row r="3471" spans="1:18" ht="15.75" customHeight="1">
      <c r="A3471" s="1"/>
      <c r="B3471" s="7" t="s">
        <v>14</v>
      </c>
      <c r="C3471" s="7">
        <v>1185732</v>
      </c>
      <c r="D3471" s="8">
        <v>44232</v>
      </c>
      <c r="E3471" s="7" t="s">
        <v>15</v>
      </c>
      <c r="F3471" s="7" t="s">
        <v>119</v>
      </c>
      <c r="G3471" s="7" t="s">
        <v>120</v>
      </c>
      <c r="H3471" s="7" t="s">
        <v>20</v>
      </c>
      <c r="I3471" s="9">
        <v>0.35</v>
      </c>
      <c r="J3471" s="10">
        <v>1250</v>
      </c>
      <c r="K3471" s="11">
        <f t="shared" si="26"/>
        <v>437.5</v>
      </c>
      <c r="L3471" s="11">
        <f t="shared" si="27"/>
        <v>131.25</v>
      </c>
      <c r="M3471" s="12">
        <v>0.3</v>
      </c>
      <c r="O3471" s="17"/>
      <c r="P3471" s="15"/>
      <c r="Q3471" s="13"/>
      <c r="R3471" s="14"/>
    </row>
    <row r="3472" spans="1:18" ht="15.75" customHeight="1">
      <c r="A3472" s="1"/>
      <c r="B3472" s="7" t="s">
        <v>14</v>
      </c>
      <c r="C3472" s="7">
        <v>1185732</v>
      </c>
      <c r="D3472" s="8">
        <v>44232</v>
      </c>
      <c r="E3472" s="7" t="s">
        <v>15</v>
      </c>
      <c r="F3472" s="7" t="s">
        <v>119</v>
      </c>
      <c r="G3472" s="7" t="s">
        <v>120</v>
      </c>
      <c r="H3472" s="7" t="s">
        <v>21</v>
      </c>
      <c r="I3472" s="9">
        <v>0.5</v>
      </c>
      <c r="J3472" s="10">
        <v>2000</v>
      </c>
      <c r="K3472" s="11">
        <f t="shared" si="26"/>
        <v>1000</v>
      </c>
      <c r="L3472" s="11">
        <f t="shared" si="27"/>
        <v>300</v>
      </c>
      <c r="M3472" s="12">
        <v>0.3</v>
      </c>
      <c r="O3472" s="17"/>
      <c r="P3472" s="15"/>
      <c r="Q3472" s="13"/>
      <c r="R3472" s="14"/>
    </row>
    <row r="3473" spans="1:18" ht="15.75" customHeight="1">
      <c r="A3473" s="1"/>
      <c r="B3473" s="7" t="s">
        <v>14</v>
      </c>
      <c r="C3473" s="7">
        <v>1185732</v>
      </c>
      <c r="D3473" s="8">
        <v>44232</v>
      </c>
      <c r="E3473" s="7" t="s">
        <v>15</v>
      </c>
      <c r="F3473" s="7" t="s">
        <v>119</v>
      </c>
      <c r="G3473" s="7" t="s">
        <v>120</v>
      </c>
      <c r="H3473" s="7" t="s">
        <v>22</v>
      </c>
      <c r="I3473" s="9">
        <v>0.4</v>
      </c>
      <c r="J3473" s="10">
        <v>3000</v>
      </c>
      <c r="K3473" s="11">
        <f t="shared" si="26"/>
        <v>1200</v>
      </c>
      <c r="L3473" s="11">
        <f t="shared" si="27"/>
        <v>420</v>
      </c>
      <c r="M3473" s="12">
        <v>0.35</v>
      </c>
      <c r="O3473" s="17"/>
      <c r="P3473" s="15"/>
      <c r="Q3473" s="13"/>
      <c r="R3473" s="14"/>
    </row>
    <row r="3474" spans="1:18" ht="15.75" customHeight="1">
      <c r="A3474" s="1"/>
      <c r="B3474" s="7" t="s">
        <v>14</v>
      </c>
      <c r="C3474" s="7">
        <v>1185732</v>
      </c>
      <c r="D3474" s="8">
        <v>44258</v>
      </c>
      <c r="E3474" s="7" t="s">
        <v>15</v>
      </c>
      <c r="F3474" s="7" t="s">
        <v>119</v>
      </c>
      <c r="G3474" s="7" t="s">
        <v>120</v>
      </c>
      <c r="H3474" s="7" t="s">
        <v>17</v>
      </c>
      <c r="I3474" s="9">
        <v>0.4</v>
      </c>
      <c r="J3474" s="10">
        <v>5200</v>
      </c>
      <c r="K3474" s="11">
        <f t="shared" si="26"/>
        <v>2080</v>
      </c>
      <c r="L3474" s="11">
        <f t="shared" si="27"/>
        <v>832</v>
      </c>
      <c r="M3474" s="12">
        <v>0.4</v>
      </c>
      <c r="O3474" s="17"/>
      <c r="P3474" s="15"/>
      <c r="Q3474" s="13"/>
      <c r="R3474" s="14"/>
    </row>
    <row r="3475" spans="1:18" ht="15.75" customHeight="1">
      <c r="A3475" s="1"/>
      <c r="B3475" s="7" t="s">
        <v>14</v>
      </c>
      <c r="C3475" s="7">
        <v>1185732</v>
      </c>
      <c r="D3475" s="8">
        <v>44258</v>
      </c>
      <c r="E3475" s="7" t="s">
        <v>15</v>
      </c>
      <c r="F3475" s="7" t="s">
        <v>119</v>
      </c>
      <c r="G3475" s="7" t="s">
        <v>120</v>
      </c>
      <c r="H3475" s="7" t="s">
        <v>18</v>
      </c>
      <c r="I3475" s="9">
        <v>0.4</v>
      </c>
      <c r="J3475" s="10">
        <v>2250</v>
      </c>
      <c r="K3475" s="11">
        <f t="shared" si="26"/>
        <v>900</v>
      </c>
      <c r="L3475" s="11">
        <f t="shared" si="27"/>
        <v>360</v>
      </c>
      <c r="M3475" s="12">
        <v>0.4</v>
      </c>
      <c r="O3475" s="17"/>
      <c r="P3475" s="15"/>
      <c r="Q3475" s="13"/>
      <c r="R3475" s="14"/>
    </row>
    <row r="3476" spans="1:18" ht="15.75" customHeight="1">
      <c r="A3476" s="1"/>
      <c r="B3476" s="7" t="s">
        <v>14</v>
      </c>
      <c r="C3476" s="7">
        <v>1185732</v>
      </c>
      <c r="D3476" s="8">
        <v>44258</v>
      </c>
      <c r="E3476" s="7" t="s">
        <v>15</v>
      </c>
      <c r="F3476" s="7" t="s">
        <v>119</v>
      </c>
      <c r="G3476" s="7" t="s">
        <v>120</v>
      </c>
      <c r="H3476" s="7" t="s">
        <v>19</v>
      </c>
      <c r="I3476" s="9">
        <v>0.30000000000000004</v>
      </c>
      <c r="J3476" s="10">
        <v>2500</v>
      </c>
      <c r="K3476" s="11">
        <f t="shared" si="26"/>
        <v>750.00000000000011</v>
      </c>
      <c r="L3476" s="11">
        <f t="shared" si="27"/>
        <v>225.00000000000003</v>
      </c>
      <c r="M3476" s="12">
        <v>0.3</v>
      </c>
      <c r="O3476" s="17"/>
      <c r="P3476" s="15"/>
      <c r="Q3476" s="13"/>
      <c r="R3476" s="14"/>
    </row>
    <row r="3477" spans="1:18" ht="15.75" customHeight="1">
      <c r="A3477" s="1"/>
      <c r="B3477" s="7" t="s">
        <v>14</v>
      </c>
      <c r="C3477" s="7">
        <v>1185732</v>
      </c>
      <c r="D3477" s="8">
        <v>44258</v>
      </c>
      <c r="E3477" s="7" t="s">
        <v>15</v>
      </c>
      <c r="F3477" s="7" t="s">
        <v>119</v>
      </c>
      <c r="G3477" s="7" t="s">
        <v>120</v>
      </c>
      <c r="H3477" s="7" t="s">
        <v>20</v>
      </c>
      <c r="I3477" s="9">
        <v>0.35</v>
      </c>
      <c r="J3477" s="10">
        <v>1000</v>
      </c>
      <c r="K3477" s="11">
        <f t="shared" si="26"/>
        <v>350</v>
      </c>
      <c r="L3477" s="11">
        <f t="shared" si="27"/>
        <v>105</v>
      </c>
      <c r="M3477" s="12">
        <v>0.3</v>
      </c>
      <c r="O3477" s="17"/>
      <c r="P3477" s="15"/>
      <c r="Q3477" s="13"/>
      <c r="R3477" s="14"/>
    </row>
    <row r="3478" spans="1:18" ht="15.75" customHeight="1">
      <c r="A3478" s="1"/>
      <c r="B3478" s="7" t="s">
        <v>14</v>
      </c>
      <c r="C3478" s="7">
        <v>1185732</v>
      </c>
      <c r="D3478" s="8">
        <v>44258</v>
      </c>
      <c r="E3478" s="7" t="s">
        <v>15</v>
      </c>
      <c r="F3478" s="7" t="s">
        <v>119</v>
      </c>
      <c r="G3478" s="7" t="s">
        <v>120</v>
      </c>
      <c r="H3478" s="7" t="s">
        <v>21</v>
      </c>
      <c r="I3478" s="9">
        <v>0.5</v>
      </c>
      <c r="J3478" s="10">
        <v>1500</v>
      </c>
      <c r="K3478" s="11">
        <f t="shared" si="26"/>
        <v>750</v>
      </c>
      <c r="L3478" s="11">
        <f t="shared" si="27"/>
        <v>225</v>
      </c>
      <c r="M3478" s="12">
        <v>0.3</v>
      </c>
      <c r="O3478" s="17"/>
      <c r="P3478" s="15"/>
      <c r="Q3478" s="13"/>
      <c r="R3478" s="14"/>
    </row>
    <row r="3479" spans="1:18" ht="15.75" customHeight="1">
      <c r="A3479" s="1"/>
      <c r="B3479" s="7" t="s">
        <v>14</v>
      </c>
      <c r="C3479" s="7">
        <v>1185732</v>
      </c>
      <c r="D3479" s="8">
        <v>44258</v>
      </c>
      <c r="E3479" s="7" t="s">
        <v>15</v>
      </c>
      <c r="F3479" s="7" t="s">
        <v>119</v>
      </c>
      <c r="G3479" s="7" t="s">
        <v>120</v>
      </c>
      <c r="H3479" s="7" t="s">
        <v>22</v>
      </c>
      <c r="I3479" s="9">
        <v>0.4</v>
      </c>
      <c r="J3479" s="10">
        <v>2500</v>
      </c>
      <c r="K3479" s="11">
        <f t="shared" si="26"/>
        <v>1000</v>
      </c>
      <c r="L3479" s="11">
        <f t="shared" si="27"/>
        <v>350</v>
      </c>
      <c r="M3479" s="12">
        <v>0.35</v>
      </c>
      <c r="O3479" s="17"/>
      <c r="P3479" s="15"/>
      <c r="Q3479" s="13"/>
      <c r="R3479" s="14"/>
    </row>
    <row r="3480" spans="1:18" ht="15.75" customHeight="1">
      <c r="A3480" s="1"/>
      <c r="B3480" s="7" t="s">
        <v>14</v>
      </c>
      <c r="C3480" s="7">
        <v>1185732</v>
      </c>
      <c r="D3480" s="8">
        <v>44290</v>
      </c>
      <c r="E3480" s="7" t="s">
        <v>15</v>
      </c>
      <c r="F3480" s="7" t="s">
        <v>119</v>
      </c>
      <c r="G3480" s="7" t="s">
        <v>120</v>
      </c>
      <c r="H3480" s="7" t="s">
        <v>17</v>
      </c>
      <c r="I3480" s="9">
        <v>0.4</v>
      </c>
      <c r="J3480" s="10">
        <v>5000</v>
      </c>
      <c r="K3480" s="11">
        <f t="shared" si="26"/>
        <v>2000</v>
      </c>
      <c r="L3480" s="11">
        <f t="shared" si="27"/>
        <v>800</v>
      </c>
      <c r="M3480" s="12">
        <v>0.4</v>
      </c>
      <c r="O3480" s="17"/>
      <c r="P3480" s="15"/>
      <c r="Q3480" s="13"/>
      <c r="R3480" s="14"/>
    </row>
    <row r="3481" spans="1:18" ht="15.75" customHeight="1">
      <c r="A3481" s="1"/>
      <c r="B3481" s="7" t="s">
        <v>14</v>
      </c>
      <c r="C3481" s="7">
        <v>1185732</v>
      </c>
      <c r="D3481" s="8">
        <v>44290</v>
      </c>
      <c r="E3481" s="7" t="s">
        <v>15</v>
      </c>
      <c r="F3481" s="7" t="s">
        <v>119</v>
      </c>
      <c r="G3481" s="7" t="s">
        <v>120</v>
      </c>
      <c r="H3481" s="7" t="s">
        <v>18</v>
      </c>
      <c r="I3481" s="9">
        <v>0.4</v>
      </c>
      <c r="J3481" s="10">
        <v>2000</v>
      </c>
      <c r="K3481" s="11">
        <f t="shared" si="26"/>
        <v>800</v>
      </c>
      <c r="L3481" s="11">
        <f t="shared" si="27"/>
        <v>320</v>
      </c>
      <c r="M3481" s="12">
        <v>0.4</v>
      </c>
      <c r="O3481" s="17"/>
      <c r="P3481" s="15"/>
      <c r="Q3481" s="13"/>
      <c r="R3481" s="14"/>
    </row>
    <row r="3482" spans="1:18" ht="15.75" customHeight="1">
      <c r="A3482" s="1"/>
      <c r="B3482" s="7" t="s">
        <v>14</v>
      </c>
      <c r="C3482" s="7">
        <v>1185732</v>
      </c>
      <c r="D3482" s="8">
        <v>44290</v>
      </c>
      <c r="E3482" s="7" t="s">
        <v>15</v>
      </c>
      <c r="F3482" s="7" t="s">
        <v>119</v>
      </c>
      <c r="G3482" s="7" t="s">
        <v>120</v>
      </c>
      <c r="H3482" s="7" t="s">
        <v>19</v>
      </c>
      <c r="I3482" s="9">
        <v>0.30000000000000004</v>
      </c>
      <c r="J3482" s="10">
        <v>2000</v>
      </c>
      <c r="K3482" s="11">
        <f t="shared" si="26"/>
        <v>600.00000000000011</v>
      </c>
      <c r="L3482" s="11">
        <f t="shared" si="27"/>
        <v>180.00000000000003</v>
      </c>
      <c r="M3482" s="12">
        <v>0.3</v>
      </c>
      <c r="O3482" s="17"/>
      <c r="P3482" s="15"/>
      <c r="Q3482" s="13"/>
      <c r="R3482" s="14"/>
    </row>
    <row r="3483" spans="1:18" ht="15.75" customHeight="1">
      <c r="A3483" s="1"/>
      <c r="B3483" s="7" t="s">
        <v>14</v>
      </c>
      <c r="C3483" s="7">
        <v>1185732</v>
      </c>
      <c r="D3483" s="8">
        <v>44290</v>
      </c>
      <c r="E3483" s="7" t="s">
        <v>15</v>
      </c>
      <c r="F3483" s="7" t="s">
        <v>119</v>
      </c>
      <c r="G3483" s="7" t="s">
        <v>120</v>
      </c>
      <c r="H3483" s="7" t="s">
        <v>20</v>
      </c>
      <c r="I3483" s="9">
        <v>0.35</v>
      </c>
      <c r="J3483" s="10">
        <v>1250</v>
      </c>
      <c r="K3483" s="11">
        <f t="shared" si="26"/>
        <v>437.5</v>
      </c>
      <c r="L3483" s="11">
        <f t="shared" si="27"/>
        <v>131.25</v>
      </c>
      <c r="M3483" s="12">
        <v>0.3</v>
      </c>
      <c r="O3483" s="17"/>
      <c r="P3483" s="15"/>
      <c r="Q3483" s="13"/>
      <c r="R3483" s="14"/>
    </row>
    <row r="3484" spans="1:18" ht="15.75" customHeight="1">
      <c r="A3484" s="1"/>
      <c r="B3484" s="7" t="s">
        <v>14</v>
      </c>
      <c r="C3484" s="7">
        <v>1185732</v>
      </c>
      <c r="D3484" s="8">
        <v>44290</v>
      </c>
      <c r="E3484" s="7" t="s">
        <v>15</v>
      </c>
      <c r="F3484" s="7" t="s">
        <v>119</v>
      </c>
      <c r="G3484" s="7" t="s">
        <v>120</v>
      </c>
      <c r="H3484" s="7" t="s">
        <v>21</v>
      </c>
      <c r="I3484" s="9">
        <v>0.5</v>
      </c>
      <c r="J3484" s="10">
        <v>1250</v>
      </c>
      <c r="K3484" s="11">
        <f t="shared" si="26"/>
        <v>625</v>
      </c>
      <c r="L3484" s="11">
        <f t="shared" si="27"/>
        <v>187.5</v>
      </c>
      <c r="M3484" s="12">
        <v>0.3</v>
      </c>
      <c r="O3484" s="17"/>
      <c r="P3484" s="15"/>
      <c r="Q3484" s="13"/>
      <c r="R3484" s="14"/>
    </row>
    <row r="3485" spans="1:18" ht="15.75" customHeight="1">
      <c r="A3485" s="1"/>
      <c r="B3485" s="7" t="s">
        <v>14</v>
      </c>
      <c r="C3485" s="7">
        <v>1185732</v>
      </c>
      <c r="D3485" s="8">
        <v>44290</v>
      </c>
      <c r="E3485" s="7" t="s">
        <v>15</v>
      </c>
      <c r="F3485" s="7" t="s">
        <v>119</v>
      </c>
      <c r="G3485" s="7" t="s">
        <v>120</v>
      </c>
      <c r="H3485" s="7" t="s">
        <v>22</v>
      </c>
      <c r="I3485" s="9">
        <v>0.4</v>
      </c>
      <c r="J3485" s="10">
        <v>2750</v>
      </c>
      <c r="K3485" s="11">
        <f t="shared" si="26"/>
        <v>1100</v>
      </c>
      <c r="L3485" s="11">
        <f t="shared" si="27"/>
        <v>385</v>
      </c>
      <c r="M3485" s="12">
        <v>0.35</v>
      </c>
      <c r="O3485" s="17"/>
      <c r="P3485" s="15"/>
      <c r="Q3485" s="13"/>
      <c r="R3485" s="14"/>
    </row>
    <row r="3486" spans="1:18" ht="15.75" customHeight="1">
      <c r="A3486" s="1"/>
      <c r="B3486" s="7" t="s">
        <v>14</v>
      </c>
      <c r="C3486" s="7">
        <v>1185732</v>
      </c>
      <c r="D3486" s="8">
        <v>44319</v>
      </c>
      <c r="E3486" s="7" t="s">
        <v>15</v>
      </c>
      <c r="F3486" s="7" t="s">
        <v>119</v>
      </c>
      <c r="G3486" s="7" t="s">
        <v>120</v>
      </c>
      <c r="H3486" s="7" t="s">
        <v>17</v>
      </c>
      <c r="I3486" s="9">
        <v>0.54999999999999993</v>
      </c>
      <c r="J3486" s="10">
        <v>5450</v>
      </c>
      <c r="K3486" s="11">
        <f t="shared" si="26"/>
        <v>2997.4999999999995</v>
      </c>
      <c r="L3486" s="11">
        <f t="shared" si="27"/>
        <v>1198.9999999999998</v>
      </c>
      <c r="M3486" s="12">
        <v>0.4</v>
      </c>
      <c r="O3486" s="17"/>
      <c r="P3486" s="15"/>
      <c r="Q3486" s="13"/>
      <c r="R3486" s="14"/>
    </row>
    <row r="3487" spans="1:18" ht="15.75" customHeight="1">
      <c r="A3487" s="1"/>
      <c r="B3487" s="7" t="s">
        <v>14</v>
      </c>
      <c r="C3487" s="7">
        <v>1185732</v>
      </c>
      <c r="D3487" s="8">
        <v>44319</v>
      </c>
      <c r="E3487" s="7" t="s">
        <v>15</v>
      </c>
      <c r="F3487" s="7" t="s">
        <v>119</v>
      </c>
      <c r="G3487" s="7" t="s">
        <v>120</v>
      </c>
      <c r="H3487" s="7" t="s">
        <v>18</v>
      </c>
      <c r="I3487" s="9">
        <v>0.5</v>
      </c>
      <c r="J3487" s="10">
        <v>2500</v>
      </c>
      <c r="K3487" s="11">
        <f t="shared" si="26"/>
        <v>1250</v>
      </c>
      <c r="L3487" s="11">
        <f t="shared" si="27"/>
        <v>500</v>
      </c>
      <c r="M3487" s="12">
        <v>0.4</v>
      </c>
      <c r="O3487" s="17"/>
      <c r="P3487" s="15"/>
      <c r="Q3487" s="13"/>
      <c r="R3487" s="14"/>
    </row>
    <row r="3488" spans="1:18" ht="15.75" customHeight="1">
      <c r="A3488" s="1"/>
      <c r="B3488" s="7" t="s">
        <v>14</v>
      </c>
      <c r="C3488" s="7">
        <v>1185732</v>
      </c>
      <c r="D3488" s="8">
        <v>44319</v>
      </c>
      <c r="E3488" s="7" t="s">
        <v>15</v>
      </c>
      <c r="F3488" s="7" t="s">
        <v>119</v>
      </c>
      <c r="G3488" s="7" t="s">
        <v>120</v>
      </c>
      <c r="H3488" s="7" t="s">
        <v>19</v>
      </c>
      <c r="I3488" s="9">
        <v>0.45</v>
      </c>
      <c r="J3488" s="10">
        <v>2750</v>
      </c>
      <c r="K3488" s="11">
        <f t="shared" si="26"/>
        <v>1237.5</v>
      </c>
      <c r="L3488" s="11">
        <f t="shared" si="27"/>
        <v>371.25</v>
      </c>
      <c r="M3488" s="12">
        <v>0.3</v>
      </c>
      <c r="O3488" s="17"/>
      <c r="P3488" s="15"/>
      <c r="Q3488" s="13"/>
      <c r="R3488" s="14"/>
    </row>
    <row r="3489" spans="1:18" ht="15.75" customHeight="1">
      <c r="A3489" s="1"/>
      <c r="B3489" s="7" t="s">
        <v>14</v>
      </c>
      <c r="C3489" s="7">
        <v>1185732</v>
      </c>
      <c r="D3489" s="8">
        <v>44319</v>
      </c>
      <c r="E3489" s="7" t="s">
        <v>15</v>
      </c>
      <c r="F3489" s="7" t="s">
        <v>119</v>
      </c>
      <c r="G3489" s="7" t="s">
        <v>120</v>
      </c>
      <c r="H3489" s="7" t="s">
        <v>20</v>
      </c>
      <c r="I3489" s="9">
        <v>0.45</v>
      </c>
      <c r="J3489" s="10">
        <v>2250</v>
      </c>
      <c r="K3489" s="11">
        <f t="shared" si="26"/>
        <v>1012.5</v>
      </c>
      <c r="L3489" s="11">
        <f t="shared" si="27"/>
        <v>303.75</v>
      </c>
      <c r="M3489" s="12">
        <v>0.3</v>
      </c>
      <c r="O3489" s="17"/>
      <c r="P3489" s="15"/>
      <c r="Q3489" s="13"/>
      <c r="R3489" s="14"/>
    </row>
    <row r="3490" spans="1:18" ht="15.75" customHeight="1">
      <c r="A3490" s="1"/>
      <c r="B3490" s="7" t="s">
        <v>14</v>
      </c>
      <c r="C3490" s="7">
        <v>1185732</v>
      </c>
      <c r="D3490" s="8">
        <v>44319</v>
      </c>
      <c r="E3490" s="7" t="s">
        <v>15</v>
      </c>
      <c r="F3490" s="7" t="s">
        <v>119</v>
      </c>
      <c r="G3490" s="7" t="s">
        <v>120</v>
      </c>
      <c r="H3490" s="7" t="s">
        <v>21</v>
      </c>
      <c r="I3490" s="9">
        <v>0.54999999999999993</v>
      </c>
      <c r="J3490" s="10">
        <v>2500</v>
      </c>
      <c r="K3490" s="11">
        <f t="shared" si="26"/>
        <v>1374.9999999999998</v>
      </c>
      <c r="L3490" s="11">
        <f t="shared" si="27"/>
        <v>412.49999999999994</v>
      </c>
      <c r="M3490" s="12">
        <v>0.3</v>
      </c>
      <c r="O3490" s="17"/>
      <c r="P3490" s="15"/>
      <c r="Q3490" s="13"/>
      <c r="R3490" s="14"/>
    </row>
    <row r="3491" spans="1:18" ht="15.75" customHeight="1">
      <c r="A3491" s="1"/>
      <c r="B3491" s="7" t="s">
        <v>14</v>
      </c>
      <c r="C3491" s="7">
        <v>1185732</v>
      </c>
      <c r="D3491" s="8">
        <v>44319</v>
      </c>
      <c r="E3491" s="7" t="s">
        <v>15</v>
      </c>
      <c r="F3491" s="7" t="s">
        <v>119</v>
      </c>
      <c r="G3491" s="7" t="s">
        <v>120</v>
      </c>
      <c r="H3491" s="7" t="s">
        <v>22</v>
      </c>
      <c r="I3491" s="9">
        <v>0.6</v>
      </c>
      <c r="J3491" s="10">
        <v>3750</v>
      </c>
      <c r="K3491" s="11">
        <f t="shared" si="26"/>
        <v>2250</v>
      </c>
      <c r="L3491" s="11">
        <f t="shared" si="27"/>
        <v>787.5</v>
      </c>
      <c r="M3491" s="12">
        <v>0.35</v>
      </c>
      <c r="O3491" s="17"/>
      <c r="P3491" s="15"/>
      <c r="Q3491" s="13"/>
      <c r="R3491" s="14"/>
    </row>
    <row r="3492" spans="1:18" ht="15.75" customHeight="1">
      <c r="A3492" s="1"/>
      <c r="B3492" s="7" t="s">
        <v>14</v>
      </c>
      <c r="C3492" s="7">
        <v>1185732</v>
      </c>
      <c r="D3492" s="8">
        <v>44352</v>
      </c>
      <c r="E3492" s="7" t="s">
        <v>15</v>
      </c>
      <c r="F3492" s="7" t="s">
        <v>119</v>
      </c>
      <c r="G3492" s="7" t="s">
        <v>120</v>
      </c>
      <c r="H3492" s="7" t="s">
        <v>17</v>
      </c>
      <c r="I3492" s="9">
        <v>0.54999999999999993</v>
      </c>
      <c r="J3492" s="10">
        <v>6250</v>
      </c>
      <c r="K3492" s="11">
        <f t="shared" si="26"/>
        <v>3437.4999999999995</v>
      </c>
      <c r="L3492" s="11">
        <f t="shared" si="27"/>
        <v>1375</v>
      </c>
      <c r="M3492" s="12">
        <v>0.4</v>
      </c>
      <c r="O3492" s="17"/>
      <c r="P3492" s="15"/>
      <c r="Q3492" s="13"/>
      <c r="R3492" s="14"/>
    </row>
    <row r="3493" spans="1:18" ht="15.75" customHeight="1">
      <c r="A3493" s="1"/>
      <c r="B3493" s="7" t="s">
        <v>14</v>
      </c>
      <c r="C3493" s="7">
        <v>1185732</v>
      </c>
      <c r="D3493" s="8">
        <v>44352</v>
      </c>
      <c r="E3493" s="7" t="s">
        <v>15</v>
      </c>
      <c r="F3493" s="7" t="s">
        <v>119</v>
      </c>
      <c r="G3493" s="7" t="s">
        <v>120</v>
      </c>
      <c r="H3493" s="7" t="s">
        <v>18</v>
      </c>
      <c r="I3493" s="9">
        <v>0.5</v>
      </c>
      <c r="J3493" s="10">
        <v>3750</v>
      </c>
      <c r="K3493" s="11">
        <f t="shared" si="26"/>
        <v>1875</v>
      </c>
      <c r="L3493" s="11">
        <f t="shared" si="27"/>
        <v>750</v>
      </c>
      <c r="M3493" s="12">
        <v>0.4</v>
      </c>
      <c r="O3493" s="17"/>
      <c r="P3493" s="15"/>
      <c r="Q3493" s="13"/>
      <c r="R3493" s="14"/>
    </row>
    <row r="3494" spans="1:18" ht="15.75" customHeight="1">
      <c r="A3494" s="1"/>
      <c r="B3494" s="7" t="s">
        <v>14</v>
      </c>
      <c r="C3494" s="7">
        <v>1185732</v>
      </c>
      <c r="D3494" s="8">
        <v>44352</v>
      </c>
      <c r="E3494" s="7" t="s">
        <v>15</v>
      </c>
      <c r="F3494" s="7" t="s">
        <v>119</v>
      </c>
      <c r="G3494" s="7" t="s">
        <v>120</v>
      </c>
      <c r="H3494" s="7" t="s">
        <v>19</v>
      </c>
      <c r="I3494" s="9">
        <v>0.45</v>
      </c>
      <c r="J3494" s="10">
        <v>3000</v>
      </c>
      <c r="K3494" s="11">
        <f t="shared" si="26"/>
        <v>1350</v>
      </c>
      <c r="L3494" s="11">
        <f t="shared" si="27"/>
        <v>405</v>
      </c>
      <c r="M3494" s="12">
        <v>0.3</v>
      </c>
      <c r="O3494" s="17"/>
      <c r="P3494" s="15"/>
      <c r="Q3494" s="13"/>
      <c r="R3494" s="14"/>
    </row>
    <row r="3495" spans="1:18" ht="15.75" customHeight="1">
      <c r="A3495" s="1"/>
      <c r="B3495" s="7" t="s">
        <v>14</v>
      </c>
      <c r="C3495" s="7">
        <v>1185732</v>
      </c>
      <c r="D3495" s="8">
        <v>44352</v>
      </c>
      <c r="E3495" s="7" t="s">
        <v>15</v>
      </c>
      <c r="F3495" s="7" t="s">
        <v>119</v>
      </c>
      <c r="G3495" s="7" t="s">
        <v>120</v>
      </c>
      <c r="H3495" s="7" t="s">
        <v>20</v>
      </c>
      <c r="I3495" s="9">
        <v>0.45</v>
      </c>
      <c r="J3495" s="10">
        <v>2750</v>
      </c>
      <c r="K3495" s="11">
        <f t="shared" si="26"/>
        <v>1237.5</v>
      </c>
      <c r="L3495" s="11">
        <f t="shared" si="27"/>
        <v>371.25</v>
      </c>
      <c r="M3495" s="12">
        <v>0.3</v>
      </c>
      <c r="O3495" s="17"/>
      <c r="P3495" s="15"/>
      <c r="Q3495" s="13"/>
      <c r="R3495" s="14"/>
    </row>
    <row r="3496" spans="1:18" ht="15.75" customHeight="1">
      <c r="A3496" s="1"/>
      <c r="B3496" s="7" t="s">
        <v>14</v>
      </c>
      <c r="C3496" s="7">
        <v>1185732</v>
      </c>
      <c r="D3496" s="8">
        <v>44352</v>
      </c>
      <c r="E3496" s="7" t="s">
        <v>15</v>
      </c>
      <c r="F3496" s="7" t="s">
        <v>119</v>
      </c>
      <c r="G3496" s="7" t="s">
        <v>120</v>
      </c>
      <c r="H3496" s="7" t="s">
        <v>21</v>
      </c>
      <c r="I3496" s="9">
        <v>0.54999999999999993</v>
      </c>
      <c r="J3496" s="10">
        <v>2750</v>
      </c>
      <c r="K3496" s="11">
        <f t="shared" si="26"/>
        <v>1512.4999999999998</v>
      </c>
      <c r="L3496" s="11">
        <f t="shared" si="27"/>
        <v>453.74999999999994</v>
      </c>
      <c r="M3496" s="12">
        <v>0.3</v>
      </c>
      <c r="O3496" s="17"/>
      <c r="P3496" s="15"/>
      <c r="Q3496" s="13"/>
      <c r="R3496" s="14"/>
    </row>
    <row r="3497" spans="1:18" ht="15.75" customHeight="1">
      <c r="A3497" s="1"/>
      <c r="B3497" s="7" t="s">
        <v>14</v>
      </c>
      <c r="C3497" s="7">
        <v>1185732</v>
      </c>
      <c r="D3497" s="8">
        <v>44352</v>
      </c>
      <c r="E3497" s="7" t="s">
        <v>15</v>
      </c>
      <c r="F3497" s="7" t="s">
        <v>119</v>
      </c>
      <c r="G3497" s="7" t="s">
        <v>120</v>
      </c>
      <c r="H3497" s="7" t="s">
        <v>22</v>
      </c>
      <c r="I3497" s="9">
        <v>0.6</v>
      </c>
      <c r="J3497" s="10">
        <v>4250</v>
      </c>
      <c r="K3497" s="11">
        <f t="shared" si="26"/>
        <v>2550</v>
      </c>
      <c r="L3497" s="11">
        <f t="shared" si="27"/>
        <v>892.5</v>
      </c>
      <c r="M3497" s="12">
        <v>0.35</v>
      </c>
      <c r="O3497" s="17"/>
      <c r="P3497" s="15"/>
      <c r="Q3497" s="13"/>
      <c r="R3497" s="14"/>
    </row>
    <row r="3498" spans="1:18" ht="15.75" customHeight="1">
      <c r="A3498" s="1"/>
      <c r="B3498" s="7" t="s">
        <v>14</v>
      </c>
      <c r="C3498" s="7">
        <v>1185732</v>
      </c>
      <c r="D3498" s="8">
        <v>44380</v>
      </c>
      <c r="E3498" s="7" t="s">
        <v>15</v>
      </c>
      <c r="F3498" s="7" t="s">
        <v>119</v>
      </c>
      <c r="G3498" s="7" t="s">
        <v>120</v>
      </c>
      <c r="H3498" s="7" t="s">
        <v>17</v>
      </c>
      <c r="I3498" s="9">
        <v>0.54999999999999993</v>
      </c>
      <c r="J3498" s="10">
        <v>6500</v>
      </c>
      <c r="K3498" s="11">
        <f t="shared" si="26"/>
        <v>3574.9999999999995</v>
      </c>
      <c r="L3498" s="11">
        <f t="shared" si="27"/>
        <v>1430</v>
      </c>
      <c r="M3498" s="12">
        <v>0.4</v>
      </c>
      <c r="O3498" s="17"/>
      <c r="P3498" s="15"/>
      <c r="Q3498" s="13"/>
      <c r="R3498" s="14"/>
    </row>
    <row r="3499" spans="1:18" ht="15.75" customHeight="1">
      <c r="A3499" s="1"/>
      <c r="B3499" s="7" t="s">
        <v>14</v>
      </c>
      <c r="C3499" s="7">
        <v>1185732</v>
      </c>
      <c r="D3499" s="8">
        <v>44380</v>
      </c>
      <c r="E3499" s="7" t="s">
        <v>15</v>
      </c>
      <c r="F3499" s="7" t="s">
        <v>119</v>
      </c>
      <c r="G3499" s="7" t="s">
        <v>120</v>
      </c>
      <c r="H3499" s="7" t="s">
        <v>18</v>
      </c>
      <c r="I3499" s="9">
        <v>0.5</v>
      </c>
      <c r="J3499" s="10">
        <v>4000</v>
      </c>
      <c r="K3499" s="11">
        <f t="shared" si="26"/>
        <v>2000</v>
      </c>
      <c r="L3499" s="11">
        <f t="shared" si="27"/>
        <v>800</v>
      </c>
      <c r="M3499" s="12">
        <v>0.4</v>
      </c>
      <c r="O3499" s="17"/>
      <c r="P3499" s="15"/>
      <c r="Q3499" s="13"/>
      <c r="R3499" s="14"/>
    </row>
    <row r="3500" spans="1:18" ht="15.75" customHeight="1">
      <c r="A3500" s="1"/>
      <c r="B3500" s="7" t="s">
        <v>14</v>
      </c>
      <c r="C3500" s="7">
        <v>1185732</v>
      </c>
      <c r="D3500" s="8">
        <v>44380</v>
      </c>
      <c r="E3500" s="7" t="s">
        <v>15</v>
      </c>
      <c r="F3500" s="7" t="s">
        <v>119</v>
      </c>
      <c r="G3500" s="7" t="s">
        <v>120</v>
      </c>
      <c r="H3500" s="7" t="s">
        <v>19</v>
      </c>
      <c r="I3500" s="9">
        <v>0.45</v>
      </c>
      <c r="J3500" s="10">
        <v>3250</v>
      </c>
      <c r="K3500" s="11">
        <f t="shared" si="26"/>
        <v>1462.5</v>
      </c>
      <c r="L3500" s="11">
        <f t="shared" si="27"/>
        <v>438.75</v>
      </c>
      <c r="M3500" s="12">
        <v>0.3</v>
      </c>
      <c r="O3500" s="17"/>
      <c r="P3500" s="15"/>
      <c r="Q3500" s="13"/>
      <c r="R3500" s="14"/>
    </row>
    <row r="3501" spans="1:18" ht="15.75" customHeight="1">
      <c r="A3501" s="1"/>
      <c r="B3501" s="7" t="s">
        <v>14</v>
      </c>
      <c r="C3501" s="7">
        <v>1185732</v>
      </c>
      <c r="D3501" s="8">
        <v>44380</v>
      </c>
      <c r="E3501" s="7" t="s">
        <v>15</v>
      </c>
      <c r="F3501" s="7" t="s">
        <v>119</v>
      </c>
      <c r="G3501" s="7" t="s">
        <v>120</v>
      </c>
      <c r="H3501" s="7" t="s">
        <v>20</v>
      </c>
      <c r="I3501" s="9">
        <v>0.45</v>
      </c>
      <c r="J3501" s="10">
        <v>2750</v>
      </c>
      <c r="K3501" s="11">
        <f t="shared" si="26"/>
        <v>1237.5</v>
      </c>
      <c r="L3501" s="11">
        <f t="shared" si="27"/>
        <v>371.25</v>
      </c>
      <c r="M3501" s="12">
        <v>0.3</v>
      </c>
      <c r="O3501" s="17"/>
      <c r="P3501" s="15"/>
      <c r="Q3501" s="13"/>
      <c r="R3501" s="14"/>
    </row>
    <row r="3502" spans="1:18" ht="15.75" customHeight="1">
      <c r="A3502" s="1"/>
      <c r="B3502" s="7" t="s">
        <v>14</v>
      </c>
      <c r="C3502" s="7">
        <v>1185732</v>
      </c>
      <c r="D3502" s="8">
        <v>44380</v>
      </c>
      <c r="E3502" s="7" t="s">
        <v>15</v>
      </c>
      <c r="F3502" s="7" t="s">
        <v>119</v>
      </c>
      <c r="G3502" s="7" t="s">
        <v>120</v>
      </c>
      <c r="H3502" s="7" t="s">
        <v>21</v>
      </c>
      <c r="I3502" s="9">
        <v>0.54999999999999993</v>
      </c>
      <c r="J3502" s="10">
        <v>3000</v>
      </c>
      <c r="K3502" s="11">
        <f t="shared" si="26"/>
        <v>1649.9999999999998</v>
      </c>
      <c r="L3502" s="11">
        <f t="shared" si="27"/>
        <v>494.99999999999989</v>
      </c>
      <c r="M3502" s="12">
        <v>0.3</v>
      </c>
      <c r="O3502" s="17"/>
      <c r="P3502" s="15"/>
      <c r="Q3502" s="13"/>
      <c r="R3502" s="14"/>
    </row>
    <row r="3503" spans="1:18" ht="15.75" customHeight="1">
      <c r="A3503" s="1"/>
      <c r="B3503" s="7" t="s">
        <v>14</v>
      </c>
      <c r="C3503" s="7">
        <v>1185732</v>
      </c>
      <c r="D3503" s="8">
        <v>44380</v>
      </c>
      <c r="E3503" s="7" t="s">
        <v>15</v>
      </c>
      <c r="F3503" s="7" t="s">
        <v>119</v>
      </c>
      <c r="G3503" s="7" t="s">
        <v>120</v>
      </c>
      <c r="H3503" s="7" t="s">
        <v>22</v>
      </c>
      <c r="I3503" s="9">
        <v>0.6</v>
      </c>
      <c r="J3503" s="10">
        <v>4750</v>
      </c>
      <c r="K3503" s="11">
        <f t="shared" si="26"/>
        <v>2850</v>
      </c>
      <c r="L3503" s="11">
        <f t="shared" si="27"/>
        <v>997.49999999999989</v>
      </c>
      <c r="M3503" s="12">
        <v>0.35</v>
      </c>
      <c r="O3503" s="17"/>
      <c r="P3503" s="15"/>
      <c r="Q3503" s="13"/>
      <c r="R3503" s="14"/>
    </row>
    <row r="3504" spans="1:18" ht="15.75" customHeight="1">
      <c r="A3504" s="1"/>
      <c r="B3504" s="7" t="s">
        <v>14</v>
      </c>
      <c r="C3504" s="7">
        <v>1185732</v>
      </c>
      <c r="D3504" s="8">
        <v>44412</v>
      </c>
      <c r="E3504" s="7" t="s">
        <v>15</v>
      </c>
      <c r="F3504" s="7" t="s">
        <v>119</v>
      </c>
      <c r="G3504" s="7" t="s">
        <v>120</v>
      </c>
      <c r="H3504" s="7" t="s">
        <v>17</v>
      </c>
      <c r="I3504" s="9">
        <v>0.54999999999999993</v>
      </c>
      <c r="J3504" s="10">
        <v>6250</v>
      </c>
      <c r="K3504" s="11">
        <f t="shared" si="26"/>
        <v>3437.4999999999995</v>
      </c>
      <c r="L3504" s="11">
        <f t="shared" si="27"/>
        <v>1375</v>
      </c>
      <c r="M3504" s="12">
        <v>0.4</v>
      </c>
      <c r="O3504" s="17"/>
      <c r="P3504" s="15"/>
      <c r="Q3504" s="13"/>
      <c r="R3504" s="14"/>
    </row>
    <row r="3505" spans="1:18" ht="15.75" customHeight="1">
      <c r="A3505" s="1"/>
      <c r="B3505" s="7" t="s">
        <v>14</v>
      </c>
      <c r="C3505" s="7">
        <v>1185732</v>
      </c>
      <c r="D3505" s="8">
        <v>44412</v>
      </c>
      <c r="E3505" s="7" t="s">
        <v>15</v>
      </c>
      <c r="F3505" s="7" t="s">
        <v>119</v>
      </c>
      <c r="G3505" s="7" t="s">
        <v>120</v>
      </c>
      <c r="H3505" s="7" t="s">
        <v>18</v>
      </c>
      <c r="I3505" s="9">
        <v>0.5</v>
      </c>
      <c r="J3505" s="10">
        <v>4000</v>
      </c>
      <c r="K3505" s="11">
        <f t="shared" si="26"/>
        <v>2000</v>
      </c>
      <c r="L3505" s="11">
        <f t="shared" si="27"/>
        <v>800</v>
      </c>
      <c r="M3505" s="12">
        <v>0.4</v>
      </c>
      <c r="O3505" s="17"/>
      <c r="P3505" s="15"/>
      <c r="Q3505" s="13"/>
      <c r="R3505" s="14"/>
    </row>
    <row r="3506" spans="1:18" ht="15.75" customHeight="1">
      <c r="A3506" s="1"/>
      <c r="B3506" s="7" t="s">
        <v>14</v>
      </c>
      <c r="C3506" s="7">
        <v>1185732</v>
      </c>
      <c r="D3506" s="8">
        <v>44412</v>
      </c>
      <c r="E3506" s="7" t="s">
        <v>15</v>
      </c>
      <c r="F3506" s="7" t="s">
        <v>119</v>
      </c>
      <c r="G3506" s="7" t="s">
        <v>120</v>
      </c>
      <c r="H3506" s="7" t="s">
        <v>19</v>
      </c>
      <c r="I3506" s="9">
        <v>0.45</v>
      </c>
      <c r="J3506" s="10">
        <v>3250</v>
      </c>
      <c r="K3506" s="11">
        <f t="shared" si="26"/>
        <v>1462.5</v>
      </c>
      <c r="L3506" s="11">
        <f t="shared" si="27"/>
        <v>438.75</v>
      </c>
      <c r="M3506" s="12">
        <v>0.3</v>
      </c>
      <c r="O3506" s="17"/>
      <c r="P3506" s="15"/>
      <c r="Q3506" s="13"/>
      <c r="R3506" s="14"/>
    </row>
    <row r="3507" spans="1:18" ht="15.75" customHeight="1">
      <c r="A3507" s="1"/>
      <c r="B3507" s="7" t="s">
        <v>14</v>
      </c>
      <c r="C3507" s="7">
        <v>1185732</v>
      </c>
      <c r="D3507" s="8">
        <v>44412</v>
      </c>
      <c r="E3507" s="7" t="s">
        <v>15</v>
      </c>
      <c r="F3507" s="7" t="s">
        <v>119</v>
      </c>
      <c r="G3507" s="7" t="s">
        <v>120</v>
      </c>
      <c r="H3507" s="7" t="s">
        <v>20</v>
      </c>
      <c r="I3507" s="9">
        <v>0.45</v>
      </c>
      <c r="J3507" s="10">
        <v>2250</v>
      </c>
      <c r="K3507" s="11">
        <f t="shared" si="26"/>
        <v>1012.5</v>
      </c>
      <c r="L3507" s="11">
        <f t="shared" si="27"/>
        <v>303.75</v>
      </c>
      <c r="M3507" s="12">
        <v>0.3</v>
      </c>
      <c r="O3507" s="17"/>
      <c r="P3507" s="15"/>
      <c r="Q3507" s="13"/>
      <c r="R3507" s="14"/>
    </row>
    <row r="3508" spans="1:18" ht="15.75" customHeight="1">
      <c r="A3508" s="1"/>
      <c r="B3508" s="7" t="s">
        <v>14</v>
      </c>
      <c r="C3508" s="7">
        <v>1185732</v>
      </c>
      <c r="D3508" s="8">
        <v>44412</v>
      </c>
      <c r="E3508" s="7" t="s">
        <v>15</v>
      </c>
      <c r="F3508" s="7" t="s">
        <v>119</v>
      </c>
      <c r="G3508" s="7" t="s">
        <v>120</v>
      </c>
      <c r="H3508" s="7" t="s">
        <v>21</v>
      </c>
      <c r="I3508" s="9">
        <v>0.54999999999999993</v>
      </c>
      <c r="J3508" s="10">
        <v>2000</v>
      </c>
      <c r="K3508" s="11">
        <f t="shared" si="26"/>
        <v>1099.9999999999998</v>
      </c>
      <c r="L3508" s="11">
        <f t="shared" si="27"/>
        <v>329.99999999999994</v>
      </c>
      <c r="M3508" s="12">
        <v>0.3</v>
      </c>
      <c r="O3508" s="17"/>
      <c r="P3508" s="15"/>
      <c r="Q3508" s="13"/>
      <c r="R3508" s="14"/>
    </row>
    <row r="3509" spans="1:18" ht="15.75" customHeight="1">
      <c r="A3509" s="1"/>
      <c r="B3509" s="7" t="s">
        <v>14</v>
      </c>
      <c r="C3509" s="7">
        <v>1185732</v>
      </c>
      <c r="D3509" s="8">
        <v>44412</v>
      </c>
      <c r="E3509" s="7" t="s">
        <v>15</v>
      </c>
      <c r="F3509" s="7" t="s">
        <v>119</v>
      </c>
      <c r="G3509" s="7" t="s">
        <v>120</v>
      </c>
      <c r="H3509" s="7" t="s">
        <v>22</v>
      </c>
      <c r="I3509" s="9">
        <v>0.6</v>
      </c>
      <c r="J3509" s="10">
        <v>3750</v>
      </c>
      <c r="K3509" s="11">
        <f t="shared" si="26"/>
        <v>2250</v>
      </c>
      <c r="L3509" s="11">
        <f t="shared" si="27"/>
        <v>787.5</v>
      </c>
      <c r="M3509" s="12">
        <v>0.35</v>
      </c>
      <c r="O3509" s="17"/>
      <c r="P3509" s="15"/>
      <c r="Q3509" s="13"/>
      <c r="R3509" s="14"/>
    </row>
    <row r="3510" spans="1:18" ht="15.75" customHeight="1">
      <c r="A3510" s="1"/>
      <c r="B3510" s="7" t="s">
        <v>14</v>
      </c>
      <c r="C3510" s="7">
        <v>1185732</v>
      </c>
      <c r="D3510" s="8">
        <v>44442</v>
      </c>
      <c r="E3510" s="7" t="s">
        <v>15</v>
      </c>
      <c r="F3510" s="7" t="s">
        <v>119</v>
      </c>
      <c r="G3510" s="7" t="s">
        <v>120</v>
      </c>
      <c r="H3510" s="7" t="s">
        <v>17</v>
      </c>
      <c r="I3510" s="9">
        <v>0.54999999999999993</v>
      </c>
      <c r="J3510" s="10">
        <v>5000</v>
      </c>
      <c r="K3510" s="11">
        <f t="shared" si="26"/>
        <v>2749.9999999999995</v>
      </c>
      <c r="L3510" s="11">
        <f t="shared" si="27"/>
        <v>1099.9999999999998</v>
      </c>
      <c r="M3510" s="12">
        <v>0.4</v>
      </c>
      <c r="O3510" s="17"/>
      <c r="P3510" s="15"/>
      <c r="Q3510" s="13"/>
      <c r="R3510" s="14"/>
    </row>
    <row r="3511" spans="1:18" ht="15.75" customHeight="1">
      <c r="A3511" s="1"/>
      <c r="B3511" s="7" t="s">
        <v>14</v>
      </c>
      <c r="C3511" s="7">
        <v>1185732</v>
      </c>
      <c r="D3511" s="8">
        <v>44442</v>
      </c>
      <c r="E3511" s="7" t="s">
        <v>15</v>
      </c>
      <c r="F3511" s="7" t="s">
        <v>119</v>
      </c>
      <c r="G3511" s="7" t="s">
        <v>120</v>
      </c>
      <c r="H3511" s="7" t="s">
        <v>18</v>
      </c>
      <c r="I3511" s="9">
        <v>0.5</v>
      </c>
      <c r="J3511" s="10">
        <v>3000</v>
      </c>
      <c r="K3511" s="11">
        <f t="shared" si="26"/>
        <v>1500</v>
      </c>
      <c r="L3511" s="11">
        <f t="shared" si="27"/>
        <v>600</v>
      </c>
      <c r="M3511" s="12">
        <v>0.4</v>
      </c>
      <c r="O3511" s="17"/>
      <c r="P3511" s="15"/>
      <c r="Q3511" s="13"/>
      <c r="R3511" s="14"/>
    </row>
    <row r="3512" spans="1:18" ht="15.75" customHeight="1">
      <c r="A3512" s="1"/>
      <c r="B3512" s="7" t="s">
        <v>14</v>
      </c>
      <c r="C3512" s="7">
        <v>1185732</v>
      </c>
      <c r="D3512" s="8">
        <v>44442</v>
      </c>
      <c r="E3512" s="7" t="s">
        <v>15</v>
      </c>
      <c r="F3512" s="7" t="s">
        <v>119</v>
      </c>
      <c r="G3512" s="7" t="s">
        <v>120</v>
      </c>
      <c r="H3512" s="7" t="s">
        <v>19</v>
      </c>
      <c r="I3512" s="9">
        <v>0.45</v>
      </c>
      <c r="J3512" s="10">
        <v>2000</v>
      </c>
      <c r="K3512" s="11">
        <f t="shared" si="26"/>
        <v>900</v>
      </c>
      <c r="L3512" s="11">
        <f t="shared" si="27"/>
        <v>270</v>
      </c>
      <c r="M3512" s="12">
        <v>0.3</v>
      </c>
      <c r="O3512" s="17"/>
      <c r="P3512" s="15"/>
      <c r="Q3512" s="13"/>
      <c r="R3512" s="14"/>
    </row>
    <row r="3513" spans="1:18" ht="15.75" customHeight="1">
      <c r="A3513" s="1"/>
      <c r="B3513" s="7" t="s">
        <v>14</v>
      </c>
      <c r="C3513" s="7">
        <v>1185732</v>
      </c>
      <c r="D3513" s="8">
        <v>44442</v>
      </c>
      <c r="E3513" s="7" t="s">
        <v>15</v>
      </c>
      <c r="F3513" s="7" t="s">
        <v>119</v>
      </c>
      <c r="G3513" s="7" t="s">
        <v>120</v>
      </c>
      <c r="H3513" s="7" t="s">
        <v>20</v>
      </c>
      <c r="I3513" s="9">
        <v>0.45</v>
      </c>
      <c r="J3513" s="10">
        <v>1750</v>
      </c>
      <c r="K3513" s="11">
        <f t="shared" si="26"/>
        <v>787.5</v>
      </c>
      <c r="L3513" s="11">
        <f t="shared" si="27"/>
        <v>236.25</v>
      </c>
      <c r="M3513" s="12">
        <v>0.3</v>
      </c>
      <c r="O3513" s="17"/>
      <c r="P3513" s="15"/>
      <c r="Q3513" s="13"/>
      <c r="R3513" s="14"/>
    </row>
    <row r="3514" spans="1:18" ht="15.75" customHeight="1">
      <c r="A3514" s="1"/>
      <c r="B3514" s="7" t="s">
        <v>14</v>
      </c>
      <c r="C3514" s="7">
        <v>1185732</v>
      </c>
      <c r="D3514" s="8">
        <v>44442</v>
      </c>
      <c r="E3514" s="7" t="s">
        <v>15</v>
      </c>
      <c r="F3514" s="7" t="s">
        <v>119</v>
      </c>
      <c r="G3514" s="7" t="s">
        <v>120</v>
      </c>
      <c r="H3514" s="7" t="s">
        <v>21</v>
      </c>
      <c r="I3514" s="9">
        <v>0.54999999999999993</v>
      </c>
      <c r="J3514" s="10">
        <v>1750</v>
      </c>
      <c r="K3514" s="11">
        <f t="shared" si="26"/>
        <v>962.49999999999989</v>
      </c>
      <c r="L3514" s="11">
        <f t="shared" si="27"/>
        <v>288.74999999999994</v>
      </c>
      <c r="M3514" s="12">
        <v>0.3</v>
      </c>
      <c r="O3514" s="17"/>
      <c r="P3514" s="15"/>
      <c r="Q3514" s="13"/>
      <c r="R3514" s="14"/>
    </row>
    <row r="3515" spans="1:18" ht="15.75" customHeight="1">
      <c r="A3515" s="1"/>
      <c r="B3515" s="7" t="s">
        <v>14</v>
      </c>
      <c r="C3515" s="7">
        <v>1185732</v>
      </c>
      <c r="D3515" s="8">
        <v>44442</v>
      </c>
      <c r="E3515" s="7" t="s">
        <v>15</v>
      </c>
      <c r="F3515" s="7" t="s">
        <v>119</v>
      </c>
      <c r="G3515" s="7" t="s">
        <v>120</v>
      </c>
      <c r="H3515" s="7" t="s">
        <v>22</v>
      </c>
      <c r="I3515" s="9">
        <v>0.6</v>
      </c>
      <c r="J3515" s="10">
        <v>2750</v>
      </c>
      <c r="K3515" s="11">
        <f t="shared" si="26"/>
        <v>1650</v>
      </c>
      <c r="L3515" s="11">
        <f t="shared" si="27"/>
        <v>577.5</v>
      </c>
      <c r="M3515" s="12">
        <v>0.35</v>
      </c>
      <c r="O3515" s="17"/>
      <c r="P3515" s="15"/>
      <c r="Q3515" s="13"/>
      <c r="R3515" s="14"/>
    </row>
    <row r="3516" spans="1:18" ht="15.75" customHeight="1">
      <c r="A3516" s="1"/>
      <c r="B3516" s="7" t="s">
        <v>14</v>
      </c>
      <c r="C3516" s="7">
        <v>1185732</v>
      </c>
      <c r="D3516" s="8">
        <v>44474</v>
      </c>
      <c r="E3516" s="7" t="s">
        <v>15</v>
      </c>
      <c r="F3516" s="7" t="s">
        <v>119</v>
      </c>
      <c r="G3516" s="7" t="s">
        <v>120</v>
      </c>
      <c r="H3516" s="7" t="s">
        <v>17</v>
      </c>
      <c r="I3516" s="9">
        <v>0.6</v>
      </c>
      <c r="J3516" s="10">
        <v>4500</v>
      </c>
      <c r="K3516" s="11">
        <f t="shared" si="26"/>
        <v>2700</v>
      </c>
      <c r="L3516" s="11">
        <f t="shared" si="27"/>
        <v>1080</v>
      </c>
      <c r="M3516" s="12">
        <v>0.4</v>
      </c>
      <c r="O3516" s="17"/>
      <c r="P3516" s="15"/>
      <c r="Q3516" s="13"/>
      <c r="R3516" s="14"/>
    </row>
    <row r="3517" spans="1:18" ht="15.75" customHeight="1">
      <c r="A3517" s="1"/>
      <c r="B3517" s="7" t="s">
        <v>14</v>
      </c>
      <c r="C3517" s="7">
        <v>1185732</v>
      </c>
      <c r="D3517" s="8">
        <v>44474</v>
      </c>
      <c r="E3517" s="7" t="s">
        <v>15</v>
      </c>
      <c r="F3517" s="7" t="s">
        <v>119</v>
      </c>
      <c r="G3517" s="7" t="s">
        <v>120</v>
      </c>
      <c r="H3517" s="7" t="s">
        <v>18</v>
      </c>
      <c r="I3517" s="9">
        <v>0.55000000000000004</v>
      </c>
      <c r="J3517" s="10">
        <v>2750</v>
      </c>
      <c r="K3517" s="11">
        <f t="shared" si="26"/>
        <v>1512.5000000000002</v>
      </c>
      <c r="L3517" s="11">
        <f t="shared" si="27"/>
        <v>605.00000000000011</v>
      </c>
      <c r="M3517" s="12">
        <v>0.4</v>
      </c>
      <c r="O3517" s="17"/>
      <c r="P3517" s="15"/>
      <c r="Q3517" s="13"/>
      <c r="R3517" s="14"/>
    </row>
    <row r="3518" spans="1:18" ht="15.75" customHeight="1">
      <c r="A3518" s="1"/>
      <c r="B3518" s="7" t="s">
        <v>14</v>
      </c>
      <c r="C3518" s="7">
        <v>1185732</v>
      </c>
      <c r="D3518" s="8">
        <v>44474</v>
      </c>
      <c r="E3518" s="7" t="s">
        <v>15</v>
      </c>
      <c r="F3518" s="7" t="s">
        <v>119</v>
      </c>
      <c r="G3518" s="7" t="s">
        <v>120</v>
      </c>
      <c r="H3518" s="7" t="s">
        <v>19</v>
      </c>
      <c r="I3518" s="9">
        <v>0.55000000000000004</v>
      </c>
      <c r="J3518" s="10">
        <v>1750</v>
      </c>
      <c r="K3518" s="11">
        <f t="shared" si="26"/>
        <v>962.50000000000011</v>
      </c>
      <c r="L3518" s="11">
        <f t="shared" si="27"/>
        <v>288.75</v>
      </c>
      <c r="M3518" s="12">
        <v>0.3</v>
      </c>
      <c r="O3518" s="17"/>
      <c r="P3518" s="15"/>
      <c r="Q3518" s="13"/>
      <c r="R3518" s="14"/>
    </row>
    <row r="3519" spans="1:18" ht="15.75" customHeight="1">
      <c r="A3519" s="1"/>
      <c r="B3519" s="7" t="s">
        <v>14</v>
      </c>
      <c r="C3519" s="7">
        <v>1185732</v>
      </c>
      <c r="D3519" s="8">
        <v>44474</v>
      </c>
      <c r="E3519" s="7" t="s">
        <v>15</v>
      </c>
      <c r="F3519" s="7" t="s">
        <v>119</v>
      </c>
      <c r="G3519" s="7" t="s">
        <v>120</v>
      </c>
      <c r="H3519" s="7" t="s">
        <v>20</v>
      </c>
      <c r="I3519" s="9">
        <v>0.55000000000000004</v>
      </c>
      <c r="J3519" s="10">
        <v>1500</v>
      </c>
      <c r="K3519" s="11">
        <f t="shared" si="26"/>
        <v>825.00000000000011</v>
      </c>
      <c r="L3519" s="11">
        <f t="shared" si="27"/>
        <v>247.50000000000003</v>
      </c>
      <c r="M3519" s="12">
        <v>0.3</v>
      </c>
      <c r="O3519" s="17"/>
      <c r="P3519" s="15"/>
      <c r="Q3519" s="13"/>
      <c r="R3519" s="14"/>
    </row>
    <row r="3520" spans="1:18" ht="15.75" customHeight="1">
      <c r="A3520" s="1"/>
      <c r="B3520" s="7" t="s">
        <v>14</v>
      </c>
      <c r="C3520" s="7">
        <v>1185732</v>
      </c>
      <c r="D3520" s="8">
        <v>44474</v>
      </c>
      <c r="E3520" s="7" t="s">
        <v>15</v>
      </c>
      <c r="F3520" s="7" t="s">
        <v>119</v>
      </c>
      <c r="G3520" s="7" t="s">
        <v>120</v>
      </c>
      <c r="H3520" s="7" t="s">
        <v>21</v>
      </c>
      <c r="I3520" s="9">
        <v>0.65</v>
      </c>
      <c r="J3520" s="10">
        <v>1500</v>
      </c>
      <c r="K3520" s="11">
        <f t="shared" si="26"/>
        <v>975</v>
      </c>
      <c r="L3520" s="11">
        <f t="shared" si="27"/>
        <v>292.5</v>
      </c>
      <c r="M3520" s="12">
        <v>0.3</v>
      </c>
      <c r="O3520" s="17"/>
      <c r="P3520" s="15"/>
      <c r="Q3520" s="13"/>
      <c r="R3520" s="14"/>
    </row>
    <row r="3521" spans="1:18" ht="15.75" customHeight="1">
      <c r="A3521" s="1"/>
      <c r="B3521" s="7" t="s">
        <v>14</v>
      </c>
      <c r="C3521" s="7">
        <v>1185732</v>
      </c>
      <c r="D3521" s="8">
        <v>44474</v>
      </c>
      <c r="E3521" s="7" t="s">
        <v>15</v>
      </c>
      <c r="F3521" s="7" t="s">
        <v>119</v>
      </c>
      <c r="G3521" s="7" t="s">
        <v>120</v>
      </c>
      <c r="H3521" s="7" t="s">
        <v>22</v>
      </c>
      <c r="I3521" s="9">
        <v>0.7</v>
      </c>
      <c r="J3521" s="10">
        <v>2750</v>
      </c>
      <c r="K3521" s="11">
        <f t="shared" si="26"/>
        <v>1924.9999999999998</v>
      </c>
      <c r="L3521" s="11">
        <f t="shared" si="27"/>
        <v>673.74999999999989</v>
      </c>
      <c r="M3521" s="12">
        <v>0.35</v>
      </c>
      <c r="O3521" s="17"/>
      <c r="P3521" s="15"/>
      <c r="Q3521" s="13"/>
      <c r="R3521" s="14"/>
    </row>
    <row r="3522" spans="1:18" ht="15.75" customHeight="1">
      <c r="A3522" s="1"/>
      <c r="B3522" s="7" t="s">
        <v>14</v>
      </c>
      <c r="C3522" s="7">
        <v>1185732</v>
      </c>
      <c r="D3522" s="8">
        <v>44504</v>
      </c>
      <c r="E3522" s="7" t="s">
        <v>15</v>
      </c>
      <c r="F3522" s="7" t="s">
        <v>119</v>
      </c>
      <c r="G3522" s="7" t="s">
        <v>120</v>
      </c>
      <c r="H3522" s="7" t="s">
        <v>17</v>
      </c>
      <c r="I3522" s="9">
        <v>0.65</v>
      </c>
      <c r="J3522" s="10">
        <v>4250</v>
      </c>
      <c r="K3522" s="11">
        <f t="shared" si="26"/>
        <v>2762.5</v>
      </c>
      <c r="L3522" s="11">
        <f t="shared" si="27"/>
        <v>1105</v>
      </c>
      <c r="M3522" s="12">
        <v>0.4</v>
      </c>
      <c r="O3522" s="17"/>
      <c r="P3522" s="15"/>
      <c r="Q3522" s="13"/>
      <c r="R3522" s="14"/>
    </row>
    <row r="3523" spans="1:18" ht="15.75" customHeight="1">
      <c r="A3523" s="1"/>
      <c r="B3523" s="7" t="s">
        <v>14</v>
      </c>
      <c r="C3523" s="7">
        <v>1185732</v>
      </c>
      <c r="D3523" s="8">
        <v>44504</v>
      </c>
      <c r="E3523" s="7" t="s">
        <v>15</v>
      </c>
      <c r="F3523" s="7" t="s">
        <v>119</v>
      </c>
      <c r="G3523" s="7" t="s">
        <v>120</v>
      </c>
      <c r="H3523" s="7" t="s">
        <v>18</v>
      </c>
      <c r="I3523" s="9">
        <v>0.55000000000000004</v>
      </c>
      <c r="J3523" s="10">
        <v>3000</v>
      </c>
      <c r="K3523" s="11">
        <f t="shared" si="26"/>
        <v>1650.0000000000002</v>
      </c>
      <c r="L3523" s="11">
        <f t="shared" si="27"/>
        <v>660.00000000000011</v>
      </c>
      <c r="M3523" s="12">
        <v>0.4</v>
      </c>
      <c r="O3523" s="17"/>
      <c r="P3523" s="15"/>
      <c r="Q3523" s="13"/>
      <c r="R3523" s="14"/>
    </row>
    <row r="3524" spans="1:18" ht="15.75" customHeight="1">
      <c r="A3524" s="1"/>
      <c r="B3524" s="7" t="s">
        <v>14</v>
      </c>
      <c r="C3524" s="7">
        <v>1185732</v>
      </c>
      <c r="D3524" s="8">
        <v>44504</v>
      </c>
      <c r="E3524" s="7" t="s">
        <v>15</v>
      </c>
      <c r="F3524" s="7" t="s">
        <v>119</v>
      </c>
      <c r="G3524" s="7" t="s">
        <v>120</v>
      </c>
      <c r="H3524" s="7" t="s">
        <v>19</v>
      </c>
      <c r="I3524" s="9">
        <v>0.55000000000000004</v>
      </c>
      <c r="J3524" s="10">
        <v>2950</v>
      </c>
      <c r="K3524" s="11">
        <f t="shared" si="26"/>
        <v>1622.5000000000002</v>
      </c>
      <c r="L3524" s="11">
        <f t="shared" si="27"/>
        <v>486.75000000000006</v>
      </c>
      <c r="M3524" s="12">
        <v>0.3</v>
      </c>
      <c r="O3524" s="17"/>
      <c r="P3524" s="15"/>
      <c r="Q3524" s="13"/>
      <c r="R3524" s="14"/>
    </row>
    <row r="3525" spans="1:18" ht="15.75" customHeight="1">
      <c r="A3525" s="1"/>
      <c r="B3525" s="7" t="s">
        <v>14</v>
      </c>
      <c r="C3525" s="7">
        <v>1185732</v>
      </c>
      <c r="D3525" s="8">
        <v>44504</v>
      </c>
      <c r="E3525" s="7" t="s">
        <v>15</v>
      </c>
      <c r="F3525" s="7" t="s">
        <v>119</v>
      </c>
      <c r="G3525" s="7" t="s">
        <v>120</v>
      </c>
      <c r="H3525" s="7" t="s">
        <v>20</v>
      </c>
      <c r="I3525" s="9">
        <v>0.55000000000000004</v>
      </c>
      <c r="J3525" s="10">
        <v>2750</v>
      </c>
      <c r="K3525" s="11">
        <f t="shared" si="26"/>
        <v>1512.5000000000002</v>
      </c>
      <c r="L3525" s="11">
        <f t="shared" si="27"/>
        <v>453.75000000000006</v>
      </c>
      <c r="M3525" s="12">
        <v>0.3</v>
      </c>
      <c r="O3525" s="17"/>
      <c r="P3525" s="15"/>
      <c r="Q3525" s="13"/>
      <c r="R3525" s="14"/>
    </row>
    <row r="3526" spans="1:18" ht="15.75" customHeight="1">
      <c r="A3526" s="1"/>
      <c r="B3526" s="7" t="s">
        <v>14</v>
      </c>
      <c r="C3526" s="7">
        <v>1185732</v>
      </c>
      <c r="D3526" s="8">
        <v>44504</v>
      </c>
      <c r="E3526" s="7" t="s">
        <v>15</v>
      </c>
      <c r="F3526" s="7" t="s">
        <v>119</v>
      </c>
      <c r="G3526" s="7" t="s">
        <v>120</v>
      </c>
      <c r="H3526" s="7" t="s">
        <v>21</v>
      </c>
      <c r="I3526" s="9">
        <v>0.65</v>
      </c>
      <c r="J3526" s="10">
        <v>2500</v>
      </c>
      <c r="K3526" s="11">
        <f t="shared" si="26"/>
        <v>1625</v>
      </c>
      <c r="L3526" s="11">
        <f t="shared" si="27"/>
        <v>487.5</v>
      </c>
      <c r="M3526" s="12">
        <v>0.3</v>
      </c>
      <c r="O3526" s="17"/>
      <c r="P3526" s="15"/>
      <c r="Q3526" s="13"/>
      <c r="R3526" s="14"/>
    </row>
    <row r="3527" spans="1:18" ht="15.75" customHeight="1">
      <c r="A3527" s="1"/>
      <c r="B3527" s="7" t="s">
        <v>14</v>
      </c>
      <c r="C3527" s="7">
        <v>1185732</v>
      </c>
      <c r="D3527" s="8">
        <v>44504</v>
      </c>
      <c r="E3527" s="7" t="s">
        <v>15</v>
      </c>
      <c r="F3527" s="7" t="s">
        <v>119</v>
      </c>
      <c r="G3527" s="7" t="s">
        <v>120</v>
      </c>
      <c r="H3527" s="7" t="s">
        <v>22</v>
      </c>
      <c r="I3527" s="9">
        <v>0.7</v>
      </c>
      <c r="J3527" s="10">
        <v>3500</v>
      </c>
      <c r="K3527" s="11">
        <f t="shared" si="26"/>
        <v>2450</v>
      </c>
      <c r="L3527" s="11">
        <f t="shared" si="27"/>
        <v>857.5</v>
      </c>
      <c r="M3527" s="12">
        <v>0.35</v>
      </c>
      <c r="O3527" s="17"/>
      <c r="P3527" s="15"/>
      <c r="Q3527" s="13"/>
      <c r="R3527" s="14"/>
    </row>
    <row r="3528" spans="1:18" ht="15.75" customHeight="1">
      <c r="A3528" s="1"/>
      <c r="B3528" s="7" t="s">
        <v>14</v>
      </c>
      <c r="C3528" s="7">
        <v>1185732</v>
      </c>
      <c r="D3528" s="8">
        <v>44533</v>
      </c>
      <c r="E3528" s="7" t="s">
        <v>15</v>
      </c>
      <c r="F3528" s="7" t="s">
        <v>119</v>
      </c>
      <c r="G3528" s="7" t="s">
        <v>120</v>
      </c>
      <c r="H3528" s="7" t="s">
        <v>17</v>
      </c>
      <c r="I3528" s="9">
        <v>0.65</v>
      </c>
      <c r="J3528" s="10">
        <v>5750</v>
      </c>
      <c r="K3528" s="11">
        <f t="shared" si="26"/>
        <v>3737.5</v>
      </c>
      <c r="L3528" s="11">
        <f t="shared" si="27"/>
        <v>1495</v>
      </c>
      <c r="M3528" s="12">
        <v>0.4</v>
      </c>
      <c r="O3528" s="17"/>
      <c r="P3528" s="15"/>
      <c r="Q3528" s="13"/>
      <c r="R3528" s="14"/>
    </row>
    <row r="3529" spans="1:18" ht="15.75" customHeight="1">
      <c r="A3529" s="1"/>
      <c r="B3529" s="7" t="s">
        <v>14</v>
      </c>
      <c r="C3529" s="7">
        <v>1185732</v>
      </c>
      <c r="D3529" s="8">
        <v>44533</v>
      </c>
      <c r="E3529" s="7" t="s">
        <v>15</v>
      </c>
      <c r="F3529" s="7" t="s">
        <v>119</v>
      </c>
      <c r="G3529" s="7" t="s">
        <v>120</v>
      </c>
      <c r="H3529" s="7" t="s">
        <v>18</v>
      </c>
      <c r="I3529" s="9">
        <v>0.55000000000000004</v>
      </c>
      <c r="J3529" s="10">
        <v>3750</v>
      </c>
      <c r="K3529" s="11">
        <f t="shared" si="26"/>
        <v>2062.5</v>
      </c>
      <c r="L3529" s="11">
        <f t="shared" si="27"/>
        <v>825</v>
      </c>
      <c r="M3529" s="12">
        <v>0.4</v>
      </c>
      <c r="O3529" s="17"/>
      <c r="P3529" s="15"/>
      <c r="Q3529" s="13"/>
      <c r="R3529" s="14"/>
    </row>
    <row r="3530" spans="1:18" ht="15.75" customHeight="1">
      <c r="A3530" s="1"/>
      <c r="B3530" s="7" t="s">
        <v>14</v>
      </c>
      <c r="C3530" s="7">
        <v>1185732</v>
      </c>
      <c r="D3530" s="8">
        <v>44533</v>
      </c>
      <c r="E3530" s="7" t="s">
        <v>15</v>
      </c>
      <c r="F3530" s="7" t="s">
        <v>119</v>
      </c>
      <c r="G3530" s="7" t="s">
        <v>120</v>
      </c>
      <c r="H3530" s="7" t="s">
        <v>19</v>
      </c>
      <c r="I3530" s="9">
        <v>0.55000000000000004</v>
      </c>
      <c r="J3530" s="10">
        <v>3500</v>
      </c>
      <c r="K3530" s="11">
        <f t="shared" si="26"/>
        <v>1925.0000000000002</v>
      </c>
      <c r="L3530" s="11">
        <f t="shared" si="27"/>
        <v>577.5</v>
      </c>
      <c r="M3530" s="12">
        <v>0.3</v>
      </c>
      <c r="O3530" s="17"/>
      <c r="P3530" s="15"/>
      <c r="Q3530" s="13"/>
      <c r="R3530" s="14"/>
    </row>
    <row r="3531" spans="1:18" ht="15.75" customHeight="1">
      <c r="A3531" s="1"/>
      <c r="B3531" s="7" t="s">
        <v>14</v>
      </c>
      <c r="C3531" s="7">
        <v>1185732</v>
      </c>
      <c r="D3531" s="8">
        <v>44533</v>
      </c>
      <c r="E3531" s="7" t="s">
        <v>15</v>
      </c>
      <c r="F3531" s="7" t="s">
        <v>119</v>
      </c>
      <c r="G3531" s="7" t="s">
        <v>120</v>
      </c>
      <c r="H3531" s="7" t="s">
        <v>20</v>
      </c>
      <c r="I3531" s="9">
        <v>0.55000000000000004</v>
      </c>
      <c r="J3531" s="10">
        <v>3000</v>
      </c>
      <c r="K3531" s="11">
        <f t="shared" si="26"/>
        <v>1650.0000000000002</v>
      </c>
      <c r="L3531" s="11">
        <f t="shared" si="27"/>
        <v>495.00000000000006</v>
      </c>
      <c r="M3531" s="12">
        <v>0.3</v>
      </c>
      <c r="O3531" s="17"/>
      <c r="P3531" s="15"/>
      <c r="Q3531" s="13"/>
      <c r="R3531" s="14"/>
    </row>
    <row r="3532" spans="1:18" ht="15.75" customHeight="1">
      <c r="A3532" s="1"/>
      <c r="B3532" s="7" t="s">
        <v>14</v>
      </c>
      <c r="C3532" s="7">
        <v>1185732</v>
      </c>
      <c r="D3532" s="8">
        <v>44533</v>
      </c>
      <c r="E3532" s="7" t="s">
        <v>15</v>
      </c>
      <c r="F3532" s="7" t="s">
        <v>119</v>
      </c>
      <c r="G3532" s="7" t="s">
        <v>120</v>
      </c>
      <c r="H3532" s="7" t="s">
        <v>21</v>
      </c>
      <c r="I3532" s="9">
        <v>0.65</v>
      </c>
      <c r="J3532" s="10">
        <v>3000</v>
      </c>
      <c r="K3532" s="11">
        <f t="shared" si="26"/>
        <v>1950</v>
      </c>
      <c r="L3532" s="11">
        <f t="shared" si="27"/>
        <v>585</v>
      </c>
      <c r="M3532" s="12">
        <v>0.3</v>
      </c>
      <c r="O3532" s="17"/>
      <c r="P3532" s="15"/>
      <c r="Q3532" s="13"/>
      <c r="R3532" s="14"/>
    </row>
    <row r="3533" spans="1:18" ht="15.75" customHeight="1">
      <c r="A3533" s="1"/>
      <c r="B3533" s="7" t="s">
        <v>14</v>
      </c>
      <c r="C3533" s="7">
        <v>1185732</v>
      </c>
      <c r="D3533" s="8">
        <v>44533</v>
      </c>
      <c r="E3533" s="7" t="s">
        <v>15</v>
      </c>
      <c r="F3533" s="7" t="s">
        <v>119</v>
      </c>
      <c r="G3533" s="7" t="s">
        <v>120</v>
      </c>
      <c r="H3533" s="7" t="s">
        <v>22</v>
      </c>
      <c r="I3533" s="9">
        <v>0.7</v>
      </c>
      <c r="J3533" s="10">
        <v>4000</v>
      </c>
      <c r="K3533" s="11">
        <f t="shared" si="26"/>
        <v>2800</v>
      </c>
      <c r="L3533" s="11">
        <f t="shared" si="27"/>
        <v>979.99999999999989</v>
      </c>
      <c r="M3533" s="12">
        <v>0.35</v>
      </c>
      <c r="O3533" s="17"/>
      <c r="P3533" s="15"/>
      <c r="Q3533" s="13"/>
      <c r="R3533" s="14"/>
    </row>
    <row r="3534" spans="1:18" ht="15.75" customHeight="1">
      <c r="A3534" s="1" t="s">
        <v>39</v>
      </c>
      <c r="B3534" s="7" t="s">
        <v>14</v>
      </c>
      <c r="C3534" s="7">
        <v>1185732</v>
      </c>
      <c r="D3534" s="8">
        <v>44206</v>
      </c>
      <c r="E3534" s="7" t="s">
        <v>15</v>
      </c>
      <c r="F3534" s="7" t="s">
        <v>121</v>
      </c>
      <c r="G3534" s="7" t="s">
        <v>122</v>
      </c>
      <c r="H3534" s="7" t="s">
        <v>17</v>
      </c>
      <c r="I3534" s="9">
        <v>0.35000000000000003</v>
      </c>
      <c r="J3534" s="10">
        <v>4250</v>
      </c>
      <c r="K3534" s="11">
        <f t="shared" si="26"/>
        <v>1487.5000000000002</v>
      </c>
      <c r="L3534" s="11">
        <f t="shared" si="27"/>
        <v>520.625</v>
      </c>
      <c r="M3534" s="12">
        <v>0.35</v>
      </c>
      <c r="O3534" s="17"/>
      <c r="P3534" s="15"/>
      <c r="Q3534" s="13"/>
      <c r="R3534" s="14"/>
    </row>
    <row r="3535" spans="1:18" ht="15.75" customHeight="1">
      <c r="A3535" s="1"/>
      <c r="B3535" s="7" t="s">
        <v>14</v>
      </c>
      <c r="C3535" s="7">
        <v>1185732</v>
      </c>
      <c r="D3535" s="8">
        <v>44206</v>
      </c>
      <c r="E3535" s="7" t="s">
        <v>15</v>
      </c>
      <c r="F3535" s="7" t="s">
        <v>121</v>
      </c>
      <c r="G3535" s="7" t="s">
        <v>122</v>
      </c>
      <c r="H3535" s="7" t="s">
        <v>18</v>
      </c>
      <c r="I3535" s="9">
        <v>0.35000000000000003</v>
      </c>
      <c r="J3535" s="10">
        <v>2250</v>
      </c>
      <c r="K3535" s="11">
        <f t="shared" si="26"/>
        <v>787.50000000000011</v>
      </c>
      <c r="L3535" s="11">
        <f t="shared" si="27"/>
        <v>275.625</v>
      </c>
      <c r="M3535" s="12">
        <v>0.35</v>
      </c>
      <c r="O3535" s="17"/>
      <c r="P3535" s="15"/>
      <c r="Q3535" s="13"/>
      <c r="R3535" s="14"/>
    </row>
    <row r="3536" spans="1:18" ht="15.75" customHeight="1">
      <c r="A3536" s="1"/>
      <c r="B3536" s="7" t="s">
        <v>14</v>
      </c>
      <c r="C3536" s="7">
        <v>1185732</v>
      </c>
      <c r="D3536" s="8">
        <v>44206</v>
      </c>
      <c r="E3536" s="7" t="s">
        <v>15</v>
      </c>
      <c r="F3536" s="7" t="s">
        <v>121</v>
      </c>
      <c r="G3536" s="7" t="s">
        <v>122</v>
      </c>
      <c r="H3536" s="7" t="s">
        <v>19</v>
      </c>
      <c r="I3536" s="9">
        <v>0.25000000000000006</v>
      </c>
      <c r="J3536" s="10">
        <v>2250</v>
      </c>
      <c r="K3536" s="11">
        <f t="shared" si="26"/>
        <v>562.50000000000011</v>
      </c>
      <c r="L3536" s="11">
        <f t="shared" si="27"/>
        <v>225.00000000000006</v>
      </c>
      <c r="M3536" s="12">
        <v>0.4</v>
      </c>
      <c r="O3536" s="17"/>
      <c r="P3536" s="15"/>
      <c r="Q3536" s="13"/>
      <c r="R3536" s="14"/>
    </row>
    <row r="3537" spans="1:18" ht="15.75" customHeight="1">
      <c r="A3537" s="1"/>
      <c r="B3537" s="7" t="s">
        <v>14</v>
      </c>
      <c r="C3537" s="7">
        <v>1185732</v>
      </c>
      <c r="D3537" s="8">
        <v>44206</v>
      </c>
      <c r="E3537" s="7" t="s">
        <v>15</v>
      </c>
      <c r="F3537" s="7" t="s">
        <v>121</v>
      </c>
      <c r="G3537" s="7" t="s">
        <v>122</v>
      </c>
      <c r="H3537" s="7" t="s">
        <v>20</v>
      </c>
      <c r="I3537" s="9">
        <v>0.3</v>
      </c>
      <c r="J3537" s="10">
        <v>750</v>
      </c>
      <c r="K3537" s="11">
        <f t="shared" si="26"/>
        <v>225</v>
      </c>
      <c r="L3537" s="11">
        <f t="shared" si="27"/>
        <v>90</v>
      </c>
      <c r="M3537" s="12">
        <v>0.4</v>
      </c>
      <c r="O3537" s="17"/>
      <c r="P3537" s="15"/>
      <c r="Q3537" s="13"/>
      <c r="R3537" s="14"/>
    </row>
    <row r="3538" spans="1:18" ht="15.75" customHeight="1">
      <c r="A3538" s="1"/>
      <c r="B3538" s="7" t="s">
        <v>14</v>
      </c>
      <c r="C3538" s="7">
        <v>1185732</v>
      </c>
      <c r="D3538" s="8">
        <v>44206</v>
      </c>
      <c r="E3538" s="7" t="s">
        <v>15</v>
      </c>
      <c r="F3538" s="7" t="s">
        <v>121</v>
      </c>
      <c r="G3538" s="7" t="s">
        <v>122</v>
      </c>
      <c r="H3538" s="7" t="s">
        <v>21</v>
      </c>
      <c r="I3538" s="9">
        <v>0.45</v>
      </c>
      <c r="J3538" s="10">
        <v>1250</v>
      </c>
      <c r="K3538" s="11">
        <f t="shared" si="26"/>
        <v>562.5</v>
      </c>
      <c r="L3538" s="11">
        <f t="shared" si="27"/>
        <v>168.75</v>
      </c>
      <c r="M3538" s="12">
        <v>0.3</v>
      </c>
      <c r="O3538" s="17"/>
      <c r="P3538" s="15"/>
      <c r="Q3538" s="13"/>
      <c r="R3538" s="14"/>
    </row>
    <row r="3539" spans="1:18" ht="15.75" customHeight="1">
      <c r="A3539" s="1"/>
      <c r="B3539" s="7" t="s">
        <v>14</v>
      </c>
      <c r="C3539" s="7">
        <v>1185732</v>
      </c>
      <c r="D3539" s="8">
        <v>44206</v>
      </c>
      <c r="E3539" s="7" t="s">
        <v>15</v>
      </c>
      <c r="F3539" s="7" t="s">
        <v>121</v>
      </c>
      <c r="G3539" s="7" t="s">
        <v>122</v>
      </c>
      <c r="H3539" s="7" t="s">
        <v>22</v>
      </c>
      <c r="I3539" s="9">
        <v>0.35000000000000003</v>
      </c>
      <c r="J3539" s="10">
        <v>2250</v>
      </c>
      <c r="K3539" s="11">
        <f t="shared" si="26"/>
        <v>787.50000000000011</v>
      </c>
      <c r="L3539" s="11">
        <f t="shared" si="27"/>
        <v>315.00000000000006</v>
      </c>
      <c r="M3539" s="12">
        <v>0.4</v>
      </c>
      <c r="O3539" s="17"/>
      <c r="P3539" s="15"/>
      <c r="Q3539" s="13"/>
      <c r="R3539" s="14"/>
    </row>
    <row r="3540" spans="1:18" ht="15.75" customHeight="1">
      <c r="A3540" s="1"/>
      <c r="B3540" s="7" t="s">
        <v>14</v>
      </c>
      <c r="C3540" s="7">
        <v>1185732</v>
      </c>
      <c r="D3540" s="8">
        <v>44235</v>
      </c>
      <c r="E3540" s="7" t="s">
        <v>15</v>
      </c>
      <c r="F3540" s="7" t="s">
        <v>121</v>
      </c>
      <c r="G3540" s="7" t="s">
        <v>122</v>
      </c>
      <c r="H3540" s="7" t="s">
        <v>17</v>
      </c>
      <c r="I3540" s="9">
        <v>0.35000000000000003</v>
      </c>
      <c r="J3540" s="10">
        <v>4750</v>
      </c>
      <c r="K3540" s="11">
        <f t="shared" si="26"/>
        <v>1662.5000000000002</v>
      </c>
      <c r="L3540" s="11">
        <f t="shared" si="27"/>
        <v>581.875</v>
      </c>
      <c r="M3540" s="12">
        <v>0.35</v>
      </c>
      <c r="O3540" s="17"/>
      <c r="P3540" s="15"/>
      <c r="Q3540" s="13"/>
      <c r="R3540" s="14"/>
    </row>
    <row r="3541" spans="1:18" ht="15.75" customHeight="1">
      <c r="A3541" s="1"/>
      <c r="B3541" s="7" t="s">
        <v>14</v>
      </c>
      <c r="C3541" s="7">
        <v>1185732</v>
      </c>
      <c r="D3541" s="8">
        <v>44235</v>
      </c>
      <c r="E3541" s="7" t="s">
        <v>15</v>
      </c>
      <c r="F3541" s="7" t="s">
        <v>121</v>
      </c>
      <c r="G3541" s="7" t="s">
        <v>122</v>
      </c>
      <c r="H3541" s="7" t="s">
        <v>18</v>
      </c>
      <c r="I3541" s="9">
        <v>0.35000000000000003</v>
      </c>
      <c r="J3541" s="10">
        <v>1250</v>
      </c>
      <c r="K3541" s="11">
        <f t="shared" si="26"/>
        <v>437.50000000000006</v>
      </c>
      <c r="L3541" s="11">
        <f t="shared" si="27"/>
        <v>153.125</v>
      </c>
      <c r="M3541" s="12">
        <v>0.35</v>
      </c>
      <c r="O3541" s="17"/>
      <c r="P3541" s="15"/>
      <c r="Q3541" s="13"/>
      <c r="R3541" s="14"/>
    </row>
    <row r="3542" spans="1:18" ht="15.75" customHeight="1">
      <c r="A3542" s="1"/>
      <c r="B3542" s="7" t="s">
        <v>14</v>
      </c>
      <c r="C3542" s="7">
        <v>1185732</v>
      </c>
      <c r="D3542" s="8">
        <v>44235</v>
      </c>
      <c r="E3542" s="7" t="s">
        <v>15</v>
      </c>
      <c r="F3542" s="7" t="s">
        <v>121</v>
      </c>
      <c r="G3542" s="7" t="s">
        <v>122</v>
      </c>
      <c r="H3542" s="7" t="s">
        <v>19</v>
      </c>
      <c r="I3542" s="9">
        <v>0.25000000000000006</v>
      </c>
      <c r="J3542" s="10">
        <v>1750</v>
      </c>
      <c r="K3542" s="11">
        <f t="shared" si="26"/>
        <v>437.50000000000011</v>
      </c>
      <c r="L3542" s="11">
        <f t="shared" si="27"/>
        <v>175.00000000000006</v>
      </c>
      <c r="M3542" s="12">
        <v>0.4</v>
      </c>
      <c r="O3542" s="17"/>
      <c r="P3542" s="15"/>
      <c r="Q3542" s="13"/>
      <c r="R3542" s="14"/>
    </row>
    <row r="3543" spans="1:18" ht="15.75" customHeight="1">
      <c r="A3543" s="1"/>
      <c r="B3543" s="7" t="s">
        <v>14</v>
      </c>
      <c r="C3543" s="7">
        <v>1185732</v>
      </c>
      <c r="D3543" s="8">
        <v>44235</v>
      </c>
      <c r="E3543" s="7" t="s">
        <v>15</v>
      </c>
      <c r="F3543" s="7" t="s">
        <v>121</v>
      </c>
      <c r="G3543" s="7" t="s">
        <v>122</v>
      </c>
      <c r="H3543" s="7" t="s">
        <v>20</v>
      </c>
      <c r="I3543" s="9">
        <v>0.3</v>
      </c>
      <c r="J3543" s="10">
        <v>500</v>
      </c>
      <c r="K3543" s="11">
        <f t="shared" si="26"/>
        <v>150</v>
      </c>
      <c r="L3543" s="11">
        <f t="shared" si="27"/>
        <v>60</v>
      </c>
      <c r="M3543" s="12">
        <v>0.4</v>
      </c>
      <c r="O3543" s="17"/>
      <c r="P3543" s="15"/>
      <c r="Q3543" s="13"/>
      <c r="R3543" s="14"/>
    </row>
    <row r="3544" spans="1:18" ht="15.75" customHeight="1">
      <c r="A3544" s="1"/>
      <c r="B3544" s="7" t="s">
        <v>14</v>
      </c>
      <c r="C3544" s="7">
        <v>1185732</v>
      </c>
      <c r="D3544" s="8">
        <v>44235</v>
      </c>
      <c r="E3544" s="7" t="s">
        <v>15</v>
      </c>
      <c r="F3544" s="7" t="s">
        <v>121</v>
      </c>
      <c r="G3544" s="7" t="s">
        <v>122</v>
      </c>
      <c r="H3544" s="7" t="s">
        <v>21</v>
      </c>
      <c r="I3544" s="9">
        <v>0.45</v>
      </c>
      <c r="J3544" s="10">
        <v>1250</v>
      </c>
      <c r="K3544" s="11">
        <f t="shared" si="26"/>
        <v>562.5</v>
      </c>
      <c r="L3544" s="11">
        <f t="shared" si="27"/>
        <v>168.75</v>
      </c>
      <c r="M3544" s="12">
        <v>0.3</v>
      </c>
      <c r="O3544" s="17"/>
      <c r="P3544" s="15"/>
      <c r="Q3544" s="13"/>
      <c r="R3544" s="14"/>
    </row>
    <row r="3545" spans="1:18" ht="15.75" customHeight="1">
      <c r="A3545" s="1"/>
      <c r="B3545" s="7" t="s">
        <v>14</v>
      </c>
      <c r="C3545" s="7">
        <v>1185732</v>
      </c>
      <c r="D3545" s="8">
        <v>44235</v>
      </c>
      <c r="E3545" s="7" t="s">
        <v>15</v>
      </c>
      <c r="F3545" s="7" t="s">
        <v>121</v>
      </c>
      <c r="G3545" s="7" t="s">
        <v>122</v>
      </c>
      <c r="H3545" s="7" t="s">
        <v>22</v>
      </c>
      <c r="I3545" s="9">
        <v>0.35000000000000003</v>
      </c>
      <c r="J3545" s="10">
        <v>2250</v>
      </c>
      <c r="K3545" s="11">
        <f t="shared" si="26"/>
        <v>787.50000000000011</v>
      </c>
      <c r="L3545" s="11">
        <f t="shared" si="27"/>
        <v>315.00000000000006</v>
      </c>
      <c r="M3545" s="12">
        <v>0.4</v>
      </c>
      <c r="O3545" s="17"/>
      <c r="P3545" s="15"/>
      <c r="Q3545" s="13"/>
      <c r="R3545" s="14"/>
    </row>
    <row r="3546" spans="1:18" ht="15.75" customHeight="1">
      <c r="A3546" s="1"/>
      <c r="B3546" s="7" t="s">
        <v>14</v>
      </c>
      <c r="C3546" s="7">
        <v>1185732</v>
      </c>
      <c r="D3546" s="8">
        <v>44261</v>
      </c>
      <c r="E3546" s="7" t="s">
        <v>15</v>
      </c>
      <c r="F3546" s="7" t="s">
        <v>121</v>
      </c>
      <c r="G3546" s="7" t="s">
        <v>122</v>
      </c>
      <c r="H3546" s="7" t="s">
        <v>17</v>
      </c>
      <c r="I3546" s="9">
        <v>0.35000000000000003</v>
      </c>
      <c r="J3546" s="10">
        <v>4450</v>
      </c>
      <c r="K3546" s="11">
        <f t="shared" si="26"/>
        <v>1557.5000000000002</v>
      </c>
      <c r="L3546" s="11">
        <f t="shared" si="27"/>
        <v>545.125</v>
      </c>
      <c r="M3546" s="12">
        <v>0.35</v>
      </c>
      <c r="O3546" s="17"/>
      <c r="P3546" s="15"/>
      <c r="Q3546" s="13"/>
      <c r="R3546" s="14"/>
    </row>
    <row r="3547" spans="1:18" ht="15.75" customHeight="1">
      <c r="A3547" s="1"/>
      <c r="B3547" s="7" t="s">
        <v>14</v>
      </c>
      <c r="C3547" s="7">
        <v>1185732</v>
      </c>
      <c r="D3547" s="8">
        <v>44261</v>
      </c>
      <c r="E3547" s="7" t="s">
        <v>15</v>
      </c>
      <c r="F3547" s="7" t="s">
        <v>121</v>
      </c>
      <c r="G3547" s="7" t="s">
        <v>122</v>
      </c>
      <c r="H3547" s="7" t="s">
        <v>18</v>
      </c>
      <c r="I3547" s="9">
        <v>0.35000000000000003</v>
      </c>
      <c r="J3547" s="10">
        <v>1500</v>
      </c>
      <c r="K3547" s="11">
        <f t="shared" si="26"/>
        <v>525</v>
      </c>
      <c r="L3547" s="11">
        <f t="shared" si="27"/>
        <v>183.75</v>
      </c>
      <c r="M3547" s="12">
        <v>0.35</v>
      </c>
      <c r="O3547" s="17"/>
      <c r="P3547" s="15"/>
      <c r="Q3547" s="13"/>
      <c r="R3547" s="14"/>
    </row>
    <row r="3548" spans="1:18" ht="15.75" customHeight="1">
      <c r="A3548" s="1"/>
      <c r="B3548" s="7" t="s">
        <v>14</v>
      </c>
      <c r="C3548" s="7">
        <v>1185732</v>
      </c>
      <c r="D3548" s="8">
        <v>44261</v>
      </c>
      <c r="E3548" s="7" t="s">
        <v>15</v>
      </c>
      <c r="F3548" s="7" t="s">
        <v>121</v>
      </c>
      <c r="G3548" s="7" t="s">
        <v>122</v>
      </c>
      <c r="H3548" s="7" t="s">
        <v>19</v>
      </c>
      <c r="I3548" s="9">
        <v>0.25000000000000006</v>
      </c>
      <c r="J3548" s="10">
        <v>1750</v>
      </c>
      <c r="K3548" s="11">
        <f t="shared" si="26"/>
        <v>437.50000000000011</v>
      </c>
      <c r="L3548" s="11">
        <f t="shared" si="27"/>
        <v>175.00000000000006</v>
      </c>
      <c r="M3548" s="12">
        <v>0.4</v>
      </c>
      <c r="O3548" s="17"/>
      <c r="P3548" s="15"/>
      <c r="Q3548" s="13"/>
      <c r="R3548" s="14"/>
    </row>
    <row r="3549" spans="1:18" ht="15.75" customHeight="1">
      <c r="A3549" s="1"/>
      <c r="B3549" s="7" t="s">
        <v>14</v>
      </c>
      <c r="C3549" s="7">
        <v>1185732</v>
      </c>
      <c r="D3549" s="8">
        <v>44261</v>
      </c>
      <c r="E3549" s="7" t="s">
        <v>15</v>
      </c>
      <c r="F3549" s="7" t="s">
        <v>121</v>
      </c>
      <c r="G3549" s="7" t="s">
        <v>122</v>
      </c>
      <c r="H3549" s="7" t="s">
        <v>20</v>
      </c>
      <c r="I3549" s="9">
        <v>0.3</v>
      </c>
      <c r="J3549" s="10">
        <v>250</v>
      </c>
      <c r="K3549" s="11">
        <f t="shared" si="26"/>
        <v>75</v>
      </c>
      <c r="L3549" s="11">
        <f t="shared" si="27"/>
        <v>30</v>
      </c>
      <c r="M3549" s="12">
        <v>0.4</v>
      </c>
      <c r="O3549" s="17"/>
      <c r="P3549" s="15"/>
      <c r="Q3549" s="13"/>
      <c r="R3549" s="14"/>
    </row>
    <row r="3550" spans="1:18" ht="15.75" customHeight="1">
      <c r="A3550" s="1"/>
      <c r="B3550" s="7" t="s">
        <v>14</v>
      </c>
      <c r="C3550" s="7">
        <v>1185732</v>
      </c>
      <c r="D3550" s="8">
        <v>44261</v>
      </c>
      <c r="E3550" s="7" t="s">
        <v>15</v>
      </c>
      <c r="F3550" s="7" t="s">
        <v>121</v>
      </c>
      <c r="G3550" s="7" t="s">
        <v>122</v>
      </c>
      <c r="H3550" s="7" t="s">
        <v>21</v>
      </c>
      <c r="I3550" s="9">
        <v>0.45</v>
      </c>
      <c r="J3550" s="10">
        <v>750</v>
      </c>
      <c r="K3550" s="11">
        <f t="shared" si="26"/>
        <v>337.5</v>
      </c>
      <c r="L3550" s="11">
        <f t="shared" si="27"/>
        <v>101.25</v>
      </c>
      <c r="M3550" s="12">
        <v>0.3</v>
      </c>
      <c r="O3550" s="17"/>
      <c r="P3550" s="15"/>
      <c r="Q3550" s="13"/>
      <c r="R3550" s="14"/>
    </row>
    <row r="3551" spans="1:18" ht="15.75" customHeight="1">
      <c r="A3551" s="1"/>
      <c r="B3551" s="7" t="s">
        <v>14</v>
      </c>
      <c r="C3551" s="7">
        <v>1185732</v>
      </c>
      <c r="D3551" s="8">
        <v>44261</v>
      </c>
      <c r="E3551" s="7" t="s">
        <v>15</v>
      </c>
      <c r="F3551" s="7" t="s">
        <v>121</v>
      </c>
      <c r="G3551" s="7" t="s">
        <v>122</v>
      </c>
      <c r="H3551" s="7" t="s">
        <v>22</v>
      </c>
      <c r="I3551" s="9">
        <v>0.35000000000000003</v>
      </c>
      <c r="J3551" s="10">
        <v>1750</v>
      </c>
      <c r="K3551" s="11">
        <f t="shared" si="26"/>
        <v>612.50000000000011</v>
      </c>
      <c r="L3551" s="11">
        <f t="shared" si="27"/>
        <v>245.00000000000006</v>
      </c>
      <c r="M3551" s="12">
        <v>0.4</v>
      </c>
      <c r="O3551" s="17"/>
      <c r="P3551" s="15"/>
      <c r="Q3551" s="13"/>
      <c r="R3551" s="14"/>
    </row>
    <row r="3552" spans="1:18" ht="15.75" customHeight="1">
      <c r="A3552" s="1"/>
      <c r="B3552" s="7" t="s">
        <v>14</v>
      </c>
      <c r="C3552" s="7">
        <v>1185732</v>
      </c>
      <c r="D3552" s="8">
        <v>44293</v>
      </c>
      <c r="E3552" s="7" t="s">
        <v>15</v>
      </c>
      <c r="F3552" s="7" t="s">
        <v>121</v>
      </c>
      <c r="G3552" s="7" t="s">
        <v>122</v>
      </c>
      <c r="H3552" s="7" t="s">
        <v>17</v>
      </c>
      <c r="I3552" s="9">
        <v>0.35000000000000003</v>
      </c>
      <c r="J3552" s="10">
        <v>4250</v>
      </c>
      <c r="K3552" s="11">
        <f t="shared" si="26"/>
        <v>1487.5000000000002</v>
      </c>
      <c r="L3552" s="11">
        <f t="shared" si="27"/>
        <v>520.625</v>
      </c>
      <c r="M3552" s="12">
        <v>0.35</v>
      </c>
      <c r="O3552" s="17"/>
      <c r="P3552" s="15"/>
      <c r="Q3552" s="13"/>
      <c r="R3552" s="14"/>
    </row>
    <row r="3553" spans="1:18" ht="15.75" customHeight="1">
      <c r="A3553" s="1"/>
      <c r="B3553" s="7" t="s">
        <v>14</v>
      </c>
      <c r="C3553" s="7">
        <v>1185732</v>
      </c>
      <c r="D3553" s="8">
        <v>44293</v>
      </c>
      <c r="E3553" s="7" t="s">
        <v>15</v>
      </c>
      <c r="F3553" s="7" t="s">
        <v>121</v>
      </c>
      <c r="G3553" s="7" t="s">
        <v>122</v>
      </c>
      <c r="H3553" s="7" t="s">
        <v>18</v>
      </c>
      <c r="I3553" s="9">
        <v>0.35000000000000003</v>
      </c>
      <c r="J3553" s="10">
        <v>1250</v>
      </c>
      <c r="K3553" s="11">
        <f t="shared" si="26"/>
        <v>437.50000000000006</v>
      </c>
      <c r="L3553" s="11">
        <f t="shared" si="27"/>
        <v>153.125</v>
      </c>
      <c r="M3553" s="12">
        <v>0.35</v>
      </c>
      <c r="O3553" s="17"/>
      <c r="P3553" s="15"/>
      <c r="Q3553" s="13"/>
      <c r="R3553" s="14"/>
    </row>
    <row r="3554" spans="1:18" ht="15.75" customHeight="1">
      <c r="A3554" s="1"/>
      <c r="B3554" s="7" t="s">
        <v>14</v>
      </c>
      <c r="C3554" s="7">
        <v>1185732</v>
      </c>
      <c r="D3554" s="8">
        <v>44293</v>
      </c>
      <c r="E3554" s="7" t="s">
        <v>15</v>
      </c>
      <c r="F3554" s="7" t="s">
        <v>121</v>
      </c>
      <c r="G3554" s="7" t="s">
        <v>122</v>
      </c>
      <c r="H3554" s="7" t="s">
        <v>19</v>
      </c>
      <c r="I3554" s="9">
        <v>0.25000000000000006</v>
      </c>
      <c r="J3554" s="10">
        <v>1250</v>
      </c>
      <c r="K3554" s="11">
        <f t="shared" si="26"/>
        <v>312.50000000000006</v>
      </c>
      <c r="L3554" s="11">
        <f t="shared" si="27"/>
        <v>125.00000000000003</v>
      </c>
      <c r="M3554" s="12">
        <v>0.4</v>
      </c>
      <c r="O3554" s="17"/>
      <c r="P3554" s="15"/>
      <c r="Q3554" s="13"/>
      <c r="R3554" s="14"/>
    </row>
    <row r="3555" spans="1:18" ht="15.75" customHeight="1">
      <c r="A3555" s="1"/>
      <c r="B3555" s="7" t="s">
        <v>14</v>
      </c>
      <c r="C3555" s="7">
        <v>1185732</v>
      </c>
      <c r="D3555" s="8">
        <v>44293</v>
      </c>
      <c r="E3555" s="7" t="s">
        <v>15</v>
      </c>
      <c r="F3555" s="7" t="s">
        <v>121</v>
      </c>
      <c r="G3555" s="7" t="s">
        <v>122</v>
      </c>
      <c r="H3555" s="7" t="s">
        <v>20</v>
      </c>
      <c r="I3555" s="9">
        <v>0.3</v>
      </c>
      <c r="J3555" s="10">
        <v>500</v>
      </c>
      <c r="K3555" s="11">
        <f t="shared" si="26"/>
        <v>150</v>
      </c>
      <c r="L3555" s="11">
        <f t="shared" si="27"/>
        <v>60</v>
      </c>
      <c r="M3555" s="12">
        <v>0.4</v>
      </c>
      <c r="O3555" s="17"/>
      <c r="P3555" s="15"/>
      <c r="Q3555" s="13"/>
      <c r="R3555" s="14"/>
    </row>
    <row r="3556" spans="1:18" ht="15.75" customHeight="1">
      <c r="A3556" s="1"/>
      <c r="B3556" s="7" t="s">
        <v>14</v>
      </c>
      <c r="C3556" s="7">
        <v>1185732</v>
      </c>
      <c r="D3556" s="8">
        <v>44293</v>
      </c>
      <c r="E3556" s="7" t="s">
        <v>15</v>
      </c>
      <c r="F3556" s="7" t="s">
        <v>121</v>
      </c>
      <c r="G3556" s="7" t="s">
        <v>122</v>
      </c>
      <c r="H3556" s="7" t="s">
        <v>21</v>
      </c>
      <c r="I3556" s="9">
        <v>0.45</v>
      </c>
      <c r="J3556" s="10">
        <v>500</v>
      </c>
      <c r="K3556" s="11">
        <f t="shared" si="26"/>
        <v>225</v>
      </c>
      <c r="L3556" s="11">
        <f t="shared" si="27"/>
        <v>67.5</v>
      </c>
      <c r="M3556" s="12">
        <v>0.3</v>
      </c>
      <c r="O3556" s="17"/>
      <c r="P3556" s="15"/>
      <c r="Q3556" s="13"/>
      <c r="R3556" s="14"/>
    </row>
    <row r="3557" spans="1:18" ht="15.75" customHeight="1">
      <c r="A3557" s="1"/>
      <c r="B3557" s="7" t="s">
        <v>14</v>
      </c>
      <c r="C3557" s="7">
        <v>1185732</v>
      </c>
      <c r="D3557" s="8">
        <v>44293</v>
      </c>
      <c r="E3557" s="7" t="s">
        <v>15</v>
      </c>
      <c r="F3557" s="7" t="s">
        <v>121</v>
      </c>
      <c r="G3557" s="7" t="s">
        <v>122</v>
      </c>
      <c r="H3557" s="7" t="s">
        <v>22</v>
      </c>
      <c r="I3557" s="9">
        <v>0.35000000000000003</v>
      </c>
      <c r="J3557" s="10">
        <v>2000</v>
      </c>
      <c r="K3557" s="11">
        <f t="shared" si="26"/>
        <v>700.00000000000011</v>
      </c>
      <c r="L3557" s="11">
        <f t="shared" si="27"/>
        <v>280.00000000000006</v>
      </c>
      <c r="M3557" s="12">
        <v>0.4</v>
      </c>
      <c r="O3557" s="17"/>
      <c r="P3557" s="15"/>
      <c r="Q3557" s="13"/>
      <c r="R3557" s="14"/>
    </row>
    <row r="3558" spans="1:18" ht="15.75" customHeight="1">
      <c r="A3558" s="1"/>
      <c r="B3558" s="7" t="s">
        <v>14</v>
      </c>
      <c r="C3558" s="7">
        <v>1185732</v>
      </c>
      <c r="D3558" s="8">
        <v>44322</v>
      </c>
      <c r="E3558" s="7" t="s">
        <v>15</v>
      </c>
      <c r="F3558" s="7" t="s">
        <v>121</v>
      </c>
      <c r="G3558" s="7" t="s">
        <v>122</v>
      </c>
      <c r="H3558" s="7" t="s">
        <v>17</v>
      </c>
      <c r="I3558" s="9">
        <v>0.49999999999999994</v>
      </c>
      <c r="J3558" s="10">
        <v>4700</v>
      </c>
      <c r="K3558" s="11">
        <f t="shared" si="26"/>
        <v>2349.9999999999995</v>
      </c>
      <c r="L3558" s="11">
        <f t="shared" si="27"/>
        <v>822.49999999999977</v>
      </c>
      <c r="M3558" s="12">
        <v>0.35</v>
      </c>
      <c r="O3558" s="17"/>
      <c r="P3558" s="15"/>
      <c r="Q3558" s="13"/>
      <c r="R3558" s="14"/>
    </row>
    <row r="3559" spans="1:18" ht="15.75" customHeight="1">
      <c r="A3559" s="1"/>
      <c r="B3559" s="7" t="s">
        <v>14</v>
      </c>
      <c r="C3559" s="7">
        <v>1185732</v>
      </c>
      <c r="D3559" s="8">
        <v>44322</v>
      </c>
      <c r="E3559" s="7" t="s">
        <v>15</v>
      </c>
      <c r="F3559" s="7" t="s">
        <v>121</v>
      </c>
      <c r="G3559" s="7" t="s">
        <v>122</v>
      </c>
      <c r="H3559" s="7" t="s">
        <v>18</v>
      </c>
      <c r="I3559" s="9">
        <v>0.45</v>
      </c>
      <c r="J3559" s="10">
        <v>1750</v>
      </c>
      <c r="K3559" s="11">
        <f t="shared" si="26"/>
        <v>787.5</v>
      </c>
      <c r="L3559" s="11">
        <f t="shared" si="27"/>
        <v>275.625</v>
      </c>
      <c r="M3559" s="12">
        <v>0.35</v>
      </c>
      <c r="O3559" s="17"/>
      <c r="P3559" s="15"/>
      <c r="Q3559" s="13"/>
      <c r="R3559" s="14"/>
    </row>
    <row r="3560" spans="1:18" ht="15.75" customHeight="1">
      <c r="A3560" s="1"/>
      <c r="B3560" s="7" t="s">
        <v>14</v>
      </c>
      <c r="C3560" s="7">
        <v>1185732</v>
      </c>
      <c r="D3560" s="8">
        <v>44322</v>
      </c>
      <c r="E3560" s="7" t="s">
        <v>15</v>
      </c>
      <c r="F3560" s="7" t="s">
        <v>121</v>
      </c>
      <c r="G3560" s="7" t="s">
        <v>122</v>
      </c>
      <c r="H3560" s="7" t="s">
        <v>19</v>
      </c>
      <c r="I3560" s="9">
        <v>0.4</v>
      </c>
      <c r="J3560" s="10">
        <v>2000</v>
      </c>
      <c r="K3560" s="11">
        <f t="shared" si="26"/>
        <v>800</v>
      </c>
      <c r="L3560" s="11">
        <f t="shared" si="27"/>
        <v>320</v>
      </c>
      <c r="M3560" s="12">
        <v>0.4</v>
      </c>
      <c r="O3560" s="17"/>
      <c r="P3560" s="15"/>
      <c r="Q3560" s="13"/>
      <c r="R3560" s="14"/>
    </row>
    <row r="3561" spans="1:18" ht="15.75" customHeight="1">
      <c r="A3561" s="1"/>
      <c r="B3561" s="7" t="s">
        <v>14</v>
      </c>
      <c r="C3561" s="7">
        <v>1185732</v>
      </c>
      <c r="D3561" s="8">
        <v>44322</v>
      </c>
      <c r="E3561" s="7" t="s">
        <v>15</v>
      </c>
      <c r="F3561" s="7" t="s">
        <v>121</v>
      </c>
      <c r="G3561" s="7" t="s">
        <v>122</v>
      </c>
      <c r="H3561" s="7" t="s">
        <v>20</v>
      </c>
      <c r="I3561" s="9">
        <v>0.4</v>
      </c>
      <c r="J3561" s="10">
        <v>1500</v>
      </c>
      <c r="K3561" s="11">
        <f t="shared" si="26"/>
        <v>600</v>
      </c>
      <c r="L3561" s="11">
        <f t="shared" si="27"/>
        <v>240</v>
      </c>
      <c r="M3561" s="12">
        <v>0.4</v>
      </c>
      <c r="O3561" s="17"/>
      <c r="P3561" s="15"/>
      <c r="Q3561" s="13"/>
      <c r="R3561" s="14"/>
    </row>
    <row r="3562" spans="1:18" ht="15.75" customHeight="1">
      <c r="A3562" s="1"/>
      <c r="B3562" s="7" t="s">
        <v>14</v>
      </c>
      <c r="C3562" s="7">
        <v>1185732</v>
      </c>
      <c r="D3562" s="8">
        <v>44322</v>
      </c>
      <c r="E3562" s="7" t="s">
        <v>15</v>
      </c>
      <c r="F3562" s="7" t="s">
        <v>121</v>
      </c>
      <c r="G3562" s="7" t="s">
        <v>122</v>
      </c>
      <c r="H3562" s="7" t="s">
        <v>21</v>
      </c>
      <c r="I3562" s="9">
        <v>0.49999999999999994</v>
      </c>
      <c r="J3562" s="10">
        <v>1750</v>
      </c>
      <c r="K3562" s="11">
        <f t="shared" si="26"/>
        <v>874.99999999999989</v>
      </c>
      <c r="L3562" s="11">
        <f t="shared" si="27"/>
        <v>262.49999999999994</v>
      </c>
      <c r="M3562" s="12">
        <v>0.3</v>
      </c>
      <c r="O3562" s="17"/>
      <c r="P3562" s="15"/>
      <c r="Q3562" s="13"/>
      <c r="R3562" s="14"/>
    </row>
    <row r="3563" spans="1:18" ht="15.75" customHeight="1">
      <c r="A3563" s="1"/>
      <c r="B3563" s="7" t="s">
        <v>14</v>
      </c>
      <c r="C3563" s="7">
        <v>1185732</v>
      </c>
      <c r="D3563" s="8">
        <v>44322</v>
      </c>
      <c r="E3563" s="7" t="s">
        <v>15</v>
      </c>
      <c r="F3563" s="7" t="s">
        <v>121</v>
      </c>
      <c r="G3563" s="7" t="s">
        <v>122</v>
      </c>
      <c r="H3563" s="7" t="s">
        <v>22</v>
      </c>
      <c r="I3563" s="9">
        <v>0.54999999999999993</v>
      </c>
      <c r="J3563" s="10">
        <v>3000</v>
      </c>
      <c r="K3563" s="11">
        <f t="shared" si="26"/>
        <v>1649.9999999999998</v>
      </c>
      <c r="L3563" s="11">
        <f t="shared" si="27"/>
        <v>660</v>
      </c>
      <c r="M3563" s="12">
        <v>0.4</v>
      </c>
      <c r="O3563" s="17"/>
      <c r="P3563" s="15"/>
      <c r="Q3563" s="13"/>
      <c r="R3563" s="14"/>
    </row>
    <row r="3564" spans="1:18" ht="15.75" customHeight="1">
      <c r="A3564" s="1"/>
      <c r="B3564" s="7" t="s">
        <v>14</v>
      </c>
      <c r="C3564" s="7">
        <v>1185732</v>
      </c>
      <c r="D3564" s="8">
        <v>44355</v>
      </c>
      <c r="E3564" s="7" t="s">
        <v>15</v>
      </c>
      <c r="F3564" s="7" t="s">
        <v>121</v>
      </c>
      <c r="G3564" s="7" t="s">
        <v>122</v>
      </c>
      <c r="H3564" s="7" t="s">
        <v>17</v>
      </c>
      <c r="I3564" s="9">
        <v>0.49999999999999994</v>
      </c>
      <c r="J3564" s="10">
        <v>5500</v>
      </c>
      <c r="K3564" s="11">
        <f t="shared" si="26"/>
        <v>2749.9999999999995</v>
      </c>
      <c r="L3564" s="11">
        <f t="shared" si="27"/>
        <v>962.49999999999977</v>
      </c>
      <c r="M3564" s="12">
        <v>0.35</v>
      </c>
      <c r="O3564" s="17"/>
      <c r="P3564" s="15"/>
      <c r="Q3564" s="13"/>
      <c r="R3564" s="14"/>
    </row>
    <row r="3565" spans="1:18" ht="15.75" customHeight="1">
      <c r="A3565" s="1"/>
      <c r="B3565" s="7" t="s">
        <v>14</v>
      </c>
      <c r="C3565" s="7">
        <v>1185732</v>
      </c>
      <c r="D3565" s="8">
        <v>44355</v>
      </c>
      <c r="E3565" s="7" t="s">
        <v>15</v>
      </c>
      <c r="F3565" s="7" t="s">
        <v>121</v>
      </c>
      <c r="G3565" s="7" t="s">
        <v>122</v>
      </c>
      <c r="H3565" s="7" t="s">
        <v>18</v>
      </c>
      <c r="I3565" s="9">
        <v>0.45</v>
      </c>
      <c r="J3565" s="10">
        <v>3000</v>
      </c>
      <c r="K3565" s="11">
        <f t="shared" si="26"/>
        <v>1350</v>
      </c>
      <c r="L3565" s="11">
        <f t="shared" si="27"/>
        <v>472.49999999999994</v>
      </c>
      <c r="M3565" s="12">
        <v>0.35</v>
      </c>
      <c r="O3565" s="17"/>
      <c r="P3565" s="15"/>
      <c r="Q3565" s="13"/>
      <c r="R3565" s="14"/>
    </row>
    <row r="3566" spans="1:18" ht="15.75" customHeight="1">
      <c r="A3566" s="1"/>
      <c r="B3566" s="7" t="s">
        <v>14</v>
      </c>
      <c r="C3566" s="7">
        <v>1185732</v>
      </c>
      <c r="D3566" s="8">
        <v>44355</v>
      </c>
      <c r="E3566" s="7" t="s">
        <v>15</v>
      </c>
      <c r="F3566" s="7" t="s">
        <v>121</v>
      </c>
      <c r="G3566" s="7" t="s">
        <v>122</v>
      </c>
      <c r="H3566" s="7" t="s">
        <v>19</v>
      </c>
      <c r="I3566" s="9">
        <v>0.4</v>
      </c>
      <c r="J3566" s="10">
        <v>2250</v>
      </c>
      <c r="K3566" s="11">
        <f t="shared" si="26"/>
        <v>900</v>
      </c>
      <c r="L3566" s="11">
        <f t="shared" si="27"/>
        <v>360</v>
      </c>
      <c r="M3566" s="12">
        <v>0.4</v>
      </c>
      <c r="O3566" s="17"/>
      <c r="P3566" s="15"/>
      <c r="Q3566" s="13"/>
      <c r="R3566" s="14"/>
    </row>
    <row r="3567" spans="1:18" ht="15.75" customHeight="1">
      <c r="A3567" s="1"/>
      <c r="B3567" s="7" t="s">
        <v>14</v>
      </c>
      <c r="C3567" s="7">
        <v>1185732</v>
      </c>
      <c r="D3567" s="8">
        <v>44355</v>
      </c>
      <c r="E3567" s="7" t="s">
        <v>15</v>
      </c>
      <c r="F3567" s="7" t="s">
        <v>121</v>
      </c>
      <c r="G3567" s="7" t="s">
        <v>122</v>
      </c>
      <c r="H3567" s="7" t="s">
        <v>20</v>
      </c>
      <c r="I3567" s="9">
        <v>0.4</v>
      </c>
      <c r="J3567" s="10">
        <v>2000</v>
      </c>
      <c r="K3567" s="11">
        <f t="shared" si="26"/>
        <v>800</v>
      </c>
      <c r="L3567" s="11">
        <f t="shared" si="27"/>
        <v>320</v>
      </c>
      <c r="M3567" s="12">
        <v>0.4</v>
      </c>
      <c r="O3567" s="17"/>
      <c r="P3567" s="15"/>
      <c r="Q3567" s="13"/>
      <c r="R3567" s="14"/>
    </row>
    <row r="3568" spans="1:18" ht="15.75" customHeight="1">
      <c r="A3568" s="1"/>
      <c r="B3568" s="7" t="s">
        <v>14</v>
      </c>
      <c r="C3568" s="7">
        <v>1185732</v>
      </c>
      <c r="D3568" s="8">
        <v>44355</v>
      </c>
      <c r="E3568" s="7" t="s">
        <v>15</v>
      </c>
      <c r="F3568" s="7" t="s">
        <v>121</v>
      </c>
      <c r="G3568" s="7" t="s">
        <v>122</v>
      </c>
      <c r="H3568" s="7" t="s">
        <v>21</v>
      </c>
      <c r="I3568" s="9">
        <v>0.49999999999999994</v>
      </c>
      <c r="J3568" s="10">
        <v>2000</v>
      </c>
      <c r="K3568" s="11">
        <f t="shared" si="26"/>
        <v>999.99999999999989</v>
      </c>
      <c r="L3568" s="11">
        <f t="shared" si="27"/>
        <v>299.99999999999994</v>
      </c>
      <c r="M3568" s="12">
        <v>0.3</v>
      </c>
      <c r="O3568" s="17"/>
      <c r="P3568" s="15"/>
      <c r="Q3568" s="13"/>
      <c r="R3568" s="14"/>
    </row>
    <row r="3569" spans="1:18" ht="15.75" customHeight="1">
      <c r="A3569" s="1"/>
      <c r="B3569" s="7" t="s">
        <v>14</v>
      </c>
      <c r="C3569" s="7">
        <v>1185732</v>
      </c>
      <c r="D3569" s="8">
        <v>44355</v>
      </c>
      <c r="E3569" s="7" t="s">
        <v>15</v>
      </c>
      <c r="F3569" s="7" t="s">
        <v>121</v>
      </c>
      <c r="G3569" s="7" t="s">
        <v>122</v>
      </c>
      <c r="H3569" s="7" t="s">
        <v>22</v>
      </c>
      <c r="I3569" s="9">
        <v>0.54999999999999993</v>
      </c>
      <c r="J3569" s="10">
        <v>3500</v>
      </c>
      <c r="K3569" s="11">
        <f t="shared" si="26"/>
        <v>1924.9999999999998</v>
      </c>
      <c r="L3569" s="11">
        <f t="shared" si="27"/>
        <v>770</v>
      </c>
      <c r="M3569" s="12">
        <v>0.4</v>
      </c>
      <c r="O3569" s="17"/>
      <c r="P3569" s="15"/>
      <c r="Q3569" s="13"/>
      <c r="R3569" s="14"/>
    </row>
    <row r="3570" spans="1:18" ht="15.75" customHeight="1">
      <c r="A3570" s="1"/>
      <c r="B3570" s="7" t="s">
        <v>14</v>
      </c>
      <c r="C3570" s="7">
        <v>1185732</v>
      </c>
      <c r="D3570" s="8">
        <v>44383</v>
      </c>
      <c r="E3570" s="7" t="s">
        <v>15</v>
      </c>
      <c r="F3570" s="7" t="s">
        <v>121</v>
      </c>
      <c r="G3570" s="7" t="s">
        <v>122</v>
      </c>
      <c r="H3570" s="7" t="s">
        <v>17</v>
      </c>
      <c r="I3570" s="9">
        <v>0.49999999999999994</v>
      </c>
      <c r="J3570" s="10">
        <v>5750</v>
      </c>
      <c r="K3570" s="11">
        <f t="shared" si="26"/>
        <v>2874.9999999999995</v>
      </c>
      <c r="L3570" s="11">
        <f t="shared" si="27"/>
        <v>1006.2499999999998</v>
      </c>
      <c r="M3570" s="12">
        <v>0.35</v>
      </c>
      <c r="O3570" s="17"/>
      <c r="P3570" s="15"/>
      <c r="Q3570" s="13"/>
      <c r="R3570" s="14"/>
    </row>
    <row r="3571" spans="1:18" ht="15.75" customHeight="1">
      <c r="A3571" s="1"/>
      <c r="B3571" s="7" t="s">
        <v>14</v>
      </c>
      <c r="C3571" s="7">
        <v>1185732</v>
      </c>
      <c r="D3571" s="8">
        <v>44383</v>
      </c>
      <c r="E3571" s="7" t="s">
        <v>15</v>
      </c>
      <c r="F3571" s="7" t="s">
        <v>121</v>
      </c>
      <c r="G3571" s="7" t="s">
        <v>122</v>
      </c>
      <c r="H3571" s="7" t="s">
        <v>18</v>
      </c>
      <c r="I3571" s="9">
        <v>0.45</v>
      </c>
      <c r="J3571" s="10">
        <v>3250</v>
      </c>
      <c r="K3571" s="11">
        <f t="shared" si="26"/>
        <v>1462.5</v>
      </c>
      <c r="L3571" s="11">
        <f t="shared" si="27"/>
        <v>511.87499999999994</v>
      </c>
      <c r="M3571" s="12">
        <v>0.35</v>
      </c>
      <c r="O3571" s="17"/>
      <c r="P3571" s="15"/>
      <c r="Q3571" s="13"/>
      <c r="R3571" s="14"/>
    </row>
    <row r="3572" spans="1:18" ht="15.75" customHeight="1">
      <c r="A3572" s="1"/>
      <c r="B3572" s="7" t="s">
        <v>14</v>
      </c>
      <c r="C3572" s="7">
        <v>1185732</v>
      </c>
      <c r="D3572" s="8">
        <v>44383</v>
      </c>
      <c r="E3572" s="7" t="s">
        <v>15</v>
      </c>
      <c r="F3572" s="7" t="s">
        <v>121</v>
      </c>
      <c r="G3572" s="7" t="s">
        <v>122</v>
      </c>
      <c r="H3572" s="7" t="s">
        <v>19</v>
      </c>
      <c r="I3572" s="9">
        <v>0.4</v>
      </c>
      <c r="J3572" s="10">
        <v>2500</v>
      </c>
      <c r="K3572" s="11">
        <f t="shared" si="26"/>
        <v>1000</v>
      </c>
      <c r="L3572" s="11">
        <f t="shared" si="27"/>
        <v>400</v>
      </c>
      <c r="M3572" s="12">
        <v>0.4</v>
      </c>
      <c r="O3572" s="17"/>
      <c r="P3572" s="15"/>
      <c r="Q3572" s="13"/>
      <c r="R3572" s="14"/>
    </row>
    <row r="3573" spans="1:18" ht="15.75" customHeight="1">
      <c r="A3573" s="1"/>
      <c r="B3573" s="7" t="s">
        <v>14</v>
      </c>
      <c r="C3573" s="7">
        <v>1185732</v>
      </c>
      <c r="D3573" s="8">
        <v>44383</v>
      </c>
      <c r="E3573" s="7" t="s">
        <v>15</v>
      </c>
      <c r="F3573" s="7" t="s">
        <v>121</v>
      </c>
      <c r="G3573" s="7" t="s">
        <v>122</v>
      </c>
      <c r="H3573" s="7" t="s">
        <v>20</v>
      </c>
      <c r="I3573" s="9">
        <v>0.4</v>
      </c>
      <c r="J3573" s="10">
        <v>2000</v>
      </c>
      <c r="K3573" s="11">
        <f t="shared" si="26"/>
        <v>800</v>
      </c>
      <c r="L3573" s="11">
        <f t="shared" si="27"/>
        <v>320</v>
      </c>
      <c r="M3573" s="12">
        <v>0.4</v>
      </c>
      <c r="O3573" s="17"/>
      <c r="P3573" s="15"/>
      <c r="Q3573" s="13"/>
      <c r="R3573" s="14"/>
    </row>
    <row r="3574" spans="1:18" ht="15.75" customHeight="1">
      <c r="A3574" s="1"/>
      <c r="B3574" s="7" t="s">
        <v>14</v>
      </c>
      <c r="C3574" s="7">
        <v>1185732</v>
      </c>
      <c r="D3574" s="8">
        <v>44383</v>
      </c>
      <c r="E3574" s="7" t="s">
        <v>15</v>
      </c>
      <c r="F3574" s="7" t="s">
        <v>121</v>
      </c>
      <c r="G3574" s="7" t="s">
        <v>122</v>
      </c>
      <c r="H3574" s="7" t="s">
        <v>21</v>
      </c>
      <c r="I3574" s="9">
        <v>0.49999999999999994</v>
      </c>
      <c r="J3574" s="10">
        <v>2250</v>
      </c>
      <c r="K3574" s="11">
        <f t="shared" si="26"/>
        <v>1124.9999999999998</v>
      </c>
      <c r="L3574" s="11">
        <f t="shared" si="27"/>
        <v>337.49999999999994</v>
      </c>
      <c r="M3574" s="12">
        <v>0.3</v>
      </c>
      <c r="O3574" s="17"/>
      <c r="P3574" s="15"/>
      <c r="Q3574" s="13"/>
      <c r="R3574" s="14"/>
    </row>
    <row r="3575" spans="1:18" ht="15.75" customHeight="1">
      <c r="A3575" s="1"/>
      <c r="B3575" s="7" t="s">
        <v>14</v>
      </c>
      <c r="C3575" s="7">
        <v>1185732</v>
      </c>
      <c r="D3575" s="8">
        <v>44383</v>
      </c>
      <c r="E3575" s="7" t="s">
        <v>15</v>
      </c>
      <c r="F3575" s="7" t="s">
        <v>121</v>
      </c>
      <c r="G3575" s="7" t="s">
        <v>122</v>
      </c>
      <c r="H3575" s="7" t="s">
        <v>22</v>
      </c>
      <c r="I3575" s="9">
        <v>0.54999999999999993</v>
      </c>
      <c r="J3575" s="10">
        <v>4000</v>
      </c>
      <c r="K3575" s="11">
        <f t="shared" si="26"/>
        <v>2199.9999999999995</v>
      </c>
      <c r="L3575" s="11">
        <f t="shared" si="27"/>
        <v>879.99999999999989</v>
      </c>
      <c r="M3575" s="12">
        <v>0.4</v>
      </c>
      <c r="O3575" s="17"/>
      <c r="P3575" s="15"/>
      <c r="Q3575" s="13"/>
      <c r="R3575" s="14"/>
    </row>
    <row r="3576" spans="1:18" ht="15.75" customHeight="1">
      <c r="A3576" s="1"/>
      <c r="B3576" s="7" t="s">
        <v>14</v>
      </c>
      <c r="C3576" s="7">
        <v>1185732</v>
      </c>
      <c r="D3576" s="8">
        <v>44415</v>
      </c>
      <c r="E3576" s="7" t="s">
        <v>15</v>
      </c>
      <c r="F3576" s="7" t="s">
        <v>121</v>
      </c>
      <c r="G3576" s="7" t="s">
        <v>122</v>
      </c>
      <c r="H3576" s="7" t="s">
        <v>17</v>
      </c>
      <c r="I3576" s="9">
        <v>0.49999999999999994</v>
      </c>
      <c r="J3576" s="10">
        <v>5500</v>
      </c>
      <c r="K3576" s="11">
        <f t="shared" ref="K3576:K7463" si="28">I3576*J3576</f>
        <v>2749.9999999999995</v>
      </c>
      <c r="L3576" s="11">
        <f t="shared" ref="L3576:L7463" si="29">K3576*M3576</f>
        <v>962.49999999999977</v>
      </c>
      <c r="M3576" s="12">
        <v>0.35</v>
      </c>
      <c r="O3576" s="17"/>
      <c r="P3576" s="15"/>
      <c r="Q3576" s="13"/>
      <c r="R3576" s="14"/>
    </row>
    <row r="3577" spans="1:18" ht="15.75" customHeight="1">
      <c r="A3577" s="1"/>
      <c r="B3577" s="7" t="s">
        <v>14</v>
      </c>
      <c r="C3577" s="7">
        <v>1185732</v>
      </c>
      <c r="D3577" s="8">
        <v>44415</v>
      </c>
      <c r="E3577" s="7" t="s">
        <v>15</v>
      </c>
      <c r="F3577" s="7" t="s">
        <v>121</v>
      </c>
      <c r="G3577" s="7" t="s">
        <v>122</v>
      </c>
      <c r="H3577" s="7" t="s">
        <v>18</v>
      </c>
      <c r="I3577" s="9">
        <v>0.45</v>
      </c>
      <c r="J3577" s="10">
        <v>3250</v>
      </c>
      <c r="K3577" s="11">
        <f t="shared" si="28"/>
        <v>1462.5</v>
      </c>
      <c r="L3577" s="11">
        <f t="shared" si="29"/>
        <v>511.87499999999994</v>
      </c>
      <c r="M3577" s="12">
        <v>0.35</v>
      </c>
      <c r="O3577" s="17"/>
      <c r="P3577" s="15"/>
      <c r="Q3577" s="13"/>
      <c r="R3577" s="14"/>
    </row>
    <row r="3578" spans="1:18" ht="15.75" customHeight="1">
      <c r="A3578" s="1"/>
      <c r="B3578" s="7" t="s">
        <v>14</v>
      </c>
      <c r="C3578" s="7">
        <v>1185732</v>
      </c>
      <c r="D3578" s="8">
        <v>44415</v>
      </c>
      <c r="E3578" s="7" t="s">
        <v>15</v>
      </c>
      <c r="F3578" s="7" t="s">
        <v>121</v>
      </c>
      <c r="G3578" s="7" t="s">
        <v>122</v>
      </c>
      <c r="H3578" s="7" t="s">
        <v>19</v>
      </c>
      <c r="I3578" s="9">
        <v>0.4</v>
      </c>
      <c r="J3578" s="10">
        <v>2500</v>
      </c>
      <c r="K3578" s="11">
        <f t="shared" si="28"/>
        <v>1000</v>
      </c>
      <c r="L3578" s="11">
        <f t="shared" si="29"/>
        <v>400</v>
      </c>
      <c r="M3578" s="12">
        <v>0.4</v>
      </c>
      <c r="O3578" s="17"/>
      <c r="P3578" s="15"/>
      <c r="Q3578" s="13"/>
      <c r="R3578" s="14"/>
    </row>
    <row r="3579" spans="1:18" ht="15.75" customHeight="1">
      <c r="A3579" s="1"/>
      <c r="B3579" s="7" t="s">
        <v>14</v>
      </c>
      <c r="C3579" s="7">
        <v>1185732</v>
      </c>
      <c r="D3579" s="8">
        <v>44415</v>
      </c>
      <c r="E3579" s="7" t="s">
        <v>15</v>
      </c>
      <c r="F3579" s="7" t="s">
        <v>121</v>
      </c>
      <c r="G3579" s="7" t="s">
        <v>122</v>
      </c>
      <c r="H3579" s="7" t="s">
        <v>20</v>
      </c>
      <c r="I3579" s="9">
        <v>0.4</v>
      </c>
      <c r="J3579" s="10">
        <v>1500</v>
      </c>
      <c r="K3579" s="11">
        <f t="shared" si="28"/>
        <v>600</v>
      </c>
      <c r="L3579" s="11">
        <f t="shared" si="29"/>
        <v>240</v>
      </c>
      <c r="M3579" s="12">
        <v>0.4</v>
      </c>
      <c r="O3579" s="17"/>
      <c r="P3579" s="15"/>
      <c r="Q3579" s="13"/>
      <c r="R3579" s="14"/>
    </row>
    <row r="3580" spans="1:18" ht="15.75" customHeight="1">
      <c r="A3580" s="1"/>
      <c r="B3580" s="7" t="s">
        <v>14</v>
      </c>
      <c r="C3580" s="7">
        <v>1185732</v>
      </c>
      <c r="D3580" s="8">
        <v>44415</v>
      </c>
      <c r="E3580" s="7" t="s">
        <v>15</v>
      </c>
      <c r="F3580" s="7" t="s">
        <v>121</v>
      </c>
      <c r="G3580" s="7" t="s">
        <v>122</v>
      </c>
      <c r="H3580" s="7" t="s">
        <v>21</v>
      </c>
      <c r="I3580" s="9">
        <v>0.49999999999999994</v>
      </c>
      <c r="J3580" s="10">
        <v>1250</v>
      </c>
      <c r="K3580" s="11">
        <f t="shared" si="28"/>
        <v>624.99999999999989</v>
      </c>
      <c r="L3580" s="11">
        <f t="shared" si="29"/>
        <v>187.49999999999997</v>
      </c>
      <c r="M3580" s="12">
        <v>0.3</v>
      </c>
      <c r="O3580" s="17"/>
      <c r="P3580" s="15"/>
      <c r="Q3580" s="13"/>
      <c r="R3580" s="14"/>
    </row>
    <row r="3581" spans="1:18" ht="15.75" customHeight="1">
      <c r="A3581" s="1"/>
      <c r="B3581" s="7" t="s">
        <v>14</v>
      </c>
      <c r="C3581" s="7">
        <v>1185732</v>
      </c>
      <c r="D3581" s="8">
        <v>44415</v>
      </c>
      <c r="E3581" s="7" t="s">
        <v>15</v>
      </c>
      <c r="F3581" s="7" t="s">
        <v>121</v>
      </c>
      <c r="G3581" s="7" t="s">
        <v>122</v>
      </c>
      <c r="H3581" s="7" t="s">
        <v>22</v>
      </c>
      <c r="I3581" s="9">
        <v>0.54999999999999993</v>
      </c>
      <c r="J3581" s="10">
        <v>3000</v>
      </c>
      <c r="K3581" s="11">
        <f t="shared" si="28"/>
        <v>1649.9999999999998</v>
      </c>
      <c r="L3581" s="11">
        <f t="shared" si="29"/>
        <v>660</v>
      </c>
      <c r="M3581" s="12">
        <v>0.4</v>
      </c>
      <c r="O3581" s="17"/>
      <c r="P3581" s="15"/>
      <c r="Q3581" s="13"/>
      <c r="R3581" s="14"/>
    </row>
    <row r="3582" spans="1:18" ht="15.75" customHeight="1">
      <c r="A3582" s="1"/>
      <c r="B3582" s="7" t="s">
        <v>14</v>
      </c>
      <c r="C3582" s="7">
        <v>1185732</v>
      </c>
      <c r="D3582" s="8">
        <v>44445</v>
      </c>
      <c r="E3582" s="7" t="s">
        <v>15</v>
      </c>
      <c r="F3582" s="7" t="s">
        <v>121</v>
      </c>
      <c r="G3582" s="7" t="s">
        <v>122</v>
      </c>
      <c r="H3582" s="7" t="s">
        <v>17</v>
      </c>
      <c r="I3582" s="9">
        <v>0.49999999999999994</v>
      </c>
      <c r="J3582" s="10">
        <v>4250</v>
      </c>
      <c r="K3582" s="11">
        <f t="shared" si="28"/>
        <v>2124.9999999999995</v>
      </c>
      <c r="L3582" s="11">
        <f t="shared" si="29"/>
        <v>743.74999999999977</v>
      </c>
      <c r="M3582" s="12">
        <v>0.35</v>
      </c>
      <c r="O3582" s="17"/>
      <c r="P3582" s="15"/>
      <c r="Q3582" s="13"/>
      <c r="R3582" s="14"/>
    </row>
    <row r="3583" spans="1:18" ht="15.75" customHeight="1">
      <c r="A3583" s="1"/>
      <c r="B3583" s="7" t="s">
        <v>14</v>
      </c>
      <c r="C3583" s="7">
        <v>1185732</v>
      </c>
      <c r="D3583" s="8">
        <v>44445</v>
      </c>
      <c r="E3583" s="7" t="s">
        <v>15</v>
      </c>
      <c r="F3583" s="7" t="s">
        <v>121</v>
      </c>
      <c r="G3583" s="7" t="s">
        <v>122</v>
      </c>
      <c r="H3583" s="7" t="s">
        <v>18</v>
      </c>
      <c r="I3583" s="9">
        <v>0.45</v>
      </c>
      <c r="J3583" s="10">
        <v>2250</v>
      </c>
      <c r="K3583" s="11">
        <f t="shared" si="28"/>
        <v>1012.5</v>
      </c>
      <c r="L3583" s="11">
        <f t="shared" si="29"/>
        <v>354.375</v>
      </c>
      <c r="M3583" s="12">
        <v>0.35</v>
      </c>
      <c r="O3583" s="17"/>
      <c r="P3583" s="15"/>
      <c r="Q3583" s="13"/>
      <c r="R3583" s="14"/>
    </row>
    <row r="3584" spans="1:18" ht="15.75" customHeight="1">
      <c r="A3584" s="1"/>
      <c r="B3584" s="7" t="s">
        <v>14</v>
      </c>
      <c r="C3584" s="7">
        <v>1185732</v>
      </c>
      <c r="D3584" s="8">
        <v>44445</v>
      </c>
      <c r="E3584" s="7" t="s">
        <v>15</v>
      </c>
      <c r="F3584" s="7" t="s">
        <v>121</v>
      </c>
      <c r="G3584" s="7" t="s">
        <v>122</v>
      </c>
      <c r="H3584" s="7" t="s">
        <v>19</v>
      </c>
      <c r="I3584" s="9">
        <v>0.4</v>
      </c>
      <c r="J3584" s="10">
        <v>1250</v>
      </c>
      <c r="K3584" s="11">
        <f t="shared" si="28"/>
        <v>500</v>
      </c>
      <c r="L3584" s="11">
        <f t="shared" si="29"/>
        <v>200</v>
      </c>
      <c r="M3584" s="12">
        <v>0.4</v>
      </c>
      <c r="O3584" s="17"/>
      <c r="P3584" s="15"/>
      <c r="Q3584" s="13"/>
      <c r="R3584" s="14"/>
    </row>
    <row r="3585" spans="1:18" ht="15.75" customHeight="1">
      <c r="A3585" s="1"/>
      <c r="B3585" s="7" t="s">
        <v>14</v>
      </c>
      <c r="C3585" s="7">
        <v>1185732</v>
      </c>
      <c r="D3585" s="8">
        <v>44445</v>
      </c>
      <c r="E3585" s="7" t="s">
        <v>15</v>
      </c>
      <c r="F3585" s="7" t="s">
        <v>121</v>
      </c>
      <c r="G3585" s="7" t="s">
        <v>122</v>
      </c>
      <c r="H3585" s="7" t="s">
        <v>20</v>
      </c>
      <c r="I3585" s="9">
        <v>0.4</v>
      </c>
      <c r="J3585" s="10">
        <v>1000</v>
      </c>
      <c r="K3585" s="11">
        <f t="shared" si="28"/>
        <v>400</v>
      </c>
      <c r="L3585" s="11">
        <f t="shared" si="29"/>
        <v>160</v>
      </c>
      <c r="M3585" s="12">
        <v>0.4</v>
      </c>
      <c r="O3585" s="17"/>
      <c r="P3585" s="15"/>
      <c r="Q3585" s="13"/>
      <c r="R3585" s="14"/>
    </row>
    <row r="3586" spans="1:18" ht="15.75" customHeight="1">
      <c r="A3586" s="1"/>
      <c r="B3586" s="7" t="s">
        <v>14</v>
      </c>
      <c r="C3586" s="7">
        <v>1185732</v>
      </c>
      <c r="D3586" s="8">
        <v>44445</v>
      </c>
      <c r="E3586" s="7" t="s">
        <v>15</v>
      </c>
      <c r="F3586" s="7" t="s">
        <v>121</v>
      </c>
      <c r="G3586" s="7" t="s">
        <v>122</v>
      </c>
      <c r="H3586" s="7" t="s">
        <v>21</v>
      </c>
      <c r="I3586" s="9">
        <v>0.49999999999999994</v>
      </c>
      <c r="J3586" s="10">
        <v>1000</v>
      </c>
      <c r="K3586" s="11">
        <f t="shared" si="28"/>
        <v>499.99999999999994</v>
      </c>
      <c r="L3586" s="11">
        <f t="shared" si="29"/>
        <v>149.99999999999997</v>
      </c>
      <c r="M3586" s="12">
        <v>0.3</v>
      </c>
      <c r="O3586" s="17"/>
      <c r="P3586" s="15"/>
      <c r="Q3586" s="13"/>
      <c r="R3586" s="14"/>
    </row>
    <row r="3587" spans="1:18" ht="15.75" customHeight="1">
      <c r="A3587" s="1"/>
      <c r="B3587" s="7" t="s">
        <v>14</v>
      </c>
      <c r="C3587" s="7">
        <v>1185732</v>
      </c>
      <c r="D3587" s="8">
        <v>44445</v>
      </c>
      <c r="E3587" s="7" t="s">
        <v>15</v>
      </c>
      <c r="F3587" s="7" t="s">
        <v>121</v>
      </c>
      <c r="G3587" s="7" t="s">
        <v>122</v>
      </c>
      <c r="H3587" s="7" t="s">
        <v>22</v>
      </c>
      <c r="I3587" s="9">
        <v>0.54999999999999993</v>
      </c>
      <c r="J3587" s="10">
        <v>2000</v>
      </c>
      <c r="K3587" s="11">
        <f t="shared" si="28"/>
        <v>1099.9999999999998</v>
      </c>
      <c r="L3587" s="11">
        <f t="shared" si="29"/>
        <v>439.99999999999994</v>
      </c>
      <c r="M3587" s="12">
        <v>0.4</v>
      </c>
      <c r="O3587" s="17"/>
      <c r="P3587" s="15"/>
      <c r="Q3587" s="13"/>
      <c r="R3587" s="14"/>
    </row>
    <row r="3588" spans="1:18" ht="15.75" customHeight="1">
      <c r="A3588" s="1"/>
      <c r="B3588" s="7" t="s">
        <v>14</v>
      </c>
      <c r="C3588" s="7">
        <v>1185732</v>
      </c>
      <c r="D3588" s="8">
        <v>44477</v>
      </c>
      <c r="E3588" s="7" t="s">
        <v>15</v>
      </c>
      <c r="F3588" s="7" t="s">
        <v>121</v>
      </c>
      <c r="G3588" s="7" t="s">
        <v>122</v>
      </c>
      <c r="H3588" s="7" t="s">
        <v>17</v>
      </c>
      <c r="I3588" s="9">
        <v>0.54999999999999993</v>
      </c>
      <c r="J3588" s="10">
        <v>3750</v>
      </c>
      <c r="K3588" s="11">
        <f t="shared" si="28"/>
        <v>2062.4999999999995</v>
      </c>
      <c r="L3588" s="11">
        <f t="shared" si="29"/>
        <v>721.87499999999977</v>
      </c>
      <c r="M3588" s="12">
        <v>0.35</v>
      </c>
      <c r="O3588" s="17"/>
      <c r="P3588" s="15"/>
      <c r="Q3588" s="13"/>
      <c r="R3588" s="14"/>
    </row>
    <row r="3589" spans="1:18" ht="15.75" customHeight="1">
      <c r="A3589" s="1"/>
      <c r="B3589" s="7" t="s">
        <v>14</v>
      </c>
      <c r="C3589" s="7">
        <v>1185732</v>
      </c>
      <c r="D3589" s="8">
        <v>44477</v>
      </c>
      <c r="E3589" s="7" t="s">
        <v>15</v>
      </c>
      <c r="F3589" s="7" t="s">
        <v>121</v>
      </c>
      <c r="G3589" s="7" t="s">
        <v>122</v>
      </c>
      <c r="H3589" s="7" t="s">
        <v>18</v>
      </c>
      <c r="I3589" s="9">
        <v>0.5</v>
      </c>
      <c r="J3589" s="10">
        <v>2000</v>
      </c>
      <c r="K3589" s="11">
        <f t="shared" si="28"/>
        <v>1000</v>
      </c>
      <c r="L3589" s="11">
        <f t="shared" si="29"/>
        <v>350</v>
      </c>
      <c r="M3589" s="12">
        <v>0.35</v>
      </c>
      <c r="O3589" s="17"/>
      <c r="P3589" s="15"/>
      <c r="Q3589" s="13"/>
      <c r="R3589" s="14"/>
    </row>
    <row r="3590" spans="1:18" ht="15.75" customHeight="1">
      <c r="A3590" s="1"/>
      <c r="B3590" s="7" t="s">
        <v>14</v>
      </c>
      <c r="C3590" s="7">
        <v>1185732</v>
      </c>
      <c r="D3590" s="8">
        <v>44477</v>
      </c>
      <c r="E3590" s="7" t="s">
        <v>15</v>
      </c>
      <c r="F3590" s="7" t="s">
        <v>121</v>
      </c>
      <c r="G3590" s="7" t="s">
        <v>122</v>
      </c>
      <c r="H3590" s="7" t="s">
        <v>19</v>
      </c>
      <c r="I3590" s="9">
        <v>0.5</v>
      </c>
      <c r="J3590" s="10">
        <v>1000</v>
      </c>
      <c r="K3590" s="11">
        <f t="shared" si="28"/>
        <v>500</v>
      </c>
      <c r="L3590" s="11">
        <f t="shared" si="29"/>
        <v>200</v>
      </c>
      <c r="M3590" s="12">
        <v>0.4</v>
      </c>
      <c r="O3590" s="17"/>
      <c r="P3590" s="15"/>
      <c r="Q3590" s="13"/>
      <c r="R3590" s="14"/>
    </row>
    <row r="3591" spans="1:18" ht="15.75" customHeight="1">
      <c r="A3591" s="1"/>
      <c r="B3591" s="7" t="s">
        <v>14</v>
      </c>
      <c r="C3591" s="7">
        <v>1185732</v>
      </c>
      <c r="D3591" s="8">
        <v>44477</v>
      </c>
      <c r="E3591" s="7" t="s">
        <v>15</v>
      </c>
      <c r="F3591" s="7" t="s">
        <v>121</v>
      </c>
      <c r="G3591" s="7" t="s">
        <v>122</v>
      </c>
      <c r="H3591" s="7" t="s">
        <v>20</v>
      </c>
      <c r="I3591" s="9">
        <v>0.5</v>
      </c>
      <c r="J3591" s="10">
        <v>750</v>
      </c>
      <c r="K3591" s="11">
        <f t="shared" si="28"/>
        <v>375</v>
      </c>
      <c r="L3591" s="11">
        <f t="shared" si="29"/>
        <v>150</v>
      </c>
      <c r="M3591" s="12">
        <v>0.4</v>
      </c>
      <c r="O3591" s="17"/>
      <c r="P3591" s="15"/>
      <c r="Q3591" s="13"/>
      <c r="R3591" s="14"/>
    </row>
    <row r="3592" spans="1:18" ht="15.75" customHeight="1">
      <c r="A3592" s="1"/>
      <c r="B3592" s="7" t="s">
        <v>14</v>
      </c>
      <c r="C3592" s="7">
        <v>1185732</v>
      </c>
      <c r="D3592" s="8">
        <v>44477</v>
      </c>
      <c r="E3592" s="7" t="s">
        <v>15</v>
      </c>
      <c r="F3592" s="7" t="s">
        <v>121</v>
      </c>
      <c r="G3592" s="7" t="s">
        <v>122</v>
      </c>
      <c r="H3592" s="7" t="s">
        <v>21</v>
      </c>
      <c r="I3592" s="9">
        <v>0.6</v>
      </c>
      <c r="J3592" s="10">
        <v>750</v>
      </c>
      <c r="K3592" s="11">
        <f t="shared" si="28"/>
        <v>450</v>
      </c>
      <c r="L3592" s="11">
        <f t="shared" si="29"/>
        <v>135</v>
      </c>
      <c r="M3592" s="12">
        <v>0.3</v>
      </c>
      <c r="O3592" s="17"/>
      <c r="P3592" s="15"/>
      <c r="Q3592" s="13"/>
      <c r="R3592" s="14"/>
    </row>
    <row r="3593" spans="1:18" ht="15.75" customHeight="1">
      <c r="A3593" s="1"/>
      <c r="B3593" s="7" t="s">
        <v>14</v>
      </c>
      <c r="C3593" s="7">
        <v>1185732</v>
      </c>
      <c r="D3593" s="8">
        <v>44477</v>
      </c>
      <c r="E3593" s="7" t="s">
        <v>15</v>
      </c>
      <c r="F3593" s="7" t="s">
        <v>121</v>
      </c>
      <c r="G3593" s="7" t="s">
        <v>122</v>
      </c>
      <c r="H3593" s="7" t="s">
        <v>22</v>
      </c>
      <c r="I3593" s="9">
        <v>0.64999999999999991</v>
      </c>
      <c r="J3593" s="10">
        <v>2000</v>
      </c>
      <c r="K3593" s="11">
        <f t="shared" si="28"/>
        <v>1299.9999999999998</v>
      </c>
      <c r="L3593" s="11">
        <f t="shared" si="29"/>
        <v>519.99999999999989</v>
      </c>
      <c r="M3593" s="12">
        <v>0.4</v>
      </c>
      <c r="O3593" s="17"/>
      <c r="P3593" s="15"/>
      <c r="Q3593" s="13"/>
      <c r="R3593" s="14"/>
    </row>
    <row r="3594" spans="1:18" ht="15.75" customHeight="1">
      <c r="A3594" s="1"/>
      <c r="B3594" s="7" t="s">
        <v>14</v>
      </c>
      <c r="C3594" s="7">
        <v>1185732</v>
      </c>
      <c r="D3594" s="8">
        <v>44507</v>
      </c>
      <c r="E3594" s="7" t="s">
        <v>15</v>
      </c>
      <c r="F3594" s="7" t="s">
        <v>121</v>
      </c>
      <c r="G3594" s="7" t="s">
        <v>122</v>
      </c>
      <c r="H3594" s="7" t="s">
        <v>17</v>
      </c>
      <c r="I3594" s="9">
        <v>0.6</v>
      </c>
      <c r="J3594" s="10">
        <v>3500</v>
      </c>
      <c r="K3594" s="11">
        <f t="shared" si="28"/>
        <v>2100</v>
      </c>
      <c r="L3594" s="11">
        <f t="shared" si="29"/>
        <v>735</v>
      </c>
      <c r="M3594" s="12">
        <v>0.35</v>
      </c>
      <c r="O3594" s="17"/>
      <c r="P3594" s="15"/>
      <c r="Q3594" s="13"/>
      <c r="R3594" s="14"/>
    </row>
    <row r="3595" spans="1:18" ht="15.75" customHeight="1">
      <c r="A3595" s="1"/>
      <c r="B3595" s="7" t="s">
        <v>14</v>
      </c>
      <c r="C3595" s="7">
        <v>1185732</v>
      </c>
      <c r="D3595" s="8">
        <v>44507</v>
      </c>
      <c r="E3595" s="7" t="s">
        <v>15</v>
      </c>
      <c r="F3595" s="7" t="s">
        <v>121</v>
      </c>
      <c r="G3595" s="7" t="s">
        <v>122</v>
      </c>
      <c r="H3595" s="7" t="s">
        <v>18</v>
      </c>
      <c r="I3595" s="9">
        <v>0.5</v>
      </c>
      <c r="J3595" s="10">
        <v>2250</v>
      </c>
      <c r="K3595" s="11">
        <f t="shared" si="28"/>
        <v>1125</v>
      </c>
      <c r="L3595" s="11">
        <f t="shared" si="29"/>
        <v>393.75</v>
      </c>
      <c r="M3595" s="12">
        <v>0.35</v>
      </c>
      <c r="O3595" s="17"/>
      <c r="P3595" s="15"/>
      <c r="Q3595" s="13"/>
      <c r="R3595" s="14"/>
    </row>
    <row r="3596" spans="1:18" ht="15.75" customHeight="1">
      <c r="A3596" s="1"/>
      <c r="B3596" s="7" t="s">
        <v>14</v>
      </c>
      <c r="C3596" s="7">
        <v>1185732</v>
      </c>
      <c r="D3596" s="8">
        <v>44507</v>
      </c>
      <c r="E3596" s="7" t="s">
        <v>15</v>
      </c>
      <c r="F3596" s="7" t="s">
        <v>121</v>
      </c>
      <c r="G3596" s="7" t="s">
        <v>122</v>
      </c>
      <c r="H3596" s="7" t="s">
        <v>19</v>
      </c>
      <c r="I3596" s="9">
        <v>0.5</v>
      </c>
      <c r="J3596" s="10">
        <v>2200</v>
      </c>
      <c r="K3596" s="11">
        <f t="shared" si="28"/>
        <v>1100</v>
      </c>
      <c r="L3596" s="11">
        <f t="shared" si="29"/>
        <v>440</v>
      </c>
      <c r="M3596" s="12">
        <v>0.4</v>
      </c>
      <c r="O3596" s="17"/>
      <c r="P3596" s="15"/>
      <c r="Q3596" s="13"/>
      <c r="R3596" s="14"/>
    </row>
    <row r="3597" spans="1:18" ht="15.75" customHeight="1">
      <c r="A3597" s="1"/>
      <c r="B3597" s="7" t="s">
        <v>14</v>
      </c>
      <c r="C3597" s="7">
        <v>1185732</v>
      </c>
      <c r="D3597" s="8">
        <v>44507</v>
      </c>
      <c r="E3597" s="7" t="s">
        <v>15</v>
      </c>
      <c r="F3597" s="7" t="s">
        <v>121</v>
      </c>
      <c r="G3597" s="7" t="s">
        <v>122</v>
      </c>
      <c r="H3597" s="7" t="s">
        <v>20</v>
      </c>
      <c r="I3597" s="9">
        <v>0.5</v>
      </c>
      <c r="J3597" s="10">
        <v>2000</v>
      </c>
      <c r="K3597" s="11">
        <f t="shared" si="28"/>
        <v>1000</v>
      </c>
      <c r="L3597" s="11">
        <f t="shared" si="29"/>
        <v>400</v>
      </c>
      <c r="M3597" s="12">
        <v>0.4</v>
      </c>
      <c r="O3597" s="17"/>
      <c r="P3597" s="15"/>
      <c r="Q3597" s="13"/>
      <c r="R3597" s="14"/>
    </row>
    <row r="3598" spans="1:18" ht="15.75" customHeight="1">
      <c r="A3598" s="1"/>
      <c r="B3598" s="7" t="s">
        <v>14</v>
      </c>
      <c r="C3598" s="7">
        <v>1185732</v>
      </c>
      <c r="D3598" s="8">
        <v>44507</v>
      </c>
      <c r="E3598" s="7" t="s">
        <v>15</v>
      </c>
      <c r="F3598" s="7" t="s">
        <v>121</v>
      </c>
      <c r="G3598" s="7" t="s">
        <v>122</v>
      </c>
      <c r="H3598" s="7" t="s">
        <v>21</v>
      </c>
      <c r="I3598" s="9">
        <v>0.6</v>
      </c>
      <c r="J3598" s="10">
        <v>1750</v>
      </c>
      <c r="K3598" s="11">
        <f t="shared" si="28"/>
        <v>1050</v>
      </c>
      <c r="L3598" s="11">
        <f t="shared" si="29"/>
        <v>315</v>
      </c>
      <c r="M3598" s="12">
        <v>0.3</v>
      </c>
      <c r="O3598" s="17"/>
      <c r="P3598" s="15"/>
      <c r="Q3598" s="13"/>
      <c r="R3598" s="14"/>
    </row>
    <row r="3599" spans="1:18" ht="15.75" customHeight="1">
      <c r="A3599" s="1"/>
      <c r="B3599" s="7" t="s">
        <v>14</v>
      </c>
      <c r="C3599" s="7">
        <v>1185732</v>
      </c>
      <c r="D3599" s="8">
        <v>44507</v>
      </c>
      <c r="E3599" s="7" t="s">
        <v>15</v>
      </c>
      <c r="F3599" s="7" t="s">
        <v>121</v>
      </c>
      <c r="G3599" s="7" t="s">
        <v>122</v>
      </c>
      <c r="H3599" s="7" t="s">
        <v>22</v>
      </c>
      <c r="I3599" s="9">
        <v>0.64999999999999991</v>
      </c>
      <c r="J3599" s="10">
        <v>2750</v>
      </c>
      <c r="K3599" s="11">
        <f t="shared" si="28"/>
        <v>1787.4999999999998</v>
      </c>
      <c r="L3599" s="11">
        <f t="shared" si="29"/>
        <v>715</v>
      </c>
      <c r="M3599" s="12">
        <v>0.4</v>
      </c>
      <c r="O3599" s="17"/>
      <c r="P3599" s="15"/>
      <c r="Q3599" s="13"/>
      <c r="R3599" s="14"/>
    </row>
    <row r="3600" spans="1:18" ht="15.75" customHeight="1">
      <c r="A3600" s="1"/>
      <c r="B3600" s="7" t="s">
        <v>14</v>
      </c>
      <c r="C3600" s="7">
        <v>1185732</v>
      </c>
      <c r="D3600" s="8">
        <v>44536</v>
      </c>
      <c r="E3600" s="7" t="s">
        <v>15</v>
      </c>
      <c r="F3600" s="7" t="s">
        <v>121</v>
      </c>
      <c r="G3600" s="7" t="s">
        <v>122</v>
      </c>
      <c r="H3600" s="7" t="s">
        <v>17</v>
      </c>
      <c r="I3600" s="9">
        <v>0.6</v>
      </c>
      <c r="J3600" s="10">
        <v>5000</v>
      </c>
      <c r="K3600" s="11">
        <f t="shared" si="28"/>
        <v>3000</v>
      </c>
      <c r="L3600" s="11">
        <f t="shared" si="29"/>
        <v>1050</v>
      </c>
      <c r="M3600" s="12">
        <v>0.35</v>
      </c>
      <c r="O3600" s="17"/>
      <c r="P3600" s="15"/>
      <c r="Q3600" s="13"/>
      <c r="R3600" s="14"/>
    </row>
    <row r="3601" spans="1:18" ht="15.75" customHeight="1">
      <c r="A3601" s="1"/>
      <c r="B3601" s="7" t="s">
        <v>14</v>
      </c>
      <c r="C3601" s="7">
        <v>1185732</v>
      </c>
      <c r="D3601" s="8">
        <v>44536</v>
      </c>
      <c r="E3601" s="7" t="s">
        <v>15</v>
      </c>
      <c r="F3601" s="7" t="s">
        <v>121</v>
      </c>
      <c r="G3601" s="7" t="s">
        <v>122</v>
      </c>
      <c r="H3601" s="7" t="s">
        <v>18</v>
      </c>
      <c r="I3601" s="9">
        <v>0.5</v>
      </c>
      <c r="J3601" s="10">
        <v>3000</v>
      </c>
      <c r="K3601" s="11">
        <f t="shared" si="28"/>
        <v>1500</v>
      </c>
      <c r="L3601" s="11">
        <f t="shared" si="29"/>
        <v>525</v>
      </c>
      <c r="M3601" s="12">
        <v>0.35</v>
      </c>
      <c r="O3601" s="17"/>
      <c r="P3601" s="15"/>
      <c r="Q3601" s="13"/>
      <c r="R3601" s="14"/>
    </row>
    <row r="3602" spans="1:18" ht="15.75" customHeight="1">
      <c r="A3602" s="1"/>
      <c r="B3602" s="7" t="s">
        <v>14</v>
      </c>
      <c r="C3602" s="7">
        <v>1185732</v>
      </c>
      <c r="D3602" s="8">
        <v>44536</v>
      </c>
      <c r="E3602" s="7" t="s">
        <v>15</v>
      </c>
      <c r="F3602" s="7" t="s">
        <v>121</v>
      </c>
      <c r="G3602" s="7" t="s">
        <v>122</v>
      </c>
      <c r="H3602" s="7" t="s">
        <v>19</v>
      </c>
      <c r="I3602" s="9">
        <v>0.5</v>
      </c>
      <c r="J3602" s="10">
        <v>2750</v>
      </c>
      <c r="K3602" s="11">
        <f t="shared" si="28"/>
        <v>1375</v>
      </c>
      <c r="L3602" s="11">
        <f t="shared" si="29"/>
        <v>550</v>
      </c>
      <c r="M3602" s="12">
        <v>0.4</v>
      </c>
      <c r="O3602" s="17"/>
      <c r="P3602" s="15"/>
      <c r="Q3602" s="13"/>
      <c r="R3602" s="14"/>
    </row>
    <row r="3603" spans="1:18" ht="15.75" customHeight="1">
      <c r="A3603" s="1"/>
      <c r="B3603" s="7" t="s">
        <v>14</v>
      </c>
      <c r="C3603" s="7">
        <v>1185732</v>
      </c>
      <c r="D3603" s="8">
        <v>44536</v>
      </c>
      <c r="E3603" s="7" t="s">
        <v>15</v>
      </c>
      <c r="F3603" s="7" t="s">
        <v>121</v>
      </c>
      <c r="G3603" s="7" t="s">
        <v>122</v>
      </c>
      <c r="H3603" s="7" t="s">
        <v>20</v>
      </c>
      <c r="I3603" s="9">
        <v>0.5</v>
      </c>
      <c r="J3603" s="10">
        <v>2250</v>
      </c>
      <c r="K3603" s="11">
        <f t="shared" si="28"/>
        <v>1125</v>
      </c>
      <c r="L3603" s="11">
        <f t="shared" si="29"/>
        <v>450</v>
      </c>
      <c r="M3603" s="12">
        <v>0.4</v>
      </c>
      <c r="O3603" s="17"/>
      <c r="P3603" s="15"/>
      <c r="Q3603" s="13"/>
      <c r="R3603" s="14"/>
    </row>
    <row r="3604" spans="1:18" ht="15.75" customHeight="1">
      <c r="A3604" s="1"/>
      <c r="B3604" s="7" t="s">
        <v>14</v>
      </c>
      <c r="C3604" s="7">
        <v>1185732</v>
      </c>
      <c r="D3604" s="8">
        <v>44536</v>
      </c>
      <c r="E3604" s="7" t="s">
        <v>15</v>
      </c>
      <c r="F3604" s="7" t="s">
        <v>121</v>
      </c>
      <c r="G3604" s="7" t="s">
        <v>122</v>
      </c>
      <c r="H3604" s="7" t="s">
        <v>21</v>
      </c>
      <c r="I3604" s="9">
        <v>0.6</v>
      </c>
      <c r="J3604" s="10">
        <v>2250</v>
      </c>
      <c r="K3604" s="11">
        <f t="shared" si="28"/>
        <v>1350</v>
      </c>
      <c r="L3604" s="11">
        <f t="shared" si="29"/>
        <v>405</v>
      </c>
      <c r="M3604" s="12">
        <v>0.3</v>
      </c>
      <c r="O3604" s="17"/>
      <c r="P3604" s="15"/>
      <c r="Q3604" s="13"/>
      <c r="R3604" s="14"/>
    </row>
    <row r="3605" spans="1:18" ht="15.75" customHeight="1">
      <c r="A3605" s="1"/>
      <c r="B3605" s="7" t="s">
        <v>14</v>
      </c>
      <c r="C3605" s="7">
        <v>1185732</v>
      </c>
      <c r="D3605" s="8">
        <v>44536</v>
      </c>
      <c r="E3605" s="7" t="s">
        <v>15</v>
      </c>
      <c r="F3605" s="7" t="s">
        <v>121</v>
      </c>
      <c r="G3605" s="7" t="s">
        <v>122</v>
      </c>
      <c r="H3605" s="7" t="s">
        <v>22</v>
      </c>
      <c r="I3605" s="9">
        <v>0.64999999999999991</v>
      </c>
      <c r="J3605" s="10">
        <v>3250</v>
      </c>
      <c r="K3605" s="11">
        <f t="shared" si="28"/>
        <v>2112.4999999999995</v>
      </c>
      <c r="L3605" s="11">
        <f t="shared" si="29"/>
        <v>844.99999999999989</v>
      </c>
      <c r="M3605" s="12">
        <v>0.4</v>
      </c>
      <c r="O3605" s="17"/>
      <c r="P3605" s="15"/>
      <c r="Q3605" s="13"/>
      <c r="R3605" s="14"/>
    </row>
    <row r="3606" spans="1:18" ht="15.75" customHeight="1">
      <c r="A3606" s="1" t="s">
        <v>39</v>
      </c>
      <c r="B3606" s="7" t="s">
        <v>14</v>
      </c>
      <c r="C3606" s="7">
        <v>1185732</v>
      </c>
      <c r="D3606" s="8">
        <v>44213</v>
      </c>
      <c r="E3606" s="7" t="s">
        <v>15</v>
      </c>
      <c r="F3606" s="7" t="s">
        <v>123</v>
      </c>
      <c r="G3606" s="7" t="s">
        <v>124</v>
      </c>
      <c r="H3606" s="7" t="s">
        <v>17</v>
      </c>
      <c r="I3606" s="9">
        <v>0.4</v>
      </c>
      <c r="J3606" s="10">
        <v>4500</v>
      </c>
      <c r="K3606" s="11">
        <f t="shared" si="28"/>
        <v>1800</v>
      </c>
      <c r="L3606" s="11">
        <f t="shared" si="29"/>
        <v>540</v>
      </c>
      <c r="M3606" s="12">
        <v>0.3</v>
      </c>
      <c r="O3606" s="17"/>
      <c r="P3606" s="15"/>
      <c r="Q3606" s="13"/>
      <c r="R3606" s="14"/>
    </row>
    <row r="3607" spans="1:18" ht="15.75" customHeight="1">
      <c r="A3607" s="1"/>
      <c r="B3607" s="7" t="s">
        <v>14</v>
      </c>
      <c r="C3607" s="7">
        <v>1185732</v>
      </c>
      <c r="D3607" s="8">
        <v>44213</v>
      </c>
      <c r="E3607" s="7" t="s">
        <v>15</v>
      </c>
      <c r="F3607" s="7" t="s">
        <v>123</v>
      </c>
      <c r="G3607" s="7" t="s">
        <v>124</v>
      </c>
      <c r="H3607" s="7" t="s">
        <v>18</v>
      </c>
      <c r="I3607" s="9">
        <v>0.4</v>
      </c>
      <c r="J3607" s="10">
        <v>2500</v>
      </c>
      <c r="K3607" s="11">
        <f t="shared" si="28"/>
        <v>1000</v>
      </c>
      <c r="L3607" s="11">
        <f t="shared" si="29"/>
        <v>300</v>
      </c>
      <c r="M3607" s="12">
        <v>0.3</v>
      </c>
      <c r="O3607" s="17"/>
      <c r="P3607" s="15"/>
      <c r="Q3607" s="13"/>
      <c r="R3607" s="14"/>
    </row>
    <row r="3608" spans="1:18" ht="15.75" customHeight="1">
      <c r="A3608" s="1"/>
      <c r="B3608" s="7" t="s">
        <v>14</v>
      </c>
      <c r="C3608" s="7">
        <v>1185732</v>
      </c>
      <c r="D3608" s="8">
        <v>44213</v>
      </c>
      <c r="E3608" s="7" t="s">
        <v>15</v>
      </c>
      <c r="F3608" s="7" t="s">
        <v>123</v>
      </c>
      <c r="G3608" s="7" t="s">
        <v>124</v>
      </c>
      <c r="H3608" s="7" t="s">
        <v>19</v>
      </c>
      <c r="I3608" s="9">
        <v>0.30000000000000004</v>
      </c>
      <c r="J3608" s="10">
        <v>2500</v>
      </c>
      <c r="K3608" s="11">
        <f t="shared" si="28"/>
        <v>750.00000000000011</v>
      </c>
      <c r="L3608" s="11">
        <f t="shared" si="29"/>
        <v>187.50000000000003</v>
      </c>
      <c r="M3608" s="12">
        <v>0.25</v>
      </c>
      <c r="O3608" s="17"/>
      <c r="P3608" s="15"/>
      <c r="Q3608" s="13"/>
      <c r="R3608" s="14"/>
    </row>
    <row r="3609" spans="1:18" ht="15.75" customHeight="1">
      <c r="A3609" s="1"/>
      <c r="B3609" s="7" t="s">
        <v>14</v>
      </c>
      <c r="C3609" s="7">
        <v>1185732</v>
      </c>
      <c r="D3609" s="8">
        <v>44213</v>
      </c>
      <c r="E3609" s="7" t="s">
        <v>15</v>
      </c>
      <c r="F3609" s="7" t="s">
        <v>123</v>
      </c>
      <c r="G3609" s="7" t="s">
        <v>124</v>
      </c>
      <c r="H3609" s="7" t="s">
        <v>20</v>
      </c>
      <c r="I3609" s="9">
        <v>0.35</v>
      </c>
      <c r="J3609" s="10">
        <v>1000</v>
      </c>
      <c r="K3609" s="11">
        <f t="shared" si="28"/>
        <v>350</v>
      </c>
      <c r="L3609" s="11">
        <f t="shared" si="29"/>
        <v>87.5</v>
      </c>
      <c r="M3609" s="12">
        <v>0.25</v>
      </c>
      <c r="O3609" s="17"/>
      <c r="P3609" s="15"/>
      <c r="Q3609" s="13"/>
      <c r="R3609" s="14"/>
    </row>
    <row r="3610" spans="1:18" ht="15.75" customHeight="1">
      <c r="A3610" s="1"/>
      <c r="B3610" s="7" t="s">
        <v>14</v>
      </c>
      <c r="C3610" s="7">
        <v>1185732</v>
      </c>
      <c r="D3610" s="8">
        <v>44213</v>
      </c>
      <c r="E3610" s="7" t="s">
        <v>15</v>
      </c>
      <c r="F3610" s="7" t="s">
        <v>123</v>
      </c>
      <c r="G3610" s="7" t="s">
        <v>124</v>
      </c>
      <c r="H3610" s="7" t="s">
        <v>21</v>
      </c>
      <c r="I3610" s="9">
        <v>0.5</v>
      </c>
      <c r="J3610" s="10">
        <v>1500</v>
      </c>
      <c r="K3610" s="11">
        <f t="shared" si="28"/>
        <v>750</v>
      </c>
      <c r="L3610" s="11">
        <f t="shared" si="29"/>
        <v>187.5</v>
      </c>
      <c r="M3610" s="12">
        <v>0.25</v>
      </c>
      <c r="O3610" s="17"/>
      <c r="P3610" s="15"/>
      <c r="Q3610" s="13"/>
      <c r="R3610" s="14"/>
    </row>
    <row r="3611" spans="1:18" ht="15.75" customHeight="1">
      <c r="A3611" s="1"/>
      <c r="B3611" s="7" t="s">
        <v>14</v>
      </c>
      <c r="C3611" s="7">
        <v>1185732</v>
      </c>
      <c r="D3611" s="8">
        <v>44213</v>
      </c>
      <c r="E3611" s="7" t="s">
        <v>15</v>
      </c>
      <c r="F3611" s="7" t="s">
        <v>123</v>
      </c>
      <c r="G3611" s="7" t="s">
        <v>124</v>
      </c>
      <c r="H3611" s="7" t="s">
        <v>22</v>
      </c>
      <c r="I3611" s="9">
        <v>0.4</v>
      </c>
      <c r="J3611" s="10">
        <v>2500</v>
      </c>
      <c r="K3611" s="11">
        <f t="shared" si="28"/>
        <v>1000</v>
      </c>
      <c r="L3611" s="11">
        <f t="shared" si="29"/>
        <v>300</v>
      </c>
      <c r="M3611" s="12">
        <v>0.3</v>
      </c>
      <c r="O3611" s="17"/>
      <c r="P3611" s="15"/>
      <c r="Q3611" s="13"/>
      <c r="R3611" s="14"/>
    </row>
    <row r="3612" spans="1:18" ht="15.75" customHeight="1">
      <c r="A3612" s="1"/>
      <c r="B3612" s="7" t="s">
        <v>14</v>
      </c>
      <c r="C3612" s="7">
        <v>1185732</v>
      </c>
      <c r="D3612" s="8">
        <v>44242</v>
      </c>
      <c r="E3612" s="7" t="s">
        <v>15</v>
      </c>
      <c r="F3612" s="7" t="s">
        <v>123</v>
      </c>
      <c r="G3612" s="7" t="s">
        <v>124</v>
      </c>
      <c r="H3612" s="7" t="s">
        <v>17</v>
      </c>
      <c r="I3612" s="9">
        <v>0.4</v>
      </c>
      <c r="J3612" s="10">
        <v>5000</v>
      </c>
      <c r="K3612" s="11">
        <f t="shared" si="28"/>
        <v>2000</v>
      </c>
      <c r="L3612" s="11">
        <f t="shared" si="29"/>
        <v>600</v>
      </c>
      <c r="M3612" s="12">
        <v>0.3</v>
      </c>
      <c r="O3612" s="17"/>
      <c r="P3612" s="15"/>
      <c r="Q3612" s="13"/>
      <c r="R3612" s="14"/>
    </row>
    <row r="3613" spans="1:18" ht="15.75" customHeight="1">
      <c r="A3613" s="1"/>
      <c r="B3613" s="7" t="s">
        <v>14</v>
      </c>
      <c r="C3613" s="7">
        <v>1185732</v>
      </c>
      <c r="D3613" s="8">
        <v>44242</v>
      </c>
      <c r="E3613" s="7" t="s">
        <v>15</v>
      </c>
      <c r="F3613" s="7" t="s">
        <v>123</v>
      </c>
      <c r="G3613" s="7" t="s">
        <v>124</v>
      </c>
      <c r="H3613" s="7" t="s">
        <v>18</v>
      </c>
      <c r="I3613" s="9">
        <v>0.4</v>
      </c>
      <c r="J3613" s="10">
        <v>1500</v>
      </c>
      <c r="K3613" s="11">
        <f t="shared" si="28"/>
        <v>600</v>
      </c>
      <c r="L3613" s="11">
        <f t="shared" si="29"/>
        <v>180</v>
      </c>
      <c r="M3613" s="12">
        <v>0.3</v>
      </c>
      <c r="O3613" s="17"/>
      <c r="P3613" s="15"/>
      <c r="Q3613" s="13"/>
      <c r="R3613" s="14"/>
    </row>
    <row r="3614" spans="1:18" ht="15.75" customHeight="1">
      <c r="A3614" s="1"/>
      <c r="B3614" s="7" t="s">
        <v>14</v>
      </c>
      <c r="C3614" s="7">
        <v>1185732</v>
      </c>
      <c r="D3614" s="8">
        <v>44242</v>
      </c>
      <c r="E3614" s="7" t="s">
        <v>15</v>
      </c>
      <c r="F3614" s="7" t="s">
        <v>123</v>
      </c>
      <c r="G3614" s="7" t="s">
        <v>124</v>
      </c>
      <c r="H3614" s="7" t="s">
        <v>19</v>
      </c>
      <c r="I3614" s="9">
        <v>0.30000000000000004</v>
      </c>
      <c r="J3614" s="10">
        <v>2000</v>
      </c>
      <c r="K3614" s="11">
        <f t="shared" si="28"/>
        <v>600.00000000000011</v>
      </c>
      <c r="L3614" s="11">
        <f t="shared" si="29"/>
        <v>150.00000000000003</v>
      </c>
      <c r="M3614" s="12">
        <v>0.25</v>
      </c>
      <c r="O3614" s="17"/>
      <c r="P3614" s="15"/>
      <c r="Q3614" s="13"/>
      <c r="R3614" s="14"/>
    </row>
    <row r="3615" spans="1:18" ht="15.75" customHeight="1">
      <c r="A3615" s="1"/>
      <c r="B3615" s="7" t="s">
        <v>14</v>
      </c>
      <c r="C3615" s="7">
        <v>1185732</v>
      </c>
      <c r="D3615" s="8">
        <v>44242</v>
      </c>
      <c r="E3615" s="7" t="s">
        <v>15</v>
      </c>
      <c r="F3615" s="7" t="s">
        <v>123</v>
      </c>
      <c r="G3615" s="7" t="s">
        <v>124</v>
      </c>
      <c r="H3615" s="7" t="s">
        <v>20</v>
      </c>
      <c r="I3615" s="9">
        <v>0.35</v>
      </c>
      <c r="J3615" s="10">
        <v>2500</v>
      </c>
      <c r="K3615" s="11">
        <f t="shared" si="28"/>
        <v>875</v>
      </c>
      <c r="L3615" s="11">
        <f t="shared" si="29"/>
        <v>218.75</v>
      </c>
      <c r="M3615" s="12">
        <v>0.25</v>
      </c>
      <c r="O3615" s="17"/>
      <c r="P3615" s="15"/>
      <c r="Q3615" s="13"/>
      <c r="R3615" s="14"/>
    </row>
    <row r="3616" spans="1:18" ht="15.75" customHeight="1">
      <c r="A3616" s="1"/>
      <c r="B3616" s="7" t="s">
        <v>14</v>
      </c>
      <c r="C3616" s="7">
        <v>1185732</v>
      </c>
      <c r="D3616" s="8">
        <v>44242</v>
      </c>
      <c r="E3616" s="7" t="s">
        <v>15</v>
      </c>
      <c r="F3616" s="7" t="s">
        <v>123</v>
      </c>
      <c r="G3616" s="7" t="s">
        <v>124</v>
      </c>
      <c r="H3616" s="7" t="s">
        <v>21</v>
      </c>
      <c r="I3616" s="9">
        <v>0.5</v>
      </c>
      <c r="J3616" s="10">
        <v>1500</v>
      </c>
      <c r="K3616" s="11">
        <f t="shared" si="28"/>
        <v>750</v>
      </c>
      <c r="L3616" s="11">
        <f t="shared" si="29"/>
        <v>187.5</v>
      </c>
      <c r="M3616" s="12">
        <v>0.25</v>
      </c>
      <c r="O3616" s="17"/>
      <c r="P3616" s="15"/>
      <c r="Q3616" s="13"/>
      <c r="R3616" s="14"/>
    </row>
    <row r="3617" spans="1:18" ht="15.75" customHeight="1">
      <c r="A3617" s="1"/>
      <c r="B3617" s="7" t="s">
        <v>14</v>
      </c>
      <c r="C3617" s="7">
        <v>1185732</v>
      </c>
      <c r="D3617" s="8">
        <v>44242</v>
      </c>
      <c r="E3617" s="7" t="s">
        <v>15</v>
      </c>
      <c r="F3617" s="7" t="s">
        <v>123</v>
      </c>
      <c r="G3617" s="7" t="s">
        <v>124</v>
      </c>
      <c r="H3617" s="7" t="s">
        <v>22</v>
      </c>
      <c r="I3617" s="9">
        <v>0.4</v>
      </c>
      <c r="J3617" s="10">
        <v>2500</v>
      </c>
      <c r="K3617" s="11">
        <f t="shared" si="28"/>
        <v>1000</v>
      </c>
      <c r="L3617" s="11">
        <f t="shared" si="29"/>
        <v>300</v>
      </c>
      <c r="M3617" s="12">
        <v>0.3</v>
      </c>
      <c r="O3617" s="17"/>
      <c r="P3617" s="15"/>
      <c r="Q3617" s="13"/>
      <c r="R3617" s="14"/>
    </row>
    <row r="3618" spans="1:18" ht="15.75" customHeight="1">
      <c r="A3618" s="1"/>
      <c r="B3618" s="7" t="s">
        <v>14</v>
      </c>
      <c r="C3618" s="7">
        <v>1185732</v>
      </c>
      <c r="D3618" s="8">
        <v>44268</v>
      </c>
      <c r="E3618" s="7" t="s">
        <v>15</v>
      </c>
      <c r="F3618" s="7" t="s">
        <v>123</v>
      </c>
      <c r="G3618" s="7" t="s">
        <v>124</v>
      </c>
      <c r="H3618" s="7" t="s">
        <v>17</v>
      </c>
      <c r="I3618" s="9">
        <v>0.4</v>
      </c>
      <c r="J3618" s="10">
        <v>4700</v>
      </c>
      <c r="K3618" s="11">
        <f t="shared" si="28"/>
        <v>1880</v>
      </c>
      <c r="L3618" s="11">
        <f t="shared" si="29"/>
        <v>564</v>
      </c>
      <c r="M3618" s="12">
        <v>0.3</v>
      </c>
      <c r="O3618" s="17"/>
      <c r="P3618" s="15"/>
      <c r="Q3618" s="13"/>
      <c r="R3618" s="14"/>
    </row>
    <row r="3619" spans="1:18" ht="15.75" customHeight="1">
      <c r="A3619" s="1"/>
      <c r="B3619" s="7" t="s">
        <v>14</v>
      </c>
      <c r="C3619" s="7">
        <v>1185732</v>
      </c>
      <c r="D3619" s="8">
        <v>44268</v>
      </c>
      <c r="E3619" s="7" t="s">
        <v>15</v>
      </c>
      <c r="F3619" s="7" t="s">
        <v>123</v>
      </c>
      <c r="G3619" s="7" t="s">
        <v>124</v>
      </c>
      <c r="H3619" s="7" t="s">
        <v>18</v>
      </c>
      <c r="I3619" s="9">
        <v>0.4</v>
      </c>
      <c r="J3619" s="10">
        <v>1750</v>
      </c>
      <c r="K3619" s="11">
        <f t="shared" si="28"/>
        <v>700</v>
      </c>
      <c r="L3619" s="11">
        <f t="shared" si="29"/>
        <v>210</v>
      </c>
      <c r="M3619" s="12">
        <v>0.3</v>
      </c>
      <c r="O3619" s="17"/>
      <c r="P3619" s="15"/>
      <c r="Q3619" s="13"/>
      <c r="R3619" s="14"/>
    </row>
    <row r="3620" spans="1:18" ht="15.75" customHeight="1">
      <c r="A3620" s="1"/>
      <c r="B3620" s="7" t="s">
        <v>14</v>
      </c>
      <c r="C3620" s="7">
        <v>1185732</v>
      </c>
      <c r="D3620" s="8">
        <v>44268</v>
      </c>
      <c r="E3620" s="7" t="s">
        <v>15</v>
      </c>
      <c r="F3620" s="7" t="s">
        <v>123</v>
      </c>
      <c r="G3620" s="7" t="s">
        <v>124</v>
      </c>
      <c r="H3620" s="7" t="s">
        <v>19</v>
      </c>
      <c r="I3620" s="9">
        <v>0.30000000000000004</v>
      </c>
      <c r="J3620" s="10">
        <v>2000</v>
      </c>
      <c r="K3620" s="11">
        <f t="shared" si="28"/>
        <v>600.00000000000011</v>
      </c>
      <c r="L3620" s="11">
        <f t="shared" si="29"/>
        <v>150.00000000000003</v>
      </c>
      <c r="M3620" s="12">
        <v>0.25</v>
      </c>
      <c r="O3620" s="17"/>
      <c r="P3620" s="15"/>
      <c r="Q3620" s="13"/>
      <c r="R3620" s="14"/>
    </row>
    <row r="3621" spans="1:18" ht="15.75" customHeight="1">
      <c r="A3621" s="1"/>
      <c r="B3621" s="7" t="s">
        <v>14</v>
      </c>
      <c r="C3621" s="7">
        <v>1185732</v>
      </c>
      <c r="D3621" s="8">
        <v>44268</v>
      </c>
      <c r="E3621" s="7" t="s">
        <v>15</v>
      </c>
      <c r="F3621" s="7" t="s">
        <v>123</v>
      </c>
      <c r="G3621" s="7" t="s">
        <v>124</v>
      </c>
      <c r="H3621" s="7" t="s">
        <v>20</v>
      </c>
      <c r="I3621" s="9">
        <v>0.35</v>
      </c>
      <c r="J3621" s="10">
        <v>3000</v>
      </c>
      <c r="K3621" s="11">
        <f t="shared" si="28"/>
        <v>1050</v>
      </c>
      <c r="L3621" s="11">
        <f t="shared" si="29"/>
        <v>262.5</v>
      </c>
      <c r="M3621" s="12">
        <v>0.25</v>
      </c>
      <c r="O3621" s="17"/>
      <c r="P3621" s="15"/>
      <c r="Q3621" s="13"/>
      <c r="R3621" s="14"/>
    </row>
    <row r="3622" spans="1:18" ht="15.75" customHeight="1">
      <c r="A3622" s="1"/>
      <c r="B3622" s="7" t="s">
        <v>14</v>
      </c>
      <c r="C3622" s="7">
        <v>1185732</v>
      </c>
      <c r="D3622" s="8">
        <v>44268</v>
      </c>
      <c r="E3622" s="7" t="s">
        <v>15</v>
      </c>
      <c r="F3622" s="7" t="s">
        <v>123</v>
      </c>
      <c r="G3622" s="7" t="s">
        <v>124</v>
      </c>
      <c r="H3622" s="7" t="s">
        <v>21</v>
      </c>
      <c r="I3622" s="9">
        <v>0.5</v>
      </c>
      <c r="J3622" s="10">
        <v>1000</v>
      </c>
      <c r="K3622" s="11">
        <f t="shared" si="28"/>
        <v>500</v>
      </c>
      <c r="L3622" s="11">
        <f t="shared" si="29"/>
        <v>125</v>
      </c>
      <c r="M3622" s="12">
        <v>0.25</v>
      </c>
      <c r="O3622" s="17"/>
      <c r="P3622" s="15"/>
      <c r="Q3622" s="13"/>
      <c r="R3622" s="14"/>
    </row>
    <row r="3623" spans="1:18" ht="15.75" customHeight="1">
      <c r="A3623" s="1"/>
      <c r="B3623" s="7" t="s">
        <v>14</v>
      </c>
      <c r="C3623" s="7">
        <v>1185732</v>
      </c>
      <c r="D3623" s="8">
        <v>44268</v>
      </c>
      <c r="E3623" s="7" t="s">
        <v>15</v>
      </c>
      <c r="F3623" s="7" t="s">
        <v>123</v>
      </c>
      <c r="G3623" s="7" t="s">
        <v>124</v>
      </c>
      <c r="H3623" s="7" t="s">
        <v>22</v>
      </c>
      <c r="I3623" s="9">
        <v>0.4</v>
      </c>
      <c r="J3623" s="10">
        <v>2000</v>
      </c>
      <c r="K3623" s="11">
        <f t="shared" si="28"/>
        <v>800</v>
      </c>
      <c r="L3623" s="11">
        <f t="shared" si="29"/>
        <v>240</v>
      </c>
      <c r="M3623" s="12">
        <v>0.3</v>
      </c>
      <c r="O3623" s="17"/>
      <c r="P3623" s="15"/>
      <c r="Q3623" s="13"/>
      <c r="R3623" s="14"/>
    </row>
    <row r="3624" spans="1:18" ht="15.75" customHeight="1">
      <c r="A3624" s="1"/>
      <c r="B3624" s="7" t="s">
        <v>14</v>
      </c>
      <c r="C3624" s="7">
        <v>1185732</v>
      </c>
      <c r="D3624" s="8">
        <v>44300</v>
      </c>
      <c r="E3624" s="7" t="s">
        <v>15</v>
      </c>
      <c r="F3624" s="7" t="s">
        <v>123</v>
      </c>
      <c r="G3624" s="7" t="s">
        <v>124</v>
      </c>
      <c r="H3624" s="7" t="s">
        <v>17</v>
      </c>
      <c r="I3624" s="9">
        <v>0.4</v>
      </c>
      <c r="J3624" s="10">
        <v>4500</v>
      </c>
      <c r="K3624" s="11">
        <f t="shared" si="28"/>
        <v>1800</v>
      </c>
      <c r="L3624" s="11">
        <f t="shared" si="29"/>
        <v>540</v>
      </c>
      <c r="M3624" s="12">
        <v>0.3</v>
      </c>
      <c r="O3624" s="17"/>
      <c r="P3624" s="15"/>
      <c r="Q3624" s="13"/>
      <c r="R3624" s="14"/>
    </row>
    <row r="3625" spans="1:18" ht="15.75" customHeight="1">
      <c r="A3625" s="1"/>
      <c r="B3625" s="7" t="s">
        <v>14</v>
      </c>
      <c r="C3625" s="7">
        <v>1185732</v>
      </c>
      <c r="D3625" s="8">
        <v>44300</v>
      </c>
      <c r="E3625" s="7" t="s">
        <v>15</v>
      </c>
      <c r="F3625" s="7" t="s">
        <v>123</v>
      </c>
      <c r="G3625" s="7" t="s">
        <v>124</v>
      </c>
      <c r="H3625" s="7" t="s">
        <v>18</v>
      </c>
      <c r="I3625" s="9">
        <v>0.4</v>
      </c>
      <c r="J3625" s="10">
        <v>1500</v>
      </c>
      <c r="K3625" s="11">
        <f t="shared" si="28"/>
        <v>600</v>
      </c>
      <c r="L3625" s="11">
        <f t="shared" si="29"/>
        <v>180</v>
      </c>
      <c r="M3625" s="12">
        <v>0.3</v>
      </c>
      <c r="O3625" s="17"/>
      <c r="P3625" s="15"/>
      <c r="Q3625" s="13"/>
      <c r="R3625" s="14"/>
    </row>
    <row r="3626" spans="1:18" ht="15.75" customHeight="1">
      <c r="A3626" s="1"/>
      <c r="B3626" s="7" t="s">
        <v>14</v>
      </c>
      <c r="C3626" s="7">
        <v>1185732</v>
      </c>
      <c r="D3626" s="8">
        <v>44300</v>
      </c>
      <c r="E3626" s="7" t="s">
        <v>15</v>
      </c>
      <c r="F3626" s="7" t="s">
        <v>123</v>
      </c>
      <c r="G3626" s="7" t="s">
        <v>124</v>
      </c>
      <c r="H3626" s="7" t="s">
        <v>19</v>
      </c>
      <c r="I3626" s="9">
        <v>0.30000000000000004</v>
      </c>
      <c r="J3626" s="10">
        <v>1500</v>
      </c>
      <c r="K3626" s="11">
        <f t="shared" si="28"/>
        <v>450.00000000000006</v>
      </c>
      <c r="L3626" s="11">
        <f t="shared" si="29"/>
        <v>112.50000000000001</v>
      </c>
      <c r="M3626" s="12">
        <v>0.25</v>
      </c>
      <c r="O3626" s="17"/>
      <c r="P3626" s="15"/>
      <c r="Q3626" s="13"/>
      <c r="R3626" s="14"/>
    </row>
    <row r="3627" spans="1:18" ht="15.75" customHeight="1">
      <c r="A3627" s="1"/>
      <c r="B3627" s="7" t="s">
        <v>14</v>
      </c>
      <c r="C3627" s="7">
        <v>1185732</v>
      </c>
      <c r="D3627" s="8">
        <v>44300</v>
      </c>
      <c r="E3627" s="7" t="s">
        <v>15</v>
      </c>
      <c r="F3627" s="7" t="s">
        <v>123</v>
      </c>
      <c r="G3627" s="7" t="s">
        <v>124</v>
      </c>
      <c r="H3627" s="7" t="s">
        <v>20</v>
      </c>
      <c r="I3627" s="9">
        <v>0.35</v>
      </c>
      <c r="J3627" s="10">
        <v>1250</v>
      </c>
      <c r="K3627" s="11">
        <f t="shared" si="28"/>
        <v>437.5</v>
      </c>
      <c r="L3627" s="11">
        <f t="shared" si="29"/>
        <v>109.375</v>
      </c>
      <c r="M3627" s="12">
        <v>0.25</v>
      </c>
      <c r="O3627" s="17"/>
      <c r="P3627" s="15"/>
      <c r="Q3627" s="13"/>
      <c r="R3627" s="14"/>
    </row>
    <row r="3628" spans="1:18" ht="15.75" customHeight="1">
      <c r="A3628" s="1"/>
      <c r="B3628" s="7" t="s">
        <v>14</v>
      </c>
      <c r="C3628" s="7">
        <v>1185732</v>
      </c>
      <c r="D3628" s="8">
        <v>44300</v>
      </c>
      <c r="E3628" s="7" t="s">
        <v>15</v>
      </c>
      <c r="F3628" s="7" t="s">
        <v>123</v>
      </c>
      <c r="G3628" s="7" t="s">
        <v>124</v>
      </c>
      <c r="H3628" s="7" t="s">
        <v>21</v>
      </c>
      <c r="I3628" s="9">
        <v>0.5</v>
      </c>
      <c r="J3628" s="10">
        <v>1250</v>
      </c>
      <c r="K3628" s="11">
        <f t="shared" si="28"/>
        <v>625</v>
      </c>
      <c r="L3628" s="11">
        <f t="shared" si="29"/>
        <v>156.25</v>
      </c>
      <c r="M3628" s="12">
        <v>0.25</v>
      </c>
      <c r="O3628" s="17"/>
      <c r="P3628" s="15"/>
      <c r="Q3628" s="13"/>
      <c r="R3628" s="14"/>
    </row>
    <row r="3629" spans="1:18" ht="15.75" customHeight="1">
      <c r="A3629" s="1"/>
      <c r="B3629" s="7" t="s">
        <v>14</v>
      </c>
      <c r="C3629" s="7">
        <v>1185732</v>
      </c>
      <c r="D3629" s="8">
        <v>44300</v>
      </c>
      <c r="E3629" s="7" t="s">
        <v>15</v>
      </c>
      <c r="F3629" s="7" t="s">
        <v>123</v>
      </c>
      <c r="G3629" s="7" t="s">
        <v>124</v>
      </c>
      <c r="H3629" s="7" t="s">
        <v>22</v>
      </c>
      <c r="I3629" s="9">
        <v>0.4</v>
      </c>
      <c r="J3629" s="10">
        <v>2750</v>
      </c>
      <c r="K3629" s="11">
        <f t="shared" si="28"/>
        <v>1100</v>
      </c>
      <c r="L3629" s="11">
        <f t="shared" si="29"/>
        <v>330</v>
      </c>
      <c r="M3629" s="12">
        <v>0.3</v>
      </c>
      <c r="O3629" s="17"/>
      <c r="P3629" s="15"/>
      <c r="Q3629" s="13"/>
      <c r="R3629" s="14"/>
    </row>
    <row r="3630" spans="1:18" ht="15.75" customHeight="1">
      <c r="A3630" s="1"/>
      <c r="B3630" s="7" t="s">
        <v>14</v>
      </c>
      <c r="C3630" s="7">
        <v>1185732</v>
      </c>
      <c r="D3630" s="8">
        <v>44329</v>
      </c>
      <c r="E3630" s="7" t="s">
        <v>15</v>
      </c>
      <c r="F3630" s="7" t="s">
        <v>123</v>
      </c>
      <c r="G3630" s="7" t="s">
        <v>124</v>
      </c>
      <c r="H3630" s="7" t="s">
        <v>17</v>
      </c>
      <c r="I3630" s="9">
        <v>0.54999999999999993</v>
      </c>
      <c r="J3630" s="10">
        <v>4950</v>
      </c>
      <c r="K3630" s="11">
        <f t="shared" si="28"/>
        <v>2722.4999999999995</v>
      </c>
      <c r="L3630" s="11">
        <f t="shared" si="29"/>
        <v>816.74999999999989</v>
      </c>
      <c r="M3630" s="12">
        <v>0.3</v>
      </c>
      <c r="O3630" s="17"/>
      <c r="P3630" s="15"/>
      <c r="Q3630" s="13"/>
      <c r="R3630" s="14"/>
    </row>
    <row r="3631" spans="1:18" ht="15.75" customHeight="1">
      <c r="A3631" s="1"/>
      <c r="B3631" s="7" t="s">
        <v>14</v>
      </c>
      <c r="C3631" s="7">
        <v>1185732</v>
      </c>
      <c r="D3631" s="8">
        <v>44329</v>
      </c>
      <c r="E3631" s="7" t="s">
        <v>15</v>
      </c>
      <c r="F3631" s="7" t="s">
        <v>123</v>
      </c>
      <c r="G3631" s="7" t="s">
        <v>124</v>
      </c>
      <c r="H3631" s="7" t="s">
        <v>18</v>
      </c>
      <c r="I3631" s="9">
        <v>0.5</v>
      </c>
      <c r="J3631" s="10">
        <v>2000</v>
      </c>
      <c r="K3631" s="11">
        <f t="shared" si="28"/>
        <v>1000</v>
      </c>
      <c r="L3631" s="11">
        <f t="shared" si="29"/>
        <v>300</v>
      </c>
      <c r="M3631" s="12">
        <v>0.3</v>
      </c>
      <c r="O3631" s="17"/>
      <c r="P3631" s="15"/>
      <c r="Q3631" s="13"/>
      <c r="R3631" s="14"/>
    </row>
    <row r="3632" spans="1:18" ht="15.75" customHeight="1">
      <c r="A3632" s="1"/>
      <c r="B3632" s="7" t="s">
        <v>14</v>
      </c>
      <c r="C3632" s="7">
        <v>1185732</v>
      </c>
      <c r="D3632" s="8">
        <v>44329</v>
      </c>
      <c r="E3632" s="7" t="s">
        <v>15</v>
      </c>
      <c r="F3632" s="7" t="s">
        <v>123</v>
      </c>
      <c r="G3632" s="7" t="s">
        <v>124</v>
      </c>
      <c r="H3632" s="7" t="s">
        <v>19</v>
      </c>
      <c r="I3632" s="9">
        <v>0.45</v>
      </c>
      <c r="J3632" s="10">
        <v>2250</v>
      </c>
      <c r="K3632" s="11">
        <f t="shared" si="28"/>
        <v>1012.5</v>
      </c>
      <c r="L3632" s="11">
        <f t="shared" si="29"/>
        <v>253.125</v>
      </c>
      <c r="M3632" s="12">
        <v>0.25</v>
      </c>
      <c r="O3632" s="17"/>
      <c r="P3632" s="15"/>
      <c r="Q3632" s="13"/>
      <c r="R3632" s="14"/>
    </row>
    <row r="3633" spans="1:18" ht="15.75" customHeight="1">
      <c r="A3633" s="1"/>
      <c r="B3633" s="7" t="s">
        <v>14</v>
      </c>
      <c r="C3633" s="7">
        <v>1185732</v>
      </c>
      <c r="D3633" s="8">
        <v>44329</v>
      </c>
      <c r="E3633" s="7" t="s">
        <v>15</v>
      </c>
      <c r="F3633" s="7" t="s">
        <v>123</v>
      </c>
      <c r="G3633" s="7" t="s">
        <v>124</v>
      </c>
      <c r="H3633" s="7" t="s">
        <v>20</v>
      </c>
      <c r="I3633" s="9">
        <v>0.45</v>
      </c>
      <c r="J3633" s="10">
        <v>1750</v>
      </c>
      <c r="K3633" s="11">
        <f t="shared" si="28"/>
        <v>787.5</v>
      </c>
      <c r="L3633" s="11">
        <f t="shared" si="29"/>
        <v>196.875</v>
      </c>
      <c r="M3633" s="12">
        <v>0.25</v>
      </c>
      <c r="O3633" s="17"/>
      <c r="P3633" s="15"/>
      <c r="Q3633" s="13"/>
      <c r="R3633" s="14"/>
    </row>
    <row r="3634" spans="1:18" ht="15.75" customHeight="1">
      <c r="A3634" s="1"/>
      <c r="B3634" s="7" t="s">
        <v>14</v>
      </c>
      <c r="C3634" s="7">
        <v>1185732</v>
      </c>
      <c r="D3634" s="8">
        <v>44329</v>
      </c>
      <c r="E3634" s="7" t="s">
        <v>15</v>
      </c>
      <c r="F3634" s="7" t="s">
        <v>123</v>
      </c>
      <c r="G3634" s="7" t="s">
        <v>124</v>
      </c>
      <c r="H3634" s="7" t="s">
        <v>21</v>
      </c>
      <c r="I3634" s="9">
        <v>0.54999999999999993</v>
      </c>
      <c r="J3634" s="10">
        <v>2000</v>
      </c>
      <c r="K3634" s="11">
        <f t="shared" si="28"/>
        <v>1099.9999999999998</v>
      </c>
      <c r="L3634" s="11">
        <f t="shared" si="29"/>
        <v>274.99999999999994</v>
      </c>
      <c r="M3634" s="12">
        <v>0.25</v>
      </c>
      <c r="O3634" s="17"/>
      <c r="P3634" s="15"/>
      <c r="Q3634" s="13"/>
      <c r="R3634" s="14"/>
    </row>
    <row r="3635" spans="1:18" ht="15.75" customHeight="1">
      <c r="A3635" s="1"/>
      <c r="B3635" s="7" t="s">
        <v>14</v>
      </c>
      <c r="C3635" s="7">
        <v>1185732</v>
      </c>
      <c r="D3635" s="8">
        <v>44329</v>
      </c>
      <c r="E3635" s="7" t="s">
        <v>15</v>
      </c>
      <c r="F3635" s="7" t="s">
        <v>123</v>
      </c>
      <c r="G3635" s="7" t="s">
        <v>124</v>
      </c>
      <c r="H3635" s="7" t="s">
        <v>22</v>
      </c>
      <c r="I3635" s="9">
        <v>0.6</v>
      </c>
      <c r="J3635" s="10">
        <v>3250</v>
      </c>
      <c r="K3635" s="11">
        <f t="shared" si="28"/>
        <v>1950</v>
      </c>
      <c r="L3635" s="11">
        <f t="shared" si="29"/>
        <v>585</v>
      </c>
      <c r="M3635" s="12">
        <v>0.3</v>
      </c>
      <c r="O3635" s="17"/>
      <c r="P3635" s="15"/>
      <c r="Q3635" s="13"/>
      <c r="R3635" s="14"/>
    </row>
    <row r="3636" spans="1:18" ht="15.75" customHeight="1">
      <c r="A3636" s="1"/>
      <c r="B3636" s="7" t="s">
        <v>14</v>
      </c>
      <c r="C3636" s="7">
        <v>1185732</v>
      </c>
      <c r="D3636" s="8">
        <v>44362</v>
      </c>
      <c r="E3636" s="7" t="s">
        <v>15</v>
      </c>
      <c r="F3636" s="7" t="s">
        <v>123</v>
      </c>
      <c r="G3636" s="7" t="s">
        <v>124</v>
      </c>
      <c r="H3636" s="7" t="s">
        <v>17</v>
      </c>
      <c r="I3636" s="9">
        <v>0.54999999999999993</v>
      </c>
      <c r="J3636" s="10">
        <v>5750</v>
      </c>
      <c r="K3636" s="11">
        <f t="shared" si="28"/>
        <v>3162.4999999999995</v>
      </c>
      <c r="L3636" s="11">
        <f t="shared" si="29"/>
        <v>948.74999999999977</v>
      </c>
      <c r="M3636" s="12">
        <v>0.3</v>
      </c>
      <c r="O3636" s="17"/>
      <c r="P3636" s="15"/>
      <c r="Q3636" s="13"/>
      <c r="R3636" s="14"/>
    </row>
    <row r="3637" spans="1:18" ht="15.75" customHeight="1">
      <c r="A3637" s="1"/>
      <c r="B3637" s="7" t="s">
        <v>14</v>
      </c>
      <c r="C3637" s="7">
        <v>1185732</v>
      </c>
      <c r="D3637" s="8">
        <v>44362</v>
      </c>
      <c r="E3637" s="7" t="s">
        <v>15</v>
      </c>
      <c r="F3637" s="7" t="s">
        <v>123</v>
      </c>
      <c r="G3637" s="7" t="s">
        <v>124</v>
      </c>
      <c r="H3637" s="7" t="s">
        <v>18</v>
      </c>
      <c r="I3637" s="9">
        <v>0.5</v>
      </c>
      <c r="J3637" s="10">
        <v>3250</v>
      </c>
      <c r="K3637" s="11">
        <f t="shared" si="28"/>
        <v>1625</v>
      </c>
      <c r="L3637" s="11">
        <f t="shared" si="29"/>
        <v>487.5</v>
      </c>
      <c r="M3637" s="12">
        <v>0.3</v>
      </c>
      <c r="O3637" s="17"/>
      <c r="P3637" s="15"/>
      <c r="Q3637" s="13"/>
      <c r="R3637" s="14"/>
    </row>
    <row r="3638" spans="1:18" ht="15.75" customHeight="1">
      <c r="A3638" s="1"/>
      <c r="B3638" s="7" t="s">
        <v>14</v>
      </c>
      <c r="C3638" s="7">
        <v>1185732</v>
      </c>
      <c r="D3638" s="8">
        <v>44362</v>
      </c>
      <c r="E3638" s="7" t="s">
        <v>15</v>
      </c>
      <c r="F3638" s="7" t="s">
        <v>123</v>
      </c>
      <c r="G3638" s="7" t="s">
        <v>124</v>
      </c>
      <c r="H3638" s="7" t="s">
        <v>19</v>
      </c>
      <c r="I3638" s="9">
        <v>0.45</v>
      </c>
      <c r="J3638" s="10">
        <v>2500</v>
      </c>
      <c r="K3638" s="11">
        <f t="shared" si="28"/>
        <v>1125</v>
      </c>
      <c r="L3638" s="11">
        <f t="shared" si="29"/>
        <v>281.25</v>
      </c>
      <c r="M3638" s="12">
        <v>0.25</v>
      </c>
      <c r="O3638" s="17"/>
      <c r="P3638" s="15"/>
      <c r="Q3638" s="13"/>
      <c r="R3638" s="14"/>
    </row>
    <row r="3639" spans="1:18" ht="15.75" customHeight="1">
      <c r="A3639" s="1"/>
      <c r="B3639" s="7" t="s">
        <v>14</v>
      </c>
      <c r="C3639" s="7">
        <v>1185732</v>
      </c>
      <c r="D3639" s="8">
        <v>44362</v>
      </c>
      <c r="E3639" s="7" t="s">
        <v>15</v>
      </c>
      <c r="F3639" s="7" t="s">
        <v>123</v>
      </c>
      <c r="G3639" s="7" t="s">
        <v>124</v>
      </c>
      <c r="H3639" s="7" t="s">
        <v>20</v>
      </c>
      <c r="I3639" s="9">
        <v>0.45</v>
      </c>
      <c r="J3639" s="10">
        <v>2250</v>
      </c>
      <c r="K3639" s="11">
        <f t="shared" si="28"/>
        <v>1012.5</v>
      </c>
      <c r="L3639" s="11">
        <f t="shared" si="29"/>
        <v>253.125</v>
      </c>
      <c r="M3639" s="12">
        <v>0.25</v>
      </c>
      <c r="O3639" s="17"/>
      <c r="P3639" s="15"/>
      <c r="Q3639" s="13"/>
      <c r="R3639" s="14"/>
    </row>
    <row r="3640" spans="1:18" ht="15.75" customHeight="1">
      <c r="A3640" s="1"/>
      <c r="B3640" s="7" t="s">
        <v>14</v>
      </c>
      <c r="C3640" s="7">
        <v>1185732</v>
      </c>
      <c r="D3640" s="8">
        <v>44362</v>
      </c>
      <c r="E3640" s="7" t="s">
        <v>15</v>
      </c>
      <c r="F3640" s="7" t="s">
        <v>123</v>
      </c>
      <c r="G3640" s="7" t="s">
        <v>124</v>
      </c>
      <c r="H3640" s="7" t="s">
        <v>21</v>
      </c>
      <c r="I3640" s="9">
        <v>0.54999999999999993</v>
      </c>
      <c r="J3640" s="10">
        <v>2250</v>
      </c>
      <c r="K3640" s="11">
        <f t="shared" si="28"/>
        <v>1237.4999999999998</v>
      </c>
      <c r="L3640" s="11">
        <f t="shared" si="29"/>
        <v>309.37499999999994</v>
      </c>
      <c r="M3640" s="12">
        <v>0.25</v>
      </c>
      <c r="O3640" s="17"/>
      <c r="P3640" s="15"/>
      <c r="Q3640" s="13"/>
      <c r="R3640" s="14"/>
    </row>
    <row r="3641" spans="1:18" ht="15.75" customHeight="1">
      <c r="A3641" s="1"/>
      <c r="B3641" s="7" t="s">
        <v>14</v>
      </c>
      <c r="C3641" s="7">
        <v>1185732</v>
      </c>
      <c r="D3641" s="8">
        <v>44362</v>
      </c>
      <c r="E3641" s="7" t="s">
        <v>15</v>
      </c>
      <c r="F3641" s="7" t="s">
        <v>123</v>
      </c>
      <c r="G3641" s="7" t="s">
        <v>124</v>
      </c>
      <c r="H3641" s="7" t="s">
        <v>22</v>
      </c>
      <c r="I3641" s="9">
        <v>0.6</v>
      </c>
      <c r="J3641" s="10">
        <v>3750</v>
      </c>
      <c r="K3641" s="11">
        <f t="shared" si="28"/>
        <v>2250</v>
      </c>
      <c r="L3641" s="11">
        <f t="shared" si="29"/>
        <v>675</v>
      </c>
      <c r="M3641" s="12">
        <v>0.3</v>
      </c>
      <c r="O3641" s="17"/>
      <c r="P3641" s="15"/>
      <c r="Q3641" s="13"/>
      <c r="R3641" s="14"/>
    </row>
    <row r="3642" spans="1:18" ht="15.75" customHeight="1">
      <c r="A3642" s="1"/>
      <c r="B3642" s="7" t="s">
        <v>14</v>
      </c>
      <c r="C3642" s="7">
        <v>1185732</v>
      </c>
      <c r="D3642" s="8">
        <v>44390</v>
      </c>
      <c r="E3642" s="7" t="s">
        <v>15</v>
      </c>
      <c r="F3642" s="7" t="s">
        <v>123</v>
      </c>
      <c r="G3642" s="7" t="s">
        <v>124</v>
      </c>
      <c r="H3642" s="7" t="s">
        <v>17</v>
      </c>
      <c r="I3642" s="9">
        <v>0.54999999999999993</v>
      </c>
      <c r="J3642" s="10">
        <v>6000</v>
      </c>
      <c r="K3642" s="11">
        <f t="shared" si="28"/>
        <v>3299.9999999999995</v>
      </c>
      <c r="L3642" s="11">
        <f t="shared" si="29"/>
        <v>989.99999999999977</v>
      </c>
      <c r="M3642" s="12">
        <v>0.3</v>
      </c>
      <c r="O3642" s="17"/>
      <c r="P3642" s="15"/>
      <c r="Q3642" s="13"/>
      <c r="R3642" s="14"/>
    </row>
    <row r="3643" spans="1:18" ht="15.75" customHeight="1">
      <c r="A3643" s="1"/>
      <c r="B3643" s="7" t="s">
        <v>14</v>
      </c>
      <c r="C3643" s="7">
        <v>1185732</v>
      </c>
      <c r="D3643" s="8">
        <v>44390</v>
      </c>
      <c r="E3643" s="7" t="s">
        <v>15</v>
      </c>
      <c r="F3643" s="7" t="s">
        <v>123</v>
      </c>
      <c r="G3643" s="7" t="s">
        <v>124</v>
      </c>
      <c r="H3643" s="7" t="s">
        <v>18</v>
      </c>
      <c r="I3643" s="9">
        <v>0.5</v>
      </c>
      <c r="J3643" s="10">
        <v>3500</v>
      </c>
      <c r="K3643" s="11">
        <f t="shared" si="28"/>
        <v>1750</v>
      </c>
      <c r="L3643" s="11">
        <f t="shared" si="29"/>
        <v>525</v>
      </c>
      <c r="M3643" s="12">
        <v>0.3</v>
      </c>
      <c r="O3643" s="17"/>
      <c r="P3643" s="15"/>
      <c r="Q3643" s="13"/>
      <c r="R3643" s="14"/>
    </row>
    <row r="3644" spans="1:18" ht="15.75" customHeight="1">
      <c r="A3644" s="1"/>
      <c r="B3644" s="7" t="s">
        <v>14</v>
      </c>
      <c r="C3644" s="7">
        <v>1185732</v>
      </c>
      <c r="D3644" s="8">
        <v>44390</v>
      </c>
      <c r="E3644" s="7" t="s">
        <v>15</v>
      </c>
      <c r="F3644" s="7" t="s">
        <v>123</v>
      </c>
      <c r="G3644" s="7" t="s">
        <v>124</v>
      </c>
      <c r="H3644" s="7" t="s">
        <v>19</v>
      </c>
      <c r="I3644" s="9">
        <v>0.45</v>
      </c>
      <c r="J3644" s="10">
        <v>2750</v>
      </c>
      <c r="K3644" s="11">
        <f t="shared" si="28"/>
        <v>1237.5</v>
      </c>
      <c r="L3644" s="11">
        <f t="shared" si="29"/>
        <v>309.375</v>
      </c>
      <c r="M3644" s="12">
        <v>0.25</v>
      </c>
      <c r="O3644" s="17"/>
      <c r="P3644" s="15"/>
      <c r="Q3644" s="13"/>
      <c r="R3644" s="14"/>
    </row>
    <row r="3645" spans="1:18" ht="15.75" customHeight="1">
      <c r="A3645" s="1"/>
      <c r="B3645" s="7" t="s">
        <v>14</v>
      </c>
      <c r="C3645" s="7">
        <v>1185732</v>
      </c>
      <c r="D3645" s="8">
        <v>44390</v>
      </c>
      <c r="E3645" s="7" t="s">
        <v>15</v>
      </c>
      <c r="F3645" s="7" t="s">
        <v>123</v>
      </c>
      <c r="G3645" s="7" t="s">
        <v>124</v>
      </c>
      <c r="H3645" s="7" t="s">
        <v>20</v>
      </c>
      <c r="I3645" s="9">
        <v>0.45</v>
      </c>
      <c r="J3645" s="10">
        <v>2250</v>
      </c>
      <c r="K3645" s="11">
        <f t="shared" si="28"/>
        <v>1012.5</v>
      </c>
      <c r="L3645" s="11">
        <f t="shared" si="29"/>
        <v>253.125</v>
      </c>
      <c r="M3645" s="12">
        <v>0.25</v>
      </c>
      <c r="O3645" s="17"/>
      <c r="P3645" s="15"/>
      <c r="Q3645" s="13"/>
      <c r="R3645" s="14"/>
    </row>
    <row r="3646" spans="1:18" ht="15.75" customHeight="1">
      <c r="A3646" s="1"/>
      <c r="B3646" s="7" t="s">
        <v>14</v>
      </c>
      <c r="C3646" s="7">
        <v>1185732</v>
      </c>
      <c r="D3646" s="8">
        <v>44390</v>
      </c>
      <c r="E3646" s="7" t="s">
        <v>15</v>
      </c>
      <c r="F3646" s="7" t="s">
        <v>123</v>
      </c>
      <c r="G3646" s="7" t="s">
        <v>124</v>
      </c>
      <c r="H3646" s="7" t="s">
        <v>21</v>
      </c>
      <c r="I3646" s="9">
        <v>0.54999999999999993</v>
      </c>
      <c r="J3646" s="10">
        <v>2500</v>
      </c>
      <c r="K3646" s="11">
        <f t="shared" si="28"/>
        <v>1374.9999999999998</v>
      </c>
      <c r="L3646" s="11">
        <f t="shared" si="29"/>
        <v>343.74999999999994</v>
      </c>
      <c r="M3646" s="12">
        <v>0.25</v>
      </c>
      <c r="O3646" s="17"/>
      <c r="P3646" s="15"/>
      <c r="Q3646" s="13"/>
      <c r="R3646" s="14"/>
    </row>
    <row r="3647" spans="1:18" ht="15.75" customHeight="1">
      <c r="A3647" s="1"/>
      <c r="B3647" s="7" t="s">
        <v>14</v>
      </c>
      <c r="C3647" s="7">
        <v>1185732</v>
      </c>
      <c r="D3647" s="8">
        <v>44390</v>
      </c>
      <c r="E3647" s="7" t="s">
        <v>15</v>
      </c>
      <c r="F3647" s="7" t="s">
        <v>123</v>
      </c>
      <c r="G3647" s="7" t="s">
        <v>124</v>
      </c>
      <c r="H3647" s="7" t="s">
        <v>22</v>
      </c>
      <c r="I3647" s="9">
        <v>0.6</v>
      </c>
      <c r="J3647" s="10">
        <v>4250</v>
      </c>
      <c r="K3647" s="11">
        <f t="shared" si="28"/>
        <v>2550</v>
      </c>
      <c r="L3647" s="11">
        <f t="shared" si="29"/>
        <v>765</v>
      </c>
      <c r="M3647" s="12">
        <v>0.3</v>
      </c>
      <c r="O3647" s="17"/>
      <c r="P3647" s="15"/>
      <c r="Q3647" s="13"/>
      <c r="R3647" s="14"/>
    </row>
    <row r="3648" spans="1:18" ht="15.75" customHeight="1">
      <c r="A3648" s="1"/>
      <c r="B3648" s="7" t="s">
        <v>14</v>
      </c>
      <c r="C3648" s="7">
        <v>1185732</v>
      </c>
      <c r="D3648" s="8">
        <v>44422</v>
      </c>
      <c r="E3648" s="7" t="s">
        <v>15</v>
      </c>
      <c r="F3648" s="7" t="s">
        <v>123</v>
      </c>
      <c r="G3648" s="7" t="s">
        <v>124</v>
      </c>
      <c r="H3648" s="7" t="s">
        <v>17</v>
      </c>
      <c r="I3648" s="9">
        <v>0.54999999999999993</v>
      </c>
      <c r="J3648" s="10">
        <v>5750</v>
      </c>
      <c r="K3648" s="11">
        <f t="shared" si="28"/>
        <v>3162.4999999999995</v>
      </c>
      <c r="L3648" s="11">
        <f t="shared" si="29"/>
        <v>948.74999999999977</v>
      </c>
      <c r="M3648" s="12">
        <v>0.3</v>
      </c>
      <c r="O3648" s="17"/>
      <c r="P3648" s="15"/>
      <c r="Q3648" s="13"/>
      <c r="R3648" s="14"/>
    </row>
    <row r="3649" spans="1:18" ht="15.75" customHeight="1">
      <c r="A3649" s="1"/>
      <c r="B3649" s="7" t="s">
        <v>14</v>
      </c>
      <c r="C3649" s="7">
        <v>1185732</v>
      </c>
      <c r="D3649" s="8">
        <v>44422</v>
      </c>
      <c r="E3649" s="7" t="s">
        <v>15</v>
      </c>
      <c r="F3649" s="7" t="s">
        <v>123</v>
      </c>
      <c r="G3649" s="7" t="s">
        <v>124</v>
      </c>
      <c r="H3649" s="7" t="s">
        <v>18</v>
      </c>
      <c r="I3649" s="9">
        <v>0.5</v>
      </c>
      <c r="J3649" s="10">
        <v>3500</v>
      </c>
      <c r="K3649" s="11">
        <f t="shared" si="28"/>
        <v>1750</v>
      </c>
      <c r="L3649" s="11">
        <f t="shared" si="29"/>
        <v>525</v>
      </c>
      <c r="M3649" s="12">
        <v>0.3</v>
      </c>
      <c r="O3649" s="17"/>
      <c r="P3649" s="15"/>
      <c r="Q3649" s="13"/>
      <c r="R3649" s="14"/>
    </row>
    <row r="3650" spans="1:18" ht="15.75" customHeight="1">
      <c r="A3650" s="1"/>
      <c r="B3650" s="7" t="s">
        <v>14</v>
      </c>
      <c r="C3650" s="7">
        <v>1185732</v>
      </c>
      <c r="D3650" s="8">
        <v>44422</v>
      </c>
      <c r="E3650" s="7" t="s">
        <v>15</v>
      </c>
      <c r="F3650" s="7" t="s">
        <v>123</v>
      </c>
      <c r="G3650" s="7" t="s">
        <v>124</v>
      </c>
      <c r="H3650" s="7" t="s">
        <v>19</v>
      </c>
      <c r="I3650" s="9">
        <v>0.45</v>
      </c>
      <c r="J3650" s="10">
        <v>2750</v>
      </c>
      <c r="K3650" s="11">
        <f t="shared" si="28"/>
        <v>1237.5</v>
      </c>
      <c r="L3650" s="11">
        <f t="shared" si="29"/>
        <v>309.375</v>
      </c>
      <c r="M3650" s="12">
        <v>0.25</v>
      </c>
      <c r="O3650" s="17"/>
      <c r="P3650" s="15"/>
      <c r="Q3650" s="13"/>
      <c r="R3650" s="14"/>
    </row>
    <row r="3651" spans="1:18" ht="15.75" customHeight="1">
      <c r="A3651" s="1"/>
      <c r="B3651" s="7" t="s">
        <v>14</v>
      </c>
      <c r="C3651" s="7">
        <v>1185732</v>
      </c>
      <c r="D3651" s="8">
        <v>44422</v>
      </c>
      <c r="E3651" s="7" t="s">
        <v>15</v>
      </c>
      <c r="F3651" s="7" t="s">
        <v>123</v>
      </c>
      <c r="G3651" s="7" t="s">
        <v>124</v>
      </c>
      <c r="H3651" s="7" t="s">
        <v>20</v>
      </c>
      <c r="I3651" s="9">
        <v>0.45</v>
      </c>
      <c r="J3651" s="10">
        <v>1750</v>
      </c>
      <c r="K3651" s="11">
        <f t="shared" si="28"/>
        <v>787.5</v>
      </c>
      <c r="L3651" s="11">
        <f t="shared" si="29"/>
        <v>196.875</v>
      </c>
      <c r="M3651" s="12">
        <v>0.25</v>
      </c>
      <c r="O3651" s="17"/>
      <c r="P3651" s="15"/>
      <c r="Q3651" s="13"/>
      <c r="R3651" s="14"/>
    </row>
    <row r="3652" spans="1:18" ht="15.75" customHeight="1">
      <c r="A3652" s="1"/>
      <c r="B3652" s="7" t="s">
        <v>14</v>
      </c>
      <c r="C3652" s="7">
        <v>1185732</v>
      </c>
      <c r="D3652" s="8">
        <v>44422</v>
      </c>
      <c r="E3652" s="7" t="s">
        <v>15</v>
      </c>
      <c r="F3652" s="7" t="s">
        <v>123</v>
      </c>
      <c r="G3652" s="7" t="s">
        <v>124</v>
      </c>
      <c r="H3652" s="7" t="s">
        <v>21</v>
      </c>
      <c r="I3652" s="9">
        <v>0.54999999999999993</v>
      </c>
      <c r="J3652" s="10">
        <v>1500</v>
      </c>
      <c r="K3652" s="11">
        <f t="shared" si="28"/>
        <v>824.99999999999989</v>
      </c>
      <c r="L3652" s="11">
        <f t="shared" si="29"/>
        <v>206.24999999999997</v>
      </c>
      <c r="M3652" s="12">
        <v>0.25</v>
      </c>
      <c r="O3652" s="17"/>
      <c r="P3652" s="15"/>
      <c r="Q3652" s="13"/>
      <c r="R3652" s="14"/>
    </row>
    <row r="3653" spans="1:18" ht="15.75" customHeight="1">
      <c r="A3653" s="1"/>
      <c r="B3653" s="7" t="s">
        <v>14</v>
      </c>
      <c r="C3653" s="7">
        <v>1185732</v>
      </c>
      <c r="D3653" s="8">
        <v>44422</v>
      </c>
      <c r="E3653" s="7" t="s">
        <v>15</v>
      </c>
      <c r="F3653" s="7" t="s">
        <v>123</v>
      </c>
      <c r="G3653" s="7" t="s">
        <v>124</v>
      </c>
      <c r="H3653" s="7" t="s">
        <v>22</v>
      </c>
      <c r="I3653" s="9">
        <v>0.6</v>
      </c>
      <c r="J3653" s="10">
        <v>3250</v>
      </c>
      <c r="K3653" s="11">
        <f t="shared" si="28"/>
        <v>1950</v>
      </c>
      <c r="L3653" s="11">
        <f t="shared" si="29"/>
        <v>585</v>
      </c>
      <c r="M3653" s="12">
        <v>0.3</v>
      </c>
      <c r="O3653" s="17"/>
      <c r="P3653" s="15"/>
      <c r="Q3653" s="13"/>
      <c r="R3653" s="14"/>
    </row>
    <row r="3654" spans="1:18" ht="15.75" customHeight="1">
      <c r="A3654" s="1"/>
      <c r="B3654" s="7" t="s">
        <v>14</v>
      </c>
      <c r="C3654" s="7">
        <v>1185732</v>
      </c>
      <c r="D3654" s="8">
        <v>44452</v>
      </c>
      <c r="E3654" s="7" t="s">
        <v>15</v>
      </c>
      <c r="F3654" s="7" t="s">
        <v>123</v>
      </c>
      <c r="G3654" s="7" t="s">
        <v>124</v>
      </c>
      <c r="H3654" s="7" t="s">
        <v>17</v>
      </c>
      <c r="I3654" s="9">
        <v>0.54999999999999993</v>
      </c>
      <c r="J3654" s="10">
        <v>4500</v>
      </c>
      <c r="K3654" s="11">
        <f t="shared" si="28"/>
        <v>2474.9999999999995</v>
      </c>
      <c r="L3654" s="11">
        <f t="shared" si="29"/>
        <v>742.49999999999989</v>
      </c>
      <c r="M3654" s="12">
        <v>0.3</v>
      </c>
      <c r="O3654" s="17"/>
      <c r="P3654" s="15"/>
      <c r="Q3654" s="13"/>
      <c r="R3654" s="14"/>
    </row>
    <row r="3655" spans="1:18" ht="15.75" customHeight="1">
      <c r="A3655" s="1"/>
      <c r="B3655" s="7" t="s">
        <v>14</v>
      </c>
      <c r="C3655" s="7">
        <v>1185732</v>
      </c>
      <c r="D3655" s="8">
        <v>44452</v>
      </c>
      <c r="E3655" s="7" t="s">
        <v>15</v>
      </c>
      <c r="F3655" s="7" t="s">
        <v>123</v>
      </c>
      <c r="G3655" s="7" t="s">
        <v>124</v>
      </c>
      <c r="H3655" s="7" t="s">
        <v>18</v>
      </c>
      <c r="I3655" s="9">
        <v>0.5</v>
      </c>
      <c r="J3655" s="10">
        <v>2500</v>
      </c>
      <c r="K3655" s="11">
        <f t="shared" si="28"/>
        <v>1250</v>
      </c>
      <c r="L3655" s="11">
        <f t="shared" si="29"/>
        <v>375</v>
      </c>
      <c r="M3655" s="12">
        <v>0.3</v>
      </c>
      <c r="O3655" s="17"/>
      <c r="P3655" s="15"/>
      <c r="Q3655" s="13"/>
      <c r="R3655" s="14"/>
    </row>
    <row r="3656" spans="1:18" ht="15.75" customHeight="1">
      <c r="A3656" s="1"/>
      <c r="B3656" s="7" t="s">
        <v>14</v>
      </c>
      <c r="C3656" s="7">
        <v>1185732</v>
      </c>
      <c r="D3656" s="8">
        <v>44452</v>
      </c>
      <c r="E3656" s="7" t="s">
        <v>15</v>
      </c>
      <c r="F3656" s="7" t="s">
        <v>123</v>
      </c>
      <c r="G3656" s="7" t="s">
        <v>124</v>
      </c>
      <c r="H3656" s="7" t="s">
        <v>19</v>
      </c>
      <c r="I3656" s="9">
        <v>0.45</v>
      </c>
      <c r="J3656" s="10">
        <v>1500</v>
      </c>
      <c r="K3656" s="11">
        <f t="shared" si="28"/>
        <v>675</v>
      </c>
      <c r="L3656" s="11">
        <f t="shared" si="29"/>
        <v>168.75</v>
      </c>
      <c r="M3656" s="12">
        <v>0.25</v>
      </c>
      <c r="O3656" s="17"/>
      <c r="P3656" s="15"/>
      <c r="Q3656" s="13"/>
      <c r="R3656" s="14"/>
    </row>
    <row r="3657" spans="1:18" ht="15.75" customHeight="1">
      <c r="A3657" s="1"/>
      <c r="B3657" s="7" t="s">
        <v>14</v>
      </c>
      <c r="C3657" s="7">
        <v>1185732</v>
      </c>
      <c r="D3657" s="8">
        <v>44452</v>
      </c>
      <c r="E3657" s="7" t="s">
        <v>15</v>
      </c>
      <c r="F3657" s="7" t="s">
        <v>123</v>
      </c>
      <c r="G3657" s="7" t="s">
        <v>124</v>
      </c>
      <c r="H3657" s="7" t="s">
        <v>20</v>
      </c>
      <c r="I3657" s="9">
        <v>0.45</v>
      </c>
      <c r="J3657" s="10">
        <v>1250</v>
      </c>
      <c r="K3657" s="11">
        <f t="shared" si="28"/>
        <v>562.5</v>
      </c>
      <c r="L3657" s="11">
        <f t="shared" si="29"/>
        <v>140.625</v>
      </c>
      <c r="M3657" s="12">
        <v>0.25</v>
      </c>
      <c r="O3657" s="17"/>
      <c r="P3657" s="15"/>
      <c r="Q3657" s="13"/>
      <c r="R3657" s="14"/>
    </row>
    <row r="3658" spans="1:18" ht="15.75" customHeight="1">
      <c r="A3658" s="1"/>
      <c r="B3658" s="7" t="s">
        <v>14</v>
      </c>
      <c r="C3658" s="7">
        <v>1185732</v>
      </c>
      <c r="D3658" s="8">
        <v>44452</v>
      </c>
      <c r="E3658" s="7" t="s">
        <v>15</v>
      </c>
      <c r="F3658" s="7" t="s">
        <v>123</v>
      </c>
      <c r="G3658" s="7" t="s">
        <v>124</v>
      </c>
      <c r="H3658" s="7" t="s">
        <v>21</v>
      </c>
      <c r="I3658" s="9">
        <v>0.54999999999999993</v>
      </c>
      <c r="J3658" s="10">
        <v>1250</v>
      </c>
      <c r="K3658" s="11">
        <f t="shared" si="28"/>
        <v>687.49999999999989</v>
      </c>
      <c r="L3658" s="11">
        <f t="shared" si="29"/>
        <v>171.87499999999997</v>
      </c>
      <c r="M3658" s="12">
        <v>0.25</v>
      </c>
      <c r="O3658" s="17"/>
      <c r="P3658" s="15"/>
      <c r="Q3658" s="13"/>
      <c r="R3658" s="14"/>
    </row>
    <row r="3659" spans="1:18" ht="15.75" customHeight="1">
      <c r="A3659" s="1"/>
      <c r="B3659" s="7" t="s">
        <v>14</v>
      </c>
      <c r="C3659" s="7">
        <v>1185732</v>
      </c>
      <c r="D3659" s="8">
        <v>44452</v>
      </c>
      <c r="E3659" s="7" t="s">
        <v>15</v>
      </c>
      <c r="F3659" s="7" t="s">
        <v>123</v>
      </c>
      <c r="G3659" s="7" t="s">
        <v>124</v>
      </c>
      <c r="H3659" s="7" t="s">
        <v>22</v>
      </c>
      <c r="I3659" s="9">
        <v>0.6</v>
      </c>
      <c r="J3659" s="10">
        <v>2250</v>
      </c>
      <c r="K3659" s="11">
        <f t="shared" si="28"/>
        <v>1350</v>
      </c>
      <c r="L3659" s="11">
        <f t="shared" si="29"/>
        <v>405</v>
      </c>
      <c r="M3659" s="12">
        <v>0.3</v>
      </c>
      <c r="O3659" s="17"/>
      <c r="P3659" s="15"/>
      <c r="Q3659" s="13"/>
      <c r="R3659" s="14"/>
    </row>
    <row r="3660" spans="1:18" ht="15.75" customHeight="1">
      <c r="A3660" s="1"/>
      <c r="B3660" s="7" t="s">
        <v>14</v>
      </c>
      <c r="C3660" s="7">
        <v>1185732</v>
      </c>
      <c r="D3660" s="8">
        <v>44484</v>
      </c>
      <c r="E3660" s="7" t="s">
        <v>15</v>
      </c>
      <c r="F3660" s="7" t="s">
        <v>123</v>
      </c>
      <c r="G3660" s="7" t="s">
        <v>124</v>
      </c>
      <c r="H3660" s="7" t="s">
        <v>17</v>
      </c>
      <c r="I3660" s="9">
        <v>0.6</v>
      </c>
      <c r="J3660" s="10">
        <v>4000</v>
      </c>
      <c r="K3660" s="11">
        <f t="shared" si="28"/>
        <v>2400</v>
      </c>
      <c r="L3660" s="11">
        <f t="shared" si="29"/>
        <v>720</v>
      </c>
      <c r="M3660" s="12">
        <v>0.3</v>
      </c>
      <c r="O3660" s="17"/>
      <c r="P3660" s="15"/>
      <c r="Q3660" s="13"/>
      <c r="R3660" s="14"/>
    </row>
    <row r="3661" spans="1:18" ht="15.75" customHeight="1">
      <c r="A3661" s="1"/>
      <c r="B3661" s="7" t="s">
        <v>14</v>
      </c>
      <c r="C3661" s="7">
        <v>1185732</v>
      </c>
      <c r="D3661" s="8">
        <v>44484</v>
      </c>
      <c r="E3661" s="7" t="s">
        <v>15</v>
      </c>
      <c r="F3661" s="7" t="s">
        <v>123</v>
      </c>
      <c r="G3661" s="7" t="s">
        <v>124</v>
      </c>
      <c r="H3661" s="7" t="s">
        <v>18</v>
      </c>
      <c r="I3661" s="9">
        <v>0.55000000000000004</v>
      </c>
      <c r="J3661" s="10">
        <v>2250</v>
      </c>
      <c r="K3661" s="11">
        <f t="shared" si="28"/>
        <v>1237.5</v>
      </c>
      <c r="L3661" s="11">
        <f t="shared" si="29"/>
        <v>371.25</v>
      </c>
      <c r="M3661" s="12">
        <v>0.3</v>
      </c>
      <c r="O3661" s="17"/>
      <c r="P3661" s="15"/>
      <c r="Q3661" s="13"/>
      <c r="R3661" s="14"/>
    </row>
    <row r="3662" spans="1:18" ht="15.75" customHeight="1">
      <c r="A3662" s="1"/>
      <c r="B3662" s="7" t="s">
        <v>14</v>
      </c>
      <c r="C3662" s="7">
        <v>1185732</v>
      </c>
      <c r="D3662" s="8">
        <v>44484</v>
      </c>
      <c r="E3662" s="7" t="s">
        <v>15</v>
      </c>
      <c r="F3662" s="7" t="s">
        <v>123</v>
      </c>
      <c r="G3662" s="7" t="s">
        <v>124</v>
      </c>
      <c r="H3662" s="7" t="s">
        <v>19</v>
      </c>
      <c r="I3662" s="9">
        <v>0.55000000000000004</v>
      </c>
      <c r="J3662" s="10">
        <v>1250</v>
      </c>
      <c r="K3662" s="11">
        <f t="shared" si="28"/>
        <v>687.5</v>
      </c>
      <c r="L3662" s="11">
        <f t="shared" si="29"/>
        <v>171.875</v>
      </c>
      <c r="M3662" s="12">
        <v>0.25</v>
      </c>
      <c r="O3662" s="17"/>
      <c r="P3662" s="15"/>
      <c r="Q3662" s="13"/>
      <c r="R3662" s="14"/>
    </row>
    <row r="3663" spans="1:18" ht="15.75" customHeight="1">
      <c r="A3663" s="1"/>
      <c r="B3663" s="7" t="s">
        <v>14</v>
      </c>
      <c r="C3663" s="7">
        <v>1185732</v>
      </c>
      <c r="D3663" s="8">
        <v>44484</v>
      </c>
      <c r="E3663" s="7" t="s">
        <v>15</v>
      </c>
      <c r="F3663" s="7" t="s">
        <v>123</v>
      </c>
      <c r="G3663" s="7" t="s">
        <v>124</v>
      </c>
      <c r="H3663" s="7" t="s">
        <v>20</v>
      </c>
      <c r="I3663" s="9">
        <v>0.55000000000000004</v>
      </c>
      <c r="J3663" s="10">
        <v>1000</v>
      </c>
      <c r="K3663" s="11">
        <f t="shared" si="28"/>
        <v>550</v>
      </c>
      <c r="L3663" s="11">
        <f t="shared" si="29"/>
        <v>137.5</v>
      </c>
      <c r="M3663" s="12">
        <v>0.25</v>
      </c>
      <c r="O3663" s="17"/>
      <c r="P3663" s="15"/>
      <c r="Q3663" s="13"/>
      <c r="R3663" s="14"/>
    </row>
    <row r="3664" spans="1:18" ht="15.75" customHeight="1">
      <c r="A3664" s="1"/>
      <c r="B3664" s="7" t="s">
        <v>14</v>
      </c>
      <c r="C3664" s="7">
        <v>1185732</v>
      </c>
      <c r="D3664" s="8">
        <v>44484</v>
      </c>
      <c r="E3664" s="7" t="s">
        <v>15</v>
      </c>
      <c r="F3664" s="7" t="s">
        <v>123</v>
      </c>
      <c r="G3664" s="7" t="s">
        <v>124</v>
      </c>
      <c r="H3664" s="7" t="s">
        <v>21</v>
      </c>
      <c r="I3664" s="9">
        <v>0.65</v>
      </c>
      <c r="J3664" s="10">
        <v>1000</v>
      </c>
      <c r="K3664" s="11">
        <f t="shared" si="28"/>
        <v>650</v>
      </c>
      <c r="L3664" s="11">
        <f t="shared" si="29"/>
        <v>162.5</v>
      </c>
      <c r="M3664" s="12">
        <v>0.25</v>
      </c>
      <c r="O3664" s="17"/>
      <c r="P3664" s="15"/>
      <c r="Q3664" s="13"/>
      <c r="R3664" s="14"/>
    </row>
    <row r="3665" spans="1:18" ht="15.75" customHeight="1">
      <c r="A3665" s="1"/>
      <c r="B3665" s="7" t="s">
        <v>14</v>
      </c>
      <c r="C3665" s="7">
        <v>1185732</v>
      </c>
      <c r="D3665" s="8">
        <v>44484</v>
      </c>
      <c r="E3665" s="7" t="s">
        <v>15</v>
      </c>
      <c r="F3665" s="7" t="s">
        <v>123</v>
      </c>
      <c r="G3665" s="7" t="s">
        <v>124</v>
      </c>
      <c r="H3665" s="7" t="s">
        <v>22</v>
      </c>
      <c r="I3665" s="9">
        <v>0.7</v>
      </c>
      <c r="J3665" s="10">
        <v>2250</v>
      </c>
      <c r="K3665" s="11">
        <f t="shared" si="28"/>
        <v>1575</v>
      </c>
      <c r="L3665" s="11">
        <f t="shared" si="29"/>
        <v>472.5</v>
      </c>
      <c r="M3665" s="12">
        <v>0.3</v>
      </c>
      <c r="O3665" s="17"/>
      <c r="P3665" s="15"/>
      <c r="Q3665" s="13"/>
      <c r="R3665" s="14"/>
    </row>
    <row r="3666" spans="1:18" ht="15.75" customHeight="1">
      <c r="A3666" s="1"/>
      <c r="B3666" s="7" t="s">
        <v>14</v>
      </c>
      <c r="C3666" s="7">
        <v>1185732</v>
      </c>
      <c r="D3666" s="8">
        <v>44514</v>
      </c>
      <c r="E3666" s="7" t="s">
        <v>15</v>
      </c>
      <c r="F3666" s="7" t="s">
        <v>123</v>
      </c>
      <c r="G3666" s="7" t="s">
        <v>124</v>
      </c>
      <c r="H3666" s="7" t="s">
        <v>17</v>
      </c>
      <c r="I3666" s="9">
        <v>0.65</v>
      </c>
      <c r="J3666" s="10">
        <v>3750</v>
      </c>
      <c r="K3666" s="11">
        <f t="shared" si="28"/>
        <v>2437.5</v>
      </c>
      <c r="L3666" s="11">
        <f t="shared" si="29"/>
        <v>731.25</v>
      </c>
      <c r="M3666" s="12">
        <v>0.3</v>
      </c>
      <c r="O3666" s="17"/>
      <c r="P3666" s="15"/>
      <c r="Q3666" s="13"/>
      <c r="R3666" s="14"/>
    </row>
    <row r="3667" spans="1:18" ht="15.75" customHeight="1">
      <c r="A3667" s="1"/>
      <c r="B3667" s="7" t="s">
        <v>14</v>
      </c>
      <c r="C3667" s="7">
        <v>1185732</v>
      </c>
      <c r="D3667" s="8">
        <v>44514</v>
      </c>
      <c r="E3667" s="7" t="s">
        <v>15</v>
      </c>
      <c r="F3667" s="7" t="s">
        <v>123</v>
      </c>
      <c r="G3667" s="7" t="s">
        <v>124</v>
      </c>
      <c r="H3667" s="7" t="s">
        <v>18</v>
      </c>
      <c r="I3667" s="9">
        <v>0.55000000000000004</v>
      </c>
      <c r="J3667" s="10">
        <v>3000</v>
      </c>
      <c r="K3667" s="11">
        <f t="shared" si="28"/>
        <v>1650.0000000000002</v>
      </c>
      <c r="L3667" s="11">
        <f t="shared" si="29"/>
        <v>495.00000000000006</v>
      </c>
      <c r="M3667" s="12">
        <v>0.3</v>
      </c>
      <c r="O3667" s="17"/>
      <c r="P3667" s="15"/>
      <c r="Q3667" s="13"/>
      <c r="R3667" s="14"/>
    </row>
    <row r="3668" spans="1:18" ht="15.75" customHeight="1">
      <c r="A3668" s="1"/>
      <c r="B3668" s="7" t="s">
        <v>14</v>
      </c>
      <c r="C3668" s="7">
        <v>1185732</v>
      </c>
      <c r="D3668" s="8">
        <v>44514</v>
      </c>
      <c r="E3668" s="7" t="s">
        <v>15</v>
      </c>
      <c r="F3668" s="7" t="s">
        <v>123</v>
      </c>
      <c r="G3668" s="7" t="s">
        <v>124</v>
      </c>
      <c r="H3668" s="7" t="s">
        <v>19</v>
      </c>
      <c r="I3668" s="9">
        <v>0.55000000000000004</v>
      </c>
      <c r="J3668" s="10">
        <v>2950</v>
      </c>
      <c r="K3668" s="11">
        <f t="shared" si="28"/>
        <v>1622.5000000000002</v>
      </c>
      <c r="L3668" s="11">
        <f t="shared" si="29"/>
        <v>405.62500000000006</v>
      </c>
      <c r="M3668" s="12">
        <v>0.25</v>
      </c>
      <c r="O3668" s="17"/>
      <c r="P3668" s="15"/>
      <c r="Q3668" s="13"/>
      <c r="R3668" s="14"/>
    </row>
    <row r="3669" spans="1:18" ht="15.75" customHeight="1">
      <c r="A3669" s="1"/>
      <c r="B3669" s="7" t="s">
        <v>14</v>
      </c>
      <c r="C3669" s="7">
        <v>1185732</v>
      </c>
      <c r="D3669" s="8">
        <v>44514</v>
      </c>
      <c r="E3669" s="7" t="s">
        <v>15</v>
      </c>
      <c r="F3669" s="7" t="s">
        <v>123</v>
      </c>
      <c r="G3669" s="7" t="s">
        <v>124</v>
      </c>
      <c r="H3669" s="7" t="s">
        <v>20</v>
      </c>
      <c r="I3669" s="9">
        <v>0.55000000000000004</v>
      </c>
      <c r="J3669" s="10">
        <v>2750</v>
      </c>
      <c r="K3669" s="11">
        <f t="shared" si="28"/>
        <v>1512.5000000000002</v>
      </c>
      <c r="L3669" s="11">
        <f t="shared" si="29"/>
        <v>378.12500000000006</v>
      </c>
      <c r="M3669" s="12">
        <v>0.25</v>
      </c>
      <c r="O3669" s="17"/>
      <c r="P3669" s="15"/>
      <c r="Q3669" s="13"/>
      <c r="R3669" s="14"/>
    </row>
    <row r="3670" spans="1:18" ht="15.75" customHeight="1">
      <c r="A3670" s="1"/>
      <c r="B3670" s="7" t="s">
        <v>14</v>
      </c>
      <c r="C3670" s="7">
        <v>1185732</v>
      </c>
      <c r="D3670" s="8">
        <v>44514</v>
      </c>
      <c r="E3670" s="7" t="s">
        <v>15</v>
      </c>
      <c r="F3670" s="7" t="s">
        <v>123</v>
      </c>
      <c r="G3670" s="7" t="s">
        <v>124</v>
      </c>
      <c r="H3670" s="7" t="s">
        <v>21</v>
      </c>
      <c r="I3670" s="9">
        <v>0.65</v>
      </c>
      <c r="J3670" s="10">
        <v>2500</v>
      </c>
      <c r="K3670" s="11">
        <f t="shared" si="28"/>
        <v>1625</v>
      </c>
      <c r="L3670" s="11">
        <f t="shared" si="29"/>
        <v>406.25</v>
      </c>
      <c r="M3670" s="12">
        <v>0.25</v>
      </c>
      <c r="O3670" s="17"/>
      <c r="P3670" s="15"/>
      <c r="Q3670" s="13"/>
      <c r="R3670" s="14"/>
    </row>
    <row r="3671" spans="1:18" ht="15.75" customHeight="1">
      <c r="A3671" s="1"/>
      <c r="B3671" s="7" t="s">
        <v>14</v>
      </c>
      <c r="C3671" s="7">
        <v>1185732</v>
      </c>
      <c r="D3671" s="8">
        <v>44514</v>
      </c>
      <c r="E3671" s="7" t="s">
        <v>15</v>
      </c>
      <c r="F3671" s="7" t="s">
        <v>123</v>
      </c>
      <c r="G3671" s="7" t="s">
        <v>124</v>
      </c>
      <c r="H3671" s="7" t="s">
        <v>22</v>
      </c>
      <c r="I3671" s="9">
        <v>0.7</v>
      </c>
      <c r="J3671" s="10">
        <v>3500</v>
      </c>
      <c r="K3671" s="11">
        <f t="shared" si="28"/>
        <v>2450</v>
      </c>
      <c r="L3671" s="11">
        <f t="shared" si="29"/>
        <v>735</v>
      </c>
      <c r="M3671" s="12">
        <v>0.3</v>
      </c>
      <c r="O3671" s="17"/>
      <c r="P3671" s="15"/>
      <c r="Q3671" s="13"/>
      <c r="R3671" s="14"/>
    </row>
    <row r="3672" spans="1:18" ht="15.75" customHeight="1">
      <c r="A3672" s="1"/>
      <c r="B3672" s="7" t="s">
        <v>14</v>
      </c>
      <c r="C3672" s="7">
        <v>1185732</v>
      </c>
      <c r="D3672" s="8">
        <v>44543</v>
      </c>
      <c r="E3672" s="7" t="s">
        <v>15</v>
      </c>
      <c r="F3672" s="7" t="s">
        <v>123</v>
      </c>
      <c r="G3672" s="7" t="s">
        <v>124</v>
      </c>
      <c r="H3672" s="7" t="s">
        <v>17</v>
      </c>
      <c r="I3672" s="9">
        <v>0.65</v>
      </c>
      <c r="J3672" s="10">
        <v>5750</v>
      </c>
      <c r="K3672" s="11">
        <f t="shared" si="28"/>
        <v>3737.5</v>
      </c>
      <c r="L3672" s="11">
        <f t="shared" si="29"/>
        <v>1121.25</v>
      </c>
      <c r="M3672" s="12">
        <v>0.3</v>
      </c>
      <c r="O3672" s="17"/>
      <c r="P3672" s="15"/>
      <c r="Q3672" s="13"/>
      <c r="R3672" s="14"/>
    </row>
    <row r="3673" spans="1:18" ht="15.75" customHeight="1">
      <c r="A3673" s="1"/>
      <c r="B3673" s="7" t="s">
        <v>14</v>
      </c>
      <c r="C3673" s="7">
        <v>1185732</v>
      </c>
      <c r="D3673" s="8">
        <v>44543</v>
      </c>
      <c r="E3673" s="7" t="s">
        <v>15</v>
      </c>
      <c r="F3673" s="7" t="s">
        <v>123</v>
      </c>
      <c r="G3673" s="7" t="s">
        <v>124</v>
      </c>
      <c r="H3673" s="7" t="s">
        <v>18</v>
      </c>
      <c r="I3673" s="9">
        <v>0.55000000000000004</v>
      </c>
      <c r="J3673" s="10">
        <v>3750</v>
      </c>
      <c r="K3673" s="11">
        <f t="shared" si="28"/>
        <v>2062.5</v>
      </c>
      <c r="L3673" s="11">
        <f t="shared" si="29"/>
        <v>618.75</v>
      </c>
      <c r="M3673" s="12">
        <v>0.3</v>
      </c>
      <c r="O3673" s="17"/>
      <c r="P3673" s="15"/>
      <c r="Q3673" s="13"/>
      <c r="R3673" s="14"/>
    </row>
    <row r="3674" spans="1:18" ht="15.75" customHeight="1">
      <c r="A3674" s="1"/>
      <c r="B3674" s="7" t="s">
        <v>14</v>
      </c>
      <c r="C3674" s="7">
        <v>1185732</v>
      </c>
      <c r="D3674" s="8">
        <v>44543</v>
      </c>
      <c r="E3674" s="7" t="s">
        <v>15</v>
      </c>
      <c r="F3674" s="7" t="s">
        <v>123</v>
      </c>
      <c r="G3674" s="7" t="s">
        <v>124</v>
      </c>
      <c r="H3674" s="7" t="s">
        <v>19</v>
      </c>
      <c r="I3674" s="9">
        <v>0.55000000000000004</v>
      </c>
      <c r="J3674" s="10">
        <v>3500</v>
      </c>
      <c r="K3674" s="11">
        <f t="shared" si="28"/>
        <v>1925.0000000000002</v>
      </c>
      <c r="L3674" s="11">
        <f t="shared" si="29"/>
        <v>481.25000000000006</v>
      </c>
      <c r="M3674" s="12">
        <v>0.25</v>
      </c>
      <c r="O3674" s="17"/>
      <c r="P3674" s="15"/>
      <c r="Q3674" s="13"/>
      <c r="R3674" s="14"/>
    </row>
    <row r="3675" spans="1:18" ht="15.75" customHeight="1">
      <c r="A3675" s="1"/>
      <c r="B3675" s="7" t="s">
        <v>14</v>
      </c>
      <c r="C3675" s="7">
        <v>1185732</v>
      </c>
      <c r="D3675" s="8">
        <v>44543</v>
      </c>
      <c r="E3675" s="7" t="s">
        <v>15</v>
      </c>
      <c r="F3675" s="7" t="s">
        <v>123</v>
      </c>
      <c r="G3675" s="7" t="s">
        <v>124</v>
      </c>
      <c r="H3675" s="7" t="s">
        <v>20</v>
      </c>
      <c r="I3675" s="9">
        <v>0.55000000000000004</v>
      </c>
      <c r="J3675" s="10">
        <v>3000</v>
      </c>
      <c r="K3675" s="11">
        <f t="shared" si="28"/>
        <v>1650.0000000000002</v>
      </c>
      <c r="L3675" s="11">
        <f t="shared" si="29"/>
        <v>412.50000000000006</v>
      </c>
      <c r="M3675" s="12">
        <v>0.25</v>
      </c>
      <c r="O3675" s="17"/>
      <c r="P3675" s="15"/>
      <c r="Q3675" s="13"/>
      <c r="R3675" s="14"/>
    </row>
    <row r="3676" spans="1:18" ht="15.75" customHeight="1">
      <c r="A3676" s="1"/>
      <c r="B3676" s="7" t="s">
        <v>14</v>
      </c>
      <c r="C3676" s="7">
        <v>1185732</v>
      </c>
      <c r="D3676" s="8">
        <v>44543</v>
      </c>
      <c r="E3676" s="7" t="s">
        <v>15</v>
      </c>
      <c r="F3676" s="7" t="s">
        <v>123</v>
      </c>
      <c r="G3676" s="7" t="s">
        <v>124</v>
      </c>
      <c r="H3676" s="7" t="s">
        <v>21</v>
      </c>
      <c r="I3676" s="9">
        <v>0.65</v>
      </c>
      <c r="J3676" s="10">
        <v>3000</v>
      </c>
      <c r="K3676" s="11">
        <f t="shared" si="28"/>
        <v>1950</v>
      </c>
      <c r="L3676" s="11">
        <f t="shared" si="29"/>
        <v>487.5</v>
      </c>
      <c r="M3676" s="12">
        <v>0.25</v>
      </c>
      <c r="O3676" s="17"/>
      <c r="P3676" s="15"/>
      <c r="Q3676" s="13"/>
      <c r="R3676" s="14"/>
    </row>
    <row r="3677" spans="1:18" ht="15.75" customHeight="1">
      <c r="A3677" s="1"/>
      <c r="B3677" s="7" t="s">
        <v>14</v>
      </c>
      <c r="C3677" s="7">
        <v>1185732</v>
      </c>
      <c r="D3677" s="8">
        <v>44543</v>
      </c>
      <c r="E3677" s="7" t="s">
        <v>15</v>
      </c>
      <c r="F3677" s="7" t="s">
        <v>123</v>
      </c>
      <c r="G3677" s="7" t="s">
        <v>124</v>
      </c>
      <c r="H3677" s="7" t="s">
        <v>22</v>
      </c>
      <c r="I3677" s="9">
        <v>0.7</v>
      </c>
      <c r="J3677" s="10">
        <v>4000</v>
      </c>
      <c r="K3677" s="11">
        <f t="shared" si="28"/>
        <v>2800</v>
      </c>
      <c r="L3677" s="11">
        <f t="shared" si="29"/>
        <v>840</v>
      </c>
      <c r="M3677" s="12">
        <v>0.3</v>
      </c>
      <c r="O3677" s="17"/>
      <c r="P3677" s="15"/>
      <c r="Q3677" s="13"/>
      <c r="R3677" s="14"/>
    </row>
    <row r="3678" spans="1:18" ht="15.75" customHeight="1">
      <c r="A3678" s="1" t="s">
        <v>39</v>
      </c>
      <c r="B3678" s="7" t="s">
        <v>14</v>
      </c>
      <c r="C3678" s="7">
        <v>1185732</v>
      </c>
      <c r="D3678" s="8">
        <v>44210</v>
      </c>
      <c r="E3678" s="7" t="s">
        <v>15</v>
      </c>
      <c r="F3678" s="7" t="s">
        <v>125</v>
      </c>
      <c r="G3678" s="7" t="s">
        <v>126</v>
      </c>
      <c r="H3678" s="7" t="s">
        <v>17</v>
      </c>
      <c r="I3678" s="9">
        <v>0.45</v>
      </c>
      <c r="J3678" s="10">
        <v>5250</v>
      </c>
      <c r="K3678" s="11">
        <f t="shared" si="28"/>
        <v>2362.5</v>
      </c>
      <c r="L3678" s="11">
        <f t="shared" si="29"/>
        <v>1063.125</v>
      </c>
      <c r="M3678" s="12">
        <v>0.45</v>
      </c>
      <c r="O3678" s="17"/>
      <c r="P3678" s="15"/>
      <c r="Q3678" s="13"/>
      <c r="R3678" s="14"/>
    </row>
    <row r="3679" spans="1:18" ht="15.75" customHeight="1">
      <c r="A3679" s="1"/>
      <c r="B3679" s="7" t="s">
        <v>14</v>
      </c>
      <c r="C3679" s="7">
        <v>1185732</v>
      </c>
      <c r="D3679" s="8">
        <v>44210</v>
      </c>
      <c r="E3679" s="7" t="s">
        <v>15</v>
      </c>
      <c r="F3679" s="7" t="s">
        <v>125</v>
      </c>
      <c r="G3679" s="7" t="s">
        <v>126</v>
      </c>
      <c r="H3679" s="7" t="s">
        <v>18</v>
      </c>
      <c r="I3679" s="9">
        <v>0.45</v>
      </c>
      <c r="J3679" s="10">
        <v>3250</v>
      </c>
      <c r="K3679" s="11">
        <f t="shared" si="28"/>
        <v>1462.5</v>
      </c>
      <c r="L3679" s="11">
        <f t="shared" si="29"/>
        <v>658.125</v>
      </c>
      <c r="M3679" s="12">
        <v>0.45</v>
      </c>
      <c r="O3679" s="17"/>
      <c r="P3679" s="15"/>
      <c r="Q3679" s="13"/>
      <c r="R3679" s="14"/>
    </row>
    <row r="3680" spans="1:18" ht="15.75" customHeight="1">
      <c r="A3680" s="1"/>
      <c r="B3680" s="7" t="s">
        <v>14</v>
      </c>
      <c r="C3680" s="7">
        <v>1185732</v>
      </c>
      <c r="D3680" s="8">
        <v>44210</v>
      </c>
      <c r="E3680" s="7" t="s">
        <v>15</v>
      </c>
      <c r="F3680" s="7" t="s">
        <v>125</v>
      </c>
      <c r="G3680" s="7" t="s">
        <v>126</v>
      </c>
      <c r="H3680" s="7" t="s">
        <v>19</v>
      </c>
      <c r="I3680" s="9">
        <v>0.35000000000000003</v>
      </c>
      <c r="J3680" s="10">
        <v>3250</v>
      </c>
      <c r="K3680" s="11">
        <f t="shared" si="28"/>
        <v>1137.5</v>
      </c>
      <c r="L3680" s="11">
        <f t="shared" si="29"/>
        <v>398.125</v>
      </c>
      <c r="M3680" s="12">
        <v>0.35</v>
      </c>
      <c r="O3680" s="17"/>
      <c r="P3680" s="15"/>
      <c r="Q3680" s="13"/>
      <c r="R3680" s="14"/>
    </row>
    <row r="3681" spans="1:18" ht="15.75" customHeight="1">
      <c r="A3681" s="1"/>
      <c r="B3681" s="7" t="s">
        <v>14</v>
      </c>
      <c r="C3681" s="7">
        <v>1185732</v>
      </c>
      <c r="D3681" s="8">
        <v>44210</v>
      </c>
      <c r="E3681" s="7" t="s">
        <v>15</v>
      </c>
      <c r="F3681" s="7" t="s">
        <v>125</v>
      </c>
      <c r="G3681" s="7" t="s">
        <v>126</v>
      </c>
      <c r="H3681" s="7" t="s">
        <v>20</v>
      </c>
      <c r="I3681" s="9">
        <v>0.39999999999999997</v>
      </c>
      <c r="J3681" s="10">
        <v>1750</v>
      </c>
      <c r="K3681" s="11">
        <f t="shared" si="28"/>
        <v>699.99999999999989</v>
      </c>
      <c r="L3681" s="11">
        <f t="shared" si="29"/>
        <v>244.99999999999994</v>
      </c>
      <c r="M3681" s="12">
        <v>0.35</v>
      </c>
      <c r="O3681" s="17"/>
      <c r="P3681" s="15"/>
      <c r="Q3681" s="13"/>
      <c r="R3681" s="14"/>
    </row>
    <row r="3682" spans="1:18" ht="15.75" customHeight="1">
      <c r="A3682" s="1"/>
      <c r="B3682" s="7" t="s">
        <v>14</v>
      </c>
      <c r="C3682" s="7">
        <v>1185732</v>
      </c>
      <c r="D3682" s="8">
        <v>44210</v>
      </c>
      <c r="E3682" s="7" t="s">
        <v>15</v>
      </c>
      <c r="F3682" s="7" t="s">
        <v>125</v>
      </c>
      <c r="G3682" s="7" t="s">
        <v>126</v>
      </c>
      <c r="H3682" s="7" t="s">
        <v>21</v>
      </c>
      <c r="I3682" s="9">
        <v>0.55000000000000004</v>
      </c>
      <c r="J3682" s="10">
        <v>2250</v>
      </c>
      <c r="K3682" s="11">
        <f t="shared" si="28"/>
        <v>1237.5</v>
      </c>
      <c r="L3682" s="11">
        <f t="shared" si="29"/>
        <v>433.125</v>
      </c>
      <c r="M3682" s="12">
        <v>0.35</v>
      </c>
      <c r="O3682" s="17"/>
      <c r="P3682" s="15"/>
      <c r="Q3682" s="13"/>
      <c r="R3682" s="14"/>
    </row>
    <row r="3683" spans="1:18" ht="15.75" customHeight="1">
      <c r="A3683" s="1"/>
      <c r="B3683" s="7" t="s">
        <v>14</v>
      </c>
      <c r="C3683" s="7">
        <v>1185732</v>
      </c>
      <c r="D3683" s="8">
        <v>44210</v>
      </c>
      <c r="E3683" s="7" t="s">
        <v>15</v>
      </c>
      <c r="F3683" s="7" t="s">
        <v>125</v>
      </c>
      <c r="G3683" s="7" t="s">
        <v>126</v>
      </c>
      <c r="H3683" s="7" t="s">
        <v>22</v>
      </c>
      <c r="I3683" s="9">
        <v>0.45</v>
      </c>
      <c r="J3683" s="10">
        <v>3250</v>
      </c>
      <c r="K3683" s="11">
        <f t="shared" si="28"/>
        <v>1462.5</v>
      </c>
      <c r="L3683" s="11">
        <f t="shared" si="29"/>
        <v>585</v>
      </c>
      <c r="M3683" s="12">
        <v>0.39999999999999997</v>
      </c>
      <c r="O3683" s="17"/>
      <c r="P3683" s="15"/>
      <c r="Q3683" s="13"/>
      <c r="R3683" s="14"/>
    </row>
    <row r="3684" spans="1:18" ht="15.75" customHeight="1">
      <c r="A3684" s="1"/>
      <c r="B3684" s="7" t="s">
        <v>14</v>
      </c>
      <c r="C3684" s="7">
        <v>1185732</v>
      </c>
      <c r="D3684" s="8">
        <v>44239</v>
      </c>
      <c r="E3684" s="7" t="s">
        <v>15</v>
      </c>
      <c r="F3684" s="7" t="s">
        <v>125</v>
      </c>
      <c r="G3684" s="7" t="s">
        <v>126</v>
      </c>
      <c r="H3684" s="7" t="s">
        <v>17</v>
      </c>
      <c r="I3684" s="9">
        <v>0.45</v>
      </c>
      <c r="J3684" s="10">
        <v>5750</v>
      </c>
      <c r="K3684" s="11">
        <f t="shared" si="28"/>
        <v>2587.5</v>
      </c>
      <c r="L3684" s="11">
        <f t="shared" si="29"/>
        <v>1164.375</v>
      </c>
      <c r="M3684" s="12">
        <v>0.45</v>
      </c>
      <c r="O3684" s="17"/>
      <c r="P3684" s="15"/>
      <c r="Q3684" s="13"/>
      <c r="R3684" s="14"/>
    </row>
    <row r="3685" spans="1:18" ht="15.75" customHeight="1">
      <c r="A3685" s="1"/>
      <c r="B3685" s="7" t="s">
        <v>14</v>
      </c>
      <c r="C3685" s="7">
        <v>1185732</v>
      </c>
      <c r="D3685" s="8">
        <v>44239</v>
      </c>
      <c r="E3685" s="7" t="s">
        <v>15</v>
      </c>
      <c r="F3685" s="7" t="s">
        <v>125</v>
      </c>
      <c r="G3685" s="7" t="s">
        <v>126</v>
      </c>
      <c r="H3685" s="7" t="s">
        <v>18</v>
      </c>
      <c r="I3685" s="9">
        <v>0.45</v>
      </c>
      <c r="J3685" s="10">
        <v>2250</v>
      </c>
      <c r="K3685" s="11">
        <f t="shared" si="28"/>
        <v>1012.5</v>
      </c>
      <c r="L3685" s="11">
        <f t="shared" si="29"/>
        <v>455.625</v>
      </c>
      <c r="M3685" s="12">
        <v>0.45</v>
      </c>
      <c r="O3685" s="17"/>
      <c r="P3685" s="15"/>
      <c r="Q3685" s="13"/>
      <c r="R3685" s="14"/>
    </row>
    <row r="3686" spans="1:18" ht="15.75" customHeight="1">
      <c r="A3686" s="1"/>
      <c r="B3686" s="7" t="s">
        <v>14</v>
      </c>
      <c r="C3686" s="7">
        <v>1185732</v>
      </c>
      <c r="D3686" s="8">
        <v>44239</v>
      </c>
      <c r="E3686" s="7" t="s">
        <v>15</v>
      </c>
      <c r="F3686" s="7" t="s">
        <v>125</v>
      </c>
      <c r="G3686" s="7" t="s">
        <v>126</v>
      </c>
      <c r="H3686" s="7" t="s">
        <v>19</v>
      </c>
      <c r="I3686" s="9">
        <v>0.35000000000000003</v>
      </c>
      <c r="J3686" s="10">
        <v>2750</v>
      </c>
      <c r="K3686" s="11">
        <f t="shared" si="28"/>
        <v>962.50000000000011</v>
      </c>
      <c r="L3686" s="11">
        <f t="shared" si="29"/>
        <v>336.875</v>
      </c>
      <c r="M3686" s="12">
        <v>0.35</v>
      </c>
      <c r="O3686" s="17"/>
      <c r="P3686" s="15"/>
      <c r="Q3686" s="13"/>
      <c r="R3686" s="14"/>
    </row>
    <row r="3687" spans="1:18" ht="15.75" customHeight="1">
      <c r="A3687" s="1"/>
      <c r="B3687" s="7" t="s">
        <v>14</v>
      </c>
      <c r="C3687" s="7">
        <v>1185732</v>
      </c>
      <c r="D3687" s="8">
        <v>44239</v>
      </c>
      <c r="E3687" s="7" t="s">
        <v>15</v>
      </c>
      <c r="F3687" s="7" t="s">
        <v>125</v>
      </c>
      <c r="G3687" s="7" t="s">
        <v>126</v>
      </c>
      <c r="H3687" s="7" t="s">
        <v>20</v>
      </c>
      <c r="I3687" s="9">
        <v>0.39999999999999997</v>
      </c>
      <c r="J3687" s="10">
        <v>1500</v>
      </c>
      <c r="K3687" s="11">
        <f t="shared" si="28"/>
        <v>600</v>
      </c>
      <c r="L3687" s="11">
        <f t="shared" si="29"/>
        <v>210</v>
      </c>
      <c r="M3687" s="12">
        <v>0.35</v>
      </c>
      <c r="O3687" s="17"/>
      <c r="P3687" s="15"/>
      <c r="Q3687" s="13"/>
      <c r="R3687" s="14"/>
    </row>
    <row r="3688" spans="1:18" ht="15.75" customHeight="1">
      <c r="A3688" s="1"/>
      <c r="B3688" s="7" t="s">
        <v>14</v>
      </c>
      <c r="C3688" s="7">
        <v>1185732</v>
      </c>
      <c r="D3688" s="8">
        <v>44239</v>
      </c>
      <c r="E3688" s="7" t="s">
        <v>15</v>
      </c>
      <c r="F3688" s="7" t="s">
        <v>125</v>
      </c>
      <c r="G3688" s="7" t="s">
        <v>126</v>
      </c>
      <c r="H3688" s="7" t="s">
        <v>21</v>
      </c>
      <c r="I3688" s="9">
        <v>0.55000000000000004</v>
      </c>
      <c r="J3688" s="10">
        <v>2250</v>
      </c>
      <c r="K3688" s="11">
        <f t="shared" si="28"/>
        <v>1237.5</v>
      </c>
      <c r="L3688" s="11">
        <f t="shared" si="29"/>
        <v>433.125</v>
      </c>
      <c r="M3688" s="12">
        <v>0.35</v>
      </c>
      <c r="O3688" s="17"/>
      <c r="P3688" s="15"/>
      <c r="Q3688" s="13"/>
      <c r="R3688" s="14"/>
    </row>
    <row r="3689" spans="1:18" ht="15.75" customHeight="1">
      <c r="A3689" s="1"/>
      <c r="B3689" s="7" t="s">
        <v>14</v>
      </c>
      <c r="C3689" s="7">
        <v>1185732</v>
      </c>
      <c r="D3689" s="8">
        <v>44239</v>
      </c>
      <c r="E3689" s="7" t="s">
        <v>15</v>
      </c>
      <c r="F3689" s="7" t="s">
        <v>125</v>
      </c>
      <c r="G3689" s="7" t="s">
        <v>126</v>
      </c>
      <c r="H3689" s="7" t="s">
        <v>22</v>
      </c>
      <c r="I3689" s="9">
        <v>0.45</v>
      </c>
      <c r="J3689" s="10">
        <v>3250</v>
      </c>
      <c r="K3689" s="11">
        <f t="shared" si="28"/>
        <v>1462.5</v>
      </c>
      <c r="L3689" s="11">
        <f t="shared" si="29"/>
        <v>585</v>
      </c>
      <c r="M3689" s="12">
        <v>0.39999999999999997</v>
      </c>
      <c r="O3689" s="17"/>
      <c r="P3689" s="15"/>
      <c r="Q3689" s="13"/>
      <c r="R3689" s="14"/>
    </row>
    <row r="3690" spans="1:18" ht="15.75" customHeight="1">
      <c r="A3690" s="1"/>
      <c r="B3690" s="7" t="s">
        <v>14</v>
      </c>
      <c r="C3690" s="7">
        <v>1185732</v>
      </c>
      <c r="D3690" s="8">
        <v>44265</v>
      </c>
      <c r="E3690" s="7" t="s">
        <v>15</v>
      </c>
      <c r="F3690" s="7" t="s">
        <v>125</v>
      </c>
      <c r="G3690" s="7" t="s">
        <v>126</v>
      </c>
      <c r="H3690" s="7" t="s">
        <v>17</v>
      </c>
      <c r="I3690" s="9">
        <v>0.45</v>
      </c>
      <c r="J3690" s="10">
        <v>5450</v>
      </c>
      <c r="K3690" s="11">
        <f t="shared" si="28"/>
        <v>2452.5</v>
      </c>
      <c r="L3690" s="11">
        <f t="shared" si="29"/>
        <v>1103.625</v>
      </c>
      <c r="M3690" s="12">
        <v>0.45</v>
      </c>
      <c r="O3690" s="17"/>
      <c r="P3690" s="15"/>
      <c r="Q3690" s="13"/>
      <c r="R3690" s="14"/>
    </row>
    <row r="3691" spans="1:18" ht="15.75" customHeight="1">
      <c r="A3691" s="1"/>
      <c r="B3691" s="7" t="s">
        <v>14</v>
      </c>
      <c r="C3691" s="7">
        <v>1185732</v>
      </c>
      <c r="D3691" s="8">
        <v>44265</v>
      </c>
      <c r="E3691" s="7" t="s">
        <v>15</v>
      </c>
      <c r="F3691" s="7" t="s">
        <v>125</v>
      </c>
      <c r="G3691" s="7" t="s">
        <v>126</v>
      </c>
      <c r="H3691" s="7" t="s">
        <v>18</v>
      </c>
      <c r="I3691" s="9">
        <v>0.45</v>
      </c>
      <c r="J3691" s="10">
        <v>2500</v>
      </c>
      <c r="K3691" s="11">
        <f t="shared" si="28"/>
        <v>1125</v>
      </c>
      <c r="L3691" s="11">
        <f t="shared" si="29"/>
        <v>506.25</v>
      </c>
      <c r="M3691" s="12">
        <v>0.45</v>
      </c>
      <c r="O3691" s="17"/>
      <c r="P3691" s="15"/>
      <c r="Q3691" s="13"/>
      <c r="R3691" s="14"/>
    </row>
    <row r="3692" spans="1:18" ht="15.75" customHeight="1">
      <c r="A3692" s="1"/>
      <c r="B3692" s="7" t="s">
        <v>14</v>
      </c>
      <c r="C3692" s="7">
        <v>1185732</v>
      </c>
      <c r="D3692" s="8">
        <v>44265</v>
      </c>
      <c r="E3692" s="7" t="s">
        <v>15</v>
      </c>
      <c r="F3692" s="7" t="s">
        <v>125</v>
      </c>
      <c r="G3692" s="7" t="s">
        <v>126</v>
      </c>
      <c r="H3692" s="7" t="s">
        <v>19</v>
      </c>
      <c r="I3692" s="9">
        <v>0.35000000000000003</v>
      </c>
      <c r="J3692" s="10">
        <v>2750</v>
      </c>
      <c r="K3692" s="11">
        <f t="shared" si="28"/>
        <v>962.50000000000011</v>
      </c>
      <c r="L3692" s="11">
        <f t="shared" si="29"/>
        <v>336.875</v>
      </c>
      <c r="M3692" s="12">
        <v>0.35</v>
      </c>
      <c r="O3692" s="17"/>
      <c r="P3692" s="15"/>
      <c r="Q3692" s="13"/>
      <c r="R3692" s="14"/>
    </row>
    <row r="3693" spans="1:18" ht="15.75" customHeight="1">
      <c r="A3693" s="1"/>
      <c r="B3693" s="7" t="s">
        <v>14</v>
      </c>
      <c r="C3693" s="7">
        <v>1185732</v>
      </c>
      <c r="D3693" s="8">
        <v>44265</v>
      </c>
      <c r="E3693" s="7" t="s">
        <v>15</v>
      </c>
      <c r="F3693" s="7" t="s">
        <v>125</v>
      </c>
      <c r="G3693" s="7" t="s">
        <v>126</v>
      </c>
      <c r="H3693" s="7" t="s">
        <v>20</v>
      </c>
      <c r="I3693" s="9">
        <v>0.39999999999999997</v>
      </c>
      <c r="J3693" s="10">
        <v>1250</v>
      </c>
      <c r="K3693" s="11">
        <f t="shared" si="28"/>
        <v>499.99999999999994</v>
      </c>
      <c r="L3693" s="11">
        <f t="shared" si="29"/>
        <v>174.99999999999997</v>
      </c>
      <c r="M3693" s="12">
        <v>0.35</v>
      </c>
      <c r="O3693" s="17"/>
      <c r="P3693" s="15"/>
      <c r="Q3693" s="13"/>
      <c r="R3693" s="14"/>
    </row>
    <row r="3694" spans="1:18" ht="15.75" customHeight="1">
      <c r="A3694" s="1"/>
      <c r="B3694" s="7" t="s">
        <v>14</v>
      </c>
      <c r="C3694" s="7">
        <v>1185732</v>
      </c>
      <c r="D3694" s="8">
        <v>44265</v>
      </c>
      <c r="E3694" s="7" t="s">
        <v>15</v>
      </c>
      <c r="F3694" s="7" t="s">
        <v>125</v>
      </c>
      <c r="G3694" s="7" t="s">
        <v>126</v>
      </c>
      <c r="H3694" s="7" t="s">
        <v>21</v>
      </c>
      <c r="I3694" s="9">
        <v>0.55000000000000004</v>
      </c>
      <c r="J3694" s="10">
        <v>1750</v>
      </c>
      <c r="K3694" s="11">
        <f t="shared" si="28"/>
        <v>962.50000000000011</v>
      </c>
      <c r="L3694" s="11">
        <f t="shared" si="29"/>
        <v>336.875</v>
      </c>
      <c r="M3694" s="12">
        <v>0.35</v>
      </c>
      <c r="O3694" s="17"/>
      <c r="P3694" s="15"/>
      <c r="Q3694" s="13"/>
      <c r="R3694" s="14"/>
    </row>
    <row r="3695" spans="1:18" ht="15.75" customHeight="1">
      <c r="A3695" s="1"/>
      <c r="B3695" s="7" t="s">
        <v>14</v>
      </c>
      <c r="C3695" s="7">
        <v>1185732</v>
      </c>
      <c r="D3695" s="8">
        <v>44265</v>
      </c>
      <c r="E3695" s="7" t="s">
        <v>15</v>
      </c>
      <c r="F3695" s="7" t="s">
        <v>125</v>
      </c>
      <c r="G3695" s="7" t="s">
        <v>126</v>
      </c>
      <c r="H3695" s="7" t="s">
        <v>22</v>
      </c>
      <c r="I3695" s="9">
        <v>0.45</v>
      </c>
      <c r="J3695" s="10">
        <v>2750</v>
      </c>
      <c r="K3695" s="11">
        <f t="shared" si="28"/>
        <v>1237.5</v>
      </c>
      <c r="L3695" s="11">
        <f t="shared" si="29"/>
        <v>494.99999999999994</v>
      </c>
      <c r="M3695" s="12">
        <v>0.39999999999999997</v>
      </c>
      <c r="O3695" s="17"/>
      <c r="P3695" s="15"/>
      <c r="Q3695" s="13"/>
      <c r="R3695" s="14"/>
    </row>
    <row r="3696" spans="1:18" ht="15.75" customHeight="1">
      <c r="A3696" s="1"/>
      <c r="B3696" s="7" t="s">
        <v>14</v>
      </c>
      <c r="C3696" s="7">
        <v>1185732</v>
      </c>
      <c r="D3696" s="8">
        <v>44297</v>
      </c>
      <c r="E3696" s="7" t="s">
        <v>15</v>
      </c>
      <c r="F3696" s="7" t="s">
        <v>125</v>
      </c>
      <c r="G3696" s="7" t="s">
        <v>126</v>
      </c>
      <c r="H3696" s="7" t="s">
        <v>17</v>
      </c>
      <c r="I3696" s="9">
        <v>0.45</v>
      </c>
      <c r="J3696" s="10">
        <v>5250</v>
      </c>
      <c r="K3696" s="11">
        <f t="shared" si="28"/>
        <v>2362.5</v>
      </c>
      <c r="L3696" s="11">
        <f t="shared" si="29"/>
        <v>1063.125</v>
      </c>
      <c r="M3696" s="12">
        <v>0.45</v>
      </c>
      <c r="O3696" s="17"/>
      <c r="P3696" s="15"/>
      <c r="Q3696" s="13"/>
      <c r="R3696" s="14"/>
    </row>
    <row r="3697" spans="1:18" ht="15.75" customHeight="1">
      <c r="A3697" s="1"/>
      <c r="B3697" s="7" t="s">
        <v>14</v>
      </c>
      <c r="C3697" s="7">
        <v>1185732</v>
      </c>
      <c r="D3697" s="8">
        <v>44297</v>
      </c>
      <c r="E3697" s="7" t="s">
        <v>15</v>
      </c>
      <c r="F3697" s="7" t="s">
        <v>125</v>
      </c>
      <c r="G3697" s="7" t="s">
        <v>126</v>
      </c>
      <c r="H3697" s="7" t="s">
        <v>18</v>
      </c>
      <c r="I3697" s="9">
        <v>0.45</v>
      </c>
      <c r="J3697" s="10">
        <v>2250</v>
      </c>
      <c r="K3697" s="11">
        <f t="shared" si="28"/>
        <v>1012.5</v>
      </c>
      <c r="L3697" s="11">
        <f t="shared" si="29"/>
        <v>455.625</v>
      </c>
      <c r="M3697" s="12">
        <v>0.45</v>
      </c>
      <c r="O3697" s="17"/>
      <c r="P3697" s="15"/>
      <c r="Q3697" s="13"/>
      <c r="R3697" s="14"/>
    </row>
    <row r="3698" spans="1:18" ht="15.75" customHeight="1">
      <c r="A3698" s="1"/>
      <c r="B3698" s="7" t="s">
        <v>14</v>
      </c>
      <c r="C3698" s="7">
        <v>1185732</v>
      </c>
      <c r="D3698" s="8">
        <v>44297</v>
      </c>
      <c r="E3698" s="7" t="s">
        <v>15</v>
      </c>
      <c r="F3698" s="7" t="s">
        <v>125</v>
      </c>
      <c r="G3698" s="7" t="s">
        <v>126</v>
      </c>
      <c r="H3698" s="7" t="s">
        <v>19</v>
      </c>
      <c r="I3698" s="9">
        <v>0.35000000000000003</v>
      </c>
      <c r="J3698" s="10">
        <v>2250</v>
      </c>
      <c r="K3698" s="11">
        <f t="shared" si="28"/>
        <v>787.50000000000011</v>
      </c>
      <c r="L3698" s="11">
        <f t="shared" si="29"/>
        <v>275.625</v>
      </c>
      <c r="M3698" s="12">
        <v>0.35</v>
      </c>
      <c r="O3698" s="17"/>
      <c r="P3698" s="15"/>
      <c r="Q3698" s="13"/>
      <c r="R3698" s="14"/>
    </row>
    <row r="3699" spans="1:18" ht="15.75" customHeight="1">
      <c r="A3699" s="1"/>
      <c r="B3699" s="7" t="s">
        <v>14</v>
      </c>
      <c r="C3699" s="7">
        <v>1185732</v>
      </c>
      <c r="D3699" s="8">
        <v>44297</v>
      </c>
      <c r="E3699" s="7" t="s">
        <v>15</v>
      </c>
      <c r="F3699" s="7" t="s">
        <v>125</v>
      </c>
      <c r="G3699" s="7" t="s">
        <v>126</v>
      </c>
      <c r="H3699" s="7" t="s">
        <v>20</v>
      </c>
      <c r="I3699" s="9">
        <v>0.39999999999999997</v>
      </c>
      <c r="J3699" s="10">
        <v>1500</v>
      </c>
      <c r="K3699" s="11">
        <f t="shared" si="28"/>
        <v>600</v>
      </c>
      <c r="L3699" s="11">
        <f t="shared" si="29"/>
        <v>210</v>
      </c>
      <c r="M3699" s="12">
        <v>0.35</v>
      </c>
      <c r="O3699" s="17"/>
      <c r="P3699" s="15"/>
      <c r="Q3699" s="13"/>
      <c r="R3699" s="14"/>
    </row>
    <row r="3700" spans="1:18" ht="15.75" customHeight="1">
      <c r="A3700" s="1"/>
      <c r="B3700" s="7" t="s">
        <v>14</v>
      </c>
      <c r="C3700" s="7">
        <v>1185732</v>
      </c>
      <c r="D3700" s="8">
        <v>44297</v>
      </c>
      <c r="E3700" s="7" t="s">
        <v>15</v>
      </c>
      <c r="F3700" s="7" t="s">
        <v>125</v>
      </c>
      <c r="G3700" s="7" t="s">
        <v>126</v>
      </c>
      <c r="H3700" s="7" t="s">
        <v>21</v>
      </c>
      <c r="I3700" s="9">
        <v>0.55000000000000004</v>
      </c>
      <c r="J3700" s="10">
        <v>1500</v>
      </c>
      <c r="K3700" s="11">
        <f t="shared" si="28"/>
        <v>825.00000000000011</v>
      </c>
      <c r="L3700" s="11">
        <f t="shared" si="29"/>
        <v>288.75</v>
      </c>
      <c r="M3700" s="12">
        <v>0.35</v>
      </c>
      <c r="O3700" s="17"/>
      <c r="P3700" s="15"/>
      <c r="Q3700" s="13"/>
      <c r="R3700" s="14"/>
    </row>
    <row r="3701" spans="1:18" ht="15.75" customHeight="1">
      <c r="A3701" s="1"/>
      <c r="B3701" s="7" t="s">
        <v>14</v>
      </c>
      <c r="C3701" s="7">
        <v>1185732</v>
      </c>
      <c r="D3701" s="8">
        <v>44297</v>
      </c>
      <c r="E3701" s="7" t="s">
        <v>15</v>
      </c>
      <c r="F3701" s="7" t="s">
        <v>125</v>
      </c>
      <c r="G3701" s="7" t="s">
        <v>126</v>
      </c>
      <c r="H3701" s="7" t="s">
        <v>22</v>
      </c>
      <c r="I3701" s="9">
        <v>0.45</v>
      </c>
      <c r="J3701" s="10">
        <v>3000</v>
      </c>
      <c r="K3701" s="11">
        <f t="shared" si="28"/>
        <v>1350</v>
      </c>
      <c r="L3701" s="11">
        <f t="shared" si="29"/>
        <v>540</v>
      </c>
      <c r="M3701" s="12">
        <v>0.39999999999999997</v>
      </c>
      <c r="O3701" s="17"/>
      <c r="P3701" s="15"/>
      <c r="Q3701" s="13"/>
      <c r="R3701" s="14"/>
    </row>
    <row r="3702" spans="1:18" ht="15.75" customHeight="1">
      <c r="A3702" s="1"/>
      <c r="B3702" s="7" t="s">
        <v>14</v>
      </c>
      <c r="C3702" s="7">
        <v>1185732</v>
      </c>
      <c r="D3702" s="8">
        <v>44326</v>
      </c>
      <c r="E3702" s="7" t="s">
        <v>15</v>
      </c>
      <c r="F3702" s="7" t="s">
        <v>125</v>
      </c>
      <c r="G3702" s="7" t="s">
        <v>126</v>
      </c>
      <c r="H3702" s="7" t="s">
        <v>17</v>
      </c>
      <c r="I3702" s="9">
        <v>0.6</v>
      </c>
      <c r="J3702" s="10">
        <v>5700</v>
      </c>
      <c r="K3702" s="11">
        <f t="shared" si="28"/>
        <v>3420</v>
      </c>
      <c r="L3702" s="11">
        <f t="shared" si="29"/>
        <v>1539</v>
      </c>
      <c r="M3702" s="12">
        <v>0.45</v>
      </c>
      <c r="O3702" s="17"/>
      <c r="P3702" s="15"/>
      <c r="Q3702" s="13"/>
      <c r="R3702" s="14"/>
    </row>
    <row r="3703" spans="1:18" ht="15.75" customHeight="1">
      <c r="A3703" s="1"/>
      <c r="B3703" s="7" t="s">
        <v>14</v>
      </c>
      <c r="C3703" s="7">
        <v>1185732</v>
      </c>
      <c r="D3703" s="8">
        <v>44326</v>
      </c>
      <c r="E3703" s="7" t="s">
        <v>15</v>
      </c>
      <c r="F3703" s="7" t="s">
        <v>125</v>
      </c>
      <c r="G3703" s="7" t="s">
        <v>126</v>
      </c>
      <c r="H3703" s="7" t="s">
        <v>18</v>
      </c>
      <c r="I3703" s="9">
        <v>0.55000000000000004</v>
      </c>
      <c r="J3703" s="10">
        <v>2750</v>
      </c>
      <c r="K3703" s="11">
        <f t="shared" si="28"/>
        <v>1512.5000000000002</v>
      </c>
      <c r="L3703" s="11">
        <f t="shared" si="29"/>
        <v>680.62500000000011</v>
      </c>
      <c r="M3703" s="12">
        <v>0.45</v>
      </c>
      <c r="O3703" s="17"/>
      <c r="P3703" s="15"/>
      <c r="Q3703" s="13"/>
      <c r="R3703" s="14"/>
    </row>
    <row r="3704" spans="1:18" ht="15.75" customHeight="1">
      <c r="A3704" s="1"/>
      <c r="B3704" s="7" t="s">
        <v>14</v>
      </c>
      <c r="C3704" s="7">
        <v>1185732</v>
      </c>
      <c r="D3704" s="8">
        <v>44326</v>
      </c>
      <c r="E3704" s="7" t="s">
        <v>15</v>
      </c>
      <c r="F3704" s="7" t="s">
        <v>125</v>
      </c>
      <c r="G3704" s="7" t="s">
        <v>126</v>
      </c>
      <c r="H3704" s="7" t="s">
        <v>19</v>
      </c>
      <c r="I3704" s="9">
        <v>0.5</v>
      </c>
      <c r="J3704" s="10">
        <v>3000</v>
      </c>
      <c r="K3704" s="11">
        <f t="shared" si="28"/>
        <v>1500</v>
      </c>
      <c r="L3704" s="11">
        <f t="shared" si="29"/>
        <v>525</v>
      </c>
      <c r="M3704" s="12">
        <v>0.35</v>
      </c>
      <c r="O3704" s="17"/>
      <c r="P3704" s="15"/>
      <c r="Q3704" s="13"/>
      <c r="R3704" s="14"/>
    </row>
    <row r="3705" spans="1:18" ht="15.75" customHeight="1">
      <c r="A3705" s="1"/>
      <c r="B3705" s="7" t="s">
        <v>14</v>
      </c>
      <c r="C3705" s="7">
        <v>1185732</v>
      </c>
      <c r="D3705" s="8">
        <v>44326</v>
      </c>
      <c r="E3705" s="7" t="s">
        <v>15</v>
      </c>
      <c r="F3705" s="7" t="s">
        <v>125</v>
      </c>
      <c r="G3705" s="7" t="s">
        <v>126</v>
      </c>
      <c r="H3705" s="7" t="s">
        <v>20</v>
      </c>
      <c r="I3705" s="9">
        <v>0.5</v>
      </c>
      <c r="J3705" s="10">
        <v>2500</v>
      </c>
      <c r="K3705" s="11">
        <f t="shared" si="28"/>
        <v>1250</v>
      </c>
      <c r="L3705" s="11">
        <f t="shared" si="29"/>
        <v>437.5</v>
      </c>
      <c r="M3705" s="12">
        <v>0.35</v>
      </c>
      <c r="O3705" s="17"/>
      <c r="P3705" s="15"/>
      <c r="Q3705" s="13"/>
      <c r="R3705" s="14"/>
    </row>
    <row r="3706" spans="1:18" ht="15.75" customHeight="1">
      <c r="A3706" s="1"/>
      <c r="B3706" s="7" t="s">
        <v>14</v>
      </c>
      <c r="C3706" s="7">
        <v>1185732</v>
      </c>
      <c r="D3706" s="8">
        <v>44326</v>
      </c>
      <c r="E3706" s="7" t="s">
        <v>15</v>
      </c>
      <c r="F3706" s="7" t="s">
        <v>125</v>
      </c>
      <c r="G3706" s="7" t="s">
        <v>126</v>
      </c>
      <c r="H3706" s="7" t="s">
        <v>21</v>
      </c>
      <c r="I3706" s="9">
        <v>0.6</v>
      </c>
      <c r="J3706" s="10">
        <v>2750</v>
      </c>
      <c r="K3706" s="11">
        <f t="shared" si="28"/>
        <v>1650</v>
      </c>
      <c r="L3706" s="11">
        <f t="shared" si="29"/>
        <v>577.5</v>
      </c>
      <c r="M3706" s="12">
        <v>0.35</v>
      </c>
      <c r="O3706" s="17"/>
      <c r="P3706" s="15"/>
      <c r="Q3706" s="13"/>
      <c r="R3706" s="14"/>
    </row>
    <row r="3707" spans="1:18" ht="15.75" customHeight="1">
      <c r="A3707" s="1"/>
      <c r="B3707" s="7" t="s">
        <v>14</v>
      </c>
      <c r="C3707" s="7">
        <v>1185732</v>
      </c>
      <c r="D3707" s="8">
        <v>44326</v>
      </c>
      <c r="E3707" s="7" t="s">
        <v>15</v>
      </c>
      <c r="F3707" s="7" t="s">
        <v>125</v>
      </c>
      <c r="G3707" s="7" t="s">
        <v>126</v>
      </c>
      <c r="H3707" s="7" t="s">
        <v>22</v>
      </c>
      <c r="I3707" s="9">
        <v>0.65</v>
      </c>
      <c r="J3707" s="10">
        <v>4000</v>
      </c>
      <c r="K3707" s="11">
        <f t="shared" si="28"/>
        <v>2600</v>
      </c>
      <c r="L3707" s="11">
        <f t="shared" si="29"/>
        <v>1040</v>
      </c>
      <c r="M3707" s="12">
        <v>0.39999999999999997</v>
      </c>
      <c r="O3707" s="17"/>
      <c r="P3707" s="15"/>
      <c r="Q3707" s="13"/>
      <c r="R3707" s="14"/>
    </row>
    <row r="3708" spans="1:18" ht="15.75" customHeight="1">
      <c r="A3708" s="1"/>
      <c r="B3708" s="7" t="s">
        <v>14</v>
      </c>
      <c r="C3708" s="7">
        <v>1185732</v>
      </c>
      <c r="D3708" s="8">
        <v>44359</v>
      </c>
      <c r="E3708" s="7" t="s">
        <v>15</v>
      </c>
      <c r="F3708" s="7" t="s">
        <v>125</v>
      </c>
      <c r="G3708" s="7" t="s">
        <v>126</v>
      </c>
      <c r="H3708" s="7" t="s">
        <v>17</v>
      </c>
      <c r="I3708" s="9">
        <v>0.6</v>
      </c>
      <c r="J3708" s="10">
        <v>6500</v>
      </c>
      <c r="K3708" s="11">
        <f t="shared" si="28"/>
        <v>3900</v>
      </c>
      <c r="L3708" s="11">
        <f t="shared" si="29"/>
        <v>1755</v>
      </c>
      <c r="M3708" s="12">
        <v>0.45</v>
      </c>
      <c r="O3708" s="17"/>
      <c r="P3708" s="15"/>
      <c r="Q3708" s="13"/>
      <c r="R3708" s="14"/>
    </row>
    <row r="3709" spans="1:18" ht="15.75" customHeight="1">
      <c r="A3709" s="1"/>
      <c r="B3709" s="7" t="s">
        <v>14</v>
      </c>
      <c r="C3709" s="7">
        <v>1185732</v>
      </c>
      <c r="D3709" s="8">
        <v>44359</v>
      </c>
      <c r="E3709" s="7" t="s">
        <v>15</v>
      </c>
      <c r="F3709" s="7" t="s">
        <v>125</v>
      </c>
      <c r="G3709" s="7" t="s">
        <v>126</v>
      </c>
      <c r="H3709" s="7" t="s">
        <v>18</v>
      </c>
      <c r="I3709" s="9">
        <v>0.55000000000000004</v>
      </c>
      <c r="J3709" s="10">
        <v>4000</v>
      </c>
      <c r="K3709" s="11">
        <f t="shared" si="28"/>
        <v>2200</v>
      </c>
      <c r="L3709" s="11">
        <f t="shared" si="29"/>
        <v>990</v>
      </c>
      <c r="M3709" s="12">
        <v>0.45</v>
      </c>
      <c r="O3709" s="17"/>
      <c r="P3709" s="15"/>
      <c r="Q3709" s="13"/>
      <c r="R3709" s="14"/>
    </row>
    <row r="3710" spans="1:18" ht="15.75" customHeight="1">
      <c r="A3710" s="1"/>
      <c r="B3710" s="7" t="s">
        <v>14</v>
      </c>
      <c r="C3710" s="7">
        <v>1185732</v>
      </c>
      <c r="D3710" s="8">
        <v>44359</v>
      </c>
      <c r="E3710" s="7" t="s">
        <v>15</v>
      </c>
      <c r="F3710" s="7" t="s">
        <v>125</v>
      </c>
      <c r="G3710" s="7" t="s">
        <v>126</v>
      </c>
      <c r="H3710" s="7" t="s">
        <v>19</v>
      </c>
      <c r="I3710" s="9">
        <v>0.5</v>
      </c>
      <c r="J3710" s="10">
        <v>3250</v>
      </c>
      <c r="K3710" s="11">
        <f t="shared" si="28"/>
        <v>1625</v>
      </c>
      <c r="L3710" s="11">
        <f t="shared" si="29"/>
        <v>568.75</v>
      </c>
      <c r="M3710" s="12">
        <v>0.35</v>
      </c>
      <c r="O3710" s="17"/>
      <c r="P3710" s="15"/>
      <c r="Q3710" s="13"/>
      <c r="R3710" s="14"/>
    </row>
    <row r="3711" spans="1:18" ht="15.75" customHeight="1">
      <c r="A3711" s="1"/>
      <c r="B3711" s="7" t="s">
        <v>14</v>
      </c>
      <c r="C3711" s="7">
        <v>1185732</v>
      </c>
      <c r="D3711" s="8">
        <v>44359</v>
      </c>
      <c r="E3711" s="7" t="s">
        <v>15</v>
      </c>
      <c r="F3711" s="7" t="s">
        <v>125</v>
      </c>
      <c r="G3711" s="7" t="s">
        <v>126</v>
      </c>
      <c r="H3711" s="7" t="s">
        <v>20</v>
      </c>
      <c r="I3711" s="9">
        <v>0.5</v>
      </c>
      <c r="J3711" s="10">
        <v>3000</v>
      </c>
      <c r="K3711" s="11">
        <f t="shared" si="28"/>
        <v>1500</v>
      </c>
      <c r="L3711" s="11">
        <f t="shared" si="29"/>
        <v>525</v>
      </c>
      <c r="M3711" s="12">
        <v>0.35</v>
      </c>
      <c r="O3711" s="17"/>
      <c r="P3711" s="15"/>
      <c r="Q3711" s="13"/>
      <c r="R3711" s="14"/>
    </row>
    <row r="3712" spans="1:18" ht="15.75" customHeight="1">
      <c r="A3712" s="1"/>
      <c r="B3712" s="7" t="s">
        <v>14</v>
      </c>
      <c r="C3712" s="7">
        <v>1185732</v>
      </c>
      <c r="D3712" s="8">
        <v>44359</v>
      </c>
      <c r="E3712" s="7" t="s">
        <v>15</v>
      </c>
      <c r="F3712" s="7" t="s">
        <v>125</v>
      </c>
      <c r="G3712" s="7" t="s">
        <v>126</v>
      </c>
      <c r="H3712" s="7" t="s">
        <v>21</v>
      </c>
      <c r="I3712" s="9">
        <v>0.6</v>
      </c>
      <c r="J3712" s="10">
        <v>3000</v>
      </c>
      <c r="K3712" s="11">
        <f t="shared" si="28"/>
        <v>1800</v>
      </c>
      <c r="L3712" s="11">
        <f t="shared" si="29"/>
        <v>630</v>
      </c>
      <c r="M3712" s="12">
        <v>0.35</v>
      </c>
      <c r="O3712" s="17"/>
      <c r="P3712" s="15"/>
      <c r="Q3712" s="13"/>
      <c r="R3712" s="14"/>
    </row>
    <row r="3713" spans="1:18" ht="15.75" customHeight="1">
      <c r="A3713" s="1"/>
      <c r="B3713" s="7" t="s">
        <v>14</v>
      </c>
      <c r="C3713" s="7">
        <v>1185732</v>
      </c>
      <c r="D3713" s="8">
        <v>44359</v>
      </c>
      <c r="E3713" s="7" t="s">
        <v>15</v>
      </c>
      <c r="F3713" s="7" t="s">
        <v>125</v>
      </c>
      <c r="G3713" s="7" t="s">
        <v>126</v>
      </c>
      <c r="H3713" s="7" t="s">
        <v>22</v>
      </c>
      <c r="I3713" s="9">
        <v>0.65</v>
      </c>
      <c r="J3713" s="10">
        <v>4500</v>
      </c>
      <c r="K3713" s="11">
        <f t="shared" si="28"/>
        <v>2925</v>
      </c>
      <c r="L3713" s="11">
        <f t="shared" si="29"/>
        <v>1170</v>
      </c>
      <c r="M3713" s="12">
        <v>0.39999999999999997</v>
      </c>
      <c r="O3713" s="17"/>
      <c r="P3713" s="15"/>
      <c r="Q3713" s="13"/>
      <c r="R3713" s="14"/>
    </row>
    <row r="3714" spans="1:18" ht="15.75" customHeight="1">
      <c r="A3714" s="1"/>
      <c r="B3714" s="7" t="s">
        <v>14</v>
      </c>
      <c r="C3714" s="7">
        <v>1185732</v>
      </c>
      <c r="D3714" s="8">
        <v>44387</v>
      </c>
      <c r="E3714" s="7" t="s">
        <v>15</v>
      </c>
      <c r="F3714" s="7" t="s">
        <v>125</v>
      </c>
      <c r="G3714" s="7" t="s">
        <v>126</v>
      </c>
      <c r="H3714" s="7" t="s">
        <v>17</v>
      </c>
      <c r="I3714" s="9">
        <v>0.6</v>
      </c>
      <c r="J3714" s="10">
        <v>6750</v>
      </c>
      <c r="K3714" s="11">
        <f t="shared" si="28"/>
        <v>4050</v>
      </c>
      <c r="L3714" s="11">
        <f t="shared" si="29"/>
        <v>1822.5</v>
      </c>
      <c r="M3714" s="12">
        <v>0.45</v>
      </c>
      <c r="O3714" s="17"/>
      <c r="P3714" s="15"/>
      <c r="Q3714" s="13"/>
      <c r="R3714" s="14"/>
    </row>
    <row r="3715" spans="1:18" ht="15.75" customHeight="1">
      <c r="A3715" s="1"/>
      <c r="B3715" s="7" t="s">
        <v>14</v>
      </c>
      <c r="C3715" s="7">
        <v>1185732</v>
      </c>
      <c r="D3715" s="8">
        <v>44387</v>
      </c>
      <c r="E3715" s="7" t="s">
        <v>15</v>
      </c>
      <c r="F3715" s="7" t="s">
        <v>125</v>
      </c>
      <c r="G3715" s="7" t="s">
        <v>126</v>
      </c>
      <c r="H3715" s="7" t="s">
        <v>18</v>
      </c>
      <c r="I3715" s="9">
        <v>0.55000000000000004</v>
      </c>
      <c r="J3715" s="10">
        <v>4250</v>
      </c>
      <c r="K3715" s="11">
        <f t="shared" si="28"/>
        <v>2337.5</v>
      </c>
      <c r="L3715" s="11">
        <f t="shared" si="29"/>
        <v>1051.875</v>
      </c>
      <c r="M3715" s="12">
        <v>0.45</v>
      </c>
      <c r="O3715" s="17"/>
      <c r="P3715" s="15"/>
      <c r="Q3715" s="13"/>
      <c r="R3715" s="14"/>
    </row>
    <row r="3716" spans="1:18" ht="15.75" customHeight="1">
      <c r="A3716" s="1"/>
      <c r="B3716" s="7" t="s">
        <v>14</v>
      </c>
      <c r="C3716" s="7">
        <v>1185732</v>
      </c>
      <c r="D3716" s="8">
        <v>44387</v>
      </c>
      <c r="E3716" s="7" t="s">
        <v>15</v>
      </c>
      <c r="F3716" s="7" t="s">
        <v>125</v>
      </c>
      <c r="G3716" s="7" t="s">
        <v>126</v>
      </c>
      <c r="H3716" s="7" t="s">
        <v>19</v>
      </c>
      <c r="I3716" s="9">
        <v>0.5</v>
      </c>
      <c r="J3716" s="10">
        <v>3500</v>
      </c>
      <c r="K3716" s="11">
        <f t="shared" si="28"/>
        <v>1750</v>
      </c>
      <c r="L3716" s="11">
        <f t="shared" si="29"/>
        <v>612.5</v>
      </c>
      <c r="M3716" s="12">
        <v>0.35</v>
      </c>
      <c r="O3716" s="17"/>
      <c r="P3716" s="15"/>
      <c r="Q3716" s="13"/>
      <c r="R3716" s="14"/>
    </row>
    <row r="3717" spans="1:18" ht="15.75" customHeight="1">
      <c r="A3717" s="1"/>
      <c r="B3717" s="7" t="s">
        <v>14</v>
      </c>
      <c r="C3717" s="7">
        <v>1185732</v>
      </c>
      <c r="D3717" s="8">
        <v>44387</v>
      </c>
      <c r="E3717" s="7" t="s">
        <v>15</v>
      </c>
      <c r="F3717" s="7" t="s">
        <v>125</v>
      </c>
      <c r="G3717" s="7" t="s">
        <v>126</v>
      </c>
      <c r="H3717" s="7" t="s">
        <v>20</v>
      </c>
      <c r="I3717" s="9">
        <v>0.5</v>
      </c>
      <c r="J3717" s="10">
        <v>3000</v>
      </c>
      <c r="K3717" s="11">
        <f t="shared" si="28"/>
        <v>1500</v>
      </c>
      <c r="L3717" s="11">
        <f t="shared" si="29"/>
        <v>525</v>
      </c>
      <c r="M3717" s="12">
        <v>0.35</v>
      </c>
      <c r="O3717" s="17"/>
      <c r="P3717" s="15"/>
      <c r="Q3717" s="13"/>
      <c r="R3717" s="14"/>
    </row>
    <row r="3718" spans="1:18" ht="15.75" customHeight="1">
      <c r="A3718" s="1"/>
      <c r="B3718" s="7" t="s">
        <v>14</v>
      </c>
      <c r="C3718" s="7">
        <v>1185732</v>
      </c>
      <c r="D3718" s="8">
        <v>44387</v>
      </c>
      <c r="E3718" s="7" t="s">
        <v>15</v>
      </c>
      <c r="F3718" s="7" t="s">
        <v>125</v>
      </c>
      <c r="G3718" s="7" t="s">
        <v>126</v>
      </c>
      <c r="H3718" s="7" t="s">
        <v>21</v>
      </c>
      <c r="I3718" s="9">
        <v>0.6</v>
      </c>
      <c r="J3718" s="10">
        <v>3250</v>
      </c>
      <c r="K3718" s="11">
        <f t="shared" si="28"/>
        <v>1950</v>
      </c>
      <c r="L3718" s="11">
        <f t="shared" si="29"/>
        <v>682.5</v>
      </c>
      <c r="M3718" s="12">
        <v>0.35</v>
      </c>
      <c r="O3718" s="17"/>
      <c r="P3718" s="15"/>
      <c r="Q3718" s="13"/>
      <c r="R3718" s="14"/>
    </row>
    <row r="3719" spans="1:18" ht="15.75" customHeight="1">
      <c r="A3719" s="1"/>
      <c r="B3719" s="7" t="s">
        <v>14</v>
      </c>
      <c r="C3719" s="7">
        <v>1185732</v>
      </c>
      <c r="D3719" s="8">
        <v>44387</v>
      </c>
      <c r="E3719" s="7" t="s">
        <v>15</v>
      </c>
      <c r="F3719" s="7" t="s">
        <v>125</v>
      </c>
      <c r="G3719" s="7" t="s">
        <v>126</v>
      </c>
      <c r="H3719" s="7" t="s">
        <v>22</v>
      </c>
      <c r="I3719" s="9">
        <v>0.65</v>
      </c>
      <c r="J3719" s="10">
        <v>5000</v>
      </c>
      <c r="K3719" s="11">
        <f t="shared" si="28"/>
        <v>3250</v>
      </c>
      <c r="L3719" s="11">
        <f t="shared" si="29"/>
        <v>1300</v>
      </c>
      <c r="M3719" s="12">
        <v>0.39999999999999997</v>
      </c>
      <c r="O3719" s="17"/>
      <c r="P3719" s="15"/>
      <c r="Q3719" s="13"/>
      <c r="R3719" s="14"/>
    </row>
    <row r="3720" spans="1:18" ht="15.75" customHeight="1">
      <c r="A3720" s="1"/>
      <c r="B3720" s="7" t="s">
        <v>14</v>
      </c>
      <c r="C3720" s="7">
        <v>1185732</v>
      </c>
      <c r="D3720" s="8">
        <v>44419</v>
      </c>
      <c r="E3720" s="7" t="s">
        <v>15</v>
      </c>
      <c r="F3720" s="7" t="s">
        <v>125</v>
      </c>
      <c r="G3720" s="7" t="s">
        <v>126</v>
      </c>
      <c r="H3720" s="7" t="s">
        <v>17</v>
      </c>
      <c r="I3720" s="9">
        <v>0.6</v>
      </c>
      <c r="J3720" s="10">
        <v>6500</v>
      </c>
      <c r="K3720" s="11">
        <f t="shared" si="28"/>
        <v>3900</v>
      </c>
      <c r="L3720" s="11">
        <f t="shared" si="29"/>
        <v>1755</v>
      </c>
      <c r="M3720" s="12">
        <v>0.45</v>
      </c>
      <c r="O3720" s="17"/>
      <c r="P3720" s="15"/>
      <c r="Q3720" s="13"/>
      <c r="R3720" s="14"/>
    </row>
    <row r="3721" spans="1:18" ht="15.75" customHeight="1">
      <c r="A3721" s="1"/>
      <c r="B3721" s="7" t="s">
        <v>14</v>
      </c>
      <c r="C3721" s="7">
        <v>1185732</v>
      </c>
      <c r="D3721" s="8">
        <v>44419</v>
      </c>
      <c r="E3721" s="7" t="s">
        <v>15</v>
      </c>
      <c r="F3721" s="7" t="s">
        <v>125</v>
      </c>
      <c r="G3721" s="7" t="s">
        <v>126</v>
      </c>
      <c r="H3721" s="7" t="s">
        <v>18</v>
      </c>
      <c r="I3721" s="9">
        <v>0.55000000000000004</v>
      </c>
      <c r="J3721" s="10">
        <v>4250</v>
      </c>
      <c r="K3721" s="11">
        <f t="shared" si="28"/>
        <v>2337.5</v>
      </c>
      <c r="L3721" s="11">
        <f t="shared" si="29"/>
        <v>1051.875</v>
      </c>
      <c r="M3721" s="12">
        <v>0.45</v>
      </c>
      <c r="O3721" s="17"/>
      <c r="P3721" s="15"/>
      <c r="Q3721" s="13"/>
      <c r="R3721" s="14"/>
    </row>
    <row r="3722" spans="1:18" ht="15.75" customHeight="1">
      <c r="A3722" s="1"/>
      <c r="B3722" s="7" t="s">
        <v>14</v>
      </c>
      <c r="C3722" s="7">
        <v>1185732</v>
      </c>
      <c r="D3722" s="8">
        <v>44419</v>
      </c>
      <c r="E3722" s="7" t="s">
        <v>15</v>
      </c>
      <c r="F3722" s="7" t="s">
        <v>125</v>
      </c>
      <c r="G3722" s="7" t="s">
        <v>126</v>
      </c>
      <c r="H3722" s="7" t="s">
        <v>19</v>
      </c>
      <c r="I3722" s="9">
        <v>0.5</v>
      </c>
      <c r="J3722" s="10">
        <v>3500</v>
      </c>
      <c r="K3722" s="11">
        <f t="shared" si="28"/>
        <v>1750</v>
      </c>
      <c r="L3722" s="11">
        <f t="shared" si="29"/>
        <v>612.5</v>
      </c>
      <c r="M3722" s="12">
        <v>0.35</v>
      </c>
      <c r="O3722" s="17"/>
      <c r="P3722" s="15"/>
      <c r="Q3722" s="13"/>
      <c r="R3722" s="14"/>
    </row>
    <row r="3723" spans="1:18" ht="15.75" customHeight="1">
      <c r="A3723" s="1"/>
      <c r="B3723" s="7" t="s">
        <v>14</v>
      </c>
      <c r="C3723" s="7">
        <v>1185732</v>
      </c>
      <c r="D3723" s="8">
        <v>44419</v>
      </c>
      <c r="E3723" s="7" t="s">
        <v>15</v>
      </c>
      <c r="F3723" s="7" t="s">
        <v>125</v>
      </c>
      <c r="G3723" s="7" t="s">
        <v>126</v>
      </c>
      <c r="H3723" s="7" t="s">
        <v>20</v>
      </c>
      <c r="I3723" s="9">
        <v>0.5</v>
      </c>
      <c r="J3723" s="10">
        <v>2500</v>
      </c>
      <c r="K3723" s="11">
        <f t="shared" si="28"/>
        <v>1250</v>
      </c>
      <c r="L3723" s="11">
        <f t="shared" si="29"/>
        <v>437.5</v>
      </c>
      <c r="M3723" s="12">
        <v>0.35</v>
      </c>
      <c r="O3723" s="17"/>
      <c r="P3723" s="15"/>
      <c r="Q3723" s="13"/>
      <c r="R3723" s="14"/>
    </row>
    <row r="3724" spans="1:18" ht="15.75" customHeight="1">
      <c r="A3724" s="1"/>
      <c r="B3724" s="7" t="s">
        <v>14</v>
      </c>
      <c r="C3724" s="7">
        <v>1185732</v>
      </c>
      <c r="D3724" s="8">
        <v>44419</v>
      </c>
      <c r="E3724" s="7" t="s">
        <v>15</v>
      </c>
      <c r="F3724" s="7" t="s">
        <v>125</v>
      </c>
      <c r="G3724" s="7" t="s">
        <v>126</v>
      </c>
      <c r="H3724" s="7" t="s">
        <v>21</v>
      </c>
      <c r="I3724" s="9">
        <v>0.6</v>
      </c>
      <c r="J3724" s="10">
        <v>2250</v>
      </c>
      <c r="K3724" s="11">
        <f t="shared" si="28"/>
        <v>1350</v>
      </c>
      <c r="L3724" s="11">
        <f t="shared" si="29"/>
        <v>472.49999999999994</v>
      </c>
      <c r="M3724" s="12">
        <v>0.35</v>
      </c>
      <c r="O3724" s="17"/>
      <c r="P3724" s="15"/>
      <c r="Q3724" s="13"/>
      <c r="R3724" s="14"/>
    </row>
    <row r="3725" spans="1:18" ht="15.75" customHeight="1">
      <c r="A3725" s="1"/>
      <c r="B3725" s="7" t="s">
        <v>14</v>
      </c>
      <c r="C3725" s="7">
        <v>1185732</v>
      </c>
      <c r="D3725" s="8">
        <v>44419</v>
      </c>
      <c r="E3725" s="7" t="s">
        <v>15</v>
      </c>
      <c r="F3725" s="7" t="s">
        <v>125</v>
      </c>
      <c r="G3725" s="7" t="s">
        <v>126</v>
      </c>
      <c r="H3725" s="7" t="s">
        <v>22</v>
      </c>
      <c r="I3725" s="9">
        <v>0.65</v>
      </c>
      <c r="J3725" s="10">
        <v>4000</v>
      </c>
      <c r="K3725" s="11">
        <f t="shared" si="28"/>
        <v>2600</v>
      </c>
      <c r="L3725" s="11">
        <f t="shared" si="29"/>
        <v>1040</v>
      </c>
      <c r="M3725" s="12">
        <v>0.39999999999999997</v>
      </c>
      <c r="O3725" s="17"/>
      <c r="P3725" s="15"/>
      <c r="Q3725" s="13"/>
      <c r="R3725" s="14"/>
    </row>
    <row r="3726" spans="1:18" ht="15.75" customHeight="1">
      <c r="A3726" s="1"/>
      <c r="B3726" s="7" t="s">
        <v>14</v>
      </c>
      <c r="C3726" s="7">
        <v>1185732</v>
      </c>
      <c r="D3726" s="8">
        <v>44449</v>
      </c>
      <c r="E3726" s="7" t="s">
        <v>15</v>
      </c>
      <c r="F3726" s="7" t="s">
        <v>125</v>
      </c>
      <c r="G3726" s="7" t="s">
        <v>126</v>
      </c>
      <c r="H3726" s="7" t="s">
        <v>17</v>
      </c>
      <c r="I3726" s="9">
        <v>0.6</v>
      </c>
      <c r="J3726" s="10">
        <v>5250</v>
      </c>
      <c r="K3726" s="11">
        <f t="shared" si="28"/>
        <v>3150</v>
      </c>
      <c r="L3726" s="11">
        <f t="shared" si="29"/>
        <v>1417.5</v>
      </c>
      <c r="M3726" s="12">
        <v>0.45</v>
      </c>
      <c r="O3726" s="17"/>
      <c r="P3726" s="15"/>
      <c r="Q3726" s="13"/>
      <c r="R3726" s="14"/>
    </row>
    <row r="3727" spans="1:18" ht="15.75" customHeight="1">
      <c r="A3727" s="1"/>
      <c r="B3727" s="7" t="s">
        <v>14</v>
      </c>
      <c r="C3727" s="7">
        <v>1185732</v>
      </c>
      <c r="D3727" s="8">
        <v>44449</v>
      </c>
      <c r="E3727" s="7" t="s">
        <v>15</v>
      </c>
      <c r="F3727" s="7" t="s">
        <v>125</v>
      </c>
      <c r="G3727" s="7" t="s">
        <v>126</v>
      </c>
      <c r="H3727" s="7" t="s">
        <v>18</v>
      </c>
      <c r="I3727" s="9">
        <v>0.55000000000000004</v>
      </c>
      <c r="J3727" s="10">
        <v>3250</v>
      </c>
      <c r="K3727" s="11">
        <f t="shared" si="28"/>
        <v>1787.5000000000002</v>
      </c>
      <c r="L3727" s="11">
        <f t="shared" si="29"/>
        <v>804.37500000000011</v>
      </c>
      <c r="M3727" s="12">
        <v>0.45</v>
      </c>
      <c r="O3727" s="17"/>
      <c r="P3727" s="15"/>
      <c r="Q3727" s="13"/>
      <c r="R3727" s="14"/>
    </row>
    <row r="3728" spans="1:18" ht="15.75" customHeight="1">
      <c r="A3728" s="1"/>
      <c r="B3728" s="7" t="s">
        <v>14</v>
      </c>
      <c r="C3728" s="7">
        <v>1185732</v>
      </c>
      <c r="D3728" s="8">
        <v>44449</v>
      </c>
      <c r="E3728" s="7" t="s">
        <v>15</v>
      </c>
      <c r="F3728" s="7" t="s">
        <v>125</v>
      </c>
      <c r="G3728" s="7" t="s">
        <v>126</v>
      </c>
      <c r="H3728" s="7" t="s">
        <v>19</v>
      </c>
      <c r="I3728" s="9">
        <v>0.5</v>
      </c>
      <c r="J3728" s="10">
        <v>2250</v>
      </c>
      <c r="K3728" s="11">
        <f t="shared" si="28"/>
        <v>1125</v>
      </c>
      <c r="L3728" s="11">
        <f t="shared" si="29"/>
        <v>393.75</v>
      </c>
      <c r="M3728" s="12">
        <v>0.35</v>
      </c>
      <c r="O3728" s="17"/>
      <c r="P3728" s="15"/>
      <c r="Q3728" s="13"/>
      <c r="R3728" s="14"/>
    </row>
    <row r="3729" spans="1:18" ht="15.75" customHeight="1">
      <c r="A3729" s="1"/>
      <c r="B3729" s="7" t="s">
        <v>14</v>
      </c>
      <c r="C3729" s="7">
        <v>1185732</v>
      </c>
      <c r="D3729" s="8">
        <v>44449</v>
      </c>
      <c r="E3729" s="7" t="s">
        <v>15</v>
      </c>
      <c r="F3729" s="7" t="s">
        <v>125</v>
      </c>
      <c r="G3729" s="7" t="s">
        <v>126</v>
      </c>
      <c r="H3729" s="7" t="s">
        <v>20</v>
      </c>
      <c r="I3729" s="9">
        <v>0.5</v>
      </c>
      <c r="J3729" s="10">
        <v>2000</v>
      </c>
      <c r="K3729" s="11">
        <f t="shared" si="28"/>
        <v>1000</v>
      </c>
      <c r="L3729" s="11">
        <f t="shared" si="29"/>
        <v>350</v>
      </c>
      <c r="M3729" s="12">
        <v>0.35</v>
      </c>
      <c r="O3729" s="17"/>
      <c r="P3729" s="15"/>
      <c r="Q3729" s="13"/>
      <c r="R3729" s="14"/>
    </row>
    <row r="3730" spans="1:18" ht="15.75" customHeight="1">
      <c r="A3730" s="1"/>
      <c r="B3730" s="7" t="s">
        <v>14</v>
      </c>
      <c r="C3730" s="7">
        <v>1185732</v>
      </c>
      <c r="D3730" s="8">
        <v>44449</v>
      </c>
      <c r="E3730" s="7" t="s">
        <v>15</v>
      </c>
      <c r="F3730" s="7" t="s">
        <v>125</v>
      </c>
      <c r="G3730" s="7" t="s">
        <v>126</v>
      </c>
      <c r="H3730" s="7" t="s">
        <v>21</v>
      </c>
      <c r="I3730" s="9">
        <v>0.6</v>
      </c>
      <c r="J3730" s="10">
        <v>2000</v>
      </c>
      <c r="K3730" s="11">
        <f t="shared" si="28"/>
        <v>1200</v>
      </c>
      <c r="L3730" s="11">
        <f t="shared" si="29"/>
        <v>420</v>
      </c>
      <c r="M3730" s="12">
        <v>0.35</v>
      </c>
      <c r="O3730" s="17"/>
      <c r="P3730" s="15"/>
      <c r="Q3730" s="13"/>
      <c r="R3730" s="14"/>
    </row>
    <row r="3731" spans="1:18" ht="15.75" customHeight="1">
      <c r="A3731" s="1"/>
      <c r="B3731" s="7" t="s">
        <v>14</v>
      </c>
      <c r="C3731" s="7">
        <v>1185732</v>
      </c>
      <c r="D3731" s="8">
        <v>44449</v>
      </c>
      <c r="E3731" s="7" t="s">
        <v>15</v>
      </c>
      <c r="F3731" s="7" t="s">
        <v>125</v>
      </c>
      <c r="G3731" s="7" t="s">
        <v>126</v>
      </c>
      <c r="H3731" s="7" t="s">
        <v>22</v>
      </c>
      <c r="I3731" s="9">
        <v>0.65</v>
      </c>
      <c r="J3731" s="10">
        <v>3000</v>
      </c>
      <c r="K3731" s="11">
        <f t="shared" si="28"/>
        <v>1950</v>
      </c>
      <c r="L3731" s="11">
        <f t="shared" si="29"/>
        <v>779.99999999999989</v>
      </c>
      <c r="M3731" s="12">
        <v>0.39999999999999997</v>
      </c>
      <c r="O3731" s="17"/>
      <c r="P3731" s="15"/>
      <c r="Q3731" s="13"/>
      <c r="R3731" s="14"/>
    </row>
    <row r="3732" spans="1:18" ht="15.75" customHeight="1">
      <c r="A3732" s="1"/>
      <c r="B3732" s="7" t="s">
        <v>14</v>
      </c>
      <c r="C3732" s="7">
        <v>1185732</v>
      </c>
      <c r="D3732" s="8">
        <v>44481</v>
      </c>
      <c r="E3732" s="7" t="s">
        <v>15</v>
      </c>
      <c r="F3732" s="7" t="s">
        <v>125</v>
      </c>
      <c r="G3732" s="7" t="s">
        <v>126</v>
      </c>
      <c r="H3732" s="7" t="s">
        <v>17</v>
      </c>
      <c r="I3732" s="9">
        <v>0.65</v>
      </c>
      <c r="J3732" s="10">
        <v>4750</v>
      </c>
      <c r="K3732" s="11">
        <f t="shared" si="28"/>
        <v>3087.5</v>
      </c>
      <c r="L3732" s="11">
        <f t="shared" si="29"/>
        <v>1389.375</v>
      </c>
      <c r="M3732" s="12">
        <v>0.45</v>
      </c>
      <c r="O3732" s="17"/>
      <c r="P3732" s="15"/>
      <c r="Q3732" s="13"/>
      <c r="R3732" s="14"/>
    </row>
    <row r="3733" spans="1:18" ht="15.75" customHeight="1">
      <c r="A3733" s="1"/>
      <c r="B3733" s="7" t="s">
        <v>14</v>
      </c>
      <c r="C3733" s="7">
        <v>1185732</v>
      </c>
      <c r="D3733" s="8">
        <v>44481</v>
      </c>
      <c r="E3733" s="7" t="s">
        <v>15</v>
      </c>
      <c r="F3733" s="7" t="s">
        <v>125</v>
      </c>
      <c r="G3733" s="7" t="s">
        <v>126</v>
      </c>
      <c r="H3733" s="7" t="s">
        <v>18</v>
      </c>
      <c r="I3733" s="9">
        <v>0.60000000000000009</v>
      </c>
      <c r="J3733" s="10">
        <v>3000</v>
      </c>
      <c r="K3733" s="11">
        <f t="shared" si="28"/>
        <v>1800.0000000000002</v>
      </c>
      <c r="L3733" s="11">
        <f t="shared" si="29"/>
        <v>810.00000000000011</v>
      </c>
      <c r="M3733" s="12">
        <v>0.45</v>
      </c>
      <c r="O3733" s="17"/>
      <c r="P3733" s="15"/>
      <c r="Q3733" s="13"/>
      <c r="R3733" s="14"/>
    </row>
    <row r="3734" spans="1:18" ht="15.75" customHeight="1">
      <c r="A3734" s="1"/>
      <c r="B3734" s="7" t="s">
        <v>14</v>
      </c>
      <c r="C3734" s="7">
        <v>1185732</v>
      </c>
      <c r="D3734" s="8">
        <v>44481</v>
      </c>
      <c r="E3734" s="7" t="s">
        <v>15</v>
      </c>
      <c r="F3734" s="7" t="s">
        <v>125</v>
      </c>
      <c r="G3734" s="7" t="s">
        <v>126</v>
      </c>
      <c r="H3734" s="7" t="s">
        <v>19</v>
      </c>
      <c r="I3734" s="9">
        <v>0.60000000000000009</v>
      </c>
      <c r="J3734" s="10">
        <v>2000</v>
      </c>
      <c r="K3734" s="11">
        <f t="shared" si="28"/>
        <v>1200.0000000000002</v>
      </c>
      <c r="L3734" s="11">
        <f t="shared" si="29"/>
        <v>420.00000000000006</v>
      </c>
      <c r="M3734" s="12">
        <v>0.35</v>
      </c>
      <c r="O3734" s="17"/>
      <c r="P3734" s="15"/>
      <c r="Q3734" s="13"/>
      <c r="R3734" s="14"/>
    </row>
    <row r="3735" spans="1:18" ht="15.75" customHeight="1">
      <c r="A3735" s="1"/>
      <c r="B3735" s="7" t="s">
        <v>14</v>
      </c>
      <c r="C3735" s="7">
        <v>1185732</v>
      </c>
      <c r="D3735" s="8">
        <v>44481</v>
      </c>
      <c r="E3735" s="7" t="s">
        <v>15</v>
      </c>
      <c r="F3735" s="7" t="s">
        <v>125</v>
      </c>
      <c r="G3735" s="7" t="s">
        <v>126</v>
      </c>
      <c r="H3735" s="7" t="s">
        <v>20</v>
      </c>
      <c r="I3735" s="9">
        <v>0.60000000000000009</v>
      </c>
      <c r="J3735" s="10">
        <v>1750</v>
      </c>
      <c r="K3735" s="11">
        <f t="shared" si="28"/>
        <v>1050.0000000000002</v>
      </c>
      <c r="L3735" s="11">
        <f t="shared" si="29"/>
        <v>367.50000000000006</v>
      </c>
      <c r="M3735" s="12">
        <v>0.35</v>
      </c>
      <c r="O3735" s="17"/>
      <c r="P3735" s="15"/>
      <c r="Q3735" s="13"/>
      <c r="R3735" s="14"/>
    </row>
    <row r="3736" spans="1:18" ht="15.75" customHeight="1">
      <c r="A3736" s="1"/>
      <c r="B3736" s="7" t="s">
        <v>14</v>
      </c>
      <c r="C3736" s="7">
        <v>1185732</v>
      </c>
      <c r="D3736" s="8">
        <v>44481</v>
      </c>
      <c r="E3736" s="7" t="s">
        <v>15</v>
      </c>
      <c r="F3736" s="7" t="s">
        <v>125</v>
      </c>
      <c r="G3736" s="7" t="s">
        <v>126</v>
      </c>
      <c r="H3736" s="7" t="s">
        <v>21</v>
      </c>
      <c r="I3736" s="9">
        <v>0.70000000000000007</v>
      </c>
      <c r="J3736" s="10">
        <v>1750</v>
      </c>
      <c r="K3736" s="11">
        <f t="shared" si="28"/>
        <v>1225.0000000000002</v>
      </c>
      <c r="L3736" s="11">
        <f t="shared" si="29"/>
        <v>428.75000000000006</v>
      </c>
      <c r="M3736" s="12">
        <v>0.35</v>
      </c>
      <c r="O3736" s="17"/>
      <c r="P3736" s="15"/>
      <c r="Q3736" s="13"/>
      <c r="R3736" s="14"/>
    </row>
    <row r="3737" spans="1:18" ht="15.75" customHeight="1">
      <c r="A3737" s="1"/>
      <c r="B3737" s="7" t="s">
        <v>14</v>
      </c>
      <c r="C3737" s="7">
        <v>1185732</v>
      </c>
      <c r="D3737" s="8">
        <v>44481</v>
      </c>
      <c r="E3737" s="7" t="s">
        <v>15</v>
      </c>
      <c r="F3737" s="7" t="s">
        <v>125</v>
      </c>
      <c r="G3737" s="7" t="s">
        <v>126</v>
      </c>
      <c r="H3737" s="7" t="s">
        <v>22</v>
      </c>
      <c r="I3737" s="9">
        <v>0.75</v>
      </c>
      <c r="J3737" s="10">
        <v>3000</v>
      </c>
      <c r="K3737" s="11">
        <f t="shared" si="28"/>
        <v>2250</v>
      </c>
      <c r="L3737" s="11">
        <f t="shared" si="29"/>
        <v>899.99999999999989</v>
      </c>
      <c r="M3737" s="12">
        <v>0.39999999999999997</v>
      </c>
      <c r="O3737" s="17"/>
      <c r="P3737" s="15"/>
      <c r="Q3737" s="13"/>
      <c r="R3737" s="14"/>
    </row>
    <row r="3738" spans="1:18" ht="15.75" customHeight="1">
      <c r="A3738" s="1"/>
      <c r="B3738" s="7" t="s">
        <v>14</v>
      </c>
      <c r="C3738" s="7">
        <v>1185732</v>
      </c>
      <c r="D3738" s="8">
        <v>44511</v>
      </c>
      <c r="E3738" s="7" t="s">
        <v>15</v>
      </c>
      <c r="F3738" s="7" t="s">
        <v>125</v>
      </c>
      <c r="G3738" s="7" t="s">
        <v>126</v>
      </c>
      <c r="H3738" s="7" t="s">
        <v>17</v>
      </c>
      <c r="I3738" s="9">
        <v>0.70000000000000007</v>
      </c>
      <c r="J3738" s="10">
        <v>4500</v>
      </c>
      <c r="K3738" s="11">
        <f t="shared" si="28"/>
        <v>3150.0000000000005</v>
      </c>
      <c r="L3738" s="11">
        <f t="shared" si="29"/>
        <v>1417.5000000000002</v>
      </c>
      <c r="M3738" s="12">
        <v>0.45</v>
      </c>
      <c r="O3738" s="17"/>
      <c r="P3738" s="15"/>
      <c r="Q3738" s="13"/>
      <c r="R3738" s="14"/>
    </row>
    <row r="3739" spans="1:18" ht="15.75" customHeight="1">
      <c r="A3739" s="1"/>
      <c r="B3739" s="7" t="s">
        <v>14</v>
      </c>
      <c r="C3739" s="7">
        <v>1185732</v>
      </c>
      <c r="D3739" s="8">
        <v>44511</v>
      </c>
      <c r="E3739" s="7" t="s">
        <v>15</v>
      </c>
      <c r="F3739" s="7" t="s">
        <v>125</v>
      </c>
      <c r="G3739" s="7" t="s">
        <v>126</v>
      </c>
      <c r="H3739" s="7" t="s">
        <v>18</v>
      </c>
      <c r="I3739" s="9">
        <v>0.60000000000000009</v>
      </c>
      <c r="J3739" s="10">
        <v>3250</v>
      </c>
      <c r="K3739" s="11">
        <f t="shared" si="28"/>
        <v>1950.0000000000002</v>
      </c>
      <c r="L3739" s="11">
        <f t="shared" si="29"/>
        <v>877.50000000000011</v>
      </c>
      <c r="M3739" s="12">
        <v>0.45</v>
      </c>
      <c r="O3739" s="17"/>
      <c r="P3739" s="15"/>
      <c r="Q3739" s="13"/>
      <c r="R3739" s="14"/>
    </row>
    <row r="3740" spans="1:18" ht="15.75" customHeight="1">
      <c r="A3740" s="1"/>
      <c r="B3740" s="7" t="s">
        <v>14</v>
      </c>
      <c r="C3740" s="7">
        <v>1185732</v>
      </c>
      <c r="D3740" s="8">
        <v>44511</v>
      </c>
      <c r="E3740" s="7" t="s">
        <v>15</v>
      </c>
      <c r="F3740" s="7" t="s">
        <v>125</v>
      </c>
      <c r="G3740" s="7" t="s">
        <v>126</v>
      </c>
      <c r="H3740" s="7" t="s">
        <v>19</v>
      </c>
      <c r="I3740" s="9">
        <v>0.60000000000000009</v>
      </c>
      <c r="J3740" s="10">
        <v>3200</v>
      </c>
      <c r="K3740" s="11">
        <f t="shared" si="28"/>
        <v>1920.0000000000002</v>
      </c>
      <c r="L3740" s="11">
        <f t="shared" si="29"/>
        <v>672</v>
      </c>
      <c r="M3740" s="12">
        <v>0.35</v>
      </c>
      <c r="O3740" s="17"/>
      <c r="P3740" s="15"/>
      <c r="Q3740" s="13"/>
      <c r="R3740" s="14"/>
    </row>
    <row r="3741" spans="1:18" ht="15.75" customHeight="1">
      <c r="A3741" s="1"/>
      <c r="B3741" s="7" t="s">
        <v>14</v>
      </c>
      <c r="C3741" s="7">
        <v>1185732</v>
      </c>
      <c r="D3741" s="8">
        <v>44511</v>
      </c>
      <c r="E3741" s="7" t="s">
        <v>15</v>
      </c>
      <c r="F3741" s="7" t="s">
        <v>125</v>
      </c>
      <c r="G3741" s="7" t="s">
        <v>126</v>
      </c>
      <c r="H3741" s="7" t="s">
        <v>20</v>
      </c>
      <c r="I3741" s="9">
        <v>0.60000000000000009</v>
      </c>
      <c r="J3741" s="10">
        <v>3000</v>
      </c>
      <c r="K3741" s="11">
        <f t="shared" si="28"/>
        <v>1800.0000000000002</v>
      </c>
      <c r="L3741" s="11">
        <f t="shared" si="29"/>
        <v>630</v>
      </c>
      <c r="M3741" s="12">
        <v>0.35</v>
      </c>
      <c r="O3741" s="17"/>
      <c r="P3741" s="15"/>
      <c r="Q3741" s="13"/>
      <c r="R3741" s="14"/>
    </row>
    <row r="3742" spans="1:18" ht="15.75" customHeight="1">
      <c r="A3742" s="1"/>
      <c r="B3742" s="7" t="s">
        <v>14</v>
      </c>
      <c r="C3742" s="7">
        <v>1185732</v>
      </c>
      <c r="D3742" s="8">
        <v>44511</v>
      </c>
      <c r="E3742" s="7" t="s">
        <v>15</v>
      </c>
      <c r="F3742" s="7" t="s">
        <v>125</v>
      </c>
      <c r="G3742" s="7" t="s">
        <v>126</v>
      </c>
      <c r="H3742" s="7" t="s">
        <v>21</v>
      </c>
      <c r="I3742" s="9">
        <v>0.70000000000000007</v>
      </c>
      <c r="J3742" s="10">
        <v>2750</v>
      </c>
      <c r="K3742" s="11">
        <f t="shared" si="28"/>
        <v>1925.0000000000002</v>
      </c>
      <c r="L3742" s="11">
        <f t="shared" si="29"/>
        <v>673.75</v>
      </c>
      <c r="M3742" s="12">
        <v>0.35</v>
      </c>
      <c r="O3742" s="17"/>
      <c r="P3742" s="15"/>
      <c r="Q3742" s="13"/>
      <c r="R3742" s="14"/>
    </row>
    <row r="3743" spans="1:18" ht="15.75" customHeight="1">
      <c r="A3743" s="1"/>
      <c r="B3743" s="7" t="s">
        <v>14</v>
      </c>
      <c r="C3743" s="7">
        <v>1185732</v>
      </c>
      <c r="D3743" s="8">
        <v>44511</v>
      </c>
      <c r="E3743" s="7" t="s">
        <v>15</v>
      </c>
      <c r="F3743" s="7" t="s">
        <v>125</v>
      </c>
      <c r="G3743" s="7" t="s">
        <v>126</v>
      </c>
      <c r="H3743" s="7" t="s">
        <v>22</v>
      </c>
      <c r="I3743" s="9">
        <v>0.75</v>
      </c>
      <c r="J3743" s="10">
        <v>3750</v>
      </c>
      <c r="K3743" s="11">
        <f t="shared" si="28"/>
        <v>2812.5</v>
      </c>
      <c r="L3743" s="11">
        <f t="shared" si="29"/>
        <v>1125</v>
      </c>
      <c r="M3743" s="12">
        <v>0.39999999999999997</v>
      </c>
      <c r="O3743" s="17"/>
      <c r="P3743" s="15"/>
      <c r="Q3743" s="13"/>
      <c r="R3743" s="14"/>
    </row>
    <row r="3744" spans="1:18" ht="15.75" customHeight="1">
      <c r="A3744" s="1"/>
      <c r="B3744" s="7" t="s">
        <v>14</v>
      </c>
      <c r="C3744" s="7">
        <v>1185732</v>
      </c>
      <c r="D3744" s="8">
        <v>44540</v>
      </c>
      <c r="E3744" s="7" t="s">
        <v>15</v>
      </c>
      <c r="F3744" s="7" t="s">
        <v>125</v>
      </c>
      <c r="G3744" s="7" t="s">
        <v>126</v>
      </c>
      <c r="H3744" s="7" t="s">
        <v>17</v>
      </c>
      <c r="I3744" s="9">
        <v>0.70000000000000007</v>
      </c>
      <c r="J3744" s="10">
        <v>6000</v>
      </c>
      <c r="K3744" s="11">
        <f t="shared" si="28"/>
        <v>4200</v>
      </c>
      <c r="L3744" s="11">
        <f t="shared" si="29"/>
        <v>1890</v>
      </c>
      <c r="M3744" s="12">
        <v>0.45</v>
      </c>
      <c r="O3744" s="17"/>
      <c r="P3744" s="15"/>
      <c r="Q3744" s="13"/>
      <c r="R3744" s="14"/>
    </row>
    <row r="3745" spans="1:18" ht="15.75" customHeight="1">
      <c r="A3745" s="1"/>
      <c r="B3745" s="7" t="s">
        <v>14</v>
      </c>
      <c r="C3745" s="7">
        <v>1185732</v>
      </c>
      <c r="D3745" s="8">
        <v>44540</v>
      </c>
      <c r="E3745" s="7" t="s">
        <v>15</v>
      </c>
      <c r="F3745" s="7" t="s">
        <v>125</v>
      </c>
      <c r="G3745" s="7" t="s">
        <v>126</v>
      </c>
      <c r="H3745" s="7" t="s">
        <v>18</v>
      </c>
      <c r="I3745" s="9">
        <v>0.60000000000000009</v>
      </c>
      <c r="J3745" s="10">
        <v>4000</v>
      </c>
      <c r="K3745" s="11">
        <f t="shared" si="28"/>
        <v>2400.0000000000005</v>
      </c>
      <c r="L3745" s="11">
        <f t="shared" si="29"/>
        <v>1080.0000000000002</v>
      </c>
      <c r="M3745" s="12">
        <v>0.45</v>
      </c>
      <c r="O3745" s="17"/>
      <c r="P3745" s="15"/>
      <c r="Q3745" s="13"/>
      <c r="R3745" s="14"/>
    </row>
    <row r="3746" spans="1:18" ht="15.75" customHeight="1">
      <c r="A3746" s="1"/>
      <c r="B3746" s="7" t="s">
        <v>14</v>
      </c>
      <c r="C3746" s="7">
        <v>1185732</v>
      </c>
      <c r="D3746" s="8">
        <v>44540</v>
      </c>
      <c r="E3746" s="7" t="s">
        <v>15</v>
      </c>
      <c r="F3746" s="7" t="s">
        <v>125</v>
      </c>
      <c r="G3746" s="7" t="s">
        <v>126</v>
      </c>
      <c r="H3746" s="7" t="s">
        <v>19</v>
      </c>
      <c r="I3746" s="9">
        <v>0.60000000000000009</v>
      </c>
      <c r="J3746" s="10">
        <v>3750</v>
      </c>
      <c r="K3746" s="11">
        <f t="shared" si="28"/>
        <v>2250.0000000000005</v>
      </c>
      <c r="L3746" s="11">
        <f t="shared" si="29"/>
        <v>787.50000000000011</v>
      </c>
      <c r="M3746" s="12">
        <v>0.35</v>
      </c>
      <c r="O3746" s="17"/>
      <c r="P3746" s="15"/>
      <c r="Q3746" s="13"/>
      <c r="R3746" s="14"/>
    </row>
    <row r="3747" spans="1:18" ht="15.75" customHeight="1">
      <c r="A3747" s="1"/>
      <c r="B3747" s="7" t="s">
        <v>14</v>
      </c>
      <c r="C3747" s="7">
        <v>1185732</v>
      </c>
      <c r="D3747" s="8">
        <v>44540</v>
      </c>
      <c r="E3747" s="7" t="s">
        <v>15</v>
      </c>
      <c r="F3747" s="7" t="s">
        <v>125</v>
      </c>
      <c r="G3747" s="7" t="s">
        <v>126</v>
      </c>
      <c r="H3747" s="7" t="s">
        <v>20</v>
      </c>
      <c r="I3747" s="9">
        <v>0.60000000000000009</v>
      </c>
      <c r="J3747" s="10">
        <v>3250</v>
      </c>
      <c r="K3747" s="11">
        <f t="shared" si="28"/>
        <v>1950.0000000000002</v>
      </c>
      <c r="L3747" s="11">
        <f t="shared" si="29"/>
        <v>682.5</v>
      </c>
      <c r="M3747" s="12">
        <v>0.35</v>
      </c>
      <c r="O3747" s="17"/>
      <c r="P3747" s="15"/>
      <c r="Q3747" s="13"/>
      <c r="R3747" s="14"/>
    </row>
    <row r="3748" spans="1:18" ht="15.75" customHeight="1">
      <c r="A3748" s="1"/>
      <c r="B3748" s="7" t="s">
        <v>14</v>
      </c>
      <c r="C3748" s="7">
        <v>1185732</v>
      </c>
      <c r="D3748" s="8">
        <v>44540</v>
      </c>
      <c r="E3748" s="7" t="s">
        <v>15</v>
      </c>
      <c r="F3748" s="7" t="s">
        <v>125</v>
      </c>
      <c r="G3748" s="7" t="s">
        <v>126</v>
      </c>
      <c r="H3748" s="7" t="s">
        <v>21</v>
      </c>
      <c r="I3748" s="9">
        <v>0.70000000000000007</v>
      </c>
      <c r="J3748" s="10">
        <v>3250</v>
      </c>
      <c r="K3748" s="11">
        <f t="shared" si="28"/>
        <v>2275</v>
      </c>
      <c r="L3748" s="11">
        <f t="shared" si="29"/>
        <v>796.25</v>
      </c>
      <c r="M3748" s="12">
        <v>0.35</v>
      </c>
      <c r="O3748" s="17"/>
      <c r="P3748" s="15"/>
      <c r="Q3748" s="13"/>
      <c r="R3748" s="14"/>
    </row>
    <row r="3749" spans="1:18" ht="15.75" customHeight="1">
      <c r="A3749" s="1"/>
      <c r="B3749" s="7" t="s">
        <v>14</v>
      </c>
      <c r="C3749" s="7">
        <v>1185732</v>
      </c>
      <c r="D3749" s="8">
        <v>44540</v>
      </c>
      <c r="E3749" s="7" t="s">
        <v>15</v>
      </c>
      <c r="F3749" s="7" t="s">
        <v>125</v>
      </c>
      <c r="G3749" s="7" t="s">
        <v>126</v>
      </c>
      <c r="H3749" s="7" t="s">
        <v>22</v>
      </c>
      <c r="I3749" s="9">
        <v>0.75</v>
      </c>
      <c r="J3749" s="10">
        <v>4250</v>
      </c>
      <c r="K3749" s="11">
        <f t="shared" si="28"/>
        <v>3187.5</v>
      </c>
      <c r="L3749" s="11">
        <f t="shared" si="29"/>
        <v>1275</v>
      </c>
      <c r="M3749" s="12">
        <v>0.39999999999999997</v>
      </c>
      <c r="O3749" s="17"/>
      <c r="P3749" s="15"/>
      <c r="Q3749" s="13"/>
      <c r="R3749" s="14"/>
    </row>
    <row r="3750" spans="1:18" ht="15.75" customHeight="1">
      <c r="A3750" s="1" t="s">
        <v>39</v>
      </c>
      <c r="B3750" s="7" t="s">
        <v>14</v>
      </c>
      <c r="C3750" s="7">
        <v>1185732</v>
      </c>
      <c r="D3750" s="8">
        <v>44217</v>
      </c>
      <c r="E3750" s="7" t="s">
        <v>15</v>
      </c>
      <c r="F3750" s="7" t="s">
        <v>127</v>
      </c>
      <c r="G3750" s="7" t="s">
        <v>128</v>
      </c>
      <c r="H3750" s="7" t="s">
        <v>17</v>
      </c>
      <c r="I3750" s="9">
        <v>0.5</v>
      </c>
      <c r="J3750" s="10">
        <v>5250</v>
      </c>
      <c r="K3750" s="11">
        <f t="shared" si="28"/>
        <v>2625</v>
      </c>
      <c r="L3750" s="11">
        <f t="shared" si="29"/>
        <v>1050</v>
      </c>
      <c r="M3750" s="12">
        <v>0.4</v>
      </c>
      <c r="O3750" s="17"/>
      <c r="P3750" s="15"/>
      <c r="Q3750" s="13"/>
      <c r="R3750" s="14"/>
    </row>
    <row r="3751" spans="1:18" ht="15.75" customHeight="1">
      <c r="A3751" s="1"/>
      <c r="B3751" s="7" t="s">
        <v>14</v>
      </c>
      <c r="C3751" s="7">
        <v>1185732</v>
      </c>
      <c r="D3751" s="8">
        <v>44217</v>
      </c>
      <c r="E3751" s="7" t="s">
        <v>15</v>
      </c>
      <c r="F3751" s="7" t="s">
        <v>127</v>
      </c>
      <c r="G3751" s="7" t="s">
        <v>128</v>
      </c>
      <c r="H3751" s="7" t="s">
        <v>18</v>
      </c>
      <c r="I3751" s="9">
        <v>0.5</v>
      </c>
      <c r="J3751" s="10">
        <v>3250</v>
      </c>
      <c r="K3751" s="11">
        <f t="shared" si="28"/>
        <v>1625</v>
      </c>
      <c r="L3751" s="11">
        <f t="shared" si="29"/>
        <v>650</v>
      </c>
      <c r="M3751" s="12">
        <v>0.4</v>
      </c>
      <c r="O3751" s="17"/>
      <c r="P3751" s="15"/>
      <c r="Q3751" s="13"/>
      <c r="R3751" s="14"/>
    </row>
    <row r="3752" spans="1:18" ht="15.75" customHeight="1">
      <c r="A3752" s="1"/>
      <c r="B3752" s="7" t="s">
        <v>14</v>
      </c>
      <c r="C3752" s="7">
        <v>1185732</v>
      </c>
      <c r="D3752" s="8">
        <v>44217</v>
      </c>
      <c r="E3752" s="7" t="s">
        <v>15</v>
      </c>
      <c r="F3752" s="7" t="s">
        <v>127</v>
      </c>
      <c r="G3752" s="7" t="s">
        <v>128</v>
      </c>
      <c r="H3752" s="7" t="s">
        <v>19</v>
      </c>
      <c r="I3752" s="9">
        <v>0.4</v>
      </c>
      <c r="J3752" s="10">
        <v>3250</v>
      </c>
      <c r="K3752" s="11">
        <f t="shared" si="28"/>
        <v>1300</v>
      </c>
      <c r="L3752" s="11">
        <f t="shared" si="29"/>
        <v>390</v>
      </c>
      <c r="M3752" s="12">
        <v>0.3</v>
      </c>
      <c r="O3752" s="17"/>
      <c r="P3752" s="15"/>
      <c r="Q3752" s="13"/>
      <c r="R3752" s="14"/>
    </row>
    <row r="3753" spans="1:18" ht="15.75" customHeight="1">
      <c r="A3753" s="1"/>
      <c r="B3753" s="7" t="s">
        <v>14</v>
      </c>
      <c r="C3753" s="7">
        <v>1185732</v>
      </c>
      <c r="D3753" s="8">
        <v>44217</v>
      </c>
      <c r="E3753" s="7" t="s">
        <v>15</v>
      </c>
      <c r="F3753" s="7" t="s">
        <v>127</v>
      </c>
      <c r="G3753" s="7" t="s">
        <v>128</v>
      </c>
      <c r="H3753" s="7" t="s">
        <v>20</v>
      </c>
      <c r="I3753" s="9">
        <v>0.44999999999999996</v>
      </c>
      <c r="J3753" s="10">
        <v>1750</v>
      </c>
      <c r="K3753" s="11">
        <f t="shared" si="28"/>
        <v>787.49999999999989</v>
      </c>
      <c r="L3753" s="11">
        <f t="shared" si="29"/>
        <v>236.24999999999994</v>
      </c>
      <c r="M3753" s="12">
        <v>0.3</v>
      </c>
      <c r="O3753" s="17"/>
      <c r="P3753" s="15"/>
      <c r="Q3753" s="13"/>
      <c r="R3753" s="14"/>
    </row>
    <row r="3754" spans="1:18" ht="15.75" customHeight="1">
      <c r="A3754" s="1"/>
      <c r="B3754" s="7" t="s">
        <v>14</v>
      </c>
      <c r="C3754" s="7">
        <v>1185732</v>
      </c>
      <c r="D3754" s="8">
        <v>44217</v>
      </c>
      <c r="E3754" s="7" t="s">
        <v>15</v>
      </c>
      <c r="F3754" s="7" t="s">
        <v>127</v>
      </c>
      <c r="G3754" s="7" t="s">
        <v>128</v>
      </c>
      <c r="H3754" s="7" t="s">
        <v>21</v>
      </c>
      <c r="I3754" s="9">
        <v>0.60000000000000009</v>
      </c>
      <c r="J3754" s="10">
        <v>2250</v>
      </c>
      <c r="K3754" s="11">
        <f t="shared" si="28"/>
        <v>1350.0000000000002</v>
      </c>
      <c r="L3754" s="11">
        <f t="shared" si="29"/>
        <v>405.00000000000006</v>
      </c>
      <c r="M3754" s="12">
        <v>0.3</v>
      </c>
      <c r="O3754" s="17"/>
      <c r="P3754" s="15"/>
      <c r="Q3754" s="13"/>
      <c r="R3754" s="14"/>
    </row>
    <row r="3755" spans="1:18" ht="15.75" customHeight="1">
      <c r="A3755" s="1"/>
      <c r="B3755" s="7" t="s">
        <v>14</v>
      </c>
      <c r="C3755" s="7">
        <v>1185732</v>
      </c>
      <c r="D3755" s="8">
        <v>44217</v>
      </c>
      <c r="E3755" s="7" t="s">
        <v>15</v>
      </c>
      <c r="F3755" s="7" t="s">
        <v>127</v>
      </c>
      <c r="G3755" s="7" t="s">
        <v>128</v>
      </c>
      <c r="H3755" s="7" t="s">
        <v>22</v>
      </c>
      <c r="I3755" s="9">
        <v>0.5</v>
      </c>
      <c r="J3755" s="10">
        <v>3250</v>
      </c>
      <c r="K3755" s="11">
        <f t="shared" si="28"/>
        <v>1625</v>
      </c>
      <c r="L3755" s="11">
        <f t="shared" si="29"/>
        <v>568.75</v>
      </c>
      <c r="M3755" s="12">
        <v>0.35</v>
      </c>
      <c r="O3755" s="17"/>
      <c r="P3755" s="15"/>
      <c r="Q3755" s="13"/>
      <c r="R3755" s="14"/>
    </row>
    <row r="3756" spans="1:18" ht="15.75" customHeight="1">
      <c r="A3756" s="1"/>
      <c r="B3756" s="7" t="s">
        <v>14</v>
      </c>
      <c r="C3756" s="7">
        <v>1185732</v>
      </c>
      <c r="D3756" s="8">
        <v>44246</v>
      </c>
      <c r="E3756" s="7" t="s">
        <v>15</v>
      </c>
      <c r="F3756" s="7" t="s">
        <v>127</v>
      </c>
      <c r="G3756" s="7" t="s">
        <v>128</v>
      </c>
      <c r="H3756" s="7" t="s">
        <v>17</v>
      </c>
      <c r="I3756" s="9">
        <v>0.5</v>
      </c>
      <c r="J3756" s="10">
        <v>6000</v>
      </c>
      <c r="K3756" s="11">
        <f t="shared" si="28"/>
        <v>3000</v>
      </c>
      <c r="L3756" s="11">
        <f t="shared" si="29"/>
        <v>1200</v>
      </c>
      <c r="M3756" s="12">
        <v>0.4</v>
      </c>
      <c r="O3756" s="17"/>
      <c r="P3756" s="15"/>
      <c r="Q3756" s="13"/>
      <c r="R3756" s="14"/>
    </row>
    <row r="3757" spans="1:18" ht="15.75" customHeight="1">
      <c r="A3757" s="1"/>
      <c r="B3757" s="7" t="s">
        <v>14</v>
      </c>
      <c r="C3757" s="7">
        <v>1185732</v>
      </c>
      <c r="D3757" s="8">
        <v>44246</v>
      </c>
      <c r="E3757" s="7" t="s">
        <v>15</v>
      </c>
      <c r="F3757" s="7" t="s">
        <v>127</v>
      </c>
      <c r="G3757" s="7" t="s">
        <v>128</v>
      </c>
      <c r="H3757" s="7" t="s">
        <v>18</v>
      </c>
      <c r="I3757" s="9">
        <v>0.5</v>
      </c>
      <c r="J3757" s="10">
        <v>2500</v>
      </c>
      <c r="K3757" s="11">
        <f t="shared" si="28"/>
        <v>1250</v>
      </c>
      <c r="L3757" s="11">
        <f t="shared" si="29"/>
        <v>500</v>
      </c>
      <c r="M3757" s="12">
        <v>0.4</v>
      </c>
      <c r="O3757" s="17"/>
      <c r="P3757" s="15"/>
      <c r="Q3757" s="13"/>
      <c r="R3757" s="14"/>
    </row>
    <row r="3758" spans="1:18" ht="15.75" customHeight="1">
      <c r="A3758" s="1"/>
      <c r="B3758" s="7" t="s">
        <v>14</v>
      </c>
      <c r="C3758" s="7">
        <v>1185732</v>
      </c>
      <c r="D3758" s="8">
        <v>44246</v>
      </c>
      <c r="E3758" s="7" t="s">
        <v>15</v>
      </c>
      <c r="F3758" s="7" t="s">
        <v>127</v>
      </c>
      <c r="G3758" s="7" t="s">
        <v>128</v>
      </c>
      <c r="H3758" s="7" t="s">
        <v>19</v>
      </c>
      <c r="I3758" s="9">
        <v>0.4</v>
      </c>
      <c r="J3758" s="10">
        <v>3000</v>
      </c>
      <c r="K3758" s="11">
        <f t="shared" si="28"/>
        <v>1200</v>
      </c>
      <c r="L3758" s="11">
        <f t="shared" si="29"/>
        <v>360</v>
      </c>
      <c r="M3758" s="12">
        <v>0.3</v>
      </c>
      <c r="O3758" s="17"/>
      <c r="P3758" s="15"/>
      <c r="Q3758" s="13"/>
      <c r="R3758" s="14"/>
    </row>
    <row r="3759" spans="1:18" ht="15.75" customHeight="1">
      <c r="A3759" s="1"/>
      <c r="B3759" s="7" t="s">
        <v>14</v>
      </c>
      <c r="C3759" s="7">
        <v>1185732</v>
      </c>
      <c r="D3759" s="8">
        <v>44246</v>
      </c>
      <c r="E3759" s="7" t="s">
        <v>15</v>
      </c>
      <c r="F3759" s="7" t="s">
        <v>127</v>
      </c>
      <c r="G3759" s="7" t="s">
        <v>128</v>
      </c>
      <c r="H3759" s="7" t="s">
        <v>20</v>
      </c>
      <c r="I3759" s="9">
        <v>0.44999999999999996</v>
      </c>
      <c r="J3759" s="10">
        <v>2000</v>
      </c>
      <c r="K3759" s="11">
        <f t="shared" si="28"/>
        <v>899.99999999999989</v>
      </c>
      <c r="L3759" s="11">
        <f t="shared" si="29"/>
        <v>269.99999999999994</v>
      </c>
      <c r="M3759" s="12">
        <v>0.3</v>
      </c>
      <c r="O3759" s="17"/>
      <c r="P3759" s="15"/>
      <c r="Q3759" s="13"/>
      <c r="R3759" s="14"/>
    </row>
    <row r="3760" spans="1:18" ht="15.75" customHeight="1">
      <c r="A3760" s="1"/>
      <c r="B3760" s="7" t="s">
        <v>14</v>
      </c>
      <c r="C3760" s="7">
        <v>1185732</v>
      </c>
      <c r="D3760" s="8">
        <v>44246</v>
      </c>
      <c r="E3760" s="7" t="s">
        <v>15</v>
      </c>
      <c r="F3760" s="7" t="s">
        <v>127</v>
      </c>
      <c r="G3760" s="7" t="s">
        <v>128</v>
      </c>
      <c r="H3760" s="7" t="s">
        <v>21</v>
      </c>
      <c r="I3760" s="9">
        <v>0.60000000000000009</v>
      </c>
      <c r="J3760" s="10">
        <v>2750</v>
      </c>
      <c r="K3760" s="11">
        <f t="shared" si="28"/>
        <v>1650.0000000000002</v>
      </c>
      <c r="L3760" s="11">
        <f t="shared" si="29"/>
        <v>495.00000000000006</v>
      </c>
      <c r="M3760" s="12">
        <v>0.3</v>
      </c>
      <c r="O3760" s="17"/>
      <c r="P3760" s="15"/>
      <c r="Q3760" s="13"/>
      <c r="R3760" s="14"/>
    </row>
    <row r="3761" spans="1:18" ht="15.75" customHeight="1">
      <c r="A3761" s="1"/>
      <c r="B3761" s="7" t="s">
        <v>14</v>
      </c>
      <c r="C3761" s="7">
        <v>1185732</v>
      </c>
      <c r="D3761" s="8">
        <v>44246</v>
      </c>
      <c r="E3761" s="7" t="s">
        <v>15</v>
      </c>
      <c r="F3761" s="7" t="s">
        <v>127</v>
      </c>
      <c r="G3761" s="7" t="s">
        <v>128</v>
      </c>
      <c r="H3761" s="7" t="s">
        <v>22</v>
      </c>
      <c r="I3761" s="9">
        <v>0.5</v>
      </c>
      <c r="J3761" s="10">
        <v>3750</v>
      </c>
      <c r="K3761" s="11">
        <f t="shared" si="28"/>
        <v>1875</v>
      </c>
      <c r="L3761" s="11">
        <f t="shared" si="29"/>
        <v>656.25</v>
      </c>
      <c r="M3761" s="12">
        <v>0.35</v>
      </c>
      <c r="O3761" s="17"/>
      <c r="P3761" s="15"/>
      <c r="Q3761" s="13"/>
      <c r="R3761" s="14"/>
    </row>
    <row r="3762" spans="1:18" ht="15.75" customHeight="1">
      <c r="A3762" s="1"/>
      <c r="B3762" s="7" t="s">
        <v>14</v>
      </c>
      <c r="C3762" s="7">
        <v>1185732</v>
      </c>
      <c r="D3762" s="8">
        <v>44272</v>
      </c>
      <c r="E3762" s="7" t="s">
        <v>15</v>
      </c>
      <c r="F3762" s="7" t="s">
        <v>127</v>
      </c>
      <c r="G3762" s="7" t="s">
        <v>128</v>
      </c>
      <c r="H3762" s="7" t="s">
        <v>17</v>
      </c>
      <c r="I3762" s="9">
        <v>0.5</v>
      </c>
      <c r="J3762" s="10">
        <v>5700</v>
      </c>
      <c r="K3762" s="11">
        <f t="shared" si="28"/>
        <v>2850</v>
      </c>
      <c r="L3762" s="11">
        <f t="shared" si="29"/>
        <v>1140</v>
      </c>
      <c r="M3762" s="12">
        <v>0.4</v>
      </c>
      <c r="O3762" s="17"/>
      <c r="P3762" s="15"/>
      <c r="Q3762" s="13"/>
      <c r="R3762" s="14"/>
    </row>
    <row r="3763" spans="1:18" ht="15.75" customHeight="1">
      <c r="A3763" s="1"/>
      <c r="B3763" s="7" t="s">
        <v>14</v>
      </c>
      <c r="C3763" s="7">
        <v>1185732</v>
      </c>
      <c r="D3763" s="8">
        <v>44272</v>
      </c>
      <c r="E3763" s="7" t="s">
        <v>15</v>
      </c>
      <c r="F3763" s="7" t="s">
        <v>127</v>
      </c>
      <c r="G3763" s="7" t="s">
        <v>128</v>
      </c>
      <c r="H3763" s="7" t="s">
        <v>18</v>
      </c>
      <c r="I3763" s="9">
        <v>0.5</v>
      </c>
      <c r="J3763" s="10">
        <v>2750</v>
      </c>
      <c r="K3763" s="11">
        <f t="shared" si="28"/>
        <v>1375</v>
      </c>
      <c r="L3763" s="11">
        <f t="shared" si="29"/>
        <v>550</v>
      </c>
      <c r="M3763" s="12">
        <v>0.4</v>
      </c>
      <c r="O3763" s="17"/>
      <c r="P3763" s="15"/>
      <c r="Q3763" s="13"/>
      <c r="R3763" s="14"/>
    </row>
    <row r="3764" spans="1:18" ht="15.75" customHeight="1">
      <c r="A3764" s="1"/>
      <c r="B3764" s="7" t="s">
        <v>14</v>
      </c>
      <c r="C3764" s="7">
        <v>1185732</v>
      </c>
      <c r="D3764" s="8">
        <v>44272</v>
      </c>
      <c r="E3764" s="7" t="s">
        <v>15</v>
      </c>
      <c r="F3764" s="7" t="s">
        <v>127</v>
      </c>
      <c r="G3764" s="7" t="s">
        <v>128</v>
      </c>
      <c r="H3764" s="7" t="s">
        <v>19</v>
      </c>
      <c r="I3764" s="9">
        <v>0.4</v>
      </c>
      <c r="J3764" s="10">
        <v>3000</v>
      </c>
      <c r="K3764" s="11">
        <f t="shared" si="28"/>
        <v>1200</v>
      </c>
      <c r="L3764" s="11">
        <f t="shared" si="29"/>
        <v>360</v>
      </c>
      <c r="M3764" s="12">
        <v>0.3</v>
      </c>
      <c r="O3764" s="17"/>
      <c r="P3764" s="15"/>
      <c r="Q3764" s="13"/>
      <c r="R3764" s="14"/>
    </row>
    <row r="3765" spans="1:18" ht="15.75" customHeight="1">
      <c r="A3765" s="1"/>
      <c r="B3765" s="7" t="s">
        <v>14</v>
      </c>
      <c r="C3765" s="7">
        <v>1185732</v>
      </c>
      <c r="D3765" s="8">
        <v>44272</v>
      </c>
      <c r="E3765" s="7" t="s">
        <v>15</v>
      </c>
      <c r="F3765" s="7" t="s">
        <v>127</v>
      </c>
      <c r="G3765" s="7" t="s">
        <v>128</v>
      </c>
      <c r="H3765" s="7" t="s">
        <v>20</v>
      </c>
      <c r="I3765" s="9">
        <v>0.44999999999999996</v>
      </c>
      <c r="J3765" s="10">
        <v>1500</v>
      </c>
      <c r="K3765" s="11">
        <f t="shared" si="28"/>
        <v>674.99999999999989</v>
      </c>
      <c r="L3765" s="11">
        <f t="shared" si="29"/>
        <v>202.49999999999997</v>
      </c>
      <c r="M3765" s="12">
        <v>0.3</v>
      </c>
      <c r="O3765" s="17"/>
      <c r="P3765" s="15"/>
      <c r="Q3765" s="13"/>
      <c r="R3765" s="14"/>
    </row>
    <row r="3766" spans="1:18" ht="15.75" customHeight="1">
      <c r="A3766" s="1"/>
      <c r="B3766" s="7" t="s">
        <v>14</v>
      </c>
      <c r="C3766" s="7">
        <v>1185732</v>
      </c>
      <c r="D3766" s="8">
        <v>44272</v>
      </c>
      <c r="E3766" s="7" t="s">
        <v>15</v>
      </c>
      <c r="F3766" s="7" t="s">
        <v>127</v>
      </c>
      <c r="G3766" s="7" t="s">
        <v>128</v>
      </c>
      <c r="H3766" s="7" t="s">
        <v>21</v>
      </c>
      <c r="I3766" s="9">
        <v>0.60000000000000009</v>
      </c>
      <c r="J3766" s="10">
        <v>2000</v>
      </c>
      <c r="K3766" s="11">
        <f t="shared" si="28"/>
        <v>1200.0000000000002</v>
      </c>
      <c r="L3766" s="11">
        <f t="shared" si="29"/>
        <v>360.00000000000006</v>
      </c>
      <c r="M3766" s="12">
        <v>0.3</v>
      </c>
      <c r="O3766" s="17"/>
      <c r="P3766" s="15"/>
      <c r="Q3766" s="13"/>
      <c r="R3766" s="14"/>
    </row>
    <row r="3767" spans="1:18" ht="15.75" customHeight="1">
      <c r="A3767" s="1"/>
      <c r="B3767" s="7" t="s">
        <v>14</v>
      </c>
      <c r="C3767" s="7">
        <v>1185732</v>
      </c>
      <c r="D3767" s="8">
        <v>44272</v>
      </c>
      <c r="E3767" s="7" t="s">
        <v>15</v>
      </c>
      <c r="F3767" s="7" t="s">
        <v>127</v>
      </c>
      <c r="G3767" s="7" t="s">
        <v>128</v>
      </c>
      <c r="H3767" s="7" t="s">
        <v>22</v>
      </c>
      <c r="I3767" s="9">
        <v>0.5</v>
      </c>
      <c r="J3767" s="10">
        <v>3000</v>
      </c>
      <c r="K3767" s="11">
        <f t="shared" si="28"/>
        <v>1500</v>
      </c>
      <c r="L3767" s="11">
        <f t="shared" si="29"/>
        <v>525</v>
      </c>
      <c r="M3767" s="12">
        <v>0.35</v>
      </c>
      <c r="O3767" s="17"/>
      <c r="P3767" s="15"/>
      <c r="Q3767" s="13"/>
      <c r="R3767" s="14"/>
    </row>
    <row r="3768" spans="1:18" ht="15.75" customHeight="1">
      <c r="A3768" s="1"/>
      <c r="B3768" s="7" t="s">
        <v>14</v>
      </c>
      <c r="C3768" s="7">
        <v>1185732</v>
      </c>
      <c r="D3768" s="8">
        <v>44304</v>
      </c>
      <c r="E3768" s="7" t="s">
        <v>15</v>
      </c>
      <c r="F3768" s="7" t="s">
        <v>127</v>
      </c>
      <c r="G3768" s="7" t="s">
        <v>128</v>
      </c>
      <c r="H3768" s="7" t="s">
        <v>17</v>
      </c>
      <c r="I3768" s="9">
        <v>0.5</v>
      </c>
      <c r="J3768" s="10">
        <v>5500</v>
      </c>
      <c r="K3768" s="11">
        <f t="shared" si="28"/>
        <v>2750</v>
      </c>
      <c r="L3768" s="11">
        <f t="shared" si="29"/>
        <v>1100</v>
      </c>
      <c r="M3768" s="12">
        <v>0.4</v>
      </c>
      <c r="O3768" s="17"/>
      <c r="P3768" s="15"/>
      <c r="Q3768" s="13"/>
      <c r="R3768" s="14"/>
    </row>
    <row r="3769" spans="1:18" ht="15.75" customHeight="1">
      <c r="A3769" s="1"/>
      <c r="B3769" s="7" t="s">
        <v>14</v>
      </c>
      <c r="C3769" s="7">
        <v>1185732</v>
      </c>
      <c r="D3769" s="8">
        <v>44304</v>
      </c>
      <c r="E3769" s="7" t="s">
        <v>15</v>
      </c>
      <c r="F3769" s="7" t="s">
        <v>127</v>
      </c>
      <c r="G3769" s="7" t="s">
        <v>128</v>
      </c>
      <c r="H3769" s="7" t="s">
        <v>18</v>
      </c>
      <c r="I3769" s="9">
        <v>0.5</v>
      </c>
      <c r="J3769" s="10">
        <v>2500</v>
      </c>
      <c r="K3769" s="11">
        <f t="shared" si="28"/>
        <v>1250</v>
      </c>
      <c r="L3769" s="11">
        <f t="shared" si="29"/>
        <v>500</v>
      </c>
      <c r="M3769" s="12">
        <v>0.4</v>
      </c>
      <c r="O3769" s="17"/>
      <c r="P3769" s="15"/>
      <c r="Q3769" s="13"/>
      <c r="R3769" s="14"/>
    </row>
    <row r="3770" spans="1:18" ht="15.75" customHeight="1">
      <c r="A3770" s="1"/>
      <c r="B3770" s="7" t="s">
        <v>14</v>
      </c>
      <c r="C3770" s="7">
        <v>1185732</v>
      </c>
      <c r="D3770" s="8">
        <v>44304</v>
      </c>
      <c r="E3770" s="7" t="s">
        <v>15</v>
      </c>
      <c r="F3770" s="7" t="s">
        <v>127</v>
      </c>
      <c r="G3770" s="7" t="s">
        <v>128</v>
      </c>
      <c r="H3770" s="7" t="s">
        <v>19</v>
      </c>
      <c r="I3770" s="9">
        <v>0.4</v>
      </c>
      <c r="J3770" s="10">
        <v>2500</v>
      </c>
      <c r="K3770" s="11">
        <f t="shared" si="28"/>
        <v>1000</v>
      </c>
      <c r="L3770" s="11">
        <f t="shared" si="29"/>
        <v>300</v>
      </c>
      <c r="M3770" s="12">
        <v>0.3</v>
      </c>
      <c r="O3770" s="17"/>
      <c r="P3770" s="15"/>
      <c r="Q3770" s="13"/>
      <c r="R3770" s="14"/>
    </row>
    <row r="3771" spans="1:18" ht="15.75" customHeight="1">
      <c r="A3771" s="1"/>
      <c r="B3771" s="7" t="s">
        <v>14</v>
      </c>
      <c r="C3771" s="7">
        <v>1185732</v>
      </c>
      <c r="D3771" s="8">
        <v>44304</v>
      </c>
      <c r="E3771" s="7" t="s">
        <v>15</v>
      </c>
      <c r="F3771" s="7" t="s">
        <v>127</v>
      </c>
      <c r="G3771" s="7" t="s">
        <v>128</v>
      </c>
      <c r="H3771" s="7" t="s">
        <v>20</v>
      </c>
      <c r="I3771" s="9">
        <v>0.44999999999999996</v>
      </c>
      <c r="J3771" s="10">
        <v>1750</v>
      </c>
      <c r="K3771" s="11">
        <f t="shared" si="28"/>
        <v>787.49999999999989</v>
      </c>
      <c r="L3771" s="11">
        <f t="shared" si="29"/>
        <v>236.24999999999994</v>
      </c>
      <c r="M3771" s="12">
        <v>0.3</v>
      </c>
      <c r="O3771" s="17"/>
      <c r="P3771" s="15"/>
      <c r="Q3771" s="13"/>
      <c r="R3771" s="14"/>
    </row>
    <row r="3772" spans="1:18" ht="15.75" customHeight="1">
      <c r="A3772" s="1"/>
      <c r="B3772" s="7" t="s">
        <v>14</v>
      </c>
      <c r="C3772" s="7">
        <v>1185732</v>
      </c>
      <c r="D3772" s="8">
        <v>44304</v>
      </c>
      <c r="E3772" s="7" t="s">
        <v>15</v>
      </c>
      <c r="F3772" s="7" t="s">
        <v>127</v>
      </c>
      <c r="G3772" s="7" t="s">
        <v>128</v>
      </c>
      <c r="H3772" s="7" t="s">
        <v>21</v>
      </c>
      <c r="I3772" s="9">
        <v>0.60000000000000009</v>
      </c>
      <c r="J3772" s="10">
        <v>1750</v>
      </c>
      <c r="K3772" s="11">
        <f t="shared" si="28"/>
        <v>1050.0000000000002</v>
      </c>
      <c r="L3772" s="11">
        <f t="shared" si="29"/>
        <v>315.00000000000006</v>
      </c>
      <c r="M3772" s="12">
        <v>0.3</v>
      </c>
      <c r="O3772" s="17"/>
      <c r="P3772" s="15"/>
      <c r="Q3772" s="13"/>
      <c r="R3772" s="14"/>
    </row>
    <row r="3773" spans="1:18" ht="15.75" customHeight="1">
      <c r="A3773" s="1"/>
      <c r="B3773" s="7" t="s">
        <v>14</v>
      </c>
      <c r="C3773" s="7">
        <v>1185732</v>
      </c>
      <c r="D3773" s="8">
        <v>44304</v>
      </c>
      <c r="E3773" s="7" t="s">
        <v>15</v>
      </c>
      <c r="F3773" s="7" t="s">
        <v>127</v>
      </c>
      <c r="G3773" s="7" t="s">
        <v>128</v>
      </c>
      <c r="H3773" s="7" t="s">
        <v>22</v>
      </c>
      <c r="I3773" s="9">
        <v>0.5</v>
      </c>
      <c r="J3773" s="10">
        <v>3250</v>
      </c>
      <c r="K3773" s="11">
        <f t="shared" si="28"/>
        <v>1625</v>
      </c>
      <c r="L3773" s="11">
        <f t="shared" si="29"/>
        <v>568.75</v>
      </c>
      <c r="M3773" s="12">
        <v>0.35</v>
      </c>
      <c r="O3773" s="17"/>
      <c r="P3773" s="15"/>
      <c r="Q3773" s="13"/>
      <c r="R3773" s="14"/>
    </row>
    <row r="3774" spans="1:18" ht="15.75" customHeight="1">
      <c r="A3774" s="1"/>
      <c r="B3774" s="7" t="s">
        <v>14</v>
      </c>
      <c r="C3774" s="7">
        <v>1185732</v>
      </c>
      <c r="D3774" s="8">
        <v>44333</v>
      </c>
      <c r="E3774" s="7" t="s">
        <v>15</v>
      </c>
      <c r="F3774" s="7" t="s">
        <v>127</v>
      </c>
      <c r="G3774" s="7" t="s">
        <v>128</v>
      </c>
      <c r="H3774" s="7" t="s">
        <v>17</v>
      </c>
      <c r="I3774" s="9">
        <v>0.65</v>
      </c>
      <c r="J3774" s="10">
        <v>5950</v>
      </c>
      <c r="K3774" s="11">
        <f t="shared" si="28"/>
        <v>3867.5</v>
      </c>
      <c r="L3774" s="11">
        <f t="shared" si="29"/>
        <v>1547</v>
      </c>
      <c r="M3774" s="12">
        <v>0.4</v>
      </c>
      <c r="O3774" s="17"/>
      <c r="P3774" s="15"/>
      <c r="Q3774" s="13"/>
      <c r="R3774" s="14"/>
    </row>
    <row r="3775" spans="1:18" ht="15.75" customHeight="1">
      <c r="A3775" s="1"/>
      <c r="B3775" s="7" t="s">
        <v>14</v>
      </c>
      <c r="C3775" s="7">
        <v>1185732</v>
      </c>
      <c r="D3775" s="8">
        <v>44333</v>
      </c>
      <c r="E3775" s="7" t="s">
        <v>15</v>
      </c>
      <c r="F3775" s="7" t="s">
        <v>127</v>
      </c>
      <c r="G3775" s="7" t="s">
        <v>128</v>
      </c>
      <c r="H3775" s="7" t="s">
        <v>18</v>
      </c>
      <c r="I3775" s="9">
        <v>0.60000000000000009</v>
      </c>
      <c r="J3775" s="10">
        <v>3000</v>
      </c>
      <c r="K3775" s="11">
        <f t="shared" si="28"/>
        <v>1800.0000000000002</v>
      </c>
      <c r="L3775" s="11">
        <f t="shared" si="29"/>
        <v>720.00000000000011</v>
      </c>
      <c r="M3775" s="12">
        <v>0.4</v>
      </c>
      <c r="O3775" s="17"/>
      <c r="P3775" s="15"/>
      <c r="Q3775" s="13"/>
      <c r="R3775" s="14"/>
    </row>
    <row r="3776" spans="1:18" ht="15.75" customHeight="1">
      <c r="A3776" s="1"/>
      <c r="B3776" s="7" t="s">
        <v>14</v>
      </c>
      <c r="C3776" s="7">
        <v>1185732</v>
      </c>
      <c r="D3776" s="8">
        <v>44333</v>
      </c>
      <c r="E3776" s="7" t="s">
        <v>15</v>
      </c>
      <c r="F3776" s="7" t="s">
        <v>127</v>
      </c>
      <c r="G3776" s="7" t="s">
        <v>128</v>
      </c>
      <c r="H3776" s="7" t="s">
        <v>19</v>
      </c>
      <c r="I3776" s="9">
        <v>0.55000000000000004</v>
      </c>
      <c r="J3776" s="10">
        <v>3250</v>
      </c>
      <c r="K3776" s="11">
        <f t="shared" si="28"/>
        <v>1787.5000000000002</v>
      </c>
      <c r="L3776" s="11">
        <f t="shared" si="29"/>
        <v>536.25</v>
      </c>
      <c r="M3776" s="12">
        <v>0.3</v>
      </c>
      <c r="O3776" s="17"/>
      <c r="P3776" s="15"/>
      <c r="Q3776" s="13"/>
      <c r="R3776" s="14"/>
    </row>
    <row r="3777" spans="1:18" ht="15.75" customHeight="1">
      <c r="A3777" s="1"/>
      <c r="B3777" s="7" t="s">
        <v>14</v>
      </c>
      <c r="C3777" s="7">
        <v>1185732</v>
      </c>
      <c r="D3777" s="8">
        <v>44333</v>
      </c>
      <c r="E3777" s="7" t="s">
        <v>15</v>
      </c>
      <c r="F3777" s="7" t="s">
        <v>127</v>
      </c>
      <c r="G3777" s="7" t="s">
        <v>128</v>
      </c>
      <c r="H3777" s="7" t="s">
        <v>20</v>
      </c>
      <c r="I3777" s="9">
        <v>0.55000000000000004</v>
      </c>
      <c r="J3777" s="10">
        <v>2750</v>
      </c>
      <c r="K3777" s="11">
        <f t="shared" si="28"/>
        <v>1512.5000000000002</v>
      </c>
      <c r="L3777" s="11">
        <f t="shared" si="29"/>
        <v>453.75000000000006</v>
      </c>
      <c r="M3777" s="12">
        <v>0.3</v>
      </c>
      <c r="O3777" s="17"/>
      <c r="P3777" s="15"/>
      <c r="Q3777" s="13"/>
      <c r="R3777" s="14"/>
    </row>
    <row r="3778" spans="1:18" ht="15.75" customHeight="1">
      <c r="A3778" s="1"/>
      <c r="B3778" s="7" t="s">
        <v>14</v>
      </c>
      <c r="C3778" s="7">
        <v>1185732</v>
      </c>
      <c r="D3778" s="8">
        <v>44333</v>
      </c>
      <c r="E3778" s="7" t="s">
        <v>15</v>
      </c>
      <c r="F3778" s="7" t="s">
        <v>127</v>
      </c>
      <c r="G3778" s="7" t="s">
        <v>128</v>
      </c>
      <c r="H3778" s="7" t="s">
        <v>21</v>
      </c>
      <c r="I3778" s="9">
        <v>0.65</v>
      </c>
      <c r="J3778" s="10">
        <v>3000</v>
      </c>
      <c r="K3778" s="11">
        <f t="shared" si="28"/>
        <v>1950</v>
      </c>
      <c r="L3778" s="11">
        <f t="shared" si="29"/>
        <v>585</v>
      </c>
      <c r="M3778" s="12">
        <v>0.3</v>
      </c>
      <c r="O3778" s="17"/>
      <c r="P3778" s="15"/>
      <c r="Q3778" s="13"/>
      <c r="R3778" s="14"/>
    </row>
    <row r="3779" spans="1:18" ht="15.75" customHeight="1">
      <c r="A3779" s="1"/>
      <c r="B3779" s="7" t="s">
        <v>14</v>
      </c>
      <c r="C3779" s="7">
        <v>1185732</v>
      </c>
      <c r="D3779" s="8">
        <v>44333</v>
      </c>
      <c r="E3779" s="7" t="s">
        <v>15</v>
      </c>
      <c r="F3779" s="7" t="s">
        <v>127</v>
      </c>
      <c r="G3779" s="7" t="s">
        <v>128</v>
      </c>
      <c r="H3779" s="7" t="s">
        <v>22</v>
      </c>
      <c r="I3779" s="9">
        <v>0.70000000000000007</v>
      </c>
      <c r="J3779" s="10">
        <v>4250</v>
      </c>
      <c r="K3779" s="11">
        <f t="shared" si="28"/>
        <v>2975.0000000000005</v>
      </c>
      <c r="L3779" s="11">
        <f t="shared" si="29"/>
        <v>1041.25</v>
      </c>
      <c r="M3779" s="12">
        <v>0.35</v>
      </c>
      <c r="O3779" s="17"/>
      <c r="P3779" s="15"/>
      <c r="Q3779" s="13"/>
      <c r="R3779" s="14"/>
    </row>
    <row r="3780" spans="1:18" ht="15.75" customHeight="1">
      <c r="A3780" s="1"/>
      <c r="B3780" s="7" t="s">
        <v>14</v>
      </c>
      <c r="C3780" s="7">
        <v>1185732</v>
      </c>
      <c r="D3780" s="8">
        <v>44366</v>
      </c>
      <c r="E3780" s="7" t="s">
        <v>15</v>
      </c>
      <c r="F3780" s="7" t="s">
        <v>127</v>
      </c>
      <c r="G3780" s="7" t="s">
        <v>128</v>
      </c>
      <c r="H3780" s="7" t="s">
        <v>17</v>
      </c>
      <c r="I3780" s="9">
        <v>0.65</v>
      </c>
      <c r="J3780" s="10">
        <v>6750</v>
      </c>
      <c r="K3780" s="11">
        <f t="shared" si="28"/>
        <v>4387.5</v>
      </c>
      <c r="L3780" s="11">
        <f t="shared" si="29"/>
        <v>1755</v>
      </c>
      <c r="M3780" s="12">
        <v>0.4</v>
      </c>
      <c r="O3780" s="17"/>
      <c r="P3780" s="15"/>
      <c r="Q3780" s="13"/>
      <c r="R3780" s="14"/>
    </row>
    <row r="3781" spans="1:18" ht="15.75" customHeight="1">
      <c r="A3781" s="1"/>
      <c r="B3781" s="7" t="s">
        <v>14</v>
      </c>
      <c r="C3781" s="7">
        <v>1185732</v>
      </c>
      <c r="D3781" s="8">
        <v>44366</v>
      </c>
      <c r="E3781" s="7" t="s">
        <v>15</v>
      </c>
      <c r="F3781" s="7" t="s">
        <v>127</v>
      </c>
      <c r="G3781" s="7" t="s">
        <v>128</v>
      </c>
      <c r="H3781" s="7" t="s">
        <v>18</v>
      </c>
      <c r="I3781" s="9">
        <v>0.60000000000000009</v>
      </c>
      <c r="J3781" s="10">
        <v>4250</v>
      </c>
      <c r="K3781" s="11">
        <f t="shared" si="28"/>
        <v>2550.0000000000005</v>
      </c>
      <c r="L3781" s="11">
        <f t="shared" si="29"/>
        <v>1020.0000000000002</v>
      </c>
      <c r="M3781" s="12">
        <v>0.4</v>
      </c>
      <c r="O3781" s="17"/>
      <c r="P3781" s="15"/>
      <c r="Q3781" s="13"/>
      <c r="R3781" s="14"/>
    </row>
    <row r="3782" spans="1:18" ht="15.75" customHeight="1">
      <c r="A3782" s="1"/>
      <c r="B3782" s="7" t="s">
        <v>14</v>
      </c>
      <c r="C3782" s="7">
        <v>1185732</v>
      </c>
      <c r="D3782" s="8">
        <v>44366</v>
      </c>
      <c r="E3782" s="7" t="s">
        <v>15</v>
      </c>
      <c r="F3782" s="7" t="s">
        <v>127</v>
      </c>
      <c r="G3782" s="7" t="s">
        <v>128</v>
      </c>
      <c r="H3782" s="7" t="s">
        <v>19</v>
      </c>
      <c r="I3782" s="9">
        <v>0.55000000000000004</v>
      </c>
      <c r="J3782" s="10">
        <v>3500</v>
      </c>
      <c r="K3782" s="11">
        <f t="shared" si="28"/>
        <v>1925.0000000000002</v>
      </c>
      <c r="L3782" s="11">
        <f t="shared" si="29"/>
        <v>577.5</v>
      </c>
      <c r="M3782" s="12">
        <v>0.3</v>
      </c>
      <c r="O3782" s="17"/>
      <c r="P3782" s="15"/>
      <c r="Q3782" s="13"/>
      <c r="R3782" s="14"/>
    </row>
    <row r="3783" spans="1:18" ht="15.75" customHeight="1">
      <c r="A3783" s="1"/>
      <c r="B3783" s="7" t="s">
        <v>14</v>
      </c>
      <c r="C3783" s="7">
        <v>1185732</v>
      </c>
      <c r="D3783" s="8">
        <v>44366</v>
      </c>
      <c r="E3783" s="7" t="s">
        <v>15</v>
      </c>
      <c r="F3783" s="7" t="s">
        <v>127</v>
      </c>
      <c r="G3783" s="7" t="s">
        <v>128</v>
      </c>
      <c r="H3783" s="7" t="s">
        <v>20</v>
      </c>
      <c r="I3783" s="9">
        <v>0.55000000000000004</v>
      </c>
      <c r="J3783" s="10">
        <v>3250</v>
      </c>
      <c r="K3783" s="11">
        <f t="shared" si="28"/>
        <v>1787.5000000000002</v>
      </c>
      <c r="L3783" s="11">
        <f t="shared" si="29"/>
        <v>536.25</v>
      </c>
      <c r="M3783" s="12">
        <v>0.3</v>
      </c>
      <c r="O3783" s="17"/>
      <c r="P3783" s="15"/>
      <c r="Q3783" s="13"/>
      <c r="R3783" s="14"/>
    </row>
    <row r="3784" spans="1:18" ht="15.75" customHeight="1">
      <c r="A3784" s="1"/>
      <c r="B3784" s="7" t="s">
        <v>14</v>
      </c>
      <c r="C3784" s="7">
        <v>1185732</v>
      </c>
      <c r="D3784" s="8">
        <v>44366</v>
      </c>
      <c r="E3784" s="7" t="s">
        <v>15</v>
      </c>
      <c r="F3784" s="7" t="s">
        <v>127</v>
      </c>
      <c r="G3784" s="7" t="s">
        <v>128</v>
      </c>
      <c r="H3784" s="7" t="s">
        <v>21</v>
      </c>
      <c r="I3784" s="9">
        <v>0.65</v>
      </c>
      <c r="J3784" s="10">
        <v>3250</v>
      </c>
      <c r="K3784" s="11">
        <f t="shared" si="28"/>
        <v>2112.5</v>
      </c>
      <c r="L3784" s="11">
        <f t="shared" si="29"/>
        <v>633.75</v>
      </c>
      <c r="M3784" s="12">
        <v>0.3</v>
      </c>
      <c r="O3784" s="17"/>
      <c r="P3784" s="15"/>
      <c r="Q3784" s="13"/>
      <c r="R3784" s="14"/>
    </row>
    <row r="3785" spans="1:18" ht="15.75" customHeight="1">
      <c r="A3785" s="1"/>
      <c r="B3785" s="7" t="s">
        <v>14</v>
      </c>
      <c r="C3785" s="7">
        <v>1185732</v>
      </c>
      <c r="D3785" s="8">
        <v>44366</v>
      </c>
      <c r="E3785" s="7" t="s">
        <v>15</v>
      </c>
      <c r="F3785" s="7" t="s">
        <v>127</v>
      </c>
      <c r="G3785" s="7" t="s">
        <v>128</v>
      </c>
      <c r="H3785" s="7" t="s">
        <v>22</v>
      </c>
      <c r="I3785" s="9">
        <v>0.70000000000000007</v>
      </c>
      <c r="J3785" s="10">
        <v>4750</v>
      </c>
      <c r="K3785" s="11">
        <f t="shared" si="28"/>
        <v>3325.0000000000005</v>
      </c>
      <c r="L3785" s="11">
        <f t="shared" si="29"/>
        <v>1163.75</v>
      </c>
      <c r="M3785" s="12">
        <v>0.35</v>
      </c>
      <c r="O3785" s="17"/>
      <c r="P3785" s="15"/>
      <c r="Q3785" s="13"/>
      <c r="R3785" s="14"/>
    </row>
    <row r="3786" spans="1:18" ht="15.75" customHeight="1">
      <c r="A3786" s="1"/>
      <c r="B3786" s="7" t="s">
        <v>14</v>
      </c>
      <c r="C3786" s="7">
        <v>1185732</v>
      </c>
      <c r="D3786" s="8">
        <v>44394</v>
      </c>
      <c r="E3786" s="7" t="s">
        <v>15</v>
      </c>
      <c r="F3786" s="7" t="s">
        <v>127</v>
      </c>
      <c r="G3786" s="7" t="s">
        <v>128</v>
      </c>
      <c r="H3786" s="7" t="s">
        <v>17</v>
      </c>
      <c r="I3786" s="9">
        <v>0.65</v>
      </c>
      <c r="J3786" s="10">
        <v>7000</v>
      </c>
      <c r="K3786" s="11">
        <f t="shared" si="28"/>
        <v>4550</v>
      </c>
      <c r="L3786" s="11">
        <f t="shared" si="29"/>
        <v>1820</v>
      </c>
      <c r="M3786" s="12">
        <v>0.4</v>
      </c>
      <c r="O3786" s="17"/>
      <c r="P3786" s="15"/>
      <c r="Q3786" s="13"/>
      <c r="R3786" s="14"/>
    </row>
    <row r="3787" spans="1:18" ht="15.75" customHeight="1">
      <c r="A3787" s="1"/>
      <c r="B3787" s="7" t="s">
        <v>14</v>
      </c>
      <c r="C3787" s="7">
        <v>1185732</v>
      </c>
      <c r="D3787" s="8">
        <v>44394</v>
      </c>
      <c r="E3787" s="7" t="s">
        <v>15</v>
      </c>
      <c r="F3787" s="7" t="s">
        <v>127</v>
      </c>
      <c r="G3787" s="7" t="s">
        <v>128</v>
      </c>
      <c r="H3787" s="7" t="s">
        <v>18</v>
      </c>
      <c r="I3787" s="9">
        <v>0.60000000000000009</v>
      </c>
      <c r="J3787" s="10">
        <v>4500</v>
      </c>
      <c r="K3787" s="11">
        <f t="shared" si="28"/>
        <v>2700.0000000000005</v>
      </c>
      <c r="L3787" s="11">
        <f t="shared" si="29"/>
        <v>1080.0000000000002</v>
      </c>
      <c r="M3787" s="12">
        <v>0.4</v>
      </c>
      <c r="O3787" s="17"/>
      <c r="P3787" s="15"/>
      <c r="Q3787" s="13"/>
      <c r="R3787" s="14"/>
    </row>
    <row r="3788" spans="1:18" ht="15.75" customHeight="1">
      <c r="A3788" s="1"/>
      <c r="B3788" s="7" t="s">
        <v>14</v>
      </c>
      <c r="C3788" s="7">
        <v>1185732</v>
      </c>
      <c r="D3788" s="8">
        <v>44394</v>
      </c>
      <c r="E3788" s="7" t="s">
        <v>15</v>
      </c>
      <c r="F3788" s="7" t="s">
        <v>127</v>
      </c>
      <c r="G3788" s="7" t="s">
        <v>128</v>
      </c>
      <c r="H3788" s="7" t="s">
        <v>19</v>
      </c>
      <c r="I3788" s="9">
        <v>0.55000000000000004</v>
      </c>
      <c r="J3788" s="10">
        <v>3750</v>
      </c>
      <c r="K3788" s="11">
        <f t="shared" si="28"/>
        <v>2062.5</v>
      </c>
      <c r="L3788" s="11">
        <f t="shared" si="29"/>
        <v>618.75</v>
      </c>
      <c r="M3788" s="12">
        <v>0.3</v>
      </c>
      <c r="O3788" s="17"/>
      <c r="P3788" s="15"/>
      <c r="Q3788" s="13"/>
      <c r="R3788" s="14"/>
    </row>
    <row r="3789" spans="1:18" ht="15.75" customHeight="1">
      <c r="A3789" s="1"/>
      <c r="B3789" s="7" t="s">
        <v>14</v>
      </c>
      <c r="C3789" s="7">
        <v>1185732</v>
      </c>
      <c r="D3789" s="8">
        <v>44394</v>
      </c>
      <c r="E3789" s="7" t="s">
        <v>15</v>
      </c>
      <c r="F3789" s="7" t="s">
        <v>127</v>
      </c>
      <c r="G3789" s="7" t="s">
        <v>128</v>
      </c>
      <c r="H3789" s="7" t="s">
        <v>20</v>
      </c>
      <c r="I3789" s="9">
        <v>0.55000000000000004</v>
      </c>
      <c r="J3789" s="10">
        <v>3250</v>
      </c>
      <c r="K3789" s="11">
        <f t="shared" si="28"/>
        <v>1787.5000000000002</v>
      </c>
      <c r="L3789" s="11">
        <f t="shared" si="29"/>
        <v>536.25</v>
      </c>
      <c r="M3789" s="12">
        <v>0.3</v>
      </c>
      <c r="O3789" s="17"/>
      <c r="P3789" s="15"/>
      <c r="Q3789" s="13"/>
      <c r="R3789" s="14"/>
    </row>
    <row r="3790" spans="1:18" ht="15.75" customHeight="1">
      <c r="A3790" s="1"/>
      <c r="B3790" s="7" t="s">
        <v>14</v>
      </c>
      <c r="C3790" s="7">
        <v>1185732</v>
      </c>
      <c r="D3790" s="8">
        <v>44394</v>
      </c>
      <c r="E3790" s="7" t="s">
        <v>15</v>
      </c>
      <c r="F3790" s="7" t="s">
        <v>127</v>
      </c>
      <c r="G3790" s="7" t="s">
        <v>128</v>
      </c>
      <c r="H3790" s="7" t="s">
        <v>21</v>
      </c>
      <c r="I3790" s="9">
        <v>0.65</v>
      </c>
      <c r="J3790" s="10">
        <v>3500</v>
      </c>
      <c r="K3790" s="11">
        <f t="shared" si="28"/>
        <v>2275</v>
      </c>
      <c r="L3790" s="11">
        <f t="shared" si="29"/>
        <v>682.5</v>
      </c>
      <c r="M3790" s="12">
        <v>0.3</v>
      </c>
      <c r="O3790" s="17"/>
      <c r="P3790" s="15"/>
      <c r="Q3790" s="13"/>
      <c r="R3790" s="14"/>
    </row>
    <row r="3791" spans="1:18" ht="15.75" customHeight="1">
      <c r="A3791" s="1"/>
      <c r="B3791" s="7" t="s">
        <v>14</v>
      </c>
      <c r="C3791" s="7">
        <v>1185732</v>
      </c>
      <c r="D3791" s="8">
        <v>44394</v>
      </c>
      <c r="E3791" s="7" t="s">
        <v>15</v>
      </c>
      <c r="F3791" s="7" t="s">
        <v>127</v>
      </c>
      <c r="G3791" s="7" t="s">
        <v>128</v>
      </c>
      <c r="H3791" s="7" t="s">
        <v>22</v>
      </c>
      <c r="I3791" s="9">
        <v>0.70000000000000007</v>
      </c>
      <c r="J3791" s="10">
        <v>5250</v>
      </c>
      <c r="K3791" s="11">
        <f t="shared" si="28"/>
        <v>3675.0000000000005</v>
      </c>
      <c r="L3791" s="11">
        <f t="shared" si="29"/>
        <v>1286.25</v>
      </c>
      <c r="M3791" s="12">
        <v>0.35</v>
      </c>
      <c r="O3791" s="17"/>
      <c r="P3791" s="15"/>
      <c r="Q3791" s="13"/>
      <c r="R3791" s="14"/>
    </row>
    <row r="3792" spans="1:18" ht="15.75" customHeight="1">
      <c r="A3792" s="1"/>
      <c r="B3792" s="7" t="s">
        <v>14</v>
      </c>
      <c r="C3792" s="7">
        <v>1185732</v>
      </c>
      <c r="D3792" s="8">
        <v>44426</v>
      </c>
      <c r="E3792" s="7" t="s">
        <v>15</v>
      </c>
      <c r="F3792" s="7" t="s">
        <v>127</v>
      </c>
      <c r="G3792" s="7" t="s">
        <v>128</v>
      </c>
      <c r="H3792" s="7" t="s">
        <v>17</v>
      </c>
      <c r="I3792" s="9">
        <v>0.65</v>
      </c>
      <c r="J3792" s="10">
        <v>6750</v>
      </c>
      <c r="K3792" s="11">
        <f t="shared" si="28"/>
        <v>4387.5</v>
      </c>
      <c r="L3792" s="11">
        <f t="shared" si="29"/>
        <v>1755</v>
      </c>
      <c r="M3792" s="12">
        <v>0.4</v>
      </c>
      <c r="O3792" s="17"/>
      <c r="P3792" s="15"/>
      <c r="Q3792" s="13"/>
      <c r="R3792" s="14"/>
    </row>
    <row r="3793" spans="1:18" ht="15.75" customHeight="1">
      <c r="A3793" s="1"/>
      <c r="B3793" s="7" t="s">
        <v>14</v>
      </c>
      <c r="C3793" s="7">
        <v>1185732</v>
      </c>
      <c r="D3793" s="8">
        <v>44426</v>
      </c>
      <c r="E3793" s="7" t="s">
        <v>15</v>
      </c>
      <c r="F3793" s="7" t="s">
        <v>127</v>
      </c>
      <c r="G3793" s="7" t="s">
        <v>128</v>
      </c>
      <c r="H3793" s="7" t="s">
        <v>18</v>
      </c>
      <c r="I3793" s="9">
        <v>0.60000000000000009</v>
      </c>
      <c r="J3793" s="10">
        <v>4500</v>
      </c>
      <c r="K3793" s="11">
        <f t="shared" si="28"/>
        <v>2700.0000000000005</v>
      </c>
      <c r="L3793" s="11">
        <f t="shared" si="29"/>
        <v>1080.0000000000002</v>
      </c>
      <c r="M3793" s="12">
        <v>0.4</v>
      </c>
      <c r="O3793" s="17"/>
      <c r="P3793" s="15"/>
      <c r="Q3793" s="13"/>
      <c r="R3793" s="14"/>
    </row>
    <row r="3794" spans="1:18" ht="15.75" customHeight="1">
      <c r="A3794" s="1"/>
      <c r="B3794" s="7" t="s">
        <v>14</v>
      </c>
      <c r="C3794" s="7">
        <v>1185732</v>
      </c>
      <c r="D3794" s="8">
        <v>44426</v>
      </c>
      <c r="E3794" s="7" t="s">
        <v>15</v>
      </c>
      <c r="F3794" s="7" t="s">
        <v>127</v>
      </c>
      <c r="G3794" s="7" t="s">
        <v>128</v>
      </c>
      <c r="H3794" s="7" t="s">
        <v>19</v>
      </c>
      <c r="I3794" s="9">
        <v>0.55000000000000004</v>
      </c>
      <c r="J3794" s="10">
        <v>3750</v>
      </c>
      <c r="K3794" s="11">
        <f t="shared" si="28"/>
        <v>2062.5</v>
      </c>
      <c r="L3794" s="11">
        <f t="shared" si="29"/>
        <v>618.75</v>
      </c>
      <c r="M3794" s="12">
        <v>0.3</v>
      </c>
      <c r="O3794" s="17"/>
      <c r="P3794" s="15"/>
      <c r="Q3794" s="13"/>
      <c r="R3794" s="14"/>
    </row>
    <row r="3795" spans="1:18" ht="15.75" customHeight="1">
      <c r="A3795" s="1"/>
      <c r="B3795" s="7" t="s">
        <v>14</v>
      </c>
      <c r="C3795" s="7">
        <v>1185732</v>
      </c>
      <c r="D3795" s="8">
        <v>44426</v>
      </c>
      <c r="E3795" s="7" t="s">
        <v>15</v>
      </c>
      <c r="F3795" s="7" t="s">
        <v>127</v>
      </c>
      <c r="G3795" s="7" t="s">
        <v>128</v>
      </c>
      <c r="H3795" s="7" t="s">
        <v>20</v>
      </c>
      <c r="I3795" s="9">
        <v>0.55000000000000004</v>
      </c>
      <c r="J3795" s="10">
        <v>2750</v>
      </c>
      <c r="K3795" s="11">
        <f t="shared" si="28"/>
        <v>1512.5000000000002</v>
      </c>
      <c r="L3795" s="11">
        <f t="shared" si="29"/>
        <v>453.75000000000006</v>
      </c>
      <c r="M3795" s="12">
        <v>0.3</v>
      </c>
      <c r="O3795" s="17"/>
      <c r="P3795" s="15"/>
      <c r="Q3795" s="13"/>
      <c r="R3795" s="14"/>
    </row>
    <row r="3796" spans="1:18" ht="15.75" customHeight="1">
      <c r="A3796" s="1"/>
      <c r="B3796" s="7" t="s">
        <v>14</v>
      </c>
      <c r="C3796" s="7">
        <v>1185732</v>
      </c>
      <c r="D3796" s="8">
        <v>44426</v>
      </c>
      <c r="E3796" s="7" t="s">
        <v>15</v>
      </c>
      <c r="F3796" s="7" t="s">
        <v>127</v>
      </c>
      <c r="G3796" s="7" t="s">
        <v>128</v>
      </c>
      <c r="H3796" s="7" t="s">
        <v>21</v>
      </c>
      <c r="I3796" s="9">
        <v>0.65</v>
      </c>
      <c r="J3796" s="10">
        <v>2500</v>
      </c>
      <c r="K3796" s="11">
        <f t="shared" si="28"/>
        <v>1625</v>
      </c>
      <c r="L3796" s="11">
        <f t="shared" si="29"/>
        <v>487.5</v>
      </c>
      <c r="M3796" s="12">
        <v>0.3</v>
      </c>
      <c r="O3796" s="17"/>
      <c r="P3796" s="15"/>
      <c r="Q3796" s="13"/>
      <c r="R3796" s="14"/>
    </row>
    <row r="3797" spans="1:18" ht="15.75" customHeight="1">
      <c r="A3797" s="1"/>
      <c r="B3797" s="7" t="s">
        <v>14</v>
      </c>
      <c r="C3797" s="7">
        <v>1185732</v>
      </c>
      <c r="D3797" s="8">
        <v>44426</v>
      </c>
      <c r="E3797" s="7" t="s">
        <v>15</v>
      </c>
      <c r="F3797" s="7" t="s">
        <v>127</v>
      </c>
      <c r="G3797" s="7" t="s">
        <v>128</v>
      </c>
      <c r="H3797" s="7" t="s">
        <v>22</v>
      </c>
      <c r="I3797" s="9">
        <v>0.70000000000000007</v>
      </c>
      <c r="J3797" s="10">
        <v>4250</v>
      </c>
      <c r="K3797" s="11">
        <f t="shared" si="28"/>
        <v>2975.0000000000005</v>
      </c>
      <c r="L3797" s="11">
        <f t="shared" si="29"/>
        <v>1041.25</v>
      </c>
      <c r="M3797" s="12">
        <v>0.35</v>
      </c>
      <c r="O3797" s="17"/>
      <c r="P3797" s="15"/>
      <c r="Q3797" s="13"/>
      <c r="R3797" s="14"/>
    </row>
    <row r="3798" spans="1:18" ht="15.75" customHeight="1">
      <c r="A3798" s="1"/>
      <c r="B3798" s="7" t="s">
        <v>14</v>
      </c>
      <c r="C3798" s="7">
        <v>1185732</v>
      </c>
      <c r="D3798" s="8">
        <v>44456</v>
      </c>
      <c r="E3798" s="7" t="s">
        <v>15</v>
      </c>
      <c r="F3798" s="7" t="s">
        <v>127</v>
      </c>
      <c r="G3798" s="7" t="s">
        <v>128</v>
      </c>
      <c r="H3798" s="7" t="s">
        <v>17</v>
      </c>
      <c r="I3798" s="9">
        <v>0.65</v>
      </c>
      <c r="J3798" s="10">
        <v>5500</v>
      </c>
      <c r="K3798" s="11">
        <f t="shared" si="28"/>
        <v>3575</v>
      </c>
      <c r="L3798" s="11">
        <f t="shared" si="29"/>
        <v>1430</v>
      </c>
      <c r="M3798" s="12">
        <v>0.4</v>
      </c>
      <c r="O3798" s="17"/>
      <c r="P3798" s="15"/>
      <c r="Q3798" s="13"/>
      <c r="R3798" s="14"/>
    </row>
    <row r="3799" spans="1:18" ht="15.75" customHeight="1">
      <c r="A3799" s="1"/>
      <c r="B3799" s="7" t="s">
        <v>14</v>
      </c>
      <c r="C3799" s="7">
        <v>1185732</v>
      </c>
      <c r="D3799" s="8">
        <v>44456</v>
      </c>
      <c r="E3799" s="7" t="s">
        <v>15</v>
      </c>
      <c r="F3799" s="7" t="s">
        <v>127</v>
      </c>
      <c r="G3799" s="7" t="s">
        <v>128</v>
      </c>
      <c r="H3799" s="7" t="s">
        <v>18</v>
      </c>
      <c r="I3799" s="9">
        <v>0.60000000000000009</v>
      </c>
      <c r="J3799" s="10">
        <v>3500</v>
      </c>
      <c r="K3799" s="11">
        <f t="shared" si="28"/>
        <v>2100.0000000000005</v>
      </c>
      <c r="L3799" s="11">
        <f t="shared" si="29"/>
        <v>840.00000000000023</v>
      </c>
      <c r="M3799" s="12">
        <v>0.4</v>
      </c>
      <c r="O3799" s="17"/>
      <c r="P3799" s="15"/>
      <c r="Q3799" s="13"/>
      <c r="R3799" s="14"/>
    </row>
    <row r="3800" spans="1:18" ht="15.75" customHeight="1">
      <c r="A3800" s="1"/>
      <c r="B3800" s="7" t="s">
        <v>14</v>
      </c>
      <c r="C3800" s="7">
        <v>1185732</v>
      </c>
      <c r="D3800" s="8">
        <v>44456</v>
      </c>
      <c r="E3800" s="7" t="s">
        <v>15</v>
      </c>
      <c r="F3800" s="7" t="s">
        <v>127</v>
      </c>
      <c r="G3800" s="7" t="s">
        <v>128</v>
      </c>
      <c r="H3800" s="7" t="s">
        <v>19</v>
      </c>
      <c r="I3800" s="9">
        <v>0.55000000000000004</v>
      </c>
      <c r="J3800" s="10">
        <v>2500</v>
      </c>
      <c r="K3800" s="11">
        <f t="shared" si="28"/>
        <v>1375</v>
      </c>
      <c r="L3800" s="11">
        <f t="shared" si="29"/>
        <v>412.5</v>
      </c>
      <c r="M3800" s="12">
        <v>0.3</v>
      </c>
      <c r="O3800" s="17"/>
      <c r="P3800" s="15"/>
      <c r="Q3800" s="13"/>
      <c r="R3800" s="14"/>
    </row>
    <row r="3801" spans="1:18" ht="15.75" customHeight="1">
      <c r="A3801" s="1"/>
      <c r="B3801" s="7" t="s">
        <v>14</v>
      </c>
      <c r="C3801" s="7">
        <v>1185732</v>
      </c>
      <c r="D3801" s="8">
        <v>44456</v>
      </c>
      <c r="E3801" s="7" t="s">
        <v>15</v>
      </c>
      <c r="F3801" s="7" t="s">
        <v>127</v>
      </c>
      <c r="G3801" s="7" t="s">
        <v>128</v>
      </c>
      <c r="H3801" s="7" t="s">
        <v>20</v>
      </c>
      <c r="I3801" s="9">
        <v>0.55000000000000004</v>
      </c>
      <c r="J3801" s="10">
        <v>2250</v>
      </c>
      <c r="K3801" s="11">
        <f t="shared" si="28"/>
        <v>1237.5</v>
      </c>
      <c r="L3801" s="11">
        <f t="shared" si="29"/>
        <v>371.25</v>
      </c>
      <c r="M3801" s="12">
        <v>0.3</v>
      </c>
      <c r="O3801" s="17"/>
      <c r="P3801" s="15"/>
      <c r="Q3801" s="13"/>
      <c r="R3801" s="14"/>
    </row>
    <row r="3802" spans="1:18" ht="15.75" customHeight="1">
      <c r="A3802" s="1"/>
      <c r="B3802" s="7" t="s">
        <v>14</v>
      </c>
      <c r="C3802" s="7">
        <v>1185732</v>
      </c>
      <c r="D3802" s="8">
        <v>44456</v>
      </c>
      <c r="E3802" s="7" t="s">
        <v>15</v>
      </c>
      <c r="F3802" s="7" t="s">
        <v>127</v>
      </c>
      <c r="G3802" s="7" t="s">
        <v>128</v>
      </c>
      <c r="H3802" s="7" t="s">
        <v>21</v>
      </c>
      <c r="I3802" s="9">
        <v>0.65</v>
      </c>
      <c r="J3802" s="10">
        <v>2250</v>
      </c>
      <c r="K3802" s="11">
        <f t="shared" si="28"/>
        <v>1462.5</v>
      </c>
      <c r="L3802" s="11">
        <f t="shared" si="29"/>
        <v>438.75</v>
      </c>
      <c r="M3802" s="12">
        <v>0.3</v>
      </c>
      <c r="O3802" s="17"/>
      <c r="P3802" s="15"/>
      <c r="Q3802" s="13"/>
      <c r="R3802" s="14"/>
    </row>
    <row r="3803" spans="1:18" ht="15.75" customHeight="1">
      <c r="A3803" s="1"/>
      <c r="B3803" s="7" t="s">
        <v>14</v>
      </c>
      <c r="C3803" s="7">
        <v>1185732</v>
      </c>
      <c r="D3803" s="8">
        <v>44456</v>
      </c>
      <c r="E3803" s="7" t="s">
        <v>15</v>
      </c>
      <c r="F3803" s="7" t="s">
        <v>127</v>
      </c>
      <c r="G3803" s="7" t="s">
        <v>128</v>
      </c>
      <c r="H3803" s="7" t="s">
        <v>22</v>
      </c>
      <c r="I3803" s="9">
        <v>0.70000000000000007</v>
      </c>
      <c r="J3803" s="10">
        <v>3250</v>
      </c>
      <c r="K3803" s="11">
        <f t="shared" si="28"/>
        <v>2275</v>
      </c>
      <c r="L3803" s="11">
        <f t="shared" si="29"/>
        <v>796.25</v>
      </c>
      <c r="M3803" s="12">
        <v>0.35</v>
      </c>
      <c r="O3803" s="17"/>
      <c r="P3803" s="15"/>
      <c r="Q3803" s="13"/>
      <c r="R3803" s="14"/>
    </row>
    <row r="3804" spans="1:18" ht="15.75" customHeight="1">
      <c r="A3804" s="1"/>
      <c r="B3804" s="7" t="s">
        <v>14</v>
      </c>
      <c r="C3804" s="7">
        <v>1185732</v>
      </c>
      <c r="D3804" s="8">
        <v>44488</v>
      </c>
      <c r="E3804" s="7" t="s">
        <v>15</v>
      </c>
      <c r="F3804" s="7" t="s">
        <v>127</v>
      </c>
      <c r="G3804" s="7" t="s">
        <v>128</v>
      </c>
      <c r="H3804" s="7" t="s">
        <v>17</v>
      </c>
      <c r="I3804" s="9">
        <v>0.70000000000000007</v>
      </c>
      <c r="J3804" s="10">
        <v>4750</v>
      </c>
      <c r="K3804" s="11">
        <f t="shared" si="28"/>
        <v>3325.0000000000005</v>
      </c>
      <c r="L3804" s="11">
        <f t="shared" si="29"/>
        <v>1330.0000000000002</v>
      </c>
      <c r="M3804" s="12">
        <v>0.4</v>
      </c>
      <c r="O3804" s="17"/>
      <c r="P3804" s="15"/>
      <c r="Q3804" s="13"/>
      <c r="R3804" s="14"/>
    </row>
    <row r="3805" spans="1:18" ht="15.75" customHeight="1">
      <c r="A3805" s="1"/>
      <c r="B3805" s="7" t="s">
        <v>14</v>
      </c>
      <c r="C3805" s="7">
        <v>1185732</v>
      </c>
      <c r="D3805" s="8">
        <v>44488</v>
      </c>
      <c r="E3805" s="7" t="s">
        <v>15</v>
      </c>
      <c r="F3805" s="7" t="s">
        <v>127</v>
      </c>
      <c r="G3805" s="7" t="s">
        <v>128</v>
      </c>
      <c r="H3805" s="7" t="s">
        <v>18</v>
      </c>
      <c r="I3805" s="9">
        <v>0.65000000000000013</v>
      </c>
      <c r="J3805" s="10">
        <v>3000</v>
      </c>
      <c r="K3805" s="11">
        <f t="shared" si="28"/>
        <v>1950.0000000000005</v>
      </c>
      <c r="L3805" s="11">
        <f t="shared" si="29"/>
        <v>780.00000000000023</v>
      </c>
      <c r="M3805" s="12">
        <v>0.4</v>
      </c>
      <c r="O3805" s="17"/>
      <c r="P3805" s="15"/>
      <c r="Q3805" s="13"/>
      <c r="R3805" s="14"/>
    </row>
    <row r="3806" spans="1:18" ht="15.75" customHeight="1">
      <c r="A3806" s="1"/>
      <c r="B3806" s="7" t="s">
        <v>14</v>
      </c>
      <c r="C3806" s="7">
        <v>1185732</v>
      </c>
      <c r="D3806" s="8">
        <v>44488</v>
      </c>
      <c r="E3806" s="7" t="s">
        <v>15</v>
      </c>
      <c r="F3806" s="7" t="s">
        <v>127</v>
      </c>
      <c r="G3806" s="7" t="s">
        <v>128</v>
      </c>
      <c r="H3806" s="7" t="s">
        <v>19</v>
      </c>
      <c r="I3806" s="9">
        <v>0.65000000000000013</v>
      </c>
      <c r="J3806" s="10">
        <v>2000</v>
      </c>
      <c r="K3806" s="11">
        <f t="shared" si="28"/>
        <v>1300.0000000000002</v>
      </c>
      <c r="L3806" s="11">
        <f t="shared" si="29"/>
        <v>390.00000000000006</v>
      </c>
      <c r="M3806" s="12">
        <v>0.3</v>
      </c>
      <c r="O3806" s="17"/>
      <c r="P3806" s="15"/>
      <c r="Q3806" s="13"/>
      <c r="R3806" s="14"/>
    </row>
    <row r="3807" spans="1:18" ht="15.75" customHeight="1">
      <c r="A3807" s="1"/>
      <c r="B3807" s="7" t="s">
        <v>14</v>
      </c>
      <c r="C3807" s="7">
        <v>1185732</v>
      </c>
      <c r="D3807" s="8">
        <v>44488</v>
      </c>
      <c r="E3807" s="7" t="s">
        <v>15</v>
      </c>
      <c r="F3807" s="7" t="s">
        <v>127</v>
      </c>
      <c r="G3807" s="7" t="s">
        <v>128</v>
      </c>
      <c r="H3807" s="7" t="s">
        <v>20</v>
      </c>
      <c r="I3807" s="9">
        <v>0.65000000000000013</v>
      </c>
      <c r="J3807" s="10">
        <v>1750</v>
      </c>
      <c r="K3807" s="11">
        <f t="shared" si="28"/>
        <v>1137.5000000000002</v>
      </c>
      <c r="L3807" s="11">
        <f t="shared" si="29"/>
        <v>341.25000000000006</v>
      </c>
      <c r="M3807" s="12">
        <v>0.3</v>
      </c>
      <c r="O3807" s="17"/>
      <c r="P3807" s="15"/>
      <c r="Q3807" s="13"/>
      <c r="R3807" s="14"/>
    </row>
    <row r="3808" spans="1:18" ht="15.75" customHeight="1">
      <c r="A3808" s="1"/>
      <c r="B3808" s="7" t="s">
        <v>14</v>
      </c>
      <c r="C3808" s="7">
        <v>1185732</v>
      </c>
      <c r="D3808" s="8">
        <v>44488</v>
      </c>
      <c r="E3808" s="7" t="s">
        <v>15</v>
      </c>
      <c r="F3808" s="7" t="s">
        <v>127</v>
      </c>
      <c r="G3808" s="7" t="s">
        <v>128</v>
      </c>
      <c r="H3808" s="7" t="s">
        <v>21</v>
      </c>
      <c r="I3808" s="9">
        <v>0.75000000000000011</v>
      </c>
      <c r="J3808" s="10">
        <v>1750</v>
      </c>
      <c r="K3808" s="11">
        <f t="shared" si="28"/>
        <v>1312.5000000000002</v>
      </c>
      <c r="L3808" s="11">
        <f t="shared" si="29"/>
        <v>393.75000000000006</v>
      </c>
      <c r="M3808" s="12">
        <v>0.3</v>
      </c>
      <c r="O3808" s="17"/>
      <c r="P3808" s="15"/>
      <c r="Q3808" s="13"/>
      <c r="R3808" s="14"/>
    </row>
    <row r="3809" spans="1:18" ht="15.75" customHeight="1">
      <c r="A3809" s="1"/>
      <c r="B3809" s="7" t="s">
        <v>14</v>
      </c>
      <c r="C3809" s="7">
        <v>1185732</v>
      </c>
      <c r="D3809" s="8">
        <v>44488</v>
      </c>
      <c r="E3809" s="7" t="s">
        <v>15</v>
      </c>
      <c r="F3809" s="7" t="s">
        <v>127</v>
      </c>
      <c r="G3809" s="7" t="s">
        <v>128</v>
      </c>
      <c r="H3809" s="7" t="s">
        <v>22</v>
      </c>
      <c r="I3809" s="9">
        <v>0.8</v>
      </c>
      <c r="J3809" s="10">
        <v>3000</v>
      </c>
      <c r="K3809" s="11">
        <f t="shared" si="28"/>
        <v>2400</v>
      </c>
      <c r="L3809" s="11">
        <f t="shared" si="29"/>
        <v>840</v>
      </c>
      <c r="M3809" s="12">
        <v>0.35</v>
      </c>
      <c r="O3809" s="17"/>
      <c r="P3809" s="15"/>
      <c r="Q3809" s="13"/>
      <c r="R3809" s="14"/>
    </row>
    <row r="3810" spans="1:18" ht="15.75" customHeight="1">
      <c r="A3810" s="1"/>
      <c r="B3810" s="7" t="s">
        <v>14</v>
      </c>
      <c r="C3810" s="7">
        <v>1185732</v>
      </c>
      <c r="D3810" s="8">
        <v>44518</v>
      </c>
      <c r="E3810" s="7" t="s">
        <v>15</v>
      </c>
      <c r="F3810" s="7" t="s">
        <v>127</v>
      </c>
      <c r="G3810" s="7" t="s">
        <v>128</v>
      </c>
      <c r="H3810" s="7" t="s">
        <v>17</v>
      </c>
      <c r="I3810" s="9">
        <v>0.75000000000000011</v>
      </c>
      <c r="J3810" s="10">
        <v>4500</v>
      </c>
      <c r="K3810" s="11">
        <f t="shared" si="28"/>
        <v>3375.0000000000005</v>
      </c>
      <c r="L3810" s="11">
        <f t="shared" si="29"/>
        <v>1350.0000000000002</v>
      </c>
      <c r="M3810" s="12">
        <v>0.4</v>
      </c>
      <c r="O3810" s="17"/>
      <c r="P3810" s="15"/>
      <c r="Q3810" s="13"/>
      <c r="R3810" s="14"/>
    </row>
    <row r="3811" spans="1:18" ht="15.75" customHeight="1">
      <c r="A3811" s="1"/>
      <c r="B3811" s="7" t="s">
        <v>14</v>
      </c>
      <c r="C3811" s="7">
        <v>1185732</v>
      </c>
      <c r="D3811" s="8">
        <v>44518</v>
      </c>
      <c r="E3811" s="7" t="s">
        <v>15</v>
      </c>
      <c r="F3811" s="7" t="s">
        <v>127</v>
      </c>
      <c r="G3811" s="7" t="s">
        <v>128</v>
      </c>
      <c r="H3811" s="7" t="s">
        <v>18</v>
      </c>
      <c r="I3811" s="9">
        <v>0.65000000000000013</v>
      </c>
      <c r="J3811" s="10">
        <v>3250</v>
      </c>
      <c r="K3811" s="11">
        <f t="shared" si="28"/>
        <v>2112.5000000000005</v>
      </c>
      <c r="L3811" s="11">
        <f t="shared" si="29"/>
        <v>845.00000000000023</v>
      </c>
      <c r="M3811" s="12">
        <v>0.4</v>
      </c>
      <c r="O3811" s="17"/>
      <c r="P3811" s="15"/>
      <c r="Q3811" s="13"/>
      <c r="R3811" s="14"/>
    </row>
    <row r="3812" spans="1:18" ht="15.75" customHeight="1">
      <c r="A3812" s="1"/>
      <c r="B3812" s="7" t="s">
        <v>14</v>
      </c>
      <c r="C3812" s="7">
        <v>1185732</v>
      </c>
      <c r="D3812" s="8">
        <v>44518</v>
      </c>
      <c r="E3812" s="7" t="s">
        <v>15</v>
      </c>
      <c r="F3812" s="7" t="s">
        <v>127</v>
      </c>
      <c r="G3812" s="7" t="s">
        <v>128</v>
      </c>
      <c r="H3812" s="7" t="s">
        <v>19</v>
      </c>
      <c r="I3812" s="9">
        <v>0.65000000000000013</v>
      </c>
      <c r="J3812" s="10">
        <v>3450</v>
      </c>
      <c r="K3812" s="11">
        <f t="shared" si="28"/>
        <v>2242.5000000000005</v>
      </c>
      <c r="L3812" s="11">
        <f t="shared" si="29"/>
        <v>672.75000000000011</v>
      </c>
      <c r="M3812" s="12">
        <v>0.3</v>
      </c>
      <c r="O3812" s="17"/>
      <c r="P3812" s="15"/>
      <c r="Q3812" s="13"/>
      <c r="R3812" s="14"/>
    </row>
    <row r="3813" spans="1:18" ht="15.75" customHeight="1">
      <c r="A3813" s="1"/>
      <c r="B3813" s="7" t="s">
        <v>14</v>
      </c>
      <c r="C3813" s="7">
        <v>1185732</v>
      </c>
      <c r="D3813" s="8">
        <v>44518</v>
      </c>
      <c r="E3813" s="7" t="s">
        <v>15</v>
      </c>
      <c r="F3813" s="7" t="s">
        <v>127</v>
      </c>
      <c r="G3813" s="7" t="s">
        <v>128</v>
      </c>
      <c r="H3813" s="7" t="s">
        <v>20</v>
      </c>
      <c r="I3813" s="9">
        <v>0.65000000000000013</v>
      </c>
      <c r="J3813" s="10">
        <v>3250</v>
      </c>
      <c r="K3813" s="11">
        <f t="shared" si="28"/>
        <v>2112.5000000000005</v>
      </c>
      <c r="L3813" s="11">
        <f t="shared" si="29"/>
        <v>633.75000000000011</v>
      </c>
      <c r="M3813" s="12">
        <v>0.3</v>
      </c>
      <c r="O3813" s="17"/>
      <c r="P3813" s="15"/>
      <c r="Q3813" s="13"/>
      <c r="R3813" s="14"/>
    </row>
    <row r="3814" spans="1:18" ht="15.75" customHeight="1">
      <c r="A3814" s="1"/>
      <c r="B3814" s="7" t="s">
        <v>14</v>
      </c>
      <c r="C3814" s="7">
        <v>1185732</v>
      </c>
      <c r="D3814" s="8">
        <v>44518</v>
      </c>
      <c r="E3814" s="7" t="s">
        <v>15</v>
      </c>
      <c r="F3814" s="7" t="s">
        <v>127</v>
      </c>
      <c r="G3814" s="7" t="s">
        <v>128</v>
      </c>
      <c r="H3814" s="7" t="s">
        <v>21</v>
      </c>
      <c r="I3814" s="9">
        <v>0.75000000000000011</v>
      </c>
      <c r="J3814" s="10">
        <v>3000</v>
      </c>
      <c r="K3814" s="11">
        <f t="shared" si="28"/>
        <v>2250.0000000000005</v>
      </c>
      <c r="L3814" s="11">
        <f t="shared" si="29"/>
        <v>675.00000000000011</v>
      </c>
      <c r="M3814" s="12">
        <v>0.3</v>
      </c>
      <c r="O3814" s="17"/>
      <c r="P3814" s="15"/>
      <c r="Q3814" s="13"/>
      <c r="R3814" s="14"/>
    </row>
    <row r="3815" spans="1:18" ht="15.75" customHeight="1">
      <c r="A3815" s="1"/>
      <c r="B3815" s="7" t="s">
        <v>14</v>
      </c>
      <c r="C3815" s="7">
        <v>1185732</v>
      </c>
      <c r="D3815" s="8">
        <v>44518</v>
      </c>
      <c r="E3815" s="7" t="s">
        <v>15</v>
      </c>
      <c r="F3815" s="7" t="s">
        <v>127</v>
      </c>
      <c r="G3815" s="7" t="s">
        <v>128</v>
      </c>
      <c r="H3815" s="7" t="s">
        <v>22</v>
      </c>
      <c r="I3815" s="9">
        <v>0.8</v>
      </c>
      <c r="J3815" s="10">
        <v>4000</v>
      </c>
      <c r="K3815" s="11">
        <f t="shared" si="28"/>
        <v>3200</v>
      </c>
      <c r="L3815" s="11">
        <f t="shared" si="29"/>
        <v>1120</v>
      </c>
      <c r="M3815" s="12">
        <v>0.35</v>
      </c>
      <c r="O3815" s="17"/>
      <c r="P3815" s="15"/>
      <c r="Q3815" s="13"/>
      <c r="R3815" s="14"/>
    </row>
    <row r="3816" spans="1:18" ht="15.75" customHeight="1">
      <c r="A3816" s="1"/>
      <c r="B3816" s="7" t="s">
        <v>14</v>
      </c>
      <c r="C3816" s="7">
        <v>1185732</v>
      </c>
      <c r="D3816" s="8">
        <v>44547</v>
      </c>
      <c r="E3816" s="7" t="s">
        <v>15</v>
      </c>
      <c r="F3816" s="7" t="s">
        <v>127</v>
      </c>
      <c r="G3816" s="7" t="s">
        <v>128</v>
      </c>
      <c r="H3816" s="7" t="s">
        <v>17</v>
      </c>
      <c r="I3816" s="9">
        <v>0.75000000000000011</v>
      </c>
      <c r="J3816" s="10">
        <v>6250</v>
      </c>
      <c r="K3816" s="11">
        <f t="shared" si="28"/>
        <v>4687.5000000000009</v>
      </c>
      <c r="L3816" s="11">
        <f t="shared" si="29"/>
        <v>1875.0000000000005</v>
      </c>
      <c r="M3816" s="12">
        <v>0.4</v>
      </c>
      <c r="O3816" s="17"/>
      <c r="P3816" s="15"/>
      <c r="Q3816" s="13"/>
      <c r="R3816" s="14"/>
    </row>
    <row r="3817" spans="1:18" ht="15.75" customHeight="1">
      <c r="A3817" s="1"/>
      <c r="B3817" s="7" t="s">
        <v>14</v>
      </c>
      <c r="C3817" s="7">
        <v>1185732</v>
      </c>
      <c r="D3817" s="8">
        <v>44547</v>
      </c>
      <c r="E3817" s="7" t="s">
        <v>15</v>
      </c>
      <c r="F3817" s="7" t="s">
        <v>127</v>
      </c>
      <c r="G3817" s="7" t="s">
        <v>128</v>
      </c>
      <c r="H3817" s="7" t="s">
        <v>18</v>
      </c>
      <c r="I3817" s="9">
        <v>0.65000000000000013</v>
      </c>
      <c r="J3817" s="10">
        <v>4250</v>
      </c>
      <c r="K3817" s="11">
        <f t="shared" si="28"/>
        <v>2762.5000000000005</v>
      </c>
      <c r="L3817" s="11">
        <f t="shared" si="29"/>
        <v>1105.0000000000002</v>
      </c>
      <c r="M3817" s="12">
        <v>0.4</v>
      </c>
      <c r="O3817" s="17"/>
      <c r="P3817" s="15"/>
      <c r="Q3817" s="13"/>
      <c r="R3817" s="14"/>
    </row>
    <row r="3818" spans="1:18" ht="15.75" customHeight="1">
      <c r="A3818" s="1"/>
      <c r="B3818" s="7" t="s">
        <v>14</v>
      </c>
      <c r="C3818" s="7">
        <v>1185732</v>
      </c>
      <c r="D3818" s="8">
        <v>44547</v>
      </c>
      <c r="E3818" s="7" t="s">
        <v>15</v>
      </c>
      <c r="F3818" s="7" t="s">
        <v>127</v>
      </c>
      <c r="G3818" s="7" t="s">
        <v>128</v>
      </c>
      <c r="H3818" s="7" t="s">
        <v>19</v>
      </c>
      <c r="I3818" s="9">
        <v>0.65000000000000013</v>
      </c>
      <c r="J3818" s="10">
        <v>4000</v>
      </c>
      <c r="K3818" s="11">
        <f t="shared" si="28"/>
        <v>2600.0000000000005</v>
      </c>
      <c r="L3818" s="11">
        <f t="shared" si="29"/>
        <v>780.00000000000011</v>
      </c>
      <c r="M3818" s="12">
        <v>0.3</v>
      </c>
      <c r="O3818" s="17"/>
      <c r="P3818" s="15"/>
      <c r="Q3818" s="13"/>
      <c r="R3818" s="14"/>
    </row>
    <row r="3819" spans="1:18" ht="15.75" customHeight="1">
      <c r="A3819" s="1"/>
      <c r="B3819" s="7" t="s">
        <v>14</v>
      </c>
      <c r="C3819" s="7">
        <v>1185732</v>
      </c>
      <c r="D3819" s="8">
        <v>44547</v>
      </c>
      <c r="E3819" s="7" t="s">
        <v>15</v>
      </c>
      <c r="F3819" s="7" t="s">
        <v>127</v>
      </c>
      <c r="G3819" s="7" t="s">
        <v>128</v>
      </c>
      <c r="H3819" s="7" t="s">
        <v>20</v>
      </c>
      <c r="I3819" s="9">
        <v>0.65000000000000013</v>
      </c>
      <c r="J3819" s="10">
        <v>3500</v>
      </c>
      <c r="K3819" s="11">
        <f t="shared" si="28"/>
        <v>2275.0000000000005</v>
      </c>
      <c r="L3819" s="11">
        <f t="shared" si="29"/>
        <v>682.50000000000011</v>
      </c>
      <c r="M3819" s="12">
        <v>0.3</v>
      </c>
      <c r="O3819" s="17"/>
      <c r="P3819" s="15"/>
      <c r="Q3819" s="13"/>
      <c r="R3819" s="14"/>
    </row>
    <row r="3820" spans="1:18" ht="15.75" customHeight="1">
      <c r="A3820" s="1"/>
      <c r="B3820" s="7" t="s">
        <v>14</v>
      </c>
      <c r="C3820" s="7">
        <v>1185732</v>
      </c>
      <c r="D3820" s="8">
        <v>44547</v>
      </c>
      <c r="E3820" s="7" t="s">
        <v>15</v>
      </c>
      <c r="F3820" s="7" t="s">
        <v>127</v>
      </c>
      <c r="G3820" s="7" t="s">
        <v>128</v>
      </c>
      <c r="H3820" s="7" t="s">
        <v>21</v>
      </c>
      <c r="I3820" s="9">
        <v>0.75000000000000011</v>
      </c>
      <c r="J3820" s="10">
        <v>3500</v>
      </c>
      <c r="K3820" s="11">
        <f t="shared" si="28"/>
        <v>2625.0000000000005</v>
      </c>
      <c r="L3820" s="11">
        <f t="shared" si="29"/>
        <v>787.50000000000011</v>
      </c>
      <c r="M3820" s="12">
        <v>0.3</v>
      </c>
      <c r="O3820" s="17"/>
      <c r="P3820" s="15"/>
      <c r="Q3820" s="13"/>
      <c r="R3820" s="14"/>
    </row>
    <row r="3821" spans="1:18" ht="15.75" customHeight="1">
      <c r="A3821" s="1"/>
      <c r="B3821" s="7" t="s">
        <v>14</v>
      </c>
      <c r="C3821" s="7">
        <v>1185732</v>
      </c>
      <c r="D3821" s="8">
        <v>44547</v>
      </c>
      <c r="E3821" s="7" t="s">
        <v>15</v>
      </c>
      <c r="F3821" s="7" t="s">
        <v>127</v>
      </c>
      <c r="G3821" s="7" t="s">
        <v>128</v>
      </c>
      <c r="H3821" s="7" t="s">
        <v>22</v>
      </c>
      <c r="I3821" s="9">
        <v>0.8</v>
      </c>
      <c r="J3821" s="10">
        <v>4500</v>
      </c>
      <c r="K3821" s="11">
        <f t="shared" si="28"/>
        <v>3600</v>
      </c>
      <c r="L3821" s="11">
        <f t="shared" si="29"/>
        <v>1260</v>
      </c>
      <c r="M3821" s="12">
        <v>0.35</v>
      </c>
      <c r="O3821" s="17"/>
      <c r="P3821" s="15"/>
      <c r="Q3821" s="13"/>
      <c r="R3821" s="14"/>
    </row>
    <row r="3822" spans="1:18" ht="15.75" customHeight="1">
      <c r="A3822" s="1" t="s">
        <v>39</v>
      </c>
      <c r="B3822" s="7" t="s">
        <v>14</v>
      </c>
      <c r="C3822" s="7">
        <v>1185732</v>
      </c>
      <c r="D3822" s="8">
        <v>44220</v>
      </c>
      <c r="E3822" s="7" t="s">
        <v>15</v>
      </c>
      <c r="F3822" s="7" t="s">
        <v>129</v>
      </c>
      <c r="G3822" s="7" t="s">
        <v>130</v>
      </c>
      <c r="H3822" s="7" t="s">
        <v>17</v>
      </c>
      <c r="I3822" s="9">
        <v>0.55000000000000004</v>
      </c>
      <c r="J3822" s="10">
        <v>5000</v>
      </c>
      <c r="K3822" s="11">
        <f t="shared" si="28"/>
        <v>2750</v>
      </c>
      <c r="L3822" s="11">
        <f t="shared" si="29"/>
        <v>962.50000000000011</v>
      </c>
      <c r="M3822" s="12">
        <v>0.35000000000000003</v>
      </c>
      <c r="O3822" s="17"/>
      <c r="P3822" s="15">
        <f>Data!$I3822+0.05</f>
        <v>0.60000000000000009</v>
      </c>
      <c r="Q3822" s="13">
        <f>Data!$J3822-250</f>
        <v>4750</v>
      </c>
      <c r="R3822" s="14">
        <f>Data!$M3822-5%</f>
        <v>0.30000000000000004</v>
      </c>
    </row>
    <row r="3823" spans="1:18" ht="15.75" customHeight="1">
      <c r="A3823" s="1"/>
      <c r="B3823" s="7" t="s">
        <v>14</v>
      </c>
      <c r="C3823" s="7">
        <v>1185732</v>
      </c>
      <c r="D3823" s="8">
        <v>44220</v>
      </c>
      <c r="E3823" s="7" t="s">
        <v>15</v>
      </c>
      <c r="F3823" s="7" t="s">
        <v>129</v>
      </c>
      <c r="G3823" s="7" t="s">
        <v>130</v>
      </c>
      <c r="H3823" s="7" t="s">
        <v>18</v>
      </c>
      <c r="I3823" s="9">
        <v>0.55000000000000004</v>
      </c>
      <c r="J3823" s="10">
        <v>3000</v>
      </c>
      <c r="K3823" s="11">
        <f t="shared" si="28"/>
        <v>1650.0000000000002</v>
      </c>
      <c r="L3823" s="11">
        <f t="shared" si="29"/>
        <v>577.50000000000011</v>
      </c>
      <c r="M3823" s="12">
        <v>0.35000000000000003</v>
      </c>
      <c r="O3823" s="17"/>
      <c r="P3823" s="15">
        <f>Data!$I3823+0.05</f>
        <v>0.60000000000000009</v>
      </c>
      <c r="Q3823" s="13">
        <f>Data!$J3823-250</f>
        <v>2750</v>
      </c>
      <c r="R3823" s="14">
        <f>Data!$M3823-5%</f>
        <v>0.30000000000000004</v>
      </c>
    </row>
    <row r="3824" spans="1:18" ht="15.75" customHeight="1">
      <c r="A3824" s="1"/>
      <c r="B3824" s="7" t="s">
        <v>14</v>
      </c>
      <c r="C3824" s="7">
        <v>1185732</v>
      </c>
      <c r="D3824" s="8">
        <v>44220</v>
      </c>
      <c r="E3824" s="7" t="s">
        <v>15</v>
      </c>
      <c r="F3824" s="7" t="s">
        <v>129</v>
      </c>
      <c r="G3824" s="7" t="s">
        <v>130</v>
      </c>
      <c r="H3824" s="7" t="s">
        <v>19</v>
      </c>
      <c r="I3824" s="9">
        <v>0.45</v>
      </c>
      <c r="J3824" s="10">
        <v>3000</v>
      </c>
      <c r="K3824" s="11">
        <f t="shared" si="28"/>
        <v>1350</v>
      </c>
      <c r="L3824" s="11">
        <f t="shared" si="29"/>
        <v>337.5</v>
      </c>
      <c r="M3824" s="12">
        <v>0.25</v>
      </c>
      <c r="O3824" s="17"/>
      <c r="P3824" s="15">
        <f>Data!$I3824+0.05</f>
        <v>0.5</v>
      </c>
      <c r="Q3824" s="13">
        <f>Data!$J3824-250</f>
        <v>2750</v>
      </c>
      <c r="R3824" s="14">
        <f>Data!$M3824-5%</f>
        <v>0.2</v>
      </c>
    </row>
    <row r="3825" spans="1:18" ht="15.75" customHeight="1">
      <c r="A3825" s="1"/>
      <c r="B3825" s="7" t="s">
        <v>14</v>
      </c>
      <c r="C3825" s="7">
        <v>1185732</v>
      </c>
      <c r="D3825" s="8">
        <v>44220</v>
      </c>
      <c r="E3825" s="7" t="s">
        <v>15</v>
      </c>
      <c r="F3825" s="7" t="s">
        <v>129</v>
      </c>
      <c r="G3825" s="7" t="s">
        <v>130</v>
      </c>
      <c r="H3825" s="7" t="s">
        <v>20</v>
      </c>
      <c r="I3825" s="9">
        <v>0.49999999999999994</v>
      </c>
      <c r="J3825" s="10">
        <v>1500</v>
      </c>
      <c r="K3825" s="11">
        <f t="shared" si="28"/>
        <v>749.99999999999989</v>
      </c>
      <c r="L3825" s="11">
        <f t="shared" si="29"/>
        <v>187.49999999999997</v>
      </c>
      <c r="M3825" s="12">
        <v>0.25</v>
      </c>
      <c r="O3825" s="17"/>
      <c r="P3825" s="15">
        <f>Data!$I3825+0.05</f>
        <v>0.54999999999999993</v>
      </c>
      <c r="Q3825" s="13">
        <f>Data!$J3825-250</f>
        <v>1250</v>
      </c>
      <c r="R3825" s="14">
        <f>Data!$M3825-5%</f>
        <v>0.2</v>
      </c>
    </row>
    <row r="3826" spans="1:18" ht="15.75" customHeight="1">
      <c r="A3826" s="1"/>
      <c r="B3826" s="7" t="s">
        <v>14</v>
      </c>
      <c r="C3826" s="7">
        <v>1185732</v>
      </c>
      <c r="D3826" s="8">
        <v>44220</v>
      </c>
      <c r="E3826" s="7" t="s">
        <v>15</v>
      </c>
      <c r="F3826" s="7" t="s">
        <v>129</v>
      </c>
      <c r="G3826" s="7" t="s">
        <v>130</v>
      </c>
      <c r="H3826" s="7" t="s">
        <v>21</v>
      </c>
      <c r="I3826" s="9">
        <v>0.65000000000000013</v>
      </c>
      <c r="J3826" s="10">
        <v>2000</v>
      </c>
      <c r="K3826" s="11">
        <f t="shared" si="28"/>
        <v>1300.0000000000002</v>
      </c>
      <c r="L3826" s="11">
        <f t="shared" si="29"/>
        <v>325.00000000000006</v>
      </c>
      <c r="M3826" s="12">
        <v>0.25</v>
      </c>
      <c r="O3826" s="17"/>
      <c r="P3826" s="15">
        <f>Data!$I3826+0.05</f>
        <v>0.70000000000000018</v>
      </c>
      <c r="Q3826" s="13">
        <f>Data!$J3826-250</f>
        <v>1750</v>
      </c>
      <c r="R3826" s="14">
        <f>Data!$M3826-5%</f>
        <v>0.2</v>
      </c>
    </row>
    <row r="3827" spans="1:18" ht="15.75" customHeight="1">
      <c r="A3827" s="1"/>
      <c r="B3827" s="7" t="s">
        <v>14</v>
      </c>
      <c r="C3827" s="7">
        <v>1185732</v>
      </c>
      <c r="D3827" s="8">
        <v>44220</v>
      </c>
      <c r="E3827" s="7" t="s">
        <v>15</v>
      </c>
      <c r="F3827" s="7" t="s">
        <v>129</v>
      </c>
      <c r="G3827" s="7" t="s">
        <v>130</v>
      </c>
      <c r="H3827" s="7" t="s">
        <v>22</v>
      </c>
      <c r="I3827" s="9">
        <v>0.55000000000000004</v>
      </c>
      <c r="J3827" s="10">
        <v>3000</v>
      </c>
      <c r="K3827" s="11">
        <f t="shared" si="28"/>
        <v>1650.0000000000002</v>
      </c>
      <c r="L3827" s="11">
        <f t="shared" si="29"/>
        <v>495.00000000000006</v>
      </c>
      <c r="M3827" s="12">
        <v>0.3</v>
      </c>
      <c r="O3827" s="17"/>
      <c r="P3827" s="15">
        <f>Data!$I3827+0.05</f>
        <v>0.60000000000000009</v>
      </c>
      <c r="Q3827" s="13">
        <f>Data!$J3827-250</f>
        <v>2750</v>
      </c>
      <c r="R3827" s="14">
        <f>Data!$M3827-5%</f>
        <v>0.25</v>
      </c>
    </row>
    <row r="3828" spans="1:18" ht="15.75" customHeight="1">
      <c r="A3828" s="1"/>
      <c r="B3828" s="7" t="s">
        <v>14</v>
      </c>
      <c r="C3828" s="7">
        <v>1185732</v>
      </c>
      <c r="D3828" s="8">
        <v>44249</v>
      </c>
      <c r="E3828" s="7" t="s">
        <v>15</v>
      </c>
      <c r="F3828" s="7" t="s">
        <v>129</v>
      </c>
      <c r="G3828" s="7" t="s">
        <v>130</v>
      </c>
      <c r="H3828" s="7" t="s">
        <v>17</v>
      </c>
      <c r="I3828" s="9">
        <v>0.55000000000000004</v>
      </c>
      <c r="J3828" s="10">
        <v>5750</v>
      </c>
      <c r="K3828" s="11">
        <f t="shared" si="28"/>
        <v>3162.5000000000005</v>
      </c>
      <c r="L3828" s="11">
        <f t="shared" si="29"/>
        <v>1106.8750000000002</v>
      </c>
      <c r="M3828" s="12">
        <v>0.35000000000000003</v>
      </c>
      <c r="O3828" s="17"/>
      <c r="P3828" s="15">
        <f>Data!$I3828+0.05</f>
        <v>0.60000000000000009</v>
      </c>
      <c r="Q3828" s="13">
        <f>Data!$J3828-250</f>
        <v>5500</v>
      </c>
      <c r="R3828" s="14">
        <f>Data!$M3828-5%</f>
        <v>0.30000000000000004</v>
      </c>
    </row>
    <row r="3829" spans="1:18" ht="15.75" customHeight="1">
      <c r="A3829" s="1"/>
      <c r="B3829" s="7" t="s">
        <v>14</v>
      </c>
      <c r="C3829" s="7">
        <v>1185732</v>
      </c>
      <c r="D3829" s="8">
        <v>44249</v>
      </c>
      <c r="E3829" s="7" t="s">
        <v>15</v>
      </c>
      <c r="F3829" s="7" t="s">
        <v>129</v>
      </c>
      <c r="G3829" s="7" t="s">
        <v>130</v>
      </c>
      <c r="H3829" s="7" t="s">
        <v>18</v>
      </c>
      <c r="I3829" s="9">
        <v>0.55000000000000004</v>
      </c>
      <c r="J3829" s="10">
        <v>2250</v>
      </c>
      <c r="K3829" s="11">
        <f t="shared" si="28"/>
        <v>1237.5</v>
      </c>
      <c r="L3829" s="11">
        <f t="shared" si="29"/>
        <v>433.12500000000006</v>
      </c>
      <c r="M3829" s="12">
        <v>0.35000000000000003</v>
      </c>
      <c r="O3829" s="17"/>
      <c r="P3829" s="15">
        <f>Data!$I3829+0.05</f>
        <v>0.60000000000000009</v>
      </c>
      <c r="Q3829" s="13">
        <f>Data!$J3829-250</f>
        <v>2000</v>
      </c>
      <c r="R3829" s="14">
        <f>Data!$M3829-5%</f>
        <v>0.30000000000000004</v>
      </c>
    </row>
    <row r="3830" spans="1:18" ht="15.75" customHeight="1">
      <c r="A3830" s="1"/>
      <c r="B3830" s="7" t="s">
        <v>14</v>
      </c>
      <c r="C3830" s="7">
        <v>1185732</v>
      </c>
      <c r="D3830" s="8">
        <v>44249</v>
      </c>
      <c r="E3830" s="7" t="s">
        <v>15</v>
      </c>
      <c r="F3830" s="7" t="s">
        <v>129</v>
      </c>
      <c r="G3830" s="7" t="s">
        <v>130</v>
      </c>
      <c r="H3830" s="7" t="s">
        <v>19</v>
      </c>
      <c r="I3830" s="9">
        <v>0.45</v>
      </c>
      <c r="J3830" s="10">
        <v>2750</v>
      </c>
      <c r="K3830" s="11">
        <f t="shared" si="28"/>
        <v>1237.5</v>
      </c>
      <c r="L3830" s="11">
        <f t="shared" si="29"/>
        <v>309.375</v>
      </c>
      <c r="M3830" s="12">
        <v>0.25</v>
      </c>
      <c r="O3830" s="17"/>
      <c r="P3830" s="15">
        <f>Data!$I3830+0.05</f>
        <v>0.5</v>
      </c>
      <c r="Q3830" s="13">
        <f>Data!$J3830-250</f>
        <v>2500</v>
      </c>
      <c r="R3830" s="14">
        <f>Data!$M3830-5%</f>
        <v>0.2</v>
      </c>
    </row>
    <row r="3831" spans="1:18" ht="15.75" customHeight="1">
      <c r="A3831" s="1"/>
      <c r="B3831" s="7" t="s">
        <v>14</v>
      </c>
      <c r="C3831" s="7">
        <v>1185732</v>
      </c>
      <c r="D3831" s="8">
        <v>44249</v>
      </c>
      <c r="E3831" s="7" t="s">
        <v>15</v>
      </c>
      <c r="F3831" s="7" t="s">
        <v>129</v>
      </c>
      <c r="G3831" s="7" t="s">
        <v>130</v>
      </c>
      <c r="H3831" s="7" t="s">
        <v>20</v>
      </c>
      <c r="I3831" s="9">
        <v>0.49999999999999994</v>
      </c>
      <c r="J3831" s="10">
        <v>1750</v>
      </c>
      <c r="K3831" s="11">
        <f t="shared" ref="K3831:K7718" si="30">I3831*J3831</f>
        <v>874.99999999999989</v>
      </c>
      <c r="L3831" s="11">
        <f t="shared" ref="L3831:L7718" si="31">K3831*M3831</f>
        <v>218.74999999999997</v>
      </c>
      <c r="M3831" s="12">
        <v>0.25</v>
      </c>
      <c r="O3831" s="17"/>
      <c r="P3831" s="15">
        <f>Data!$I3831+0.05</f>
        <v>0.54999999999999993</v>
      </c>
      <c r="Q3831" s="13">
        <f>Data!$J3831-250</f>
        <v>1500</v>
      </c>
      <c r="R3831" s="14">
        <f>Data!$M3831-5%</f>
        <v>0.2</v>
      </c>
    </row>
    <row r="3832" spans="1:18" ht="15.75" customHeight="1">
      <c r="A3832" s="1"/>
      <c r="B3832" s="7" t="s">
        <v>14</v>
      </c>
      <c r="C3832" s="7">
        <v>1185732</v>
      </c>
      <c r="D3832" s="8">
        <v>44249</v>
      </c>
      <c r="E3832" s="7" t="s">
        <v>15</v>
      </c>
      <c r="F3832" s="7" t="s">
        <v>129</v>
      </c>
      <c r="G3832" s="7" t="s">
        <v>130</v>
      </c>
      <c r="H3832" s="7" t="s">
        <v>21</v>
      </c>
      <c r="I3832" s="9">
        <v>0.65000000000000013</v>
      </c>
      <c r="J3832" s="10">
        <v>2500</v>
      </c>
      <c r="K3832" s="11">
        <f t="shared" si="30"/>
        <v>1625.0000000000002</v>
      </c>
      <c r="L3832" s="11">
        <f t="shared" si="31"/>
        <v>406.25000000000006</v>
      </c>
      <c r="M3832" s="12">
        <v>0.25</v>
      </c>
      <c r="O3832" s="17"/>
      <c r="P3832" s="15">
        <f>Data!$I3832+0.05</f>
        <v>0.70000000000000018</v>
      </c>
      <c r="Q3832" s="13">
        <f>Data!$J3832-250</f>
        <v>2250</v>
      </c>
      <c r="R3832" s="14">
        <f>Data!$M3832-5%</f>
        <v>0.2</v>
      </c>
    </row>
    <row r="3833" spans="1:18" ht="15.75" customHeight="1">
      <c r="A3833" s="1"/>
      <c r="B3833" s="7" t="s">
        <v>14</v>
      </c>
      <c r="C3833" s="7">
        <v>1185732</v>
      </c>
      <c r="D3833" s="8">
        <v>44249</v>
      </c>
      <c r="E3833" s="7" t="s">
        <v>15</v>
      </c>
      <c r="F3833" s="7" t="s">
        <v>129</v>
      </c>
      <c r="G3833" s="7" t="s">
        <v>130</v>
      </c>
      <c r="H3833" s="7" t="s">
        <v>22</v>
      </c>
      <c r="I3833" s="9">
        <v>0.55000000000000004</v>
      </c>
      <c r="J3833" s="10">
        <v>3500</v>
      </c>
      <c r="K3833" s="11">
        <f t="shared" si="30"/>
        <v>1925.0000000000002</v>
      </c>
      <c r="L3833" s="11">
        <f t="shared" si="31"/>
        <v>577.5</v>
      </c>
      <c r="M3833" s="12">
        <v>0.3</v>
      </c>
      <c r="O3833" s="17"/>
      <c r="P3833" s="15">
        <f>Data!$I3833+0.05</f>
        <v>0.60000000000000009</v>
      </c>
      <c r="Q3833" s="13">
        <f>Data!$J3833-250</f>
        <v>3250</v>
      </c>
      <c r="R3833" s="14">
        <f>Data!$M3833-5%</f>
        <v>0.25</v>
      </c>
    </row>
    <row r="3834" spans="1:18" ht="15.75" customHeight="1">
      <c r="A3834" s="1"/>
      <c r="B3834" s="7" t="s">
        <v>14</v>
      </c>
      <c r="C3834" s="7">
        <v>1185732</v>
      </c>
      <c r="D3834" s="8">
        <v>44275</v>
      </c>
      <c r="E3834" s="7" t="s">
        <v>15</v>
      </c>
      <c r="F3834" s="7" t="s">
        <v>129</v>
      </c>
      <c r="G3834" s="7" t="s">
        <v>130</v>
      </c>
      <c r="H3834" s="7" t="s">
        <v>17</v>
      </c>
      <c r="I3834" s="9">
        <v>0.55000000000000004</v>
      </c>
      <c r="J3834" s="10">
        <v>5450</v>
      </c>
      <c r="K3834" s="11">
        <f t="shared" si="30"/>
        <v>2997.5000000000005</v>
      </c>
      <c r="L3834" s="11">
        <f t="shared" si="31"/>
        <v>1049.1250000000002</v>
      </c>
      <c r="M3834" s="12">
        <v>0.35000000000000003</v>
      </c>
      <c r="O3834" s="17"/>
      <c r="P3834" s="15">
        <f>Data!$I3834+0.05</f>
        <v>0.60000000000000009</v>
      </c>
      <c r="Q3834" s="13">
        <f>Data!$J3834-250</f>
        <v>5200</v>
      </c>
      <c r="R3834" s="14">
        <f>Data!$M3834-5%</f>
        <v>0.30000000000000004</v>
      </c>
    </row>
    <row r="3835" spans="1:18" ht="15.75" customHeight="1">
      <c r="A3835" s="1"/>
      <c r="B3835" s="7" t="s">
        <v>14</v>
      </c>
      <c r="C3835" s="7">
        <v>1185732</v>
      </c>
      <c r="D3835" s="8">
        <v>44275</v>
      </c>
      <c r="E3835" s="7" t="s">
        <v>15</v>
      </c>
      <c r="F3835" s="7" t="s">
        <v>129</v>
      </c>
      <c r="G3835" s="7" t="s">
        <v>130</v>
      </c>
      <c r="H3835" s="7" t="s">
        <v>18</v>
      </c>
      <c r="I3835" s="9">
        <v>0.55000000000000004</v>
      </c>
      <c r="J3835" s="10">
        <v>2500</v>
      </c>
      <c r="K3835" s="11">
        <f t="shared" si="30"/>
        <v>1375</v>
      </c>
      <c r="L3835" s="11">
        <f t="shared" si="31"/>
        <v>481.25000000000006</v>
      </c>
      <c r="M3835" s="12">
        <v>0.35000000000000003</v>
      </c>
      <c r="O3835" s="17"/>
      <c r="P3835" s="15">
        <f>Data!$I3835+0.05</f>
        <v>0.60000000000000009</v>
      </c>
      <c r="Q3835" s="13">
        <f>Data!$J3835-250</f>
        <v>2250</v>
      </c>
      <c r="R3835" s="14">
        <f>Data!$M3835-5%</f>
        <v>0.30000000000000004</v>
      </c>
    </row>
    <row r="3836" spans="1:18" ht="15.75" customHeight="1">
      <c r="A3836" s="1"/>
      <c r="B3836" s="7" t="s">
        <v>14</v>
      </c>
      <c r="C3836" s="7">
        <v>1185732</v>
      </c>
      <c r="D3836" s="8">
        <v>44275</v>
      </c>
      <c r="E3836" s="7" t="s">
        <v>15</v>
      </c>
      <c r="F3836" s="7" t="s">
        <v>129</v>
      </c>
      <c r="G3836" s="7" t="s">
        <v>130</v>
      </c>
      <c r="H3836" s="7" t="s">
        <v>19</v>
      </c>
      <c r="I3836" s="9">
        <v>0.45</v>
      </c>
      <c r="J3836" s="10">
        <v>2750</v>
      </c>
      <c r="K3836" s="11">
        <f t="shared" si="30"/>
        <v>1237.5</v>
      </c>
      <c r="L3836" s="11">
        <f t="shared" si="31"/>
        <v>309.375</v>
      </c>
      <c r="M3836" s="12">
        <v>0.25</v>
      </c>
      <c r="O3836" s="17"/>
      <c r="P3836" s="15">
        <f>Data!$I3836+0.05</f>
        <v>0.5</v>
      </c>
      <c r="Q3836" s="13">
        <f>Data!$J3836-250</f>
        <v>2500</v>
      </c>
      <c r="R3836" s="14">
        <f>Data!$M3836-5%</f>
        <v>0.2</v>
      </c>
    </row>
    <row r="3837" spans="1:18" ht="15.75" customHeight="1">
      <c r="A3837" s="1"/>
      <c r="B3837" s="7" t="s">
        <v>14</v>
      </c>
      <c r="C3837" s="7">
        <v>1185732</v>
      </c>
      <c r="D3837" s="8">
        <v>44275</v>
      </c>
      <c r="E3837" s="7" t="s">
        <v>15</v>
      </c>
      <c r="F3837" s="7" t="s">
        <v>129</v>
      </c>
      <c r="G3837" s="7" t="s">
        <v>130</v>
      </c>
      <c r="H3837" s="7" t="s">
        <v>20</v>
      </c>
      <c r="I3837" s="9">
        <v>0.49999999999999994</v>
      </c>
      <c r="J3837" s="10">
        <v>1250</v>
      </c>
      <c r="K3837" s="11">
        <f t="shared" si="30"/>
        <v>624.99999999999989</v>
      </c>
      <c r="L3837" s="11">
        <f t="shared" si="31"/>
        <v>156.24999999999997</v>
      </c>
      <c r="M3837" s="12">
        <v>0.25</v>
      </c>
      <c r="O3837" s="17"/>
      <c r="P3837" s="15">
        <f>Data!$I3837+0.05</f>
        <v>0.54999999999999993</v>
      </c>
      <c r="Q3837" s="13">
        <f>Data!$J3837-250</f>
        <v>1000</v>
      </c>
      <c r="R3837" s="14">
        <f>Data!$M3837-5%</f>
        <v>0.2</v>
      </c>
    </row>
    <row r="3838" spans="1:18" ht="15.75" customHeight="1">
      <c r="A3838" s="1"/>
      <c r="B3838" s="7" t="s">
        <v>14</v>
      </c>
      <c r="C3838" s="7">
        <v>1185732</v>
      </c>
      <c r="D3838" s="8">
        <v>44275</v>
      </c>
      <c r="E3838" s="7" t="s">
        <v>15</v>
      </c>
      <c r="F3838" s="7" t="s">
        <v>129</v>
      </c>
      <c r="G3838" s="7" t="s">
        <v>130</v>
      </c>
      <c r="H3838" s="7" t="s">
        <v>21</v>
      </c>
      <c r="I3838" s="9">
        <v>0.65000000000000013</v>
      </c>
      <c r="J3838" s="10">
        <v>1750</v>
      </c>
      <c r="K3838" s="11">
        <f t="shared" si="30"/>
        <v>1137.5000000000002</v>
      </c>
      <c r="L3838" s="11">
        <f t="shared" si="31"/>
        <v>284.37500000000006</v>
      </c>
      <c r="M3838" s="12">
        <v>0.25</v>
      </c>
      <c r="O3838" s="17"/>
      <c r="P3838" s="15">
        <f>Data!$I3838+0.05</f>
        <v>0.70000000000000018</v>
      </c>
      <c r="Q3838" s="13">
        <f>Data!$J3838-250</f>
        <v>1500</v>
      </c>
      <c r="R3838" s="14">
        <f>Data!$M3838-5%</f>
        <v>0.2</v>
      </c>
    </row>
    <row r="3839" spans="1:18" ht="15.75" customHeight="1">
      <c r="A3839" s="1"/>
      <c r="B3839" s="7" t="s">
        <v>14</v>
      </c>
      <c r="C3839" s="7">
        <v>1185732</v>
      </c>
      <c r="D3839" s="8">
        <v>44275</v>
      </c>
      <c r="E3839" s="7" t="s">
        <v>15</v>
      </c>
      <c r="F3839" s="7" t="s">
        <v>129</v>
      </c>
      <c r="G3839" s="7" t="s">
        <v>130</v>
      </c>
      <c r="H3839" s="7" t="s">
        <v>22</v>
      </c>
      <c r="I3839" s="9">
        <v>0.55000000000000004</v>
      </c>
      <c r="J3839" s="10">
        <v>2750</v>
      </c>
      <c r="K3839" s="11">
        <f t="shared" si="30"/>
        <v>1512.5000000000002</v>
      </c>
      <c r="L3839" s="11">
        <f t="shared" si="31"/>
        <v>453.75000000000006</v>
      </c>
      <c r="M3839" s="12">
        <v>0.3</v>
      </c>
      <c r="O3839" s="17"/>
      <c r="P3839" s="15">
        <f>Data!$I3839+0.05</f>
        <v>0.60000000000000009</v>
      </c>
      <c r="Q3839" s="13">
        <f>Data!$J3839-250</f>
        <v>2500</v>
      </c>
      <c r="R3839" s="14">
        <f>Data!$M3839-5%</f>
        <v>0.25</v>
      </c>
    </row>
    <row r="3840" spans="1:18" ht="15.75" customHeight="1">
      <c r="A3840" s="1"/>
      <c r="B3840" s="7" t="s">
        <v>14</v>
      </c>
      <c r="C3840" s="7">
        <v>1185732</v>
      </c>
      <c r="D3840" s="8">
        <v>44307</v>
      </c>
      <c r="E3840" s="7" t="s">
        <v>15</v>
      </c>
      <c r="F3840" s="7" t="s">
        <v>129</v>
      </c>
      <c r="G3840" s="7" t="s">
        <v>130</v>
      </c>
      <c r="H3840" s="7" t="s">
        <v>17</v>
      </c>
      <c r="I3840" s="9">
        <v>0.55000000000000004</v>
      </c>
      <c r="J3840" s="10">
        <v>5250</v>
      </c>
      <c r="K3840" s="11">
        <f t="shared" si="30"/>
        <v>2887.5000000000005</v>
      </c>
      <c r="L3840" s="11">
        <f t="shared" si="31"/>
        <v>1010.6250000000002</v>
      </c>
      <c r="M3840" s="12">
        <v>0.35000000000000003</v>
      </c>
      <c r="O3840" s="17"/>
      <c r="P3840" s="15">
        <f>Data!$I3840+0.05</f>
        <v>0.60000000000000009</v>
      </c>
      <c r="Q3840" s="13">
        <f>Data!$J3840-250</f>
        <v>5000</v>
      </c>
      <c r="R3840" s="14">
        <f>Data!$M3840-5%</f>
        <v>0.30000000000000004</v>
      </c>
    </row>
    <row r="3841" spans="1:18" ht="15.75" customHeight="1">
      <c r="A3841" s="1"/>
      <c r="B3841" s="7" t="s">
        <v>14</v>
      </c>
      <c r="C3841" s="7">
        <v>1185732</v>
      </c>
      <c r="D3841" s="8">
        <v>44307</v>
      </c>
      <c r="E3841" s="7" t="s">
        <v>15</v>
      </c>
      <c r="F3841" s="7" t="s">
        <v>129</v>
      </c>
      <c r="G3841" s="7" t="s">
        <v>130</v>
      </c>
      <c r="H3841" s="7" t="s">
        <v>18</v>
      </c>
      <c r="I3841" s="9">
        <v>0.55000000000000004</v>
      </c>
      <c r="J3841" s="10">
        <v>2250</v>
      </c>
      <c r="K3841" s="11">
        <f t="shared" si="30"/>
        <v>1237.5</v>
      </c>
      <c r="L3841" s="11">
        <f t="shared" si="31"/>
        <v>433.12500000000006</v>
      </c>
      <c r="M3841" s="12">
        <v>0.35000000000000003</v>
      </c>
      <c r="O3841" s="17"/>
      <c r="P3841" s="15">
        <f>Data!$I3841+0.05</f>
        <v>0.60000000000000009</v>
      </c>
      <c r="Q3841" s="13">
        <f>Data!$J3841-250</f>
        <v>2000</v>
      </c>
      <c r="R3841" s="14">
        <f>Data!$M3841-5%</f>
        <v>0.30000000000000004</v>
      </c>
    </row>
    <row r="3842" spans="1:18" ht="15.75" customHeight="1">
      <c r="A3842" s="1"/>
      <c r="B3842" s="7" t="s">
        <v>14</v>
      </c>
      <c r="C3842" s="7">
        <v>1185732</v>
      </c>
      <c r="D3842" s="8">
        <v>44307</v>
      </c>
      <c r="E3842" s="7" t="s">
        <v>15</v>
      </c>
      <c r="F3842" s="7" t="s">
        <v>129</v>
      </c>
      <c r="G3842" s="7" t="s">
        <v>130</v>
      </c>
      <c r="H3842" s="7" t="s">
        <v>19</v>
      </c>
      <c r="I3842" s="9">
        <v>0.45</v>
      </c>
      <c r="J3842" s="10">
        <v>2250</v>
      </c>
      <c r="K3842" s="11">
        <f t="shared" si="30"/>
        <v>1012.5</v>
      </c>
      <c r="L3842" s="11">
        <f t="shared" si="31"/>
        <v>253.125</v>
      </c>
      <c r="M3842" s="12">
        <v>0.25</v>
      </c>
      <c r="O3842" s="17"/>
      <c r="P3842" s="15">
        <f>Data!$I3842+0.05</f>
        <v>0.5</v>
      </c>
      <c r="Q3842" s="13">
        <f>Data!$J3842-250</f>
        <v>2000</v>
      </c>
      <c r="R3842" s="14">
        <f>Data!$M3842-5%</f>
        <v>0.2</v>
      </c>
    </row>
    <row r="3843" spans="1:18" ht="15.75" customHeight="1">
      <c r="A3843" s="1"/>
      <c r="B3843" s="7" t="s">
        <v>14</v>
      </c>
      <c r="C3843" s="7">
        <v>1185732</v>
      </c>
      <c r="D3843" s="8">
        <v>44307</v>
      </c>
      <c r="E3843" s="7" t="s">
        <v>15</v>
      </c>
      <c r="F3843" s="7" t="s">
        <v>129</v>
      </c>
      <c r="G3843" s="7" t="s">
        <v>130</v>
      </c>
      <c r="H3843" s="7" t="s">
        <v>20</v>
      </c>
      <c r="I3843" s="9">
        <v>0.49999999999999994</v>
      </c>
      <c r="J3843" s="10">
        <v>1500</v>
      </c>
      <c r="K3843" s="11">
        <f t="shared" si="30"/>
        <v>749.99999999999989</v>
      </c>
      <c r="L3843" s="11">
        <f t="shared" si="31"/>
        <v>187.49999999999997</v>
      </c>
      <c r="M3843" s="12">
        <v>0.25</v>
      </c>
      <c r="O3843" s="17"/>
      <c r="P3843" s="15">
        <f>Data!$I3843+0.05</f>
        <v>0.54999999999999993</v>
      </c>
      <c r="Q3843" s="13">
        <f>Data!$J3843-250</f>
        <v>1250</v>
      </c>
      <c r="R3843" s="14">
        <f>Data!$M3843-5%</f>
        <v>0.2</v>
      </c>
    </row>
    <row r="3844" spans="1:18" ht="15.75" customHeight="1">
      <c r="A3844" s="1"/>
      <c r="B3844" s="7" t="s">
        <v>14</v>
      </c>
      <c r="C3844" s="7">
        <v>1185732</v>
      </c>
      <c r="D3844" s="8">
        <v>44307</v>
      </c>
      <c r="E3844" s="7" t="s">
        <v>15</v>
      </c>
      <c r="F3844" s="7" t="s">
        <v>129</v>
      </c>
      <c r="G3844" s="7" t="s">
        <v>130</v>
      </c>
      <c r="H3844" s="7" t="s">
        <v>21</v>
      </c>
      <c r="I3844" s="9">
        <v>0.60000000000000009</v>
      </c>
      <c r="J3844" s="10">
        <v>1500</v>
      </c>
      <c r="K3844" s="11">
        <f t="shared" si="30"/>
        <v>900.00000000000011</v>
      </c>
      <c r="L3844" s="11">
        <f t="shared" si="31"/>
        <v>225.00000000000003</v>
      </c>
      <c r="M3844" s="12">
        <v>0.25</v>
      </c>
      <c r="O3844" s="17"/>
      <c r="P3844" s="15">
        <f>Data!$I3844+0</f>
        <v>0.60000000000000009</v>
      </c>
      <c r="Q3844" s="13">
        <f>Data!$J3844-250</f>
        <v>1250</v>
      </c>
      <c r="R3844" s="14">
        <f>Data!$M3844-5%</f>
        <v>0.2</v>
      </c>
    </row>
    <row r="3845" spans="1:18" ht="15.75" customHeight="1">
      <c r="A3845" s="1"/>
      <c r="B3845" s="7" t="s">
        <v>14</v>
      </c>
      <c r="C3845" s="7">
        <v>1185732</v>
      </c>
      <c r="D3845" s="8">
        <v>44307</v>
      </c>
      <c r="E3845" s="7" t="s">
        <v>15</v>
      </c>
      <c r="F3845" s="7" t="s">
        <v>129</v>
      </c>
      <c r="G3845" s="7" t="s">
        <v>130</v>
      </c>
      <c r="H3845" s="7" t="s">
        <v>22</v>
      </c>
      <c r="I3845" s="9">
        <v>0.5</v>
      </c>
      <c r="J3845" s="10">
        <v>3000</v>
      </c>
      <c r="K3845" s="11">
        <f t="shared" si="30"/>
        <v>1500</v>
      </c>
      <c r="L3845" s="11">
        <f t="shared" si="31"/>
        <v>450</v>
      </c>
      <c r="M3845" s="12">
        <v>0.3</v>
      </c>
      <c r="O3845" s="17"/>
      <c r="P3845" s="15">
        <f>Data!$I3845+0</f>
        <v>0.5</v>
      </c>
      <c r="Q3845" s="13">
        <f>Data!$J3845-250</f>
        <v>2750</v>
      </c>
      <c r="R3845" s="14">
        <f>Data!$M3845-5%</f>
        <v>0.25</v>
      </c>
    </row>
    <row r="3846" spans="1:18" ht="15.75" customHeight="1">
      <c r="A3846" s="1"/>
      <c r="B3846" s="7" t="s">
        <v>14</v>
      </c>
      <c r="C3846" s="7">
        <v>1185732</v>
      </c>
      <c r="D3846" s="8">
        <v>44336</v>
      </c>
      <c r="E3846" s="7" t="s">
        <v>15</v>
      </c>
      <c r="F3846" s="7" t="s">
        <v>129</v>
      </c>
      <c r="G3846" s="7" t="s">
        <v>130</v>
      </c>
      <c r="H3846" s="7" t="s">
        <v>17</v>
      </c>
      <c r="I3846" s="9">
        <v>0.65</v>
      </c>
      <c r="J3846" s="10">
        <v>5700</v>
      </c>
      <c r="K3846" s="11">
        <f t="shared" si="30"/>
        <v>3705</v>
      </c>
      <c r="L3846" s="11">
        <f t="shared" si="31"/>
        <v>1296.7500000000002</v>
      </c>
      <c r="M3846" s="12">
        <v>0.35000000000000003</v>
      </c>
      <c r="O3846" s="17"/>
      <c r="P3846" s="15">
        <f>Data!$I3846+0</f>
        <v>0.65</v>
      </c>
      <c r="Q3846" s="13">
        <f>Data!$J3846-250</f>
        <v>5450</v>
      </c>
      <c r="R3846" s="14">
        <f>Data!$M3846-5%</f>
        <v>0.30000000000000004</v>
      </c>
    </row>
    <row r="3847" spans="1:18" ht="15.75" customHeight="1">
      <c r="A3847" s="1"/>
      <c r="B3847" s="7" t="s">
        <v>14</v>
      </c>
      <c r="C3847" s="7">
        <v>1185732</v>
      </c>
      <c r="D3847" s="8">
        <v>44336</v>
      </c>
      <c r="E3847" s="7" t="s">
        <v>15</v>
      </c>
      <c r="F3847" s="7" t="s">
        <v>129</v>
      </c>
      <c r="G3847" s="7" t="s">
        <v>130</v>
      </c>
      <c r="H3847" s="7" t="s">
        <v>18</v>
      </c>
      <c r="I3847" s="9">
        <v>0.60000000000000009</v>
      </c>
      <c r="J3847" s="10">
        <v>2750</v>
      </c>
      <c r="K3847" s="11">
        <f t="shared" si="30"/>
        <v>1650.0000000000002</v>
      </c>
      <c r="L3847" s="11">
        <f t="shared" si="31"/>
        <v>577.50000000000011</v>
      </c>
      <c r="M3847" s="12">
        <v>0.35000000000000003</v>
      </c>
      <c r="O3847" s="17"/>
      <c r="P3847" s="15">
        <f>Data!$I3847+0</f>
        <v>0.60000000000000009</v>
      </c>
      <c r="Q3847" s="13">
        <f>Data!$J3847-250</f>
        <v>2500</v>
      </c>
      <c r="R3847" s="14">
        <f>Data!$M3847-5%</f>
        <v>0.30000000000000004</v>
      </c>
    </row>
    <row r="3848" spans="1:18" ht="15.75" customHeight="1">
      <c r="A3848" s="1"/>
      <c r="B3848" s="7" t="s">
        <v>14</v>
      </c>
      <c r="C3848" s="7">
        <v>1185732</v>
      </c>
      <c r="D3848" s="8">
        <v>44336</v>
      </c>
      <c r="E3848" s="7" t="s">
        <v>15</v>
      </c>
      <c r="F3848" s="7" t="s">
        <v>129</v>
      </c>
      <c r="G3848" s="7" t="s">
        <v>130</v>
      </c>
      <c r="H3848" s="7" t="s">
        <v>19</v>
      </c>
      <c r="I3848" s="9">
        <v>0.55000000000000004</v>
      </c>
      <c r="J3848" s="10">
        <v>3000</v>
      </c>
      <c r="K3848" s="11">
        <f t="shared" si="30"/>
        <v>1650.0000000000002</v>
      </c>
      <c r="L3848" s="11">
        <f t="shared" si="31"/>
        <v>412.50000000000006</v>
      </c>
      <c r="M3848" s="12">
        <v>0.25</v>
      </c>
      <c r="O3848" s="17"/>
      <c r="P3848" s="15">
        <f>Data!$I3848+0</f>
        <v>0.55000000000000004</v>
      </c>
      <c r="Q3848" s="13">
        <f>Data!$J3848-250</f>
        <v>2750</v>
      </c>
      <c r="R3848" s="14">
        <f>Data!$M3848-5%</f>
        <v>0.2</v>
      </c>
    </row>
    <row r="3849" spans="1:18" ht="15.75" customHeight="1">
      <c r="A3849" s="1"/>
      <c r="B3849" s="7" t="s">
        <v>14</v>
      </c>
      <c r="C3849" s="7">
        <v>1185732</v>
      </c>
      <c r="D3849" s="8">
        <v>44336</v>
      </c>
      <c r="E3849" s="7" t="s">
        <v>15</v>
      </c>
      <c r="F3849" s="7" t="s">
        <v>129</v>
      </c>
      <c r="G3849" s="7" t="s">
        <v>130</v>
      </c>
      <c r="H3849" s="7" t="s">
        <v>20</v>
      </c>
      <c r="I3849" s="9">
        <v>0.55000000000000004</v>
      </c>
      <c r="J3849" s="10">
        <v>2500</v>
      </c>
      <c r="K3849" s="11">
        <f t="shared" si="30"/>
        <v>1375</v>
      </c>
      <c r="L3849" s="11">
        <f t="shared" si="31"/>
        <v>343.75</v>
      </c>
      <c r="M3849" s="12">
        <v>0.25</v>
      </c>
      <c r="O3849" s="17"/>
      <c r="P3849" s="15">
        <f>Data!$I3849+0</f>
        <v>0.55000000000000004</v>
      </c>
      <c r="Q3849" s="13">
        <f>Data!$J3849-250</f>
        <v>2250</v>
      </c>
      <c r="R3849" s="14">
        <f>Data!$M3849-5%</f>
        <v>0.2</v>
      </c>
    </row>
    <row r="3850" spans="1:18" ht="15.75" customHeight="1">
      <c r="A3850" s="1"/>
      <c r="B3850" s="7" t="s">
        <v>14</v>
      </c>
      <c r="C3850" s="7">
        <v>1185732</v>
      </c>
      <c r="D3850" s="8">
        <v>44336</v>
      </c>
      <c r="E3850" s="7" t="s">
        <v>15</v>
      </c>
      <c r="F3850" s="7" t="s">
        <v>129</v>
      </c>
      <c r="G3850" s="7" t="s">
        <v>130</v>
      </c>
      <c r="H3850" s="7" t="s">
        <v>21</v>
      </c>
      <c r="I3850" s="9">
        <v>0.65</v>
      </c>
      <c r="J3850" s="10">
        <v>2750</v>
      </c>
      <c r="K3850" s="11">
        <f t="shared" si="30"/>
        <v>1787.5</v>
      </c>
      <c r="L3850" s="11">
        <f t="shared" si="31"/>
        <v>446.875</v>
      </c>
      <c r="M3850" s="12">
        <v>0.25</v>
      </c>
      <c r="O3850" s="17"/>
      <c r="P3850" s="15">
        <f>Data!$I3850+0</f>
        <v>0.65</v>
      </c>
      <c r="Q3850" s="13">
        <f>Data!$J3850-250</f>
        <v>2500</v>
      </c>
      <c r="R3850" s="14">
        <f>Data!$M3850-5%</f>
        <v>0.2</v>
      </c>
    </row>
    <row r="3851" spans="1:18" ht="15.75" customHeight="1">
      <c r="A3851" s="1"/>
      <c r="B3851" s="7" t="s">
        <v>14</v>
      </c>
      <c r="C3851" s="7">
        <v>1185732</v>
      </c>
      <c r="D3851" s="8">
        <v>44336</v>
      </c>
      <c r="E3851" s="7" t="s">
        <v>15</v>
      </c>
      <c r="F3851" s="7" t="s">
        <v>129</v>
      </c>
      <c r="G3851" s="7" t="s">
        <v>130</v>
      </c>
      <c r="H3851" s="7" t="s">
        <v>22</v>
      </c>
      <c r="I3851" s="9">
        <v>0.70000000000000007</v>
      </c>
      <c r="J3851" s="10">
        <v>4000</v>
      </c>
      <c r="K3851" s="11">
        <f t="shared" si="30"/>
        <v>2800.0000000000005</v>
      </c>
      <c r="L3851" s="11">
        <f t="shared" si="31"/>
        <v>840.00000000000011</v>
      </c>
      <c r="M3851" s="12">
        <v>0.3</v>
      </c>
      <c r="O3851" s="17"/>
      <c r="P3851" s="15">
        <f>Data!$I3851+0</f>
        <v>0.70000000000000007</v>
      </c>
      <c r="Q3851" s="13">
        <f>Data!$J3851-250</f>
        <v>3750</v>
      </c>
      <c r="R3851" s="14">
        <f>Data!$M3851-5%</f>
        <v>0.25</v>
      </c>
    </row>
    <row r="3852" spans="1:18" ht="15.75" customHeight="1">
      <c r="A3852" s="1"/>
      <c r="B3852" s="7" t="s">
        <v>14</v>
      </c>
      <c r="C3852" s="7">
        <v>1185732</v>
      </c>
      <c r="D3852" s="8">
        <v>44369</v>
      </c>
      <c r="E3852" s="7" t="s">
        <v>15</v>
      </c>
      <c r="F3852" s="7" t="s">
        <v>129</v>
      </c>
      <c r="G3852" s="7" t="s">
        <v>130</v>
      </c>
      <c r="H3852" s="7" t="s">
        <v>17</v>
      </c>
      <c r="I3852" s="9">
        <v>0.65</v>
      </c>
      <c r="J3852" s="10">
        <v>6500</v>
      </c>
      <c r="K3852" s="11">
        <f t="shared" si="30"/>
        <v>4225</v>
      </c>
      <c r="L3852" s="11">
        <f t="shared" si="31"/>
        <v>1478.7500000000002</v>
      </c>
      <c r="M3852" s="12">
        <v>0.35000000000000003</v>
      </c>
      <c r="O3852" s="17"/>
      <c r="P3852" s="15">
        <f>Data!$I3852+0</f>
        <v>0.65</v>
      </c>
      <c r="Q3852" s="13">
        <f>Data!$J3852-250</f>
        <v>6250</v>
      </c>
      <c r="R3852" s="14">
        <f>Data!$M3852-5%</f>
        <v>0.30000000000000004</v>
      </c>
    </row>
    <row r="3853" spans="1:18" ht="15.75" customHeight="1">
      <c r="A3853" s="1"/>
      <c r="B3853" s="7" t="s">
        <v>14</v>
      </c>
      <c r="C3853" s="7">
        <v>1185732</v>
      </c>
      <c r="D3853" s="8">
        <v>44369</v>
      </c>
      <c r="E3853" s="7" t="s">
        <v>15</v>
      </c>
      <c r="F3853" s="7" t="s">
        <v>129</v>
      </c>
      <c r="G3853" s="7" t="s">
        <v>130</v>
      </c>
      <c r="H3853" s="7" t="s">
        <v>18</v>
      </c>
      <c r="I3853" s="9">
        <v>0.60000000000000009</v>
      </c>
      <c r="J3853" s="10">
        <v>4000</v>
      </c>
      <c r="K3853" s="11">
        <f t="shared" si="30"/>
        <v>2400.0000000000005</v>
      </c>
      <c r="L3853" s="11">
        <f t="shared" si="31"/>
        <v>840.00000000000023</v>
      </c>
      <c r="M3853" s="12">
        <v>0.35000000000000003</v>
      </c>
      <c r="O3853" s="17"/>
      <c r="P3853" s="15">
        <f>Data!$I3853+0</f>
        <v>0.60000000000000009</v>
      </c>
      <c r="Q3853" s="13">
        <f>Data!$J3853-250</f>
        <v>3750</v>
      </c>
      <c r="R3853" s="14">
        <f>Data!$M3853-5%</f>
        <v>0.30000000000000004</v>
      </c>
    </row>
    <row r="3854" spans="1:18" ht="15.75" customHeight="1">
      <c r="A3854" s="1"/>
      <c r="B3854" s="7" t="s">
        <v>14</v>
      </c>
      <c r="C3854" s="7">
        <v>1185732</v>
      </c>
      <c r="D3854" s="8">
        <v>44369</v>
      </c>
      <c r="E3854" s="7" t="s">
        <v>15</v>
      </c>
      <c r="F3854" s="7" t="s">
        <v>129</v>
      </c>
      <c r="G3854" s="7" t="s">
        <v>130</v>
      </c>
      <c r="H3854" s="7" t="s">
        <v>19</v>
      </c>
      <c r="I3854" s="9">
        <v>0.55000000000000004</v>
      </c>
      <c r="J3854" s="10">
        <v>3250</v>
      </c>
      <c r="K3854" s="11">
        <f t="shared" si="30"/>
        <v>1787.5000000000002</v>
      </c>
      <c r="L3854" s="11">
        <f t="shared" si="31"/>
        <v>446.87500000000006</v>
      </c>
      <c r="M3854" s="12">
        <v>0.25</v>
      </c>
      <c r="O3854" s="17"/>
      <c r="P3854" s="15">
        <f>Data!$I3854+0</f>
        <v>0.55000000000000004</v>
      </c>
      <c r="Q3854" s="13">
        <f>Data!$J3854-250</f>
        <v>3000</v>
      </c>
      <c r="R3854" s="14">
        <f>Data!$M3854-5%</f>
        <v>0.2</v>
      </c>
    </row>
    <row r="3855" spans="1:18" ht="15.75" customHeight="1">
      <c r="A3855" s="1"/>
      <c r="B3855" s="7" t="s">
        <v>14</v>
      </c>
      <c r="C3855" s="7">
        <v>1185732</v>
      </c>
      <c r="D3855" s="8">
        <v>44369</v>
      </c>
      <c r="E3855" s="7" t="s">
        <v>15</v>
      </c>
      <c r="F3855" s="7" t="s">
        <v>129</v>
      </c>
      <c r="G3855" s="7" t="s">
        <v>130</v>
      </c>
      <c r="H3855" s="7" t="s">
        <v>20</v>
      </c>
      <c r="I3855" s="9">
        <v>0.55000000000000004</v>
      </c>
      <c r="J3855" s="10">
        <v>3000</v>
      </c>
      <c r="K3855" s="11">
        <f t="shared" si="30"/>
        <v>1650.0000000000002</v>
      </c>
      <c r="L3855" s="11">
        <f t="shared" si="31"/>
        <v>412.50000000000006</v>
      </c>
      <c r="M3855" s="12">
        <v>0.25</v>
      </c>
      <c r="O3855" s="17"/>
      <c r="P3855" s="15">
        <f>Data!$I3855+0</f>
        <v>0.55000000000000004</v>
      </c>
      <c r="Q3855" s="13">
        <f>Data!$J3855-250</f>
        <v>2750</v>
      </c>
      <c r="R3855" s="14">
        <f>Data!$M3855-5%</f>
        <v>0.2</v>
      </c>
    </row>
    <row r="3856" spans="1:18" ht="15.75" customHeight="1">
      <c r="A3856" s="1"/>
      <c r="B3856" s="7" t="s">
        <v>14</v>
      </c>
      <c r="C3856" s="7">
        <v>1185732</v>
      </c>
      <c r="D3856" s="8">
        <v>44369</v>
      </c>
      <c r="E3856" s="7" t="s">
        <v>15</v>
      </c>
      <c r="F3856" s="7" t="s">
        <v>129</v>
      </c>
      <c r="G3856" s="7" t="s">
        <v>130</v>
      </c>
      <c r="H3856" s="7" t="s">
        <v>21</v>
      </c>
      <c r="I3856" s="9">
        <v>0.65</v>
      </c>
      <c r="J3856" s="10">
        <v>3000</v>
      </c>
      <c r="K3856" s="11">
        <f t="shared" si="30"/>
        <v>1950</v>
      </c>
      <c r="L3856" s="11">
        <f t="shared" si="31"/>
        <v>487.5</v>
      </c>
      <c r="M3856" s="12">
        <v>0.25</v>
      </c>
      <c r="O3856" s="17"/>
      <c r="P3856" s="15">
        <f>Data!$I3856+0</f>
        <v>0.65</v>
      </c>
      <c r="Q3856" s="13">
        <f>Data!$J3856-250</f>
        <v>2750</v>
      </c>
      <c r="R3856" s="14">
        <f>Data!$M3856-5%</f>
        <v>0.2</v>
      </c>
    </row>
    <row r="3857" spans="1:18" ht="15.75" customHeight="1">
      <c r="A3857" s="1"/>
      <c r="B3857" s="7" t="s">
        <v>14</v>
      </c>
      <c r="C3857" s="7">
        <v>1185732</v>
      </c>
      <c r="D3857" s="8">
        <v>44369</v>
      </c>
      <c r="E3857" s="7" t="s">
        <v>15</v>
      </c>
      <c r="F3857" s="7" t="s">
        <v>129</v>
      </c>
      <c r="G3857" s="7" t="s">
        <v>130</v>
      </c>
      <c r="H3857" s="7" t="s">
        <v>22</v>
      </c>
      <c r="I3857" s="9">
        <v>0.70000000000000007</v>
      </c>
      <c r="J3857" s="10">
        <v>4500</v>
      </c>
      <c r="K3857" s="11">
        <f t="shared" si="30"/>
        <v>3150.0000000000005</v>
      </c>
      <c r="L3857" s="11">
        <f t="shared" si="31"/>
        <v>945.00000000000011</v>
      </c>
      <c r="M3857" s="12">
        <v>0.3</v>
      </c>
      <c r="O3857" s="17"/>
      <c r="P3857" s="15">
        <f>Data!$I3857+0</f>
        <v>0.70000000000000007</v>
      </c>
      <c r="Q3857" s="13">
        <f>Data!$J3857-250</f>
        <v>4250</v>
      </c>
      <c r="R3857" s="14">
        <f>Data!$M3857-5%</f>
        <v>0.25</v>
      </c>
    </row>
    <row r="3858" spans="1:18" ht="15.75" customHeight="1">
      <c r="A3858" s="1"/>
      <c r="B3858" s="7" t="s">
        <v>14</v>
      </c>
      <c r="C3858" s="7">
        <v>1185732</v>
      </c>
      <c r="D3858" s="8">
        <v>44397</v>
      </c>
      <c r="E3858" s="7" t="s">
        <v>15</v>
      </c>
      <c r="F3858" s="7" t="s">
        <v>129</v>
      </c>
      <c r="G3858" s="7" t="s">
        <v>130</v>
      </c>
      <c r="H3858" s="7" t="s">
        <v>17</v>
      </c>
      <c r="I3858" s="9">
        <v>0.65</v>
      </c>
      <c r="J3858" s="10">
        <v>6750</v>
      </c>
      <c r="K3858" s="11">
        <f t="shared" si="30"/>
        <v>4387.5</v>
      </c>
      <c r="L3858" s="11">
        <f t="shared" si="31"/>
        <v>1535.6250000000002</v>
      </c>
      <c r="M3858" s="12">
        <v>0.35000000000000003</v>
      </c>
      <c r="O3858" s="17"/>
      <c r="P3858" s="15">
        <f>Data!$I3858+0</f>
        <v>0.65</v>
      </c>
      <c r="Q3858" s="13">
        <f>Data!$J3858-250</f>
        <v>6500</v>
      </c>
      <c r="R3858" s="14">
        <f>Data!$M3858-5%</f>
        <v>0.30000000000000004</v>
      </c>
    </row>
    <row r="3859" spans="1:18" ht="15.75" customHeight="1">
      <c r="A3859" s="1"/>
      <c r="B3859" s="7" t="s">
        <v>14</v>
      </c>
      <c r="C3859" s="7">
        <v>1185732</v>
      </c>
      <c r="D3859" s="8">
        <v>44397</v>
      </c>
      <c r="E3859" s="7" t="s">
        <v>15</v>
      </c>
      <c r="F3859" s="7" t="s">
        <v>129</v>
      </c>
      <c r="G3859" s="7" t="s">
        <v>130</v>
      </c>
      <c r="H3859" s="7" t="s">
        <v>18</v>
      </c>
      <c r="I3859" s="9">
        <v>0.60000000000000009</v>
      </c>
      <c r="J3859" s="10">
        <v>4250</v>
      </c>
      <c r="K3859" s="11">
        <f t="shared" si="30"/>
        <v>2550.0000000000005</v>
      </c>
      <c r="L3859" s="11">
        <f t="shared" si="31"/>
        <v>892.50000000000023</v>
      </c>
      <c r="M3859" s="12">
        <v>0.35000000000000003</v>
      </c>
      <c r="O3859" s="17"/>
      <c r="P3859" s="15">
        <f>Data!$I3859+0</f>
        <v>0.60000000000000009</v>
      </c>
      <c r="Q3859" s="13">
        <f>Data!$J3859-250</f>
        <v>4000</v>
      </c>
      <c r="R3859" s="14">
        <f>Data!$M3859-5%</f>
        <v>0.30000000000000004</v>
      </c>
    </row>
    <row r="3860" spans="1:18" ht="15.75" customHeight="1">
      <c r="A3860" s="1"/>
      <c r="B3860" s="7" t="s">
        <v>14</v>
      </c>
      <c r="C3860" s="7">
        <v>1185732</v>
      </c>
      <c r="D3860" s="8">
        <v>44397</v>
      </c>
      <c r="E3860" s="7" t="s">
        <v>15</v>
      </c>
      <c r="F3860" s="7" t="s">
        <v>129</v>
      </c>
      <c r="G3860" s="7" t="s">
        <v>130</v>
      </c>
      <c r="H3860" s="7" t="s">
        <v>19</v>
      </c>
      <c r="I3860" s="9">
        <v>0.55000000000000004</v>
      </c>
      <c r="J3860" s="10">
        <v>3500</v>
      </c>
      <c r="K3860" s="11">
        <f t="shared" si="30"/>
        <v>1925.0000000000002</v>
      </c>
      <c r="L3860" s="11">
        <f t="shared" si="31"/>
        <v>481.25000000000006</v>
      </c>
      <c r="M3860" s="12">
        <v>0.25</v>
      </c>
      <c r="O3860" s="17"/>
      <c r="P3860" s="15">
        <f>Data!$I3860+0</f>
        <v>0.55000000000000004</v>
      </c>
      <c r="Q3860" s="13">
        <f>Data!$J3860-250</f>
        <v>3250</v>
      </c>
      <c r="R3860" s="14">
        <f>Data!$M3860-5%</f>
        <v>0.2</v>
      </c>
    </row>
    <row r="3861" spans="1:18" ht="15.75" customHeight="1">
      <c r="A3861" s="1"/>
      <c r="B3861" s="7" t="s">
        <v>14</v>
      </c>
      <c r="C3861" s="7">
        <v>1185732</v>
      </c>
      <c r="D3861" s="8">
        <v>44397</v>
      </c>
      <c r="E3861" s="7" t="s">
        <v>15</v>
      </c>
      <c r="F3861" s="7" t="s">
        <v>129</v>
      </c>
      <c r="G3861" s="7" t="s">
        <v>130</v>
      </c>
      <c r="H3861" s="7" t="s">
        <v>20</v>
      </c>
      <c r="I3861" s="9">
        <v>0.55000000000000004</v>
      </c>
      <c r="J3861" s="10">
        <v>3000</v>
      </c>
      <c r="K3861" s="11">
        <f t="shared" si="30"/>
        <v>1650.0000000000002</v>
      </c>
      <c r="L3861" s="11">
        <f t="shared" si="31"/>
        <v>412.50000000000006</v>
      </c>
      <c r="M3861" s="12">
        <v>0.25</v>
      </c>
      <c r="O3861" s="17"/>
      <c r="P3861" s="15">
        <f>Data!$I3861+0</f>
        <v>0.55000000000000004</v>
      </c>
      <c r="Q3861" s="13">
        <f>Data!$J3861-250</f>
        <v>2750</v>
      </c>
      <c r="R3861" s="14">
        <f>Data!$M3861-5%</f>
        <v>0.2</v>
      </c>
    </row>
    <row r="3862" spans="1:18" ht="15.75" customHeight="1">
      <c r="A3862" s="1"/>
      <c r="B3862" s="7" t="s">
        <v>14</v>
      </c>
      <c r="C3862" s="7">
        <v>1185732</v>
      </c>
      <c r="D3862" s="8">
        <v>44397</v>
      </c>
      <c r="E3862" s="7" t="s">
        <v>15</v>
      </c>
      <c r="F3862" s="7" t="s">
        <v>129</v>
      </c>
      <c r="G3862" s="7" t="s">
        <v>130</v>
      </c>
      <c r="H3862" s="7" t="s">
        <v>21</v>
      </c>
      <c r="I3862" s="9">
        <v>0.65</v>
      </c>
      <c r="J3862" s="10">
        <v>3250</v>
      </c>
      <c r="K3862" s="11">
        <f t="shared" si="30"/>
        <v>2112.5</v>
      </c>
      <c r="L3862" s="11">
        <f t="shared" si="31"/>
        <v>528.125</v>
      </c>
      <c r="M3862" s="12">
        <v>0.25</v>
      </c>
      <c r="O3862" s="17"/>
      <c r="P3862" s="15">
        <f>Data!$I3862+0</f>
        <v>0.65</v>
      </c>
      <c r="Q3862" s="13">
        <f>Data!$J3862-250</f>
        <v>3000</v>
      </c>
      <c r="R3862" s="14">
        <f>Data!$M3862-5%</f>
        <v>0.2</v>
      </c>
    </row>
    <row r="3863" spans="1:18" ht="15.75" customHeight="1">
      <c r="A3863" s="1"/>
      <c r="B3863" s="7" t="s">
        <v>14</v>
      </c>
      <c r="C3863" s="7">
        <v>1185732</v>
      </c>
      <c r="D3863" s="8">
        <v>44397</v>
      </c>
      <c r="E3863" s="7" t="s">
        <v>15</v>
      </c>
      <c r="F3863" s="7" t="s">
        <v>129</v>
      </c>
      <c r="G3863" s="7" t="s">
        <v>130</v>
      </c>
      <c r="H3863" s="7" t="s">
        <v>22</v>
      </c>
      <c r="I3863" s="9">
        <v>0.70000000000000007</v>
      </c>
      <c r="J3863" s="10">
        <v>5000</v>
      </c>
      <c r="K3863" s="11">
        <f t="shared" si="30"/>
        <v>3500.0000000000005</v>
      </c>
      <c r="L3863" s="11">
        <f t="shared" si="31"/>
        <v>1050</v>
      </c>
      <c r="M3863" s="12">
        <v>0.3</v>
      </c>
      <c r="O3863" s="17"/>
      <c r="P3863" s="15">
        <f>Data!$I3863+0</f>
        <v>0.70000000000000007</v>
      </c>
      <c r="Q3863" s="13">
        <f>Data!$J3863-250</f>
        <v>4750</v>
      </c>
      <c r="R3863" s="14">
        <f>Data!$M3863-5%</f>
        <v>0.25</v>
      </c>
    </row>
    <row r="3864" spans="1:18" ht="15.75" customHeight="1">
      <c r="A3864" s="1"/>
      <c r="B3864" s="7" t="s">
        <v>14</v>
      </c>
      <c r="C3864" s="7">
        <v>1185732</v>
      </c>
      <c r="D3864" s="8">
        <v>44429</v>
      </c>
      <c r="E3864" s="7" t="s">
        <v>15</v>
      </c>
      <c r="F3864" s="7" t="s">
        <v>129</v>
      </c>
      <c r="G3864" s="7" t="s">
        <v>130</v>
      </c>
      <c r="H3864" s="7" t="s">
        <v>17</v>
      </c>
      <c r="I3864" s="9">
        <v>0.65</v>
      </c>
      <c r="J3864" s="10">
        <v>6500</v>
      </c>
      <c r="K3864" s="11">
        <f t="shared" si="30"/>
        <v>4225</v>
      </c>
      <c r="L3864" s="11">
        <f t="shared" si="31"/>
        <v>1478.7500000000002</v>
      </c>
      <c r="M3864" s="12">
        <v>0.35000000000000003</v>
      </c>
      <c r="O3864" s="17"/>
      <c r="P3864" s="15">
        <f>Data!$I3864+0</f>
        <v>0.65</v>
      </c>
      <c r="Q3864" s="13">
        <f>Data!$J3864-250</f>
        <v>6250</v>
      </c>
      <c r="R3864" s="14">
        <f>Data!$M3864-5%</f>
        <v>0.30000000000000004</v>
      </c>
    </row>
    <row r="3865" spans="1:18" ht="15.75" customHeight="1">
      <c r="A3865" s="1"/>
      <c r="B3865" s="7" t="s">
        <v>14</v>
      </c>
      <c r="C3865" s="7">
        <v>1185732</v>
      </c>
      <c r="D3865" s="8">
        <v>44429</v>
      </c>
      <c r="E3865" s="7" t="s">
        <v>15</v>
      </c>
      <c r="F3865" s="7" t="s">
        <v>129</v>
      </c>
      <c r="G3865" s="7" t="s">
        <v>130</v>
      </c>
      <c r="H3865" s="7" t="s">
        <v>18</v>
      </c>
      <c r="I3865" s="9">
        <v>0.60000000000000009</v>
      </c>
      <c r="J3865" s="10">
        <v>4250</v>
      </c>
      <c r="K3865" s="11">
        <f t="shared" si="30"/>
        <v>2550.0000000000005</v>
      </c>
      <c r="L3865" s="11">
        <f t="shared" si="31"/>
        <v>892.50000000000023</v>
      </c>
      <c r="M3865" s="12">
        <v>0.35000000000000003</v>
      </c>
      <c r="O3865" s="17"/>
      <c r="P3865" s="15">
        <f>Data!$I3865+0</f>
        <v>0.60000000000000009</v>
      </c>
      <c r="Q3865" s="13">
        <f>Data!$J3865-250</f>
        <v>4000</v>
      </c>
      <c r="R3865" s="14">
        <f>Data!$M3865-5%</f>
        <v>0.30000000000000004</v>
      </c>
    </row>
    <row r="3866" spans="1:18" ht="15.75" customHeight="1">
      <c r="A3866" s="1"/>
      <c r="B3866" s="7" t="s">
        <v>14</v>
      </c>
      <c r="C3866" s="7">
        <v>1185732</v>
      </c>
      <c r="D3866" s="8">
        <v>44429</v>
      </c>
      <c r="E3866" s="7" t="s">
        <v>15</v>
      </c>
      <c r="F3866" s="7" t="s">
        <v>129</v>
      </c>
      <c r="G3866" s="7" t="s">
        <v>130</v>
      </c>
      <c r="H3866" s="7" t="s">
        <v>19</v>
      </c>
      <c r="I3866" s="9">
        <v>0.55000000000000004</v>
      </c>
      <c r="J3866" s="10">
        <v>3500</v>
      </c>
      <c r="K3866" s="11">
        <f t="shared" si="30"/>
        <v>1925.0000000000002</v>
      </c>
      <c r="L3866" s="11">
        <f t="shared" si="31"/>
        <v>481.25000000000006</v>
      </c>
      <c r="M3866" s="12">
        <v>0.25</v>
      </c>
      <c r="O3866" s="17"/>
      <c r="P3866" s="15">
        <f>Data!$I3866+0</f>
        <v>0.55000000000000004</v>
      </c>
      <c r="Q3866" s="13">
        <f>Data!$J3866-250</f>
        <v>3250</v>
      </c>
      <c r="R3866" s="14">
        <f>Data!$M3866-5%</f>
        <v>0.2</v>
      </c>
    </row>
    <row r="3867" spans="1:18" ht="15.75" customHeight="1">
      <c r="A3867" s="1"/>
      <c r="B3867" s="7" t="s">
        <v>14</v>
      </c>
      <c r="C3867" s="7">
        <v>1185732</v>
      </c>
      <c r="D3867" s="8">
        <v>44429</v>
      </c>
      <c r="E3867" s="7" t="s">
        <v>15</v>
      </c>
      <c r="F3867" s="7" t="s">
        <v>129</v>
      </c>
      <c r="G3867" s="7" t="s">
        <v>130</v>
      </c>
      <c r="H3867" s="7" t="s">
        <v>20</v>
      </c>
      <c r="I3867" s="9">
        <v>0.55000000000000004</v>
      </c>
      <c r="J3867" s="10">
        <v>2500</v>
      </c>
      <c r="K3867" s="11">
        <f t="shared" si="30"/>
        <v>1375</v>
      </c>
      <c r="L3867" s="11">
        <f t="shared" si="31"/>
        <v>343.75</v>
      </c>
      <c r="M3867" s="12">
        <v>0.25</v>
      </c>
      <c r="O3867" s="17"/>
      <c r="P3867" s="15">
        <f>Data!$I3867+0</f>
        <v>0.55000000000000004</v>
      </c>
      <c r="Q3867" s="13">
        <f>Data!$J3867-250</f>
        <v>2250</v>
      </c>
      <c r="R3867" s="14">
        <f>Data!$M3867-5%</f>
        <v>0.2</v>
      </c>
    </row>
    <row r="3868" spans="1:18" ht="15.75" customHeight="1">
      <c r="A3868" s="1"/>
      <c r="B3868" s="7" t="s">
        <v>14</v>
      </c>
      <c r="C3868" s="7">
        <v>1185732</v>
      </c>
      <c r="D3868" s="8">
        <v>44429</v>
      </c>
      <c r="E3868" s="7" t="s">
        <v>15</v>
      </c>
      <c r="F3868" s="7" t="s">
        <v>129</v>
      </c>
      <c r="G3868" s="7" t="s">
        <v>130</v>
      </c>
      <c r="H3868" s="7" t="s">
        <v>21</v>
      </c>
      <c r="I3868" s="9">
        <v>0.65</v>
      </c>
      <c r="J3868" s="10">
        <v>2250</v>
      </c>
      <c r="K3868" s="11">
        <f t="shared" si="30"/>
        <v>1462.5</v>
      </c>
      <c r="L3868" s="11">
        <f t="shared" si="31"/>
        <v>365.625</v>
      </c>
      <c r="M3868" s="12">
        <v>0.25</v>
      </c>
      <c r="O3868" s="17"/>
      <c r="P3868" s="15">
        <f>Data!$I3868+0</f>
        <v>0.65</v>
      </c>
      <c r="Q3868" s="13">
        <f>Data!$J3868-250</f>
        <v>2000</v>
      </c>
      <c r="R3868" s="14">
        <f>Data!$M3868-5%</f>
        <v>0.2</v>
      </c>
    </row>
    <row r="3869" spans="1:18" ht="15.75" customHeight="1">
      <c r="A3869" s="1"/>
      <c r="B3869" s="7" t="s">
        <v>14</v>
      </c>
      <c r="C3869" s="7">
        <v>1185732</v>
      </c>
      <c r="D3869" s="8">
        <v>44429</v>
      </c>
      <c r="E3869" s="7" t="s">
        <v>15</v>
      </c>
      <c r="F3869" s="7" t="s">
        <v>129</v>
      </c>
      <c r="G3869" s="7" t="s">
        <v>130</v>
      </c>
      <c r="H3869" s="7" t="s">
        <v>22</v>
      </c>
      <c r="I3869" s="9">
        <v>0.70000000000000007</v>
      </c>
      <c r="J3869" s="10">
        <v>4000</v>
      </c>
      <c r="K3869" s="11">
        <f t="shared" si="30"/>
        <v>2800.0000000000005</v>
      </c>
      <c r="L3869" s="11">
        <f t="shared" si="31"/>
        <v>840.00000000000011</v>
      </c>
      <c r="M3869" s="12">
        <v>0.3</v>
      </c>
      <c r="O3869" s="17"/>
      <c r="P3869" s="15">
        <f>Data!$I3869+0</f>
        <v>0.70000000000000007</v>
      </c>
      <c r="Q3869" s="13">
        <f>Data!$J3869-250</f>
        <v>3750</v>
      </c>
      <c r="R3869" s="14">
        <f>Data!$M3869-5%</f>
        <v>0.25</v>
      </c>
    </row>
    <row r="3870" spans="1:18" ht="15.75" customHeight="1">
      <c r="A3870" s="1"/>
      <c r="B3870" s="7" t="s">
        <v>14</v>
      </c>
      <c r="C3870" s="7">
        <v>1185732</v>
      </c>
      <c r="D3870" s="8">
        <v>44459</v>
      </c>
      <c r="E3870" s="7" t="s">
        <v>15</v>
      </c>
      <c r="F3870" s="7" t="s">
        <v>129</v>
      </c>
      <c r="G3870" s="7" t="s">
        <v>130</v>
      </c>
      <c r="H3870" s="7" t="s">
        <v>17</v>
      </c>
      <c r="I3870" s="9">
        <v>0.65</v>
      </c>
      <c r="J3870" s="10">
        <v>5250</v>
      </c>
      <c r="K3870" s="11">
        <f t="shared" si="30"/>
        <v>3412.5</v>
      </c>
      <c r="L3870" s="11">
        <f t="shared" si="31"/>
        <v>1194.375</v>
      </c>
      <c r="M3870" s="12">
        <v>0.35000000000000003</v>
      </c>
      <c r="O3870" s="17"/>
      <c r="P3870" s="15">
        <f>Data!$I3870+0</f>
        <v>0.65</v>
      </c>
      <c r="Q3870" s="13">
        <f>Data!$J3870-250</f>
        <v>5000</v>
      </c>
      <c r="R3870" s="14">
        <f>Data!$M3870-5%</f>
        <v>0.30000000000000004</v>
      </c>
    </row>
    <row r="3871" spans="1:18" ht="15.75" customHeight="1">
      <c r="A3871" s="1"/>
      <c r="B3871" s="7" t="s">
        <v>14</v>
      </c>
      <c r="C3871" s="7">
        <v>1185732</v>
      </c>
      <c r="D3871" s="8">
        <v>44459</v>
      </c>
      <c r="E3871" s="7" t="s">
        <v>15</v>
      </c>
      <c r="F3871" s="7" t="s">
        <v>129</v>
      </c>
      <c r="G3871" s="7" t="s">
        <v>130</v>
      </c>
      <c r="H3871" s="7" t="s">
        <v>18</v>
      </c>
      <c r="I3871" s="9">
        <v>0.60000000000000009</v>
      </c>
      <c r="J3871" s="10">
        <v>3250</v>
      </c>
      <c r="K3871" s="11">
        <f t="shared" si="30"/>
        <v>1950.0000000000002</v>
      </c>
      <c r="L3871" s="11">
        <f t="shared" si="31"/>
        <v>682.50000000000011</v>
      </c>
      <c r="M3871" s="12">
        <v>0.35000000000000003</v>
      </c>
      <c r="O3871" s="17"/>
      <c r="P3871" s="15">
        <f>Data!$I3871+0</f>
        <v>0.60000000000000009</v>
      </c>
      <c r="Q3871" s="13">
        <f>Data!$J3871-250</f>
        <v>3000</v>
      </c>
      <c r="R3871" s="14">
        <f>Data!$M3871-5%</f>
        <v>0.30000000000000004</v>
      </c>
    </row>
    <row r="3872" spans="1:18" ht="15.75" customHeight="1">
      <c r="A3872" s="1"/>
      <c r="B3872" s="7" t="s">
        <v>14</v>
      </c>
      <c r="C3872" s="7">
        <v>1185732</v>
      </c>
      <c r="D3872" s="8">
        <v>44459</v>
      </c>
      <c r="E3872" s="7" t="s">
        <v>15</v>
      </c>
      <c r="F3872" s="7" t="s">
        <v>129</v>
      </c>
      <c r="G3872" s="7" t="s">
        <v>130</v>
      </c>
      <c r="H3872" s="7" t="s">
        <v>19</v>
      </c>
      <c r="I3872" s="9">
        <v>0.55000000000000004</v>
      </c>
      <c r="J3872" s="10">
        <v>2250</v>
      </c>
      <c r="K3872" s="11">
        <f t="shared" si="30"/>
        <v>1237.5</v>
      </c>
      <c r="L3872" s="11">
        <f t="shared" si="31"/>
        <v>309.375</v>
      </c>
      <c r="M3872" s="12">
        <v>0.25</v>
      </c>
      <c r="O3872" s="17"/>
      <c r="P3872" s="15">
        <f>Data!$I3872+0</f>
        <v>0.55000000000000004</v>
      </c>
      <c r="Q3872" s="13">
        <f>Data!$J3872-250</f>
        <v>2000</v>
      </c>
      <c r="R3872" s="14">
        <f>Data!$M3872-5%</f>
        <v>0.2</v>
      </c>
    </row>
    <row r="3873" spans="1:18" ht="15.75" customHeight="1">
      <c r="A3873" s="1"/>
      <c r="B3873" s="7" t="s">
        <v>14</v>
      </c>
      <c r="C3873" s="7">
        <v>1185732</v>
      </c>
      <c r="D3873" s="8">
        <v>44459</v>
      </c>
      <c r="E3873" s="7" t="s">
        <v>15</v>
      </c>
      <c r="F3873" s="7" t="s">
        <v>129</v>
      </c>
      <c r="G3873" s="7" t="s">
        <v>130</v>
      </c>
      <c r="H3873" s="7" t="s">
        <v>20</v>
      </c>
      <c r="I3873" s="9">
        <v>0.55000000000000004</v>
      </c>
      <c r="J3873" s="10">
        <v>2000</v>
      </c>
      <c r="K3873" s="11">
        <f t="shared" si="30"/>
        <v>1100</v>
      </c>
      <c r="L3873" s="11">
        <f t="shared" si="31"/>
        <v>275</v>
      </c>
      <c r="M3873" s="12">
        <v>0.25</v>
      </c>
      <c r="O3873" s="17"/>
      <c r="P3873" s="15">
        <f>Data!$I3873+0</f>
        <v>0.55000000000000004</v>
      </c>
      <c r="Q3873" s="13">
        <f>Data!$J3873-250</f>
        <v>1750</v>
      </c>
      <c r="R3873" s="14">
        <f>Data!$M3873-5%</f>
        <v>0.2</v>
      </c>
    </row>
    <row r="3874" spans="1:18" ht="15.75" customHeight="1">
      <c r="A3874" s="1"/>
      <c r="B3874" s="7" t="s">
        <v>14</v>
      </c>
      <c r="C3874" s="7">
        <v>1185732</v>
      </c>
      <c r="D3874" s="8">
        <v>44459</v>
      </c>
      <c r="E3874" s="7" t="s">
        <v>15</v>
      </c>
      <c r="F3874" s="7" t="s">
        <v>129</v>
      </c>
      <c r="G3874" s="7" t="s">
        <v>130</v>
      </c>
      <c r="H3874" s="7" t="s">
        <v>21</v>
      </c>
      <c r="I3874" s="9">
        <v>0.65</v>
      </c>
      <c r="J3874" s="10">
        <v>2000</v>
      </c>
      <c r="K3874" s="11">
        <f t="shared" si="30"/>
        <v>1300</v>
      </c>
      <c r="L3874" s="11">
        <f t="shared" si="31"/>
        <v>325</v>
      </c>
      <c r="M3874" s="12">
        <v>0.25</v>
      </c>
      <c r="O3874" s="17"/>
      <c r="P3874" s="15">
        <f>Data!$I3874+0</f>
        <v>0.65</v>
      </c>
      <c r="Q3874" s="13">
        <f>Data!$J3874-250</f>
        <v>1750</v>
      </c>
      <c r="R3874" s="14">
        <f>Data!$M3874-5%</f>
        <v>0.2</v>
      </c>
    </row>
    <row r="3875" spans="1:18" ht="15.75" customHeight="1">
      <c r="A3875" s="1"/>
      <c r="B3875" s="7" t="s">
        <v>14</v>
      </c>
      <c r="C3875" s="7">
        <v>1185732</v>
      </c>
      <c r="D3875" s="8">
        <v>44459</v>
      </c>
      <c r="E3875" s="7" t="s">
        <v>15</v>
      </c>
      <c r="F3875" s="7" t="s">
        <v>129</v>
      </c>
      <c r="G3875" s="7" t="s">
        <v>130</v>
      </c>
      <c r="H3875" s="7" t="s">
        <v>22</v>
      </c>
      <c r="I3875" s="9">
        <v>0.70000000000000007</v>
      </c>
      <c r="J3875" s="10">
        <v>3000</v>
      </c>
      <c r="K3875" s="11">
        <f t="shared" si="30"/>
        <v>2100</v>
      </c>
      <c r="L3875" s="11">
        <f t="shared" si="31"/>
        <v>630</v>
      </c>
      <c r="M3875" s="12">
        <v>0.3</v>
      </c>
      <c r="O3875" s="17"/>
      <c r="P3875" s="15">
        <f>Data!$I3875+0</f>
        <v>0.70000000000000007</v>
      </c>
      <c r="Q3875" s="13">
        <f>Data!$J3875-250</f>
        <v>2750</v>
      </c>
      <c r="R3875" s="14">
        <f>Data!$M3875-5%</f>
        <v>0.25</v>
      </c>
    </row>
    <row r="3876" spans="1:18" ht="15.75" customHeight="1">
      <c r="A3876" s="1"/>
      <c r="B3876" s="7" t="s">
        <v>14</v>
      </c>
      <c r="C3876" s="7">
        <v>1185732</v>
      </c>
      <c r="D3876" s="8">
        <v>44491</v>
      </c>
      <c r="E3876" s="7" t="s">
        <v>15</v>
      </c>
      <c r="F3876" s="7" t="s">
        <v>129</v>
      </c>
      <c r="G3876" s="7" t="s">
        <v>130</v>
      </c>
      <c r="H3876" s="7" t="s">
        <v>17</v>
      </c>
      <c r="I3876" s="9">
        <v>0.70000000000000007</v>
      </c>
      <c r="J3876" s="10">
        <v>4500</v>
      </c>
      <c r="K3876" s="11">
        <f t="shared" si="30"/>
        <v>3150.0000000000005</v>
      </c>
      <c r="L3876" s="11">
        <f t="shared" si="31"/>
        <v>1102.5000000000002</v>
      </c>
      <c r="M3876" s="12">
        <v>0.35000000000000003</v>
      </c>
      <c r="O3876" s="17"/>
      <c r="P3876" s="15">
        <f>Data!$I3876+0</f>
        <v>0.70000000000000007</v>
      </c>
      <c r="Q3876" s="13">
        <f>Data!$J3876-250</f>
        <v>4250</v>
      </c>
      <c r="R3876" s="14">
        <f>Data!$M3876-5%</f>
        <v>0.30000000000000004</v>
      </c>
    </row>
    <row r="3877" spans="1:18" ht="15.75" customHeight="1">
      <c r="A3877" s="1"/>
      <c r="B3877" s="7" t="s">
        <v>14</v>
      </c>
      <c r="C3877" s="7">
        <v>1185732</v>
      </c>
      <c r="D3877" s="8">
        <v>44491</v>
      </c>
      <c r="E3877" s="7" t="s">
        <v>15</v>
      </c>
      <c r="F3877" s="7" t="s">
        <v>129</v>
      </c>
      <c r="G3877" s="7" t="s">
        <v>130</v>
      </c>
      <c r="H3877" s="7" t="s">
        <v>18</v>
      </c>
      <c r="I3877" s="9">
        <v>0.65000000000000013</v>
      </c>
      <c r="J3877" s="10">
        <v>2750</v>
      </c>
      <c r="K3877" s="11">
        <f t="shared" si="30"/>
        <v>1787.5000000000005</v>
      </c>
      <c r="L3877" s="11">
        <f t="shared" si="31"/>
        <v>625.62500000000023</v>
      </c>
      <c r="M3877" s="12">
        <v>0.35000000000000003</v>
      </c>
      <c r="O3877" s="17"/>
      <c r="P3877" s="15">
        <f>Data!$I3877+0</f>
        <v>0.65000000000000013</v>
      </c>
      <c r="Q3877" s="13">
        <f>Data!$J3877-250</f>
        <v>2500</v>
      </c>
      <c r="R3877" s="14">
        <f>Data!$M3877-5%</f>
        <v>0.30000000000000004</v>
      </c>
    </row>
    <row r="3878" spans="1:18" ht="15.75" customHeight="1">
      <c r="A3878" s="1"/>
      <c r="B3878" s="7" t="s">
        <v>14</v>
      </c>
      <c r="C3878" s="7">
        <v>1185732</v>
      </c>
      <c r="D3878" s="8">
        <v>44491</v>
      </c>
      <c r="E3878" s="7" t="s">
        <v>15</v>
      </c>
      <c r="F3878" s="7" t="s">
        <v>129</v>
      </c>
      <c r="G3878" s="7" t="s">
        <v>130</v>
      </c>
      <c r="H3878" s="7" t="s">
        <v>19</v>
      </c>
      <c r="I3878" s="9">
        <v>0.65000000000000013</v>
      </c>
      <c r="J3878" s="10">
        <v>1750</v>
      </c>
      <c r="K3878" s="11">
        <f t="shared" si="30"/>
        <v>1137.5000000000002</v>
      </c>
      <c r="L3878" s="11">
        <f t="shared" si="31"/>
        <v>284.37500000000006</v>
      </c>
      <c r="M3878" s="12">
        <v>0.25</v>
      </c>
      <c r="O3878" s="17"/>
      <c r="P3878" s="15">
        <f>Data!$I3878+0</f>
        <v>0.65000000000000013</v>
      </c>
      <c r="Q3878" s="13">
        <f>Data!$J3878-250</f>
        <v>1500</v>
      </c>
      <c r="R3878" s="14">
        <f>Data!$M3878-5%</f>
        <v>0.2</v>
      </c>
    </row>
    <row r="3879" spans="1:18" ht="15.75" customHeight="1">
      <c r="A3879" s="1"/>
      <c r="B3879" s="7" t="s">
        <v>14</v>
      </c>
      <c r="C3879" s="7">
        <v>1185732</v>
      </c>
      <c r="D3879" s="8">
        <v>44491</v>
      </c>
      <c r="E3879" s="7" t="s">
        <v>15</v>
      </c>
      <c r="F3879" s="7" t="s">
        <v>129</v>
      </c>
      <c r="G3879" s="7" t="s">
        <v>130</v>
      </c>
      <c r="H3879" s="7" t="s">
        <v>20</v>
      </c>
      <c r="I3879" s="9">
        <v>0.65000000000000013</v>
      </c>
      <c r="J3879" s="10">
        <v>1500</v>
      </c>
      <c r="K3879" s="11">
        <f t="shared" si="30"/>
        <v>975.00000000000023</v>
      </c>
      <c r="L3879" s="11">
        <f t="shared" si="31"/>
        <v>243.75000000000006</v>
      </c>
      <c r="M3879" s="12">
        <v>0.25</v>
      </c>
      <c r="O3879" s="17"/>
      <c r="P3879" s="15">
        <f>Data!$I3879+0</f>
        <v>0.65000000000000013</v>
      </c>
      <c r="Q3879" s="13">
        <f>Data!$J3879-250</f>
        <v>1250</v>
      </c>
      <c r="R3879" s="14">
        <f>Data!$M3879-5%</f>
        <v>0.2</v>
      </c>
    </row>
    <row r="3880" spans="1:18" ht="15.75" customHeight="1">
      <c r="A3880" s="1"/>
      <c r="B3880" s="7" t="s">
        <v>14</v>
      </c>
      <c r="C3880" s="7">
        <v>1185732</v>
      </c>
      <c r="D3880" s="8">
        <v>44491</v>
      </c>
      <c r="E3880" s="7" t="s">
        <v>15</v>
      </c>
      <c r="F3880" s="7" t="s">
        <v>129</v>
      </c>
      <c r="G3880" s="7" t="s">
        <v>130</v>
      </c>
      <c r="H3880" s="7" t="s">
        <v>21</v>
      </c>
      <c r="I3880" s="9">
        <v>0.75000000000000011</v>
      </c>
      <c r="J3880" s="10">
        <v>1500</v>
      </c>
      <c r="K3880" s="11">
        <f t="shared" si="30"/>
        <v>1125.0000000000002</v>
      </c>
      <c r="L3880" s="11">
        <f t="shared" si="31"/>
        <v>281.25000000000006</v>
      </c>
      <c r="M3880" s="12">
        <v>0.25</v>
      </c>
      <c r="O3880" s="17"/>
      <c r="P3880" s="15">
        <f>Data!$I3880+0</f>
        <v>0.75000000000000011</v>
      </c>
      <c r="Q3880" s="13">
        <f>Data!$J3880-250</f>
        <v>1250</v>
      </c>
      <c r="R3880" s="14">
        <f>Data!$M3880-5%</f>
        <v>0.2</v>
      </c>
    </row>
    <row r="3881" spans="1:18" ht="15.75" customHeight="1">
      <c r="A3881" s="1"/>
      <c r="B3881" s="7" t="s">
        <v>14</v>
      </c>
      <c r="C3881" s="7">
        <v>1185732</v>
      </c>
      <c r="D3881" s="8">
        <v>44491</v>
      </c>
      <c r="E3881" s="7" t="s">
        <v>15</v>
      </c>
      <c r="F3881" s="7" t="s">
        <v>129</v>
      </c>
      <c r="G3881" s="7" t="s">
        <v>130</v>
      </c>
      <c r="H3881" s="7" t="s">
        <v>22</v>
      </c>
      <c r="I3881" s="9">
        <v>0.8</v>
      </c>
      <c r="J3881" s="10">
        <v>2750</v>
      </c>
      <c r="K3881" s="11">
        <f t="shared" si="30"/>
        <v>2200</v>
      </c>
      <c r="L3881" s="11">
        <f t="shared" si="31"/>
        <v>660</v>
      </c>
      <c r="M3881" s="12">
        <v>0.3</v>
      </c>
      <c r="O3881" s="17"/>
      <c r="P3881" s="15">
        <f>Data!$I3881+0</f>
        <v>0.8</v>
      </c>
      <c r="Q3881" s="13">
        <f>Data!$J3881-250</f>
        <v>2500</v>
      </c>
      <c r="R3881" s="14">
        <f>Data!$M3881-5%</f>
        <v>0.25</v>
      </c>
    </row>
    <row r="3882" spans="1:18" ht="15.75" customHeight="1">
      <c r="A3882" s="1"/>
      <c r="B3882" s="7" t="s">
        <v>14</v>
      </c>
      <c r="C3882" s="7">
        <v>1185732</v>
      </c>
      <c r="D3882" s="8">
        <v>44521</v>
      </c>
      <c r="E3882" s="7" t="s">
        <v>15</v>
      </c>
      <c r="F3882" s="7" t="s">
        <v>129</v>
      </c>
      <c r="G3882" s="7" t="s">
        <v>130</v>
      </c>
      <c r="H3882" s="7" t="s">
        <v>17</v>
      </c>
      <c r="I3882" s="9">
        <v>0.75000000000000011</v>
      </c>
      <c r="J3882" s="10">
        <v>4250</v>
      </c>
      <c r="K3882" s="11">
        <f t="shared" si="30"/>
        <v>3187.5000000000005</v>
      </c>
      <c r="L3882" s="11">
        <f t="shared" si="31"/>
        <v>1115.6250000000002</v>
      </c>
      <c r="M3882" s="12">
        <v>0.35000000000000003</v>
      </c>
      <c r="O3882" s="17"/>
      <c r="P3882" s="15">
        <f>Data!$I3882+0</f>
        <v>0.75000000000000011</v>
      </c>
      <c r="Q3882" s="13">
        <f>Data!$J3882-250</f>
        <v>4000</v>
      </c>
      <c r="R3882" s="14">
        <f>Data!$M3882-5%</f>
        <v>0.30000000000000004</v>
      </c>
    </row>
    <row r="3883" spans="1:18" ht="15.75" customHeight="1">
      <c r="A3883" s="1"/>
      <c r="B3883" s="7" t="s">
        <v>14</v>
      </c>
      <c r="C3883" s="7">
        <v>1185732</v>
      </c>
      <c r="D3883" s="8">
        <v>44521</v>
      </c>
      <c r="E3883" s="7" t="s">
        <v>15</v>
      </c>
      <c r="F3883" s="7" t="s">
        <v>129</v>
      </c>
      <c r="G3883" s="7" t="s">
        <v>130</v>
      </c>
      <c r="H3883" s="7" t="s">
        <v>18</v>
      </c>
      <c r="I3883" s="9">
        <v>0.65000000000000013</v>
      </c>
      <c r="J3883" s="10">
        <v>3000</v>
      </c>
      <c r="K3883" s="11">
        <f t="shared" si="30"/>
        <v>1950.0000000000005</v>
      </c>
      <c r="L3883" s="11">
        <f t="shared" si="31"/>
        <v>682.50000000000023</v>
      </c>
      <c r="M3883" s="12">
        <v>0.35000000000000003</v>
      </c>
      <c r="O3883" s="17"/>
      <c r="P3883" s="15">
        <f>Data!$I3883+0</f>
        <v>0.65000000000000013</v>
      </c>
      <c r="Q3883" s="13">
        <f>Data!$J3883-250</f>
        <v>2750</v>
      </c>
      <c r="R3883" s="14">
        <f>Data!$M3883-5%</f>
        <v>0.30000000000000004</v>
      </c>
    </row>
    <row r="3884" spans="1:18" ht="15.75" customHeight="1">
      <c r="A3884" s="1"/>
      <c r="B3884" s="7" t="s">
        <v>14</v>
      </c>
      <c r="C3884" s="7">
        <v>1185732</v>
      </c>
      <c r="D3884" s="8">
        <v>44521</v>
      </c>
      <c r="E3884" s="7" t="s">
        <v>15</v>
      </c>
      <c r="F3884" s="7" t="s">
        <v>129</v>
      </c>
      <c r="G3884" s="7" t="s">
        <v>130</v>
      </c>
      <c r="H3884" s="7" t="s">
        <v>19</v>
      </c>
      <c r="I3884" s="9">
        <v>0.65000000000000013</v>
      </c>
      <c r="J3884" s="10">
        <v>3200</v>
      </c>
      <c r="K3884" s="11">
        <f t="shared" si="30"/>
        <v>2080.0000000000005</v>
      </c>
      <c r="L3884" s="11">
        <f t="shared" si="31"/>
        <v>520.00000000000011</v>
      </c>
      <c r="M3884" s="12">
        <v>0.25</v>
      </c>
      <c r="O3884" s="17"/>
      <c r="P3884" s="15">
        <f>Data!$I3884+0</f>
        <v>0.65000000000000013</v>
      </c>
      <c r="Q3884" s="13">
        <f>Data!$J3884-250</f>
        <v>2950</v>
      </c>
      <c r="R3884" s="14">
        <f>Data!$M3884-5%</f>
        <v>0.2</v>
      </c>
    </row>
    <row r="3885" spans="1:18" ht="15.75" customHeight="1">
      <c r="A3885" s="1"/>
      <c r="B3885" s="7" t="s">
        <v>14</v>
      </c>
      <c r="C3885" s="7">
        <v>1185732</v>
      </c>
      <c r="D3885" s="8">
        <v>44521</v>
      </c>
      <c r="E3885" s="7" t="s">
        <v>15</v>
      </c>
      <c r="F3885" s="7" t="s">
        <v>129</v>
      </c>
      <c r="G3885" s="7" t="s">
        <v>130</v>
      </c>
      <c r="H3885" s="7" t="s">
        <v>20</v>
      </c>
      <c r="I3885" s="9">
        <v>0.65000000000000013</v>
      </c>
      <c r="J3885" s="10">
        <v>3000</v>
      </c>
      <c r="K3885" s="11">
        <f t="shared" si="30"/>
        <v>1950.0000000000005</v>
      </c>
      <c r="L3885" s="11">
        <f t="shared" si="31"/>
        <v>487.50000000000011</v>
      </c>
      <c r="M3885" s="12">
        <v>0.25</v>
      </c>
      <c r="O3885" s="17"/>
      <c r="P3885" s="15">
        <f>Data!$I3885+0</f>
        <v>0.65000000000000013</v>
      </c>
      <c r="Q3885" s="13">
        <f>Data!$J3885-250</f>
        <v>2750</v>
      </c>
      <c r="R3885" s="14">
        <f>Data!$M3885-5%</f>
        <v>0.2</v>
      </c>
    </row>
    <row r="3886" spans="1:18" ht="15.75" customHeight="1">
      <c r="A3886" s="1"/>
      <c r="B3886" s="7" t="s">
        <v>14</v>
      </c>
      <c r="C3886" s="7">
        <v>1185732</v>
      </c>
      <c r="D3886" s="8">
        <v>44521</v>
      </c>
      <c r="E3886" s="7" t="s">
        <v>15</v>
      </c>
      <c r="F3886" s="7" t="s">
        <v>129</v>
      </c>
      <c r="G3886" s="7" t="s">
        <v>130</v>
      </c>
      <c r="H3886" s="7" t="s">
        <v>21</v>
      </c>
      <c r="I3886" s="9">
        <v>0.75000000000000011</v>
      </c>
      <c r="J3886" s="10">
        <v>2750</v>
      </c>
      <c r="K3886" s="11">
        <f t="shared" si="30"/>
        <v>2062.5000000000005</v>
      </c>
      <c r="L3886" s="11">
        <f t="shared" si="31"/>
        <v>515.62500000000011</v>
      </c>
      <c r="M3886" s="12">
        <v>0.25</v>
      </c>
      <c r="O3886" s="17"/>
      <c r="P3886" s="15">
        <f>Data!$I3886+0</f>
        <v>0.75000000000000011</v>
      </c>
      <c r="Q3886" s="13">
        <f>Data!$J3886-250</f>
        <v>2500</v>
      </c>
      <c r="R3886" s="14">
        <f>Data!$M3886-5%</f>
        <v>0.2</v>
      </c>
    </row>
    <row r="3887" spans="1:18" ht="15.75" customHeight="1">
      <c r="A3887" s="1"/>
      <c r="B3887" s="7" t="s">
        <v>14</v>
      </c>
      <c r="C3887" s="7">
        <v>1185732</v>
      </c>
      <c r="D3887" s="8">
        <v>44521</v>
      </c>
      <c r="E3887" s="7" t="s">
        <v>15</v>
      </c>
      <c r="F3887" s="7" t="s">
        <v>129</v>
      </c>
      <c r="G3887" s="7" t="s">
        <v>130</v>
      </c>
      <c r="H3887" s="7" t="s">
        <v>22</v>
      </c>
      <c r="I3887" s="9">
        <v>0.8</v>
      </c>
      <c r="J3887" s="10">
        <v>3750</v>
      </c>
      <c r="K3887" s="11">
        <f t="shared" si="30"/>
        <v>3000</v>
      </c>
      <c r="L3887" s="11">
        <f t="shared" si="31"/>
        <v>900</v>
      </c>
      <c r="M3887" s="12">
        <v>0.3</v>
      </c>
      <c r="O3887" s="17"/>
      <c r="P3887" s="15">
        <f>Data!$I3887+0</f>
        <v>0.8</v>
      </c>
      <c r="Q3887" s="13">
        <f>Data!$J3887-250</f>
        <v>3500</v>
      </c>
      <c r="R3887" s="14">
        <f>Data!$M3887-5%</f>
        <v>0.25</v>
      </c>
    </row>
    <row r="3888" spans="1:18" ht="15.75" customHeight="1">
      <c r="A3888" s="1"/>
      <c r="B3888" s="7" t="s">
        <v>14</v>
      </c>
      <c r="C3888" s="7">
        <v>1185732</v>
      </c>
      <c r="D3888" s="8">
        <v>44550</v>
      </c>
      <c r="E3888" s="7" t="s">
        <v>15</v>
      </c>
      <c r="F3888" s="7" t="s">
        <v>129</v>
      </c>
      <c r="G3888" s="7" t="s">
        <v>130</v>
      </c>
      <c r="H3888" s="7" t="s">
        <v>17</v>
      </c>
      <c r="I3888" s="9">
        <v>0.75000000000000011</v>
      </c>
      <c r="J3888" s="10">
        <v>6000</v>
      </c>
      <c r="K3888" s="11">
        <f t="shared" si="30"/>
        <v>4500.0000000000009</v>
      </c>
      <c r="L3888" s="11">
        <f t="shared" si="31"/>
        <v>1575.0000000000005</v>
      </c>
      <c r="M3888" s="12">
        <v>0.35000000000000003</v>
      </c>
      <c r="O3888" s="17"/>
      <c r="P3888" s="15">
        <f>Data!$I3888+0</f>
        <v>0.75000000000000011</v>
      </c>
      <c r="Q3888" s="13">
        <f>Data!$J3888-250</f>
        <v>5750</v>
      </c>
      <c r="R3888" s="14">
        <f>Data!$M3888-5%</f>
        <v>0.30000000000000004</v>
      </c>
    </row>
    <row r="3889" spans="1:18" ht="15.75" customHeight="1">
      <c r="A3889" s="1"/>
      <c r="B3889" s="7" t="s">
        <v>14</v>
      </c>
      <c r="C3889" s="7">
        <v>1185732</v>
      </c>
      <c r="D3889" s="8">
        <v>44550</v>
      </c>
      <c r="E3889" s="7" t="s">
        <v>15</v>
      </c>
      <c r="F3889" s="7" t="s">
        <v>129</v>
      </c>
      <c r="G3889" s="7" t="s">
        <v>130</v>
      </c>
      <c r="H3889" s="7" t="s">
        <v>18</v>
      </c>
      <c r="I3889" s="9">
        <v>0.65000000000000013</v>
      </c>
      <c r="J3889" s="10">
        <v>4000</v>
      </c>
      <c r="K3889" s="11">
        <f t="shared" si="30"/>
        <v>2600.0000000000005</v>
      </c>
      <c r="L3889" s="11">
        <f t="shared" si="31"/>
        <v>910.00000000000023</v>
      </c>
      <c r="M3889" s="12">
        <v>0.35000000000000003</v>
      </c>
      <c r="O3889" s="17"/>
      <c r="P3889" s="15">
        <f>Data!$I3889+0</f>
        <v>0.65000000000000013</v>
      </c>
      <c r="Q3889" s="13">
        <f>Data!$J3889-250</f>
        <v>3750</v>
      </c>
      <c r="R3889" s="14">
        <f>Data!$M3889-5%</f>
        <v>0.30000000000000004</v>
      </c>
    </row>
    <row r="3890" spans="1:18" ht="15.75" customHeight="1">
      <c r="A3890" s="1"/>
      <c r="B3890" s="7" t="s">
        <v>14</v>
      </c>
      <c r="C3890" s="7">
        <v>1185732</v>
      </c>
      <c r="D3890" s="8">
        <v>44550</v>
      </c>
      <c r="E3890" s="7" t="s">
        <v>15</v>
      </c>
      <c r="F3890" s="7" t="s">
        <v>129</v>
      </c>
      <c r="G3890" s="7" t="s">
        <v>130</v>
      </c>
      <c r="H3890" s="7" t="s">
        <v>19</v>
      </c>
      <c r="I3890" s="9">
        <v>0.65000000000000013</v>
      </c>
      <c r="J3890" s="10">
        <v>3750</v>
      </c>
      <c r="K3890" s="11">
        <f t="shared" si="30"/>
        <v>2437.5000000000005</v>
      </c>
      <c r="L3890" s="11">
        <f t="shared" si="31"/>
        <v>609.37500000000011</v>
      </c>
      <c r="M3890" s="12">
        <v>0.25</v>
      </c>
      <c r="O3890" s="17"/>
      <c r="P3890" s="15">
        <f>Data!$I3890+0</f>
        <v>0.65000000000000013</v>
      </c>
      <c r="Q3890" s="13">
        <f>Data!$J3890-250</f>
        <v>3500</v>
      </c>
      <c r="R3890" s="14">
        <f>Data!$M3890-5%</f>
        <v>0.2</v>
      </c>
    </row>
    <row r="3891" spans="1:18" ht="15.75" customHeight="1">
      <c r="A3891" s="1"/>
      <c r="B3891" s="7" t="s">
        <v>14</v>
      </c>
      <c r="C3891" s="7">
        <v>1185732</v>
      </c>
      <c r="D3891" s="8">
        <v>44550</v>
      </c>
      <c r="E3891" s="7" t="s">
        <v>15</v>
      </c>
      <c r="F3891" s="7" t="s">
        <v>129</v>
      </c>
      <c r="G3891" s="7" t="s">
        <v>130</v>
      </c>
      <c r="H3891" s="7" t="s">
        <v>20</v>
      </c>
      <c r="I3891" s="9">
        <v>0.65000000000000013</v>
      </c>
      <c r="J3891" s="10">
        <v>3250</v>
      </c>
      <c r="K3891" s="11">
        <f t="shared" si="30"/>
        <v>2112.5000000000005</v>
      </c>
      <c r="L3891" s="11">
        <f t="shared" si="31"/>
        <v>528.12500000000011</v>
      </c>
      <c r="M3891" s="12">
        <v>0.25</v>
      </c>
      <c r="O3891" s="17"/>
      <c r="P3891" s="15">
        <f>Data!$I3891+0</f>
        <v>0.65000000000000013</v>
      </c>
      <c r="Q3891" s="13">
        <f>Data!$J3891-250</f>
        <v>3000</v>
      </c>
      <c r="R3891" s="14">
        <f>Data!$M3891-5%</f>
        <v>0.2</v>
      </c>
    </row>
    <row r="3892" spans="1:18" ht="15.75" customHeight="1">
      <c r="A3892" s="1"/>
      <c r="B3892" s="7" t="s">
        <v>14</v>
      </c>
      <c r="C3892" s="7">
        <v>1185732</v>
      </c>
      <c r="D3892" s="8">
        <v>44550</v>
      </c>
      <c r="E3892" s="7" t="s">
        <v>15</v>
      </c>
      <c r="F3892" s="7" t="s">
        <v>129</v>
      </c>
      <c r="G3892" s="7" t="s">
        <v>130</v>
      </c>
      <c r="H3892" s="7" t="s">
        <v>21</v>
      </c>
      <c r="I3892" s="9">
        <v>0.75000000000000011</v>
      </c>
      <c r="J3892" s="10">
        <v>3250</v>
      </c>
      <c r="K3892" s="11">
        <f t="shared" si="30"/>
        <v>2437.5000000000005</v>
      </c>
      <c r="L3892" s="11">
        <f t="shared" si="31"/>
        <v>609.37500000000011</v>
      </c>
      <c r="M3892" s="12">
        <v>0.25</v>
      </c>
      <c r="O3892" s="17"/>
      <c r="P3892" s="15">
        <f>Data!$I3892+0</f>
        <v>0.75000000000000011</v>
      </c>
      <c r="Q3892" s="13">
        <f>Data!$J3892-250</f>
        <v>3000</v>
      </c>
      <c r="R3892" s="14">
        <f>Data!$M3892-5%</f>
        <v>0.2</v>
      </c>
    </row>
    <row r="3893" spans="1:18" ht="15.75" customHeight="1">
      <c r="A3893" s="1"/>
      <c r="B3893" s="7" t="s">
        <v>14</v>
      </c>
      <c r="C3893" s="7">
        <v>1185732</v>
      </c>
      <c r="D3893" s="8">
        <v>44550</v>
      </c>
      <c r="E3893" s="7" t="s">
        <v>15</v>
      </c>
      <c r="F3893" s="7" t="s">
        <v>129</v>
      </c>
      <c r="G3893" s="7" t="s">
        <v>130</v>
      </c>
      <c r="H3893" s="7" t="s">
        <v>22</v>
      </c>
      <c r="I3893" s="9">
        <v>0.8</v>
      </c>
      <c r="J3893" s="10">
        <v>4250</v>
      </c>
      <c r="K3893" s="11">
        <f t="shared" si="30"/>
        <v>3400</v>
      </c>
      <c r="L3893" s="11">
        <f t="shared" si="31"/>
        <v>1020</v>
      </c>
      <c r="M3893" s="12">
        <v>0.3</v>
      </c>
      <c r="O3893" s="17"/>
      <c r="P3893" s="15">
        <f>Data!$I3893+0</f>
        <v>0.8</v>
      </c>
      <c r="Q3893" s="13">
        <f>Data!$J3893-250</f>
        <v>4000</v>
      </c>
      <c r="R3893" s="14">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B9EE9-4FB5-415C-A082-FD706AB17272}">
  <dimension ref="A1:Z1000"/>
  <sheetViews>
    <sheetView showGridLines="0" tabSelected="1" zoomScale="78" zoomScaleNormal="78" workbookViewId="0">
      <selection activeCell="C35" sqref="C35"/>
    </sheetView>
  </sheetViews>
  <sheetFormatPr defaultColWidth="14.44140625" defaultRowHeight="15" customHeight="1"/>
  <cols>
    <col min="1" max="2" width="8.6640625" style="2" customWidth="1"/>
    <col min="3" max="3" width="12" style="2" customWidth="1"/>
    <col min="4" max="4" width="4.44140625" style="2" customWidth="1"/>
    <col min="5" max="10" width="8.6640625" style="2" customWidth="1"/>
    <col min="11" max="11" width="18" style="2" customWidth="1"/>
    <col min="12" max="12" width="3.33203125" style="2" customWidth="1"/>
    <col min="13" max="13" width="8.6640625" style="2" customWidth="1"/>
    <col min="14" max="14" width="11.33203125" style="2" customWidth="1"/>
    <col min="15" max="15" width="3.33203125" style="2" customWidth="1"/>
    <col min="16" max="16" width="8.6640625" style="2" customWidth="1"/>
    <col min="17" max="17" width="13" style="2" customWidth="1"/>
    <col min="18" max="18" width="3.33203125" style="2" customWidth="1"/>
    <col min="19" max="20" width="11.88671875" style="2" customWidth="1"/>
    <col min="21" max="21" width="3.33203125" style="2" customWidth="1"/>
    <col min="22" max="22" width="12.88671875" style="2" customWidth="1"/>
    <col min="23" max="23" width="17.88671875" style="2" customWidth="1"/>
    <col min="24" max="26" width="8.6640625" style="2" customWidth="1"/>
    <col min="27" max="16384" width="14.44140625" style="2"/>
  </cols>
  <sheetData>
    <row r="1" spans="1:26" ht="7.5" customHeight="1">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ht="33" customHeight="1">
      <c r="A2" s="19"/>
      <c r="B2" s="19"/>
      <c r="C2" s="19"/>
      <c r="D2" s="20" t="s">
        <v>131</v>
      </c>
      <c r="E2" s="21"/>
      <c r="F2" s="21"/>
      <c r="G2" s="21"/>
      <c r="H2" s="21"/>
      <c r="I2" s="21"/>
      <c r="J2" s="21"/>
      <c r="K2" s="21"/>
      <c r="L2" s="22"/>
      <c r="M2" s="23" t="s">
        <v>11</v>
      </c>
      <c r="N2" s="21"/>
      <c r="O2" s="24"/>
      <c r="P2" s="23" t="s">
        <v>135</v>
      </c>
      <c r="Q2" s="21"/>
      <c r="R2" s="24"/>
      <c r="S2" s="23" t="s">
        <v>136</v>
      </c>
      <c r="T2" s="21"/>
      <c r="U2" s="25"/>
      <c r="V2" s="23" t="s">
        <v>137</v>
      </c>
      <c r="W2" s="21"/>
      <c r="X2" s="24"/>
      <c r="Y2" s="19"/>
      <c r="Z2" s="19"/>
    </row>
    <row r="3" spans="1:26" ht="33" customHeight="1">
      <c r="A3" s="26"/>
      <c r="B3" s="26"/>
      <c r="C3" s="22"/>
      <c r="D3" s="21"/>
      <c r="E3" s="21"/>
      <c r="F3" s="21"/>
      <c r="G3" s="21"/>
      <c r="H3" s="21"/>
      <c r="I3" s="21"/>
      <c r="J3" s="21"/>
      <c r="K3" s="21"/>
      <c r="L3" s="22"/>
      <c r="M3" s="27">
        <f>GETPIVOTDATA("Sum of Total Sales",Sheet1!$A$3)</f>
        <v>6219265</v>
      </c>
      <c r="N3" s="21"/>
      <c r="O3" s="28"/>
      <c r="P3" s="29">
        <f>GETPIVOTDATA("Sum of Units Sold",Sheet1!$A$3)</f>
        <v>12775500</v>
      </c>
      <c r="Q3" s="21"/>
      <c r="R3" s="28"/>
      <c r="S3" s="27">
        <f>GETPIVOTDATA("Sum of Operating Profit",Sheet1!$A$3)</f>
        <v>2273233.5</v>
      </c>
      <c r="T3" s="21"/>
      <c r="U3" s="26"/>
      <c r="V3" s="30">
        <f>GETPIVOTDATA("Average of Operating Margin",Sheet1!$A$3)</f>
        <v>0.36284293552811736</v>
      </c>
      <c r="W3" s="21"/>
      <c r="X3" s="28"/>
      <c r="Y3" s="26"/>
      <c r="Z3" s="26"/>
    </row>
    <row r="4" spans="1:26" ht="7.5" customHeight="1">
      <c r="A4" s="31"/>
      <c r="B4" s="31"/>
      <c r="C4" s="31"/>
      <c r="D4" s="31"/>
      <c r="E4" s="31"/>
      <c r="F4" s="31"/>
      <c r="G4" s="31"/>
      <c r="H4" s="31"/>
      <c r="I4" s="31"/>
      <c r="J4" s="31"/>
      <c r="K4" s="31"/>
      <c r="L4" s="31"/>
      <c r="M4" s="31"/>
      <c r="N4" s="31"/>
      <c r="O4" s="31"/>
      <c r="P4" s="31"/>
      <c r="Q4" s="31"/>
      <c r="R4" s="31"/>
      <c r="S4" s="31"/>
      <c r="T4" s="31"/>
      <c r="U4" s="31"/>
      <c r="V4" s="31"/>
      <c r="W4" s="31"/>
      <c r="X4" s="31"/>
      <c r="Y4" s="31"/>
      <c r="Z4" s="31"/>
    </row>
    <row r="5" spans="1:26" ht="6.75" customHeight="1">
      <c r="A5" s="32"/>
      <c r="B5" s="32"/>
      <c r="C5" s="32"/>
      <c r="D5" s="32"/>
      <c r="E5" s="32"/>
      <c r="F5" s="32"/>
      <c r="G5" s="32"/>
      <c r="H5" s="32"/>
      <c r="I5" s="32"/>
      <c r="J5" s="32"/>
      <c r="K5" s="32"/>
      <c r="L5" s="32"/>
      <c r="M5" s="32"/>
      <c r="N5" s="32"/>
      <c r="O5" s="32"/>
      <c r="P5" s="32"/>
      <c r="Q5" s="32"/>
      <c r="R5" s="32"/>
      <c r="S5" s="32"/>
      <c r="T5" s="32"/>
      <c r="U5" s="32"/>
      <c r="V5" s="32"/>
      <c r="W5" s="32"/>
      <c r="X5" s="32"/>
      <c r="Y5" s="32"/>
      <c r="Z5" s="32"/>
    </row>
    <row r="6" spans="1:26" ht="14.4">
      <c r="A6" s="32"/>
      <c r="B6" s="32"/>
      <c r="C6" s="32"/>
      <c r="D6" s="32"/>
      <c r="E6" s="32"/>
      <c r="F6" s="32"/>
      <c r="G6" s="32"/>
      <c r="H6" s="32"/>
      <c r="I6" s="32"/>
      <c r="J6" s="32"/>
      <c r="K6" s="32"/>
      <c r="L6" s="32"/>
      <c r="M6" s="32"/>
      <c r="N6" s="32"/>
      <c r="O6" s="32"/>
      <c r="P6" s="32"/>
      <c r="Q6" s="32"/>
      <c r="R6" s="32"/>
      <c r="S6" s="32"/>
      <c r="T6" s="32"/>
      <c r="U6" s="32"/>
      <c r="V6" s="32"/>
      <c r="W6" s="32"/>
      <c r="X6" s="32"/>
      <c r="Y6" s="32"/>
      <c r="Z6" s="32"/>
    </row>
    <row r="7" spans="1:26" ht="14.4">
      <c r="A7" s="32"/>
      <c r="B7" s="32"/>
      <c r="C7" s="32"/>
      <c r="D7" s="32"/>
      <c r="E7" s="32"/>
      <c r="F7" s="32"/>
      <c r="G7" s="32"/>
      <c r="H7" s="32"/>
      <c r="I7" s="32"/>
      <c r="J7" s="32"/>
      <c r="K7" s="32"/>
      <c r="L7" s="32"/>
      <c r="M7" s="32"/>
      <c r="N7" s="32"/>
      <c r="O7" s="32"/>
      <c r="P7" s="32"/>
      <c r="Q7" s="32"/>
      <c r="R7" s="32"/>
      <c r="S7" s="32"/>
      <c r="T7" s="32"/>
      <c r="U7" s="32"/>
      <c r="V7" s="32"/>
      <c r="W7" s="32"/>
      <c r="X7" s="32"/>
      <c r="Y7" s="32"/>
      <c r="Z7" s="32"/>
    </row>
    <row r="8" spans="1:26" ht="14.4">
      <c r="A8" s="32"/>
      <c r="B8" s="32"/>
      <c r="C8" s="32"/>
      <c r="D8" s="32"/>
      <c r="E8" s="32"/>
      <c r="F8" s="32"/>
      <c r="G8" s="32"/>
      <c r="H8" s="32"/>
      <c r="I8" s="32"/>
      <c r="J8" s="32"/>
      <c r="K8" s="32"/>
      <c r="L8" s="32"/>
      <c r="M8" s="32"/>
      <c r="N8" s="32"/>
      <c r="O8" s="32"/>
      <c r="P8" s="32"/>
      <c r="Q8" s="32"/>
      <c r="R8" s="32"/>
      <c r="S8" s="32"/>
      <c r="T8" s="32"/>
      <c r="U8" s="32"/>
      <c r="V8" s="32"/>
      <c r="W8" s="32"/>
      <c r="X8" s="32"/>
      <c r="Y8" s="32"/>
      <c r="Z8" s="32"/>
    </row>
    <row r="9" spans="1:26" ht="14.4">
      <c r="A9" s="32"/>
      <c r="B9" s="32"/>
      <c r="C9" s="32"/>
      <c r="D9" s="32"/>
      <c r="E9" s="32"/>
      <c r="F9" s="32"/>
      <c r="G9" s="32"/>
      <c r="H9" s="32"/>
      <c r="I9" s="32"/>
      <c r="J9" s="32"/>
      <c r="K9" s="32"/>
      <c r="L9" s="32"/>
      <c r="M9" s="32"/>
      <c r="N9" s="32"/>
      <c r="O9" s="32"/>
      <c r="P9" s="32"/>
      <c r="Q9" s="32"/>
      <c r="R9" s="32"/>
      <c r="S9" s="32"/>
      <c r="T9" s="32"/>
      <c r="U9" s="32"/>
      <c r="V9" s="32"/>
      <c r="W9" s="32"/>
      <c r="X9" s="32"/>
      <c r="Y9" s="32"/>
      <c r="Z9" s="32"/>
    </row>
    <row r="10" spans="1:26" ht="14.4">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ht="14.4">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ht="14.4">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ht="14.4">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ht="14.4">
      <c r="A14" s="32"/>
      <c r="B14" s="32"/>
      <c r="C14" s="32"/>
      <c r="D14" s="38" t="s">
        <v>150</v>
      </c>
      <c r="E14" s="32"/>
      <c r="F14" s="32"/>
      <c r="G14" s="32"/>
      <c r="H14" s="32"/>
      <c r="I14" s="32"/>
      <c r="J14" s="32"/>
      <c r="K14" s="32"/>
      <c r="L14" s="32"/>
      <c r="M14" s="32"/>
      <c r="N14" s="32"/>
      <c r="O14" s="32"/>
      <c r="P14" s="32"/>
      <c r="Q14" s="32"/>
      <c r="R14" s="32"/>
      <c r="S14" s="32"/>
      <c r="T14" s="32"/>
      <c r="U14" s="32"/>
      <c r="V14" s="32"/>
      <c r="W14" s="32"/>
      <c r="X14" s="32"/>
      <c r="Y14" s="32"/>
      <c r="Z14" s="32"/>
    </row>
    <row r="15" spans="1:26" ht="14.4">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4.4">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4.4">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ht="14.4">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ht="14.4">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ht="14.4">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9">
    <mergeCell ref="D2:K3"/>
    <mergeCell ref="M2:N2"/>
    <mergeCell ref="P2:Q2"/>
    <mergeCell ref="S2:T2"/>
    <mergeCell ref="V2:W2"/>
    <mergeCell ref="M3:N3"/>
    <mergeCell ref="P3:Q3"/>
    <mergeCell ref="S3:T3"/>
    <mergeCell ref="V3:W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F3311-16FD-453C-8E62-765E44983C05}">
  <dimension ref="A3:E75"/>
  <sheetViews>
    <sheetView topLeftCell="A10" workbookViewId="0">
      <selection activeCell="I21" sqref="I21"/>
    </sheetView>
  </sheetViews>
  <sheetFormatPr defaultRowHeight="14.4"/>
  <cols>
    <col min="1" max="1" width="14" bestFit="1" customWidth="1"/>
    <col min="2" max="2" width="16" bestFit="1" customWidth="1"/>
    <col min="3" max="3" width="21.109375" bestFit="1" customWidth="1"/>
    <col min="4" max="4" width="25.77734375" bestFit="1" customWidth="1"/>
  </cols>
  <sheetData>
    <row r="3" spans="1:4">
      <c r="A3" t="s">
        <v>133</v>
      </c>
      <c r="B3" t="s">
        <v>134</v>
      </c>
      <c r="C3" t="s">
        <v>132</v>
      </c>
      <c r="D3" t="s">
        <v>138</v>
      </c>
    </row>
    <row r="4" spans="1:4">
      <c r="A4" s="33">
        <v>6219265</v>
      </c>
      <c r="B4" s="33">
        <v>12775500</v>
      </c>
      <c r="C4" s="33">
        <v>2273233.5</v>
      </c>
      <c r="D4" s="33">
        <v>0.36284293552811736</v>
      </c>
    </row>
    <row r="7" spans="1:4">
      <c r="A7" s="34" t="s">
        <v>139</v>
      </c>
      <c r="B7" t="s">
        <v>133</v>
      </c>
    </row>
    <row r="8" spans="1:4">
      <c r="A8" s="35" t="s">
        <v>141</v>
      </c>
      <c r="B8" s="36">
        <v>510750</v>
      </c>
    </row>
    <row r="9" spans="1:4">
      <c r="A9" s="35" t="s">
        <v>142</v>
      </c>
      <c r="B9" s="36">
        <v>484975</v>
      </c>
    </row>
    <row r="10" spans="1:4">
      <c r="A10" s="35" t="s">
        <v>143</v>
      </c>
      <c r="B10" s="36">
        <v>483530</v>
      </c>
    </row>
    <row r="11" spans="1:4">
      <c r="A11" s="35" t="s">
        <v>144</v>
      </c>
      <c r="B11" s="36">
        <v>494887.5</v>
      </c>
    </row>
    <row r="12" spans="1:4">
      <c r="A12" s="35" t="s">
        <v>145</v>
      </c>
      <c r="B12" s="36">
        <v>673572.5</v>
      </c>
    </row>
    <row r="13" spans="1:4">
      <c r="A13" s="35" t="s">
        <v>146</v>
      </c>
      <c r="B13" s="36">
        <v>903837.5</v>
      </c>
    </row>
    <row r="14" spans="1:4">
      <c r="A14" s="35" t="s">
        <v>147</v>
      </c>
      <c r="B14" s="36">
        <v>1041437.5</v>
      </c>
    </row>
    <row r="15" spans="1:4">
      <c r="A15" s="35" t="s">
        <v>148</v>
      </c>
      <c r="B15" s="36">
        <v>945275</v>
      </c>
    </row>
    <row r="16" spans="1:4">
      <c r="A16" s="35" t="s">
        <v>149</v>
      </c>
      <c r="B16" s="36">
        <v>681000</v>
      </c>
    </row>
    <row r="17" spans="1:5">
      <c r="A17" s="35" t="s">
        <v>140</v>
      </c>
      <c r="B17" s="36">
        <v>6219265</v>
      </c>
    </row>
    <row r="24" spans="1:5">
      <c r="A24" s="34" t="s">
        <v>139</v>
      </c>
      <c r="B24" t="s">
        <v>134</v>
      </c>
      <c r="D24" t="s">
        <v>6</v>
      </c>
      <c r="E24" t="s">
        <v>10</v>
      </c>
    </row>
    <row r="25" spans="1:5">
      <c r="A25" s="35" t="s">
        <v>57</v>
      </c>
      <c r="B25" s="33">
        <v>308500</v>
      </c>
      <c r="D25" s="35" t="str">
        <f>A25</f>
        <v>Alabama</v>
      </c>
      <c r="E25" s="37">
        <f>B25</f>
        <v>308500</v>
      </c>
    </row>
    <row r="26" spans="1:5">
      <c r="A26" s="35" t="s">
        <v>61</v>
      </c>
      <c r="B26" s="33">
        <v>229750</v>
      </c>
      <c r="D26" s="35" t="str">
        <f t="shared" ref="D26:E74" si="0">A26</f>
        <v>Alaska</v>
      </c>
      <c r="E26" s="37">
        <f t="shared" si="0"/>
        <v>229750</v>
      </c>
    </row>
    <row r="27" spans="1:5">
      <c r="A27" s="35" t="s">
        <v>82</v>
      </c>
      <c r="B27" s="33">
        <v>243750</v>
      </c>
      <c r="D27" s="35" t="str">
        <f t="shared" si="0"/>
        <v>Arizona</v>
      </c>
      <c r="E27" s="37">
        <f t="shared" si="0"/>
        <v>243750</v>
      </c>
    </row>
    <row r="28" spans="1:5">
      <c r="A28" s="35" t="s">
        <v>98</v>
      </c>
      <c r="B28" s="33">
        <v>192400</v>
      </c>
      <c r="D28" s="35" t="str">
        <f t="shared" si="0"/>
        <v>Arkansas</v>
      </c>
      <c r="E28" s="37">
        <f t="shared" si="0"/>
        <v>192400</v>
      </c>
    </row>
    <row r="29" spans="1:5">
      <c r="A29" s="35" t="s">
        <v>29</v>
      </c>
      <c r="B29" s="33">
        <v>767000</v>
      </c>
      <c r="D29" s="35" t="str">
        <f t="shared" si="0"/>
        <v>California</v>
      </c>
      <c r="E29" s="37">
        <f t="shared" si="0"/>
        <v>767000</v>
      </c>
    </row>
    <row r="30" spans="1:5">
      <c r="A30" s="35" t="s">
        <v>42</v>
      </c>
      <c r="B30" s="33">
        <v>238500</v>
      </c>
      <c r="D30" s="35" t="str">
        <f t="shared" si="0"/>
        <v>Colorado</v>
      </c>
      <c r="E30" s="37">
        <f t="shared" si="0"/>
        <v>238500</v>
      </c>
    </row>
    <row r="31" spans="1:5">
      <c r="A31" s="35" t="s">
        <v>121</v>
      </c>
      <c r="B31" s="33">
        <v>126400</v>
      </c>
      <c r="D31" s="35" t="str">
        <f t="shared" si="0"/>
        <v>Connecticut</v>
      </c>
      <c r="E31" s="37">
        <f t="shared" si="0"/>
        <v>126400</v>
      </c>
    </row>
    <row r="32" spans="1:5">
      <c r="A32" s="35" t="s">
        <v>117</v>
      </c>
      <c r="B32" s="33">
        <v>153400</v>
      </c>
      <c r="D32" s="35" t="str">
        <f t="shared" si="0"/>
        <v>Delaware</v>
      </c>
      <c r="E32" s="37">
        <f t="shared" si="0"/>
        <v>153400</v>
      </c>
    </row>
    <row r="33" spans="1:5">
      <c r="A33" s="35" t="s">
        <v>47</v>
      </c>
      <c r="B33" s="33">
        <v>790300</v>
      </c>
      <c r="D33" s="35" t="str">
        <f t="shared" si="0"/>
        <v>Florida</v>
      </c>
      <c r="E33" s="37">
        <f t="shared" si="0"/>
        <v>790300</v>
      </c>
    </row>
    <row r="34" spans="1:5">
      <c r="A34" s="35" t="s">
        <v>86</v>
      </c>
      <c r="B34" s="33">
        <v>435400</v>
      </c>
      <c r="D34" s="35" t="str">
        <f t="shared" si="0"/>
        <v>Georgia</v>
      </c>
      <c r="E34" s="37">
        <f t="shared" si="0"/>
        <v>435400</v>
      </c>
    </row>
    <row r="35" spans="1:5">
      <c r="A35" s="35" t="s">
        <v>63</v>
      </c>
      <c r="B35" s="33">
        <v>254750</v>
      </c>
      <c r="D35" s="35" t="str">
        <f t="shared" si="0"/>
        <v>Hawaii</v>
      </c>
      <c r="E35" s="37">
        <f t="shared" si="0"/>
        <v>254750</v>
      </c>
    </row>
    <row r="36" spans="1:5">
      <c r="A36" s="35" t="s">
        <v>80</v>
      </c>
      <c r="B36" s="33">
        <v>212250</v>
      </c>
      <c r="D36" s="35" t="str">
        <f t="shared" si="0"/>
        <v>Idaho</v>
      </c>
      <c r="E36" s="37">
        <f t="shared" si="0"/>
        <v>212250</v>
      </c>
    </row>
    <row r="37" spans="1:5">
      <c r="A37" s="35" t="s">
        <v>34</v>
      </c>
      <c r="B37" s="33">
        <v>140650</v>
      </c>
      <c r="D37" s="35" t="str">
        <f t="shared" si="0"/>
        <v>Illinois</v>
      </c>
      <c r="E37" s="37">
        <f t="shared" si="0"/>
        <v>140650</v>
      </c>
    </row>
    <row r="38" spans="1:5">
      <c r="A38" s="35" t="s">
        <v>112</v>
      </c>
      <c r="B38" s="33">
        <v>178650</v>
      </c>
      <c r="D38" s="35" t="str">
        <f t="shared" si="0"/>
        <v>Indiana</v>
      </c>
      <c r="E38" s="37">
        <f t="shared" si="0"/>
        <v>178650</v>
      </c>
    </row>
    <row r="39" spans="1:5">
      <c r="A39" s="35" t="s">
        <v>108</v>
      </c>
      <c r="B39" s="33">
        <v>133650</v>
      </c>
      <c r="D39" s="35" t="str">
        <f t="shared" si="0"/>
        <v>Iowa</v>
      </c>
      <c r="E39" s="37">
        <f t="shared" si="0"/>
        <v>133650</v>
      </c>
    </row>
    <row r="40" spans="1:5">
      <c r="A40" s="35" t="s">
        <v>102</v>
      </c>
      <c r="B40" s="33">
        <v>135900</v>
      </c>
      <c r="D40" s="35" t="str">
        <f t="shared" si="0"/>
        <v>Kansas</v>
      </c>
      <c r="E40" s="37">
        <f t="shared" si="0"/>
        <v>135900</v>
      </c>
    </row>
    <row r="41" spans="1:5">
      <c r="A41" s="35" t="s">
        <v>94</v>
      </c>
      <c r="B41" s="33">
        <v>273400</v>
      </c>
      <c r="D41" s="35" t="str">
        <f t="shared" si="0"/>
        <v>Kentucky</v>
      </c>
      <c r="E41" s="37">
        <f t="shared" si="0"/>
        <v>273400</v>
      </c>
    </row>
    <row r="42" spans="1:5">
      <c r="A42" s="35" t="s">
        <v>78</v>
      </c>
      <c r="B42" s="33">
        <v>309000</v>
      </c>
      <c r="D42" s="35" t="str">
        <f t="shared" si="0"/>
        <v>Louisiana</v>
      </c>
      <c r="E42" s="37">
        <f t="shared" si="0"/>
        <v>309000</v>
      </c>
    </row>
    <row r="43" spans="1:5">
      <c r="A43" s="35" t="s">
        <v>59</v>
      </c>
      <c r="B43" s="33">
        <v>130400</v>
      </c>
      <c r="D43" s="35" t="str">
        <f t="shared" si="0"/>
        <v>Maine</v>
      </c>
      <c r="E43" s="37">
        <f t="shared" si="0"/>
        <v>130400</v>
      </c>
    </row>
    <row r="44" spans="1:5">
      <c r="A44" s="35" t="s">
        <v>115</v>
      </c>
      <c r="B44" s="33">
        <v>180400</v>
      </c>
      <c r="D44" s="35" t="str">
        <f t="shared" si="0"/>
        <v>Maryland</v>
      </c>
      <c r="E44" s="37">
        <f t="shared" si="0"/>
        <v>180400</v>
      </c>
    </row>
    <row r="45" spans="1:5">
      <c r="A45" s="35" t="s">
        <v>125</v>
      </c>
      <c r="B45" s="33">
        <v>180400</v>
      </c>
      <c r="D45" s="35" t="str">
        <f t="shared" si="0"/>
        <v>Massachusetts</v>
      </c>
      <c r="E45" s="37">
        <f t="shared" si="0"/>
        <v>180400</v>
      </c>
    </row>
    <row r="46" spans="1:5">
      <c r="A46" s="35" t="s">
        <v>71</v>
      </c>
      <c r="B46" s="33">
        <v>212900</v>
      </c>
      <c r="D46" s="35" t="str">
        <f t="shared" si="0"/>
        <v>Michigan</v>
      </c>
      <c r="E46" s="37">
        <f t="shared" si="0"/>
        <v>212900</v>
      </c>
    </row>
    <row r="47" spans="1:5">
      <c r="A47" s="35" t="s">
        <v>49</v>
      </c>
      <c r="B47" s="33">
        <v>118650</v>
      </c>
      <c r="D47" s="35" t="str">
        <f t="shared" si="0"/>
        <v>Minnesota</v>
      </c>
      <c r="E47" s="37">
        <f t="shared" si="0"/>
        <v>118650</v>
      </c>
    </row>
    <row r="48" spans="1:5">
      <c r="A48" s="35" t="s">
        <v>96</v>
      </c>
      <c r="B48" s="33">
        <v>232900</v>
      </c>
      <c r="D48" s="35" t="str">
        <f t="shared" si="0"/>
        <v>Mississippi</v>
      </c>
      <c r="E48" s="37">
        <f t="shared" si="0"/>
        <v>232900</v>
      </c>
    </row>
    <row r="49" spans="1:5">
      <c r="A49" s="35" t="s">
        <v>73</v>
      </c>
      <c r="B49" s="33">
        <v>239900</v>
      </c>
      <c r="D49" s="35" t="str">
        <f t="shared" si="0"/>
        <v>Missouri</v>
      </c>
      <c r="E49" s="37">
        <f t="shared" si="0"/>
        <v>239900</v>
      </c>
    </row>
    <row r="50" spans="1:5">
      <c r="A50" s="35" t="s">
        <v>51</v>
      </c>
      <c r="B50" s="33">
        <v>241250</v>
      </c>
      <c r="D50" s="35" t="str">
        <f t="shared" si="0"/>
        <v>Montana</v>
      </c>
      <c r="E50" s="37">
        <f t="shared" si="0"/>
        <v>241250</v>
      </c>
    </row>
    <row r="51" spans="1:5">
      <c r="A51" s="35" t="s">
        <v>55</v>
      </c>
      <c r="B51" s="33">
        <v>104900</v>
      </c>
      <c r="D51" s="35" t="str">
        <f t="shared" si="0"/>
        <v>Nebraska</v>
      </c>
      <c r="E51" s="37">
        <f t="shared" si="0"/>
        <v>104900</v>
      </c>
    </row>
    <row r="52" spans="1:5">
      <c r="A52" s="35" t="s">
        <v>40</v>
      </c>
      <c r="B52" s="33">
        <v>238750</v>
      </c>
      <c r="D52" s="35" t="str">
        <f t="shared" si="0"/>
        <v>Nevada</v>
      </c>
      <c r="E52" s="37">
        <f t="shared" si="0"/>
        <v>238750</v>
      </c>
    </row>
    <row r="53" spans="1:5">
      <c r="A53" s="35" t="s">
        <v>129</v>
      </c>
      <c r="B53" s="33">
        <v>179650</v>
      </c>
      <c r="D53" s="35" t="str">
        <f t="shared" si="0"/>
        <v>New Hampshire</v>
      </c>
      <c r="E53" s="37">
        <f t="shared" si="0"/>
        <v>179650</v>
      </c>
    </row>
    <row r="54" spans="1:5">
      <c r="A54" s="35" t="s">
        <v>119</v>
      </c>
      <c r="B54" s="33">
        <v>166900</v>
      </c>
      <c r="D54" s="35" t="str">
        <f t="shared" si="0"/>
        <v>New Jersey</v>
      </c>
      <c r="E54" s="37">
        <f t="shared" si="0"/>
        <v>166900</v>
      </c>
    </row>
    <row r="55" spans="1:5">
      <c r="A55" s="35" t="s">
        <v>84</v>
      </c>
      <c r="B55" s="33">
        <v>230250</v>
      </c>
      <c r="D55" s="35" t="str">
        <f t="shared" si="0"/>
        <v>New Mexico</v>
      </c>
      <c r="E55" s="37">
        <f t="shared" si="0"/>
        <v>230250</v>
      </c>
    </row>
    <row r="56" spans="1:5">
      <c r="A56" s="35" t="s">
        <v>16</v>
      </c>
      <c r="B56" s="33">
        <v>845800</v>
      </c>
      <c r="D56" s="35" t="str">
        <f t="shared" si="0"/>
        <v>New York</v>
      </c>
      <c r="E56" s="37">
        <f t="shared" si="0"/>
        <v>845800</v>
      </c>
    </row>
    <row r="57" spans="1:5">
      <c r="A57" s="35" t="s">
        <v>90</v>
      </c>
      <c r="B57" s="33">
        <v>300400</v>
      </c>
      <c r="D57" s="35" t="str">
        <f t="shared" si="0"/>
        <v>North Carolina</v>
      </c>
      <c r="E57" s="37">
        <f t="shared" si="0"/>
        <v>300400</v>
      </c>
    </row>
    <row r="58" spans="1:5">
      <c r="A58" s="35" t="s">
        <v>106</v>
      </c>
      <c r="B58" s="33">
        <v>136650</v>
      </c>
      <c r="D58" s="35" t="str">
        <f t="shared" si="0"/>
        <v>North Dakota</v>
      </c>
      <c r="E58" s="37">
        <f t="shared" si="0"/>
        <v>136650</v>
      </c>
    </row>
    <row r="59" spans="1:5">
      <c r="A59" s="35" t="s">
        <v>92</v>
      </c>
      <c r="B59" s="33">
        <v>154150</v>
      </c>
      <c r="D59" s="35" t="str">
        <f t="shared" si="0"/>
        <v>Ohio</v>
      </c>
      <c r="E59" s="37">
        <f t="shared" si="0"/>
        <v>154150</v>
      </c>
    </row>
    <row r="60" spans="1:5">
      <c r="A60" s="35" t="s">
        <v>100</v>
      </c>
      <c r="B60" s="33">
        <v>178900</v>
      </c>
      <c r="D60" s="35" t="str">
        <f t="shared" si="0"/>
        <v>Oklahoma</v>
      </c>
      <c r="E60" s="37">
        <f t="shared" si="0"/>
        <v>178900</v>
      </c>
    </row>
    <row r="61" spans="1:5">
      <c r="A61" s="35" t="s">
        <v>77</v>
      </c>
      <c r="B61" s="33">
        <v>248000</v>
      </c>
      <c r="D61" s="35" t="str">
        <f t="shared" si="0"/>
        <v>Oregon</v>
      </c>
      <c r="E61" s="37">
        <f t="shared" si="0"/>
        <v>248000</v>
      </c>
    </row>
    <row r="62" spans="1:5">
      <c r="A62" s="35" t="s">
        <v>37</v>
      </c>
      <c r="B62" s="33">
        <v>124400</v>
      </c>
      <c r="D62" s="35" t="str">
        <f t="shared" si="0"/>
        <v>Pennsylvania</v>
      </c>
      <c r="E62" s="37">
        <f t="shared" si="0"/>
        <v>124400</v>
      </c>
    </row>
    <row r="63" spans="1:5">
      <c r="A63" s="35" t="s">
        <v>123</v>
      </c>
      <c r="B63" s="33">
        <v>145650</v>
      </c>
      <c r="D63" s="35" t="str">
        <f t="shared" si="0"/>
        <v>Rhode Island</v>
      </c>
      <c r="E63" s="37">
        <f t="shared" si="0"/>
        <v>145650</v>
      </c>
    </row>
    <row r="64" spans="1:5">
      <c r="A64" s="35" t="s">
        <v>88</v>
      </c>
      <c r="B64" s="33">
        <v>381400</v>
      </c>
      <c r="D64" s="35" t="str">
        <f t="shared" si="0"/>
        <v>South Carolina</v>
      </c>
      <c r="E64" s="37">
        <f t="shared" si="0"/>
        <v>381400</v>
      </c>
    </row>
    <row r="65" spans="1:5">
      <c r="A65" s="35" t="s">
        <v>104</v>
      </c>
      <c r="B65" s="33">
        <v>135900</v>
      </c>
      <c r="D65" s="35" t="str">
        <f t="shared" si="0"/>
        <v>South Dakota</v>
      </c>
      <c r="E65" s="37">
        <f t="shared" si="0"/>
        <v>135900</v>
      </c>
    </row>
    <row r="66" spans="1:5">
      <c r="A66" s="35" t="s">
        <v>53</v>
      </c>
      <c r="B66" s="33">
        <v>322250</v>
      </c>
      <c r="D66" s="35" t="str">
        <f t="shared" si="0"/>
        <v>Tennessee</v>
      </c>
      <c r="E66" s="37">
        <f t="shared" si="0"/>
        <v>322250</v>
      </c>
    </row>
    <row r="67" spans="1:5">
      <c r="A67" s="35" t="s">
        <v>25</v>
      </c>
      <c r="B67" s="33">
        <v>761250</v>
      </c>
      <c r="D67" s="35" t="str">
        <f t="shared" si="0"/>
        <v>Texas</v>
      </c>
      <c r="E67" s="37">
        <f t="shared" si="0"/>
        <v>761250</v>
      </c>
    </row>
    <row r="68" spans="1:5">
      <c r="A68" s="35" t="s">
        <v>75</v>
      </c>
      <c r="B68" s="33">
        <v>221000</v>
      </c>
      <c r="D68" s="35" t="str">
        <f t="shared" si="0"/>
        <v>Utah</v>
      </c>
      <c r="E68" s="37">
        <f t="shared" si="0"/>
        <v>221000</v>
      </c>
    </row>
    <row r="69" spans="1:5">
      <c r="A69" s="35" t="s">
        <v>127</v>
      </c>
      <c r="B69" s="33">
        <v>193150</v>
      </c>
      <c r="D69" s="35" t="str">
        <f t="shared" si="0"/>
        <v>Vermont</v>
      </c>
      <c r="E69" s="37">
        <f t="shared" si="0"/>
        <v>193150</v>
      </c>
    </row>
    <row r="70" spans="1:5">
      <c r="A70" s="35" t="s">
        <v>69</v>
      </c>
      <c r="B70" s="33">
        <v>302400</v>
      </c>
      <c r="D70" s="35" t="str">
        <f t="shared" si="0"/>
        <v>Virginia</v>
      </c>
      <c r="E70" s="37">
        <f t="shared" si="0"/>
        <v>302400</v>
      </c>
    </row>
    <row r="71" spans="1:5">
      <c r="A71" s="35" t="s">
        <v>44</v>
      </c>
      <c r="B71" s="33">
        <v>255750</v>
      </c>
      <c r="D71" s="35" t="str">
        <f t="shared" si="0"/>
        <v>Washington</v>
      </c>
      <c r="E71" s="37">
        <f t="shared" si="0"/>
        <v>255750</v>
      </c>
    </row>
    <row r="72" spans="1:5">
      <c r="A72" s="35" t="s">
        <v>114</v>
      </c>
      <c r="B72" s="33">
        <v>116900</v>
      </c>
      <c r="D72" s="35" t="str">
        <f t="shared" si="0"/>
        <v>West Virginia</v>
      </c>
      <c r="E72" s="37">
        <f t="shared" si="0"/>
        <v>116900</v>
      </c>
    </row>
    <row r="73" spans="1:5">
      <c r="A73" s="35" t="s">
        <v>110</v>
      </c>
      <c r="B73" s="33">
        <v>149650</v>
      </c>
      <c r="D73" s="35" t="str">
        <f t="shared" si="0"/>
        <v>Wisconsin</v>
      </c>
      <c r="E73" s="37">
        <f t="shared" si="0"/>
        <v>149650</v>
      </c>
    </row>
    <row r="74" spans="1:5">
      <c r="A74" s="35" t="s">
        <v>67</v>
      </c>
      <c r="B74" s="33">
        <v>221000</v>
      </c>
      <c r="D74" s="35" t="str">
        <f t="shared" si="0"/>
        <v>Wyoming</v>
      </c>
      <c r="E74" s="37">
        <f t="shared" si="0"/>
        <v>221000</v>
      </c>
    </row>
    <row r="75" spans="1:5">
      <c r="A75" s="35" t="s">
        <v>140</v>
      </c>
      <c r="B75" s="33">
        <v>12775500</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Eastern IT</dc:creator>
  <cp:lastModifiedBy>Eastern IT</cp:lastModifiedBy>
  <dcterms:created xsi:type="dcterms:W3CDTF">2023-10-05T12:25:04Z</dcterms:created>
  <dcterms:modified xsi:type="dcterms:W3CDTF">2023-10-05T13:04:25Z</dcterms:modified>
</cp:coreProperties>
</file>