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0" yWindow="0" windowWidth="20740" windowHeight="11760" tabRatio="874"/>
  </bookViews>
  <sheets>
    <sheet name="Index" sheetId="16" r:id="rId1"/>
    <sheet name="Ann-I-A" sheetId="1" r:id="rId2"/>
    <sheet name="Ann-I-B" sheetId="10" r:id="rId3"/>
    <sheet name="Ann-II-A" sheetId="2" r:id="rId4"/>
    <sheet name="Ann-II-B" sheetId="11" r:id="rId5"/>
    <sheet name="Ann-III-A" sheetId="3" r:id="rId6"/>
    <sheet name="Ann-III-B" sheetId="12" r:id="rId7"/>
    <sheet name="Ann-IV-A" sheetId="4" r:id="rId8"/>
    <sheet name="Ann-IV-B" sheetId="13" r:id="rId9"/>
    <sheet name="Ann-V-A" sheetId="5" r:id="rId10"/>
    <sheet name="Ann-V-B" sheetId="7" r:id="rId11"/>
    <sheet name="Ann-V-C" sheetId="8" r:id="rId12"/>
    <sheet name="Ann-VI-A" sheetId="6" r:id="rId13"/>
    <sheet name="Ann-VI-B" sheetId="9" r:id="rId14"/>
    <sheet name="POA" sheetId="14" r:id="rId15"/>
  </sheets>
  <externalReferences>
    <externalReference r:id="rId16"/>
  </externalReferences>
  <definedNames>
    <definedName name="E6_F6_K6_L6" localSheetId="0">'[1]Stat-I'!#REF!</definedName>
    <definedName name="E6_F6_K6_L6">'[1]Stat-I'!#REF!</definedName>
    <definedName name="_xlnm.Print_Area" localSheetId="1">'Ann-I-A'!$A$4:$G$5</definedName>
    <definedName name="_xlnm.Print_Area" localSheetId="2">'Ann-I-B'!$A$1:$G$5</definedName>
    <definedName name="_xlnm.Print_Area" localSheetId="5">'Ann-III-A'!$A$1:$F$5</definedName>
    <definedName name="_xlnm.Print_Area" localSheetId="6">'Ann-III-B'!$A$1:$F$5</definedName>
    <definedName name="_xlnm.Print_Area" localSheetId="9">'Ann-V-A'!$B$4:$N$4</definedName>
    <definedName name="_xlnm.Print_Area" localSheetId="10">'Ann-V-B'!$A$1:$N$5</definedName>
    <definedName name="_xlnm.Print_Area" localSheetId="11">'Ann-V-C'!$B$4:$E$5</definedName>
    <definedName name="_xlnm.Print_Area" localSheetId="12">'Ann-VI-A'!$B$4:$D$5</definedName>
    <definedName name="_xlnm.Print_Area" localSheetId="13">'Ann-VI-B'!#REF!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9" l="1"/>
  <c r="E11" i="9"/>
  <c r="E10" i="9"/>
  <c r="E9" i="9"/>
  <c r="E8" i="9"/>
  <c r="E7" i="9"/>
  <c r="E6" i="9"/>
  <c r="E6" i="6"/>
  <c r="E7" i="6"/>
  <c r="E8" i="6"/>
  <c r="E9" i="6"/>
  <c r="E10" i="6"/>
  <c r="E11" i="6"/>
  <c r="E5" i="6"/>
  <c r="L11" i="16"/>
  <c r="B8" i="16"/>
  <c r="A2" i="14"/>
  <c r="A3" i="9"/>
  <c r="A3" i="6"/>
  <c r="A3" i="8"/>
  <c r="A3" i="7"/>
  <c r="A3" i="5"/>
  <c r="A3" i="13"/>
  <c r="A3" i="4"/>
  <c r="A3" i="12"/>
  <c r="A3" i="3"/>
  <c r="A3" i="11"/>
  <c r="A3" i="2"/>
  <c r="A3" i="10"/>
  <c r="A3" i="1"/>
  <c r="B11" i="16"/>
  <c r="H11" i="16"/>
  <c r="G11" i="16"/>
  <c r="H8" i="16"/>
  <c r="G8" i="16"/>
  <c r="E3" i="16"/>
  <c r="D3" i="16"/>
  <c r="C3" i="16"/>
  <c r="B3" i="16"/>
  <c r="H5" i="10"/>
  <c r="H5" i="1"/>
  <c r="I5" i="5"/>
  <c r="H5" i="5"/>
  <c r="C6" i="13"/>
  <c r="H6" i="13"/>
  <c r="C5" i="12"/>
  <c r="F5" i="12"/>
  <c r="C5" i="11"/>
  <c r="F5" i="11"/>
  <c r="I11" i="7"/>
  <c r="M11" i="7"/>
  <c r="N11" i="7"/>
  <c r="H11" i="7"/>
  <c r="I10" i="7"/>
  <c r="M10" i="7"/>
  <c r="N10" i="7"/>
  <c r="H10" i="7"/>
  <c r="I9" i="7"/>
  <c r="M9" i="7"/>
  <c r="N9" i="7"/>
  <c r="H9" i="7"/>
  <c r="I8" i="7"/>
  <c r="M8" i="7"/>
  <c r="N8" i="7"/>
  <c r="H8" i="7"/>
  <c r="I7" i="7"/>
  <c r="M7" i="7"/>
  <c r="N7" i="7"/>
  <c r="H7" i="7"/>
  <c r="I6" i="7"/>
  <c r="M6" i="7"/>
  <c r="N6" i="7"/>
  <c r="H6" i="7"/>
  <c r="I5" i="7"/>
  <c r="M5" i="7"/>
  <c r="N5" i="7"/>
  <c r="H5" i="7"/>
  <c r="M5" i="5"/>
  <c r="N5" i="5"/>
  <c r="H6" i="5"/>
  <c r="I6" i="5"/>
  <c r="M6" i="5"/>
  <c r="N6" i="5"/>
  <c r="H7" i="5"/>
  <c r="I7" i="5"/>
  <c r="M7" i="5"/>
  <c r="N7" i="5"/>
  <c r="H8" i="5"/>
  <c r="I8" i="5"/>
  <c r="M8" i="5"/>
  <c r="N8" i="5"/>
  <c r="H9" i="5"/>
  <c r="I9" i="5"/>
  <c r="M9" i="5"/>
  <c r="N9" i="5"/>
  <c r="H10" i="5"/>
  <c r="I10" i="5"/>
  <c r="M10" i="5"/>
  <c r="N10" i="5"/>
  <c r="H11" i="5"/>
  <c r="I11" i="5"/>
  <c r="M11" i="5"/>
  <c r="N11" i="5"/>
  <c r="C6" i="4"/>
  <c r="C5" i="3"/>
  <c r="F5" i="3"/>
  <c r="C5" i="2"/>
  <c r="H6" i="4"/>
  <c r="F5" i="2"/>
</calcChain>
</file>

<file path=xl/sharedStrings.xml><?xml version="1.0" encoding="utf-8"?>
<sst xmlns="http://schemas.openxmlformats.org/spreadsheetml/2006/main" count="186" uniqueCount="100">
  <si>
    <t>Murder</t>
  </si>
  <si>
    <t>Hurt</t>
  </si>
  <si>
    <t>Rape</t>
  </si>
  <si>
    <t>Arson</t>
  </si>
  <si>
    <t>Other IPC</t>
  </si>
  <si>
    <t>POA Act</t>
  </si>
  <si>
    <t>PCR Act</t>
  </si>
  <si>
    <t xml:space="preserve">No.  of  Cases  brought forward </t>
  </si>
  <si>
    <t xml:space="preserve">No.  of cases registered during the year </t>
  </si>
  <si>
    <t xml:space="preserve"> Total No. of cases </t>
  </si>
  <si>
    <t xml:space="preserve"> No. of cases closed after  investigation </t>
  </si>
  <si>
    <t xml:space="preserve">No. of cases pending </t>
  </si>
  <si>
    <t xml:space="preserve">No. of Challenged/ filed in the court </t>
  </si>
  <si>
    <t xml:space="preserve">No.  of  SC Cases  brought forward </t>
  </si>
  <si>
    <t xml:space="preserve">No.  of SC  cases registered during the year </t>
  </si>
  <si>
    <t>No. of Challenged / filed in the court</t>
  </si>
  <si>
    <t>No. of cases closed after  investigation/  disposed off  by Police</t>
  </si>
  <si>
    <t xml:space="preserve">No. of  SC cases pending </t>
  </si>
  <si>
    <t xml:space="preserve">No.  of  ST Cases  brought forward </t>
  </si>
  <si>
    <t xml:space="preserve">No.  of ST  cases registered during the year </t>
  </si>
  <si>
    <t xml:space="preserve">No. of  ST cases pending </t>
  </si>
  <si>
    <t xml:space="preserve">Brought  forwarded </t>
  </si>
  <si>
    <t xml:space="preserve"> Received </t>
  </si>
  <si>
    <t xml:space="preserve">Total </t>
  </si>
  <si>
    <t xml:space="preserve"> Ending in Acquittal </t>
  </si>
  <si>
    <t xml:space="preserve"> Ending in Conviction </t>
  </si>
  <si>
    <t>Cr.P.C</t>
  </si>
  <si>
    <t xml:space="preserve"> Still Pending on close of year </t>
  </si>
  <si>
    <t xml:space="preserve">No of cases </t>
  </si>
  <si>
    <t xml:space="preserve">No. of cases </t>
  </si>
  <si>
    <t xml:space="preserve">Disposed  
(Compounded or
withdrawn)
</t>
  </si>
  <si>
    <t xml:space="preserve">Muder </t>
  </si>
  <si>
    <t xml:space="preserve">Hurt </t>
  </si>
  <si>
    <t xml:space="preserve">No. of Cases </t>
  </si>
  <si>
    <t xml:space="preserve">Male </t>
  </si>
  <si>
    <t>Female</t>
  </si>
  <si>
    <t>SC/ST Act</t>
  </si>
  <si>
    <t>Murders (302 IPC)</t>
  </si>
  <si>
    <t>Rape (376 IPC)</t>
  </si>
  <si>
    <t>Hurt (324,325 IPC)</t>
  </si>
  <si>
    <t>Arson (435, 436 IPC)</t>
  </si>
  <si>
    <t xml:space="preserve">True  </t>
  </si>
  <si>
    <t xml:space="preserve">False </t>
  </si>
  <si>
    <t xml:space="preserve">Charged </t>
  </si>
  <si>
    <t>UN</t>
  </si>
  <si>
    <t>UI</t>
  </si>
  <si>
    <t xml:space="preserve">Acquittal </t>
  </si>
  <si>
    <t xml:space="preserve">Discharged </t>
  </si>
  <si>
    <t xml:space="preserve">Total PT Cases  </t>
  </si>
  <si>
    <t>REP</t>
  </si>
  <si>
    <t>CON</t>
  </si>
  <si>
    <t>Total cases 
in PT</t>
  </si>
  <si>
    <t xml:space="preserve">Pending in 
cases in Court </t>
  </si>
  <si>
    <t xml:space="preserve">No. cases </t>
  </si>
  <si>
    <t xml:space="preserve">No. of Victims </t>
  </si>
  <si>
    <t xml:space="preserve">Details of  rehabilitation arranged </t>
  </si>
  <si>
    <t xml:space="preserve">Pending details </t>
  </si>
  <si>
    <t>PCR ACT</t>
  </si>
  <si>
    <t>POA ACT</t>
  </si>
  <si>
    <t>OTHER IPC</t>
  </si>
  <si>
    <t>ARSON (435, 436 IPC)</t>
  </si>
  <si>
    <t>HURT (324, 325 IPC)</t>
  </si>
  <si>
    <t>RAPE (376 IPC)</t>
  </si>
  <si>
    <t>C.NO:2314/C-62/CID/SCRB/2011</t>
  </si>
  <si>
    <t>CRIME HEAD</t>
  </si>
  <si>
    <t xml:space="preserve">PCR Act Total </t>
  </si>
  <si>
    <t>ANNEXURE-I(A)</t>
  </si>
  <si>
    <t>ANNEXURE-II(A)</t>
  </si>
  <si>
    <t>ANNEXURE-II(B)</t>
  </si>
  <si>
    <t>ANNEXURE-I(B)</t>
  </si>
  <si>
    <t>ANNEXURE-III(A)</t>
  </si>
  <si>
    <t>ANNEXURE-III(B)</t>
  </si>
  <si>
    <t>ANNEXURE-IV(A)</t>
  </si>
  <si>
    <t>ANNEXURE-IV(B)</t>
  </si>
  <si>
    <t xml:space="preserve">ANNEXURE-V(A)       </t>
  </si>
  <si>
    <t xml:space="preserve">ANNEXURE-V(B)       </t>
  </si>
  <si>
    <t>REFERED  AS MISTAKE OF LAW</t>
  </si>
  <si>
    <t>REFERED  AS MISTAKE OF FACT</t>
  </si>
  <si>
    <t>REFERED  AS FALSE</t>
  </si>
  <si>
    <t>COMPROMISED</t>
  </si>
  <si>
    <t>ACQUITTED</t>
  </si>
  <si>
    <t xml:space="preserve">CONVICTED </t>
  </si>
  <si>
    <t>DISPOSAL BY POLICE</t>
  </si>
  <si>
    <t>DISPOSAL BY COURT</t>
  </si>
  <si>
    <t>PT CASES</t>
  </si>
  <si>
    <t>UI CASES</t>
  </si>
  <si>
    <t>REPORTED</t>
  </si>
  <si>
    <t>C.NO:64/SCRB/CID/2012</t>
  </si>
  <si>
    <t>Total</t>
  </si>
  <si>
    <t>Current Month &amp; Year</t>
  </si>
  <si>
    <t>Previous Month &amp; Year</t>
  </si>
  <si>
    <t>Please Enter Current Month and Year</t>
  </si>
  <si>
    <t>District</t>
  </si>
  <si>
    <t>PRAKASAM</t>
  </si>
  <si>
    <t>Month</t>
  </si>
  <si>
    <t>Year</t>
  </si>
  <si>
    <t>Total (M+ F)</t>
  </si>
  <si>
    <t>ANNEXURE-VI(A)</t>
  </si>
  <si>
    <t>ANNEXURE-VI(B)</t>
  </si>
  <si>
    <t>ANNEXURE-V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</si>
</sst>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  <font>
      <sz val="13"/>
      <color rgb="FFC00000"/>
      <name val="Calibri"/>
      <family val="2"/>
    </font>
    <font>
      <sz val="12"/>
      <color rgb="FF74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rgb="FF000000"/>
      <name val="Monaco"/>
    </font>
    <font>
      <b/>
      <sz val="11"/>
      <color theme="1"/>
      <name val="Calibri"/>
      <family val="2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7" fillId="0" borderId="0"/>
    <xf numFmtId="0" fontId="16" fillId="5" borderId="1">
      <alignment horizontal="center" vertical="top"/>
    </xf>
  </cellStyleXfs>
  <cellXfs count="6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0" fillId="2" borderId="0" xfId="0" applyFont="1" applyFill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7" fillId="0" borderId="0" xfId="73"/>
    <xf numFmtId="0" fontId="18" fillId="0" borderId="0" xfId="73" applyNumberFormat="1" applyFont="1"/>
    <xf numFmtId="0" fontId="18" fillId="0" borderId="0" xfId="73" applyFont="1"/>
    <xf numFmtId="22" fontId="17" fillId="0" borderId="0" xfId="73" applyNumberFormat="1"/>
    <xf numFmtId="0" fontId="17" fillId="0" borderId="0" xfId="73" applyNumberFormat="1"/>
    <xf numFmtId="164" fontId="17" fillId="0" borderId="0" xfId="73" applyNumberFormat="1"/>
    <xf numFmtId="0" fontId="20" fillId="0" borderId="1" xfId="73" applyFont="1" applyBorder="1"/>
    <xf numFmtId="165" fontId="17" fillId="0" borderId="0" xfId="73" applyNumberFormat="1"/>
    <xf numFmtId="0" fontId="21" fillId="0" borderId="0" xfId="73" applyFont="1"/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19" fillId="6" borderId="1" xfId="73" applyFont="1" applyFill="1" applyBorder="1" applyAlignment="1">
      <alignment horizontal="center" vertical="center"/>
    </xf>
    <xf numFmtId="164" fontId="18" fillId="0" borderId="0" xfId="73" applyNumberFormat="1" applyFont="1" applyAlignment="1">
      <alignment horizontal="center"/>
    </xf>
    <xf numFmtId="0" fontId="18" fillId="0" borderId="0" xfId="73" applyFont="1" applyAlignment="1">
      <alignment horizontal="center" wrapText="1"/>
    </xf>
    <xf numFmtId="0" fontId="18" fillId="0" borderId="0" xfId="73" applyFont="1" applyAlignment="1">
      <alignment horizontal="center"/>
    </xf>
    <xf numFmtId="0" fontId="20" fillId="0" borderId="1" xfId="73" applyFont="1" applyBorder="1" applyAlignment="1">
      <alignment horizontal="center"/>
    </xf>
    <xf numFmtId="164" fontId="19" fillId="0" borderId="0" xfId="73" applyNumberFormat="1" applyFont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14" fontId="11" fillId="3" borderId="9" xfId="0" applyNumberFormat="1" applyFont="1" applyFill="1" applyBorder="1" applyAlignment="1">
      <alignment horizontal="center" vertical="center" wrapText="1"/>
    </xf>
    <xf numFmtId="14" fontId="11" fillId="3" borderId="10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3"/>
    <cellStyle name="TableHeading" xfId="7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0F9E7"/>
      <color rgb="FF97E4FF"/>
      <color rgb="FF99D65C"/>
      <color rgb="FF74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I1" workbookViewId="0">
      <selection activeCell="M8" sqref="M8:M9"/>
    </sheetView>
  </sheetViews>
  <sheetFormatPr baseColWidth="10" defaultColWidth="8.83203125" defaultRowHeight="12" x14ac:dyDescent="0"/>
  <cols>
    <col min="1" max="1" width="15.83203125" style="17" hidden="1" customWidth="1"/>
    <col min="2" max="2" width="11.6640625" style="17" hidden="1" customWidth="1"/>
    <col min="3" max="3" width="8" style="17" hidden="1" customWidth="1"/>
    <col min="4" max="4" width="9.5" style="17" hidden="1" customWidth="1"/>
    <col min="5" max="5" width="10" style="17" hidden="1" customWidth="1"/>
    <col min="6" max="6" width="15.5" style="17" hidden="1" customWidth="1"/>
    <col min="7" max="7" width="11.33203125" style="17" hidden="1" customWidth="1"/>
    <col min="8" max="8" width="5.5" style="17" hidden="1" customWidth="1"/>
    <col min="9" max="16384" width="8.83203125" style="17"/>
  </cols>
  <sheetData>
    <row r="1" spans="2:13" ht="14" customHeight="1">
      <c r="B1" s="44" t="s">
        <v>89</v>
      </c>
      <c r="C1" s="44"/>
      <c r="D1" s="44" t="s">
        <v>90</v>
      </c>
      <c r="E1" s="44"/>
    </row>
    <row r="2" spans="2:13" ht="23" customHeight="1">
      <c r="B2" s="44"/>
      <c r="C2" s="44"/>
      <c r="D2" s="44"/>
      <c r="E2" s="44"/>
    </row>
    <row r="3" spans="2:13" ht="13" customHeight="1">
      <c r="B3" s="18" t="str">
        <f>G8</f>
        <v>MAR</v>
      </c>
      <c r="C3" s="18" t="str">
        <f>H8</f>
        <v>2016</v>
      </c>
      <c r="D3" s="18" t="str">
        <f>G11</f>
        <v>FEB</v>
      </c>
      <c r="E3" s="19" t="str">
        <f>H11</f>
        <v>2016</v>
      </c>
    </row>
    <row r="4" spans="2:13" ht="18" customHeight="1"/>
    <row r="6" spans="2:13">
      <c r="B6" s="20"/>
    </row>
    <row r="7" spans="2:13" ht="17">
      <c r="B7" s="45" t="s">
        <v>91</v>
      </c>
      <c r="C7" s="45"/>
      <c r="D7" s="45"/>
      <c r="E7" s="45"/>
      <c r="F7" s="45"/>
      <c r="G7" s="45"/>
      <c r="I7" s="46" t="s">
        <v>92</v>
      </c>
      <c r="J7" s="46"/>
      <c r="K7" s="46"/>
      <c r="L7" s="23" t="s">
        <v>94</v>
      </c>
      <c r="M7" s="23" t="s">
        <v>95</v>
      </c>
    </row>
    <row r="8" spans="2:13">
      <c r="B8" s="47" t="str">
        <f>L11&amp;"-"&amp;M8</f>
        <v>MAR-2016</v>
      </c>
      <c r="C8" s="47"/>
      <c r="D8" s="47"/>
      <c r="E8" s="47"/>
      <c r="F8" s="47"/>
      <c r="G8" s="21" t="str">
        <f>UPPER(TEXT(B8,"MMM"))</f>
        <v>MAR</v>
      </c>
      <c r="H8" s="17" t="str">
        <f>TEXT(B8,"YYYY")</f>
        <v>2016</v>
      </c>
      <c r="I8" s="42" t="s">
        <v>93</v>
      </c>
      <c r="J8" s="42"/>
      <c r="K8" s="42"/>
      <c r="L8" s="42">
        <v>3</v>
      </c>
      <c r="M8" s="42">
        <v>2016</v>
      </c>
    </row>
    <row r="9" spans="2:13">
      <c r="B9" s="47"/>
      <c r="C9" s="47"/>
      <c r="D9" s="47"/>
      <c r="E9" s="47"/>
      <c r="F9" s="47"/>
      <c r="I9" s="42"/>
      <c r="J9" s="42"/>
      <c r="K9" s="42"/>
      <c r="L9" s="42"/>
      <c r="M9" s="42"/>
    </row>
    <row r="10" spans="2:13">
      <c r="E10" s="22"/>
    </row>
    <row r="11" spans="2:13" hidden="1">
      <c r="B11" s="43">
        <f>B8-1</f>
        <v>42429</v>
      </c>
      <c r="C11" s="43"/>
      <c r="D11" s="43"/>
      <c r="E11" s="43"/>
      <c r="F11" s="43"/>
      <c r="G11" s="21" t="str">
        <f>UPPER(TEXT(B11,"MMM"))</f>
        <v>FEB</v>
      </c>
      <c r="H11" s="17" t="str">
        <f>TEXT(B11,"YYYY")</f>
        <v>2016</v>
      </c>
      <c r="L11" s="17" t="str">
        <f>UPPER(TEXT(DATE(2011,L8,1),"MMM"))</f>
        <v>MAR</v>
      </c>
    </row>
    <row r="15" spans="2:13">
      <c r="H15" s="24"/>
    </row>
    <row r="18" spans="8:8" ht="14">
      <c r="H18" s="25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SheetLayoutView="100" workbookViewId="0">
      <selection activeCell="B5" sqref="B5:N11"/>
    </sheetView>
  </sheetViews>
  <sheetFormatPr baseColWidth="10" defaultColWidth="8.83203125" defaultRowHeight="18" x14ac:dyDescent="0"/>
  <cols>
    <col min="1" max="1" width="20.33203125" style="4" bestFit="1" customWidth="1"/>
    <col min="2" max="8" width="9.6640625" style="2" customWidth="1"/>
    <col min="9" max="9" width="10.1640625" style="2" bestFit="1" customWidth="1"/>
    <col min="10" max="10" width="8.6640625" style="2" bestFit="1" customWidth="1"/>
    <col min="11" max="11" width="10.1640625" style="2" bestFit="1" customWidth="1"/>
    <col min="12" max="12" width="9.6640625" style="2" customWidth="1"/>
    <col min="13" max="13" width="12.6640625" style="2" customWidth="1"/>
    <col min="14" max="14" width="7.83203125" style="2" bestFit="1" customWidth="1"/>
    <col min="15" max="16384" width="8.83203125" style="2"/>
  </cols>
  <sheetData>
    <row r="1" spans="1:14" s="1" customFormat="1">
      <c r="A1" s="54" t="s">
        <v>63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1" customFormat="1">
      <c r="A2" s="60" t="s">
        <v>74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>
      <c r="A3" s="54" t="str">
        <f>"STATEMENT SHOWING STATUS REPORT OF UI CASES OF SCHEDULED CASTES (SC)  FOR THE MONTH OF "&amp;Index!B8&amp;", "&amp;Index!I8&amp;" DISTRICT"</f>
        <v>STATEMENT SHOWING STATUS REPORT OF UI CASES OF SCHEDULED CASTES (SC)  FOR THE MONTH OF MAR-2016, PRAKASAM DISTRICT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14" s="7" customFormat="1" ht="64.5" customHeight="1">
      <c r="A4" s="9" t="s">
        <v>64</v>
      </c>
      <c r="B4" s="5" t="s">
        <v>49</v>
      </c>
      <c r="C4" s="5" t="s">
        <v>41</v>
      </c>
      <c r="D4" s="5" t="s">
        <v>42</v>
      </c>
      <c r="E4" s="5" t="s">
        <v>43</v>
      </c>
      <c r="F4" s="5" t="s">
        <v>44</v>
      </c>
      <c r="G4" s="5" t="s">
        <v>45</v>
      </c>
      <c r="H4" s="5" t="s">
        <v>23</v>
      </c>
      <c r="I4" s="5" t="s">
        <v>51</v>
      </c>
      <c r="J4" s="5" t="s">
        <v>46</v>
      </c>
      <c r="K4" s="5" t="s">
        <v>47</v>
      </c>
      <c r="L4" s="5" t="s">
        <v>50</v>
      </c>
      <c r="M4" s="5" t="s">
        <v>52</v>
      </c>
      <c r="N4" s="5" t="s">
        <v>48</v>
      </c>
    </row>
    <row r="5" spans="1:14" ht="20" customHeight="1">
      <c r="A5" s="9" t="s">
        <v>37</v>
      </c>
      <c r="B5" s="29"/>
      <c r="C5" s="36"/>
      <c r="D5" s="36"/>
      <c r="E5" s="36"/>
      <c r="F5" s="36"/>
      <c r="G5" s="36"/>
      <c r="H5" s="36">
        <f>SUM(D5:G5)</f>
        <v>0</v>
      </c>
      <c r="I5" s="36">
        <f>SUM(E5)</f>
        <v>0</v>
      </c>
      <c r="J5" s="36"/>
      <c r="K5" s="36"/>
      <c r="L5" s="36"/>
      <c r="M5" s="36">
        <f t="shared" ref="M5:M11" si="0">SUM(I5-J5-K5-L5)</f>
        <v>0</v>
      </c>
      <c r="N5" s="36">
        <f t="shared" ref="N5:N11" si="1">SUM(M5)</f>
        <v>0</v>
      </c>
    </row>
    <row r="6" spans="1:14" ht="20" customHeight="1">
      <c r="A6" s="9" t="s">
        <v>38</v>
      </c>
      <c r="B6" s="29"/>
      <c r="C6" s="36"/>
      <c r="D6" s="36"/>
      <c r="E6" s="36"/>
      <c r="F6" s="36"/>
      <c r="G6" s="36"/>
      <c r="H6" s="36">
        <f t="shared" ref="H6:H11" si="2">SUM(D6:G6)</f>
        <v>0</v>
      </c>
      <c r="I6" s="36">
        <f t="shared" ref="I6:I11" si="3">SUM(E6)</f>
        <v>0</v>
      </c>
      <c r="J6" s="36"/>
      <c r="K6" s="36"/>
      <c r="L6" s="36"/>
      <c r="M6" s="36">
        <f t="shared" si="0"/>
        <v>0</v>
      </c>
      <c r="N6" s="36">
        <f t="shared" si="1"/>
        <v>0</v>
      </c>
    </row>
    <row r="7" spans="1:14" ht="20" customHeight="1">
      <c r="A7" s="9" t="s">
        <v>39</v>
      </c>
      <c r="B7" s="29"/>
      <c r="C7" s="36"/>
      <c r="D7" s="36"/>
      <c r="E7" s="36"/>
      <c r="F7" s="36"/>
      <c r="G7" s="36"/>
      <c r="H7" s="36">
        <f t="shared" si="2"/>
        <v>0</v>
      </c>
      <c r="I7" s="36">
        <f t="shared" si="3"/>
        <v>0</v>
      </c>
      <c r="J7" s="36"/>
      <c r="K7" s="36"/>
      <c r="L7" s="36"/>
      <c r="M7" s="36">
        <f t="shared" si="0"/>
        <v>0</v>
      </c>
      <c r="N7" s="36">
        <f t="shared" si="1"/>
        <v>0</v>
      </c>
    </row>
    <row r="8" spans="1:14" ht="20" customHeight="1">
      <c r="A8" s="9" t="s">
        <v>40</v>
      </c>
      <c r="B8" s="29"/>
      <c r="C8" s="36"/>
      <c r="D8" s="36"/>
      <c r="E8" s="36"/>
      <c r="F8" s="36"/>
      <c r="G8" s="36"/>
      <c r="H8" s="36">
        <f t="shared" si="2"/>
        <v>0</v>
      </c>
      <c r="I8" s="36">
        <f t="shared" si="3"/>
        <v>0</v>
      </c>
      <c r="J8" s="36"/>
      <c r="K8" s="36"/>
      <c r="L8" s="36"/>
      <c r="M8" s="36">
        <f t="shared" si="0"/>
        <v>0</v>
      </c>
      <c r="N8" s="36">
        <f t="shared" si="1"/>
        <v>0</v>
      </c>
    </row>
    <row r="9" spans="1:14" ht="20" customHeight="1">
      <c r="A9" s="9" t="s">
        <v>4</v>
      </c>
      <c r="B9" s="29"/>
      <c r="C9" s="36"/>
      <c r="D9" s="36"/>
      <c r="E9" s="36"/>
      <c r="F9" s="36"/>
      <c r="G9" s="36"/>
      <c r="H9" s="36">
        <f t="shared" si="2"/>
        <v>0</v>
      </c>
      <c r="I9" s="36">
        <f t="shared" si="3"/>
        <v>0</v>
      </c>
      <c r="J9" s="36"/>
      <c r="K9" s="36"/>
      <c r="L9" s="36"/>
      <c r="M9" s="36">
        <f t="shared" si="0"/>
        <v>0</v>
      </c>
      <c r="N9" s="36">
        <f t="shared" si="1"/>
        <v>0</v>
      </c>
    </row>
    <row r="10" spans="1:14" ht="20" customHeight="1">
      <c r="A10" s="9" t="s">
        <v>36</v>
      </c>
      <c r="B10" s="29"/>
      <c r="C10" s="36"/>
      <c r="D10" s="36"/>
      <c r="E10" s="36"/>
      <c r="F10" s="36"/>
      <c r="G10" s="36"/>
      <c r="H10" s="36">
        <f t="shared" si="2"/>
        <v>0</v>
      </c>
      <c r="I10" s="36">
        <f t="shared" si="3"/>
        <v>0</v>
      </c>
      <c r="J10" s="36"/>
      <c r="K10" s="36"/>
      <c r="L10" s="36"/>
      <c r="M10" s="36">
        <f t="shared" si="0"/>
        <v>0</v>
      </c>
      <c r="N10" s="36">
        <f t="shared" si="1"/>
        <v>0</v>
      </c>
    </row>
    <row r="11" spans="1:14" ht="20" customHeight="1">
      <c r="A11" s="9" t="s">
        <v>65</v>
      </c>
      <c r="B11" s="29"/>
      <c r="C11" s="36"/>
      <c r="D11" s="36"/>
      <c r="E11" s="36"/>
      <c r="F11" s="36"/>
      <c r="G11" s="36"/>
      <c r="H11" s="36">
        <f t="shared" si="2"/>
        <v>0</v>
      </c>
      <c r="I11" s="36">
        <f t="shared" si="3"/>
        <v>0</v>
      </c>
      <c r="J11" s="36"/>
      <c r="K11" s="36"/>
      <c r="L11" s="36"/>
      <c r="M11" s="36">
        <f t="shared" si="0"/>
        <v>0</v>
      </c>
      <c r="N11" s="36">
        <f t="shared" si="1"/>
        <v>0</v>
      </c>
    </row>
  </sheetData>
  <sheetProtection password="DBD5" sheet="1" objects="1" scenarios="1" formatCells="0" formatColumns="0" formatRows="0"/>
  <protectedRanges>
    <protectedRange sqref="A3:N11" name="Range1"/>
  </protectedRanges>
  <mergeCells count="3">
    <mergeCell ref="A3:N3"/>
    <mergeCell ref="A1:N1"/>
    <mergeCell ref="A2:N2"/>
  </mergeCells>
  <dataValidations count="1">
    <dataValidation type="whole" operator="greaterThanOrEqual" allowBlank="1" showInputMessage="1" showErrorMessage="1" sqref="B5:N11">
      <formula1>0</formula1>
    </dataValidation>
  </dataValidations>
  <printOptions horizontalCentered="1"/>
  <pageMargins left="0.46" right="0.48" top="0.24" bottom="0.24" header="0.17" footer="0.18"/>
  <pageSetup paperSize="9" scale="75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SheetLayoutView="85" workbookViewId="0">
      <selection activeCell="B5" sqref="B5:N11"/>
    </sheetView>
  </sheetViews>
  <sheetFormatPr baseColWidth="10" defaultColWidth="8.83203125" defaultRowHeight="18" x14ac:dyDescent="0"/>
  <cols>
    <col min="1" max="1" width="20.33203125" style="4" bestFit="1" customWidth="1"/>
    <col min="2" max="8" width="9.6640625" style="2" customWidth="1"/>
    <col min="9" max="9" width="10.1640625" style="2" bestFit="1" customWidth="1"/>
    <col min="10" max="10" width="8.6640625" style="2" bestFit="1" customWidth="1"/>
    <col min="11" max="11" width="10.1640625" style="2" bestFit="1" customWidth="1"/>
    <col min="12" max="12" width="9.6640625" style="2" customWidth="1"/>
    <col min="13" max="13" width="12.6640625" style="2" customWidth="1"/>
    <col min="14" max="14" width="7.83203125" style="2" bestFit="1" customWidth="1"/>
    <col min="15" max="16384" width="8.83203125" style="2"/>
  </cols>
  <sheetData>
    <row r="1" spans="1:14" s="1" customFormat="1">
      <c r="A1" s="54" t="s">
        <v>63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1" customFormat="1">
      <c r="A2" s="60" t="s">
        <v>75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>
      <c r="A3" s="54" t="str">
        <f>"STATEMENT SHOWING STATUS REPORT OF UI CASES OF SCHEDULED TRIBES (ST)  FOR THE MONTH OF "&amp;Index!B8&amp;", "&amp;Index!I8&amp;" DISTRICT"</f>
        <v>STATEMENT SHOWING STATUS REPORT OF UI CASES OF SCHEDULED TRIBES (ST)  FOR THE MONTH OF MAR-2016, PRAKASAM DISTRICT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14" s="7" customFormat="1" ht="64.5" customHeight="1">
      <c r="A4" s="9" t="s">
        <v>64</v>
      </c>
      <c r="B4" s="26" t="s">
        <v>49</v>
      </c>
      <c r="C4" s="26" t="s">
        <v>41</v>
      </c>
      <c r="D4" s="26" t="s">
        <v>42</v>
      </c>
      <c r="E4" s="26" t="s">
        <v>43</v>
      </c>
      <c r="F4" s="26" t="s">
        <v>44</v>
      </c>
      <c r="G4" s="26" t="s">
        <v>45</v>
      </c>
      <c r="H4" s="26" t="s">
        <v>23</v>
      </c>
      <c r="I4" s="26" t="s">
        <v>51</v>
      </c>
      <c r="J4" s="26" t="s">
        <v>46</v>
      </c>
      <c r="K4" s="26" t="s">
        <v>47</v>
      </c>
      <c r="L4" s="26" t="s">
        <v>50</v>
      </c>
      <c r="M4" s="26" t="s">
        <v>52</v>
      </c>
      <c r="N4" s="26" t="s">
        <v>48</v>
      </c>
    </row>
    <row r="5" spans="1:14" ht="20" customHeight="1">
      <c r="A5" s="9" t="s">
        <v>37</v>
      </c>
      <c r="B5" s="29"/>
      <c r="C5" s="36"/>
      <c r="D5" s="36"/>
      <c r="E5" s="36"/>
      <c r="F5" s="36"/>
      <c r="G5" s="36"/>
      <c r="H5" s="36">
        <f t="shared" ref="H5:H11" si="0">SUM(D5:G5)</f>
        <v>0</v>
      </c>
      <c r="I5" s="36">
        <f t="shared" ref="I5:I11" si="1">SUM(E5)</f>
        <v>0</v>
      </c>
      <c r="J5" s="36"/>
      <c r="K5" s="36"/>
      <c r="L5" s="36"/>
      <c r="M5" s="36">
        <f t="shared" ref="M5:M11" si="2">SUM(I5-J5-K5-L5)</f>
        <v>0</v>
      </c>
      <c r="N5" s="36">
        <f t="shared" ref="N5:N11" si="3">SUM(M5)</f>
        <v>0</v>
      </c>
    </row>
    <row r="6" spans="1:14" ht="20" customHeight="1">
      <c r="A6" s="9" t="s">
        <v>38</v>
      </c>
      <c r="B6" s="29"/>
      <c r="C6" s="36"/>
      <c r="D6" s="36"/>
      <c r="E6" s="36"/>
      <c r="F6" s="36"/>
      <c r="G6" s="36"/>
      <c r="H6" s="36">
        <f t="shared" si="0"/>
        <v>0</v>
      </c>
      <c r="I6" s="36">
        <f t="shared" si="1"/>
        <v>0</v>
      </c>
      <c r="J6" s="36"/>
      <c r="K6" s="36"/>
      <c r="L6" s="36"/>
      <c r="M6" s="36">
        <f t="shared" si="2"/>
        <v>0</v>
      </c>
      <c r="N6" s="36">
        <f t="shared" si="3"/>
        <v>0</v>
      </c>
    </row>
    <row r="7" spans="1:14" ht="20" customHeight="1">
      <c r="A7" s="9" t="s">
        <v>39</v>
      </c>
      <c r="B7" s="29"/>
      <c r="C7" s="36"/>
      <c r="D7" s="36"/>
      <c r="E7" s="36"/>
      <c r="F7" s="36"/>
      <c r="G7" s="36"/>
      <c r="H7" s="36">
        <f t="shared" si="0"/>
        <v>0</v>
      </c>
      <c r="I7" s="36">
        <f t="shared" si="1"/>
        <v>0</v>
      </c>
      <c r="J7" s="36"/>
      <c r="K7" s="36"/>
      <c r="L7" s="36"/>
      <c r="M7" s="36">
        <f t="shared" si="2"/>
        <v>0</v>
      </c>
      <c r="N7" s="36">
        <f t="shared" si="3"/>
        <v>0</v>
      </c>
    </row>
    <row r="8" spans="1:14" ht="20" customHeight="1">
      <c r="A8" s="9" t="s">
        <v>40</v>
      </c>
      <c r="B8" s="29"/>
      <c r="C8" s="36"/>
      <c r="D8" s="36"/>
      <c r="E8" s="36"/>
      <c r="F8" s="36"/>
      <c r="G8" s="36"/>
      <c r="H8" s="36">
        <f t="shared" si="0"/>
        <v>0</v>
      </c>
      <c r="I8" s="36">
        <f t="shared" si="1"/>
        <v>0</v>
      </c>
      <c r="J8" s="36"/>
      <c r="K8" s="36"/>
      <c r="L8" s="36"/>
      <c r="M8" s="36">
        <f t="shared" si="2"/>
        <v>0</v>
      </c>
      <c r="N8" s="36">
        <f t="shared" si="3"/>
        <v>0</v>
      </c>
    </row>
    <row r="9" spans="1:14" ht="20" customHeight="1">
      <c r="A9" s="9" t="s">
        <v>4</v>
      </c>
      <c r="B9" s="29"/>
      <c r="C9" s="36"/>
      <c r="D9" s="36"/>
      <c r="E9" s="36"/>
      <c r="F9" s="36"/>
      <c r="G9" s="36"/>
      <c r="H9" s="36">
        <f t="shared" si="0"/>
        <v>0</v>
      </c>
      <c r="I9" s="36">
        <f t="shared" si="1"/>
        <v>0</v>
      </c>
      <c r="J9" s="36"/>
      <c r="K9" s="36"/>
      <c r="L9" s="36"/>
      <c r="M9" s="36">
        <f t="shared" si="2"/>
        <v>0</v>
      </c>
      <c r="N9" s="36">
        <f t="shared" si="3"/>
        <v>0</v>
      </c>
    </row>
    <row r="10" spans="1:14" ht="20" customHeight="1">
      <c r="A10" s="9" t="s">
        <v>36</v>
      </c>
      <c r="B10" s="29"/>
      <c r="C10" s="36"/>
      <c r="D10" s="36"/>
      <c r="E10" s="36"/>
      <c r="F10" s="36"/>
      <c r="G10" s="36"/>
      <c r="H10" s="36">
        <f t="shared" si="0"/>
        <v>0</v>
      </c>
      <c r="I10" s="36">
        <f t="shared" si="1"/>
        <v>0</v>
      </c>
      <c r="J10" s="36"/>
      <c r="K10" s="36"/>
      <c r="L10" s="36"/>
      <c r="M10" s="36">
        <f t="shared" si="2"/>
        <v>0</v>
      </c>
      <c r="N10" s="36">
        <f t="shared" si="3"/>
        <v>0</v>
      </c>
    </row>
    <row r="11" spans="1:14" ht="20" customHeight="1">
      <c r="A11" s="9" t="s">
        <v>65</v>
      </c>
      <c r="B11" s="29"/>
      <c r="C11" s="36"/>
      <c r="D11" s="36"/>
      <c r="E11" s="36"/>
      <c r="F11" s="36"/>
      <c r="G11" s="36"/>
      <c r="H11" s="36">
        <f t="shared" si="0"/>
        <v>0</v>
      </c>
      <c r="I11" s="36">
        <f t="shared" si="1"/>
        <v>0</v>
      </c>
      <c r="J11" s="36"/>
      <c r="K11" s="36"/>
      <c r="L11" s="36"/>
      <c r="M11" s="36">
        <f t="shared" si="2"/>
        <v>0</v>
      </c>
      <c r="N11" s="36">
        <f t="shared" si="3"/>
        <v>0</v>
      </c>
    </row>
  </sheetData>
  <sheetProtection password="DBD5" sheet="1" objects="1" scenarios="1" formatCells="0" formatColumns="0" formatRows="0"/>
  <protectedRanges>
    <protectedRange sqref="A3:N11" name="Range1"/>
  </protectedRanges>
  <mergeCells count="3">
    <mergeCell ref="A1:N1"/>
    <mergeCell ref="A2:N2"/>
    <mergeCell ref="A3:N3"/>
  </mergeCells>
  <dataValidations count="1">
    <dataValidation type="whole" operator="greaterThanOrEqual" allowBlank="1" showInputMessage="1" showErrorMessage="1" sqref="B5:N11">
      <formula1>0</formula1>
    </dataValidation>
  </dataValidations>
  <printOptions horizontalCentered="1"/>
  <pageMargins left="0.36" right="0.24" top="0.24" bottom="0.24" header="0.17" footer="0.18"/>
  <pageSetup paperSize="9" scale="80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SheetLayoutView="100" workbookViewId="0">
      <selection activeCell="D5" sqref="D5"/>
    </sheetView>
  </sheetViews>
  <sheetFormatPr baseColWidth="10" defaultColWidth="8.83203125" defaultRowHeight="14" x14ac:dyDescent="0"/>
  <cols>
    <col min="1" max="1" width="19.1640625" style="2" bestFit="1" customWidth="1"/>
    <col min="2" max="2" width="11" style="2" customWidth="1"/>
    <col min="3" max="3" width="7" style="2" bestFit="1" customWidth="1"/>
    <col min="4" max="4" width="22.1640625" style="2" customWidth="1"/>
    <col min="5" max="5" width="14.1640625" style="2" bestFit="1" customWidth="1"/>
    <col min="6" max="16384" width="8.83203125" style="2"/>
  </cols>
  <sheetData>
    <row r="1" spans="1:5" ht="35" customHeight="1">
      <c r="A1" s="54" t="s">
        <v>63</v>
      </c>
      <c r="B1" s="54"/>
      <c r="C1" s="54"/>
      <c r="D1" s="54"/>
      <c r="E1" s="54"/>
    </row>
    <row r="2" spans="1:5" ht="35" customHeight="1">
      <c r="A2" s="60" t="s">
        <v>99</v>
      </c>
      <c r="B2" s="61"/>
      <c r="C2" s="61"/>
      <c r="D2" s="61"/>
      <c r="E2" s="62"/>
    </row>
    <row r="3" spans="1:5" ht="75" customHeight="1">
      <c r="A3" s="63" t="str">
        <f>"DETAILS OF REHABILITATION / COMPENSATION PAID TO SCHEDULED CASTES (SC) AND SCHEDULED TRIBES (ST) FOR THE MONTH OF "&amp;Index!B8&amp;", "&amp;Index!I8&amp;" DISTRICT"</f>
        <v>DETAILS OF REHABILITATION / COMPENSATION PAID TO SCHEDULED CASTES (SC) AND SCHEDULED TRIBES (ST) FOR THE MONTH OF MAR-2016, PRAKASAM DISTRICT</v>
      </c>
      <c r="B3" s="64"/>
      <c r="C3" s="64"/>
      <c r="D3" s="64"/>
      <c r="E3" s="65"/>
    </row>
    <row r="4" spans="1:5" s="7" customFormat="1" ht="64.5" customHeight="1">
      <c r="A4" s="14" t="s">
        <v>64</v>
      </c>
      <c r="B4" s="5" t="s">
        <v>53</v>
      </c>
      <c r="C4" s="5" t="s">
        <v>54</v>
      </c>
      <c r="D4" s="5" t="s">
        <v>55</v>
      </c>
      <c r="E4" s="5" t="s">
        <v>56</v>
      </c>
    </row>
    <row r="5" spans="1:5" ht="20" customHeight="1">
      <c r="A5" s="5" t="s">
        <v>37</v>
      </c>
      <c r="B5" s="29"/>
      <c r="C5" s="37"/>
      <c r="D5" s="38"/>
      <c r="E5" s="37"/>
    </row>
    <row r="6" spans="1:5" ht="20" customHeight="1">
      <c r="A6" s="5" t="s">
        <v>62</v>
      </c>
      <c r="B6" s="29"/>
      <c r="C6" s="37"/>
      <c r="D6" s="38"/>
      <c r="E6" s="37"/>
    </row>
    <row r="7" spans="1:5" ht="20" customHeight="1">
      <c r="A7" s="5" t="s">
        <v>61</v>
      </c>
      <c r="B7" s="29"/>
      <c r="C7" s="37"/>
      <c r="D7" s="38"/>
      <c r="E7" s="37"/>
    </row>
    <row r="8" spans="1:5" ht="20" customHeight="1">
      <c r="A8" s="5" t="s">
        <v>60</v>
      </c>
      <c r="B8" s="29"/>
      <c r="C8" s="37"/>
      <c r="D8" s="38"/>
      <c r="E8" s="37"/>
    </row>
    <row r="9" spans="1:5" ht="20" customHeight="1">
      <c r="A9" s="5" t="s">
        <v>59</v>
      </c>
      <c r="B9" s="29"/>
      <c r="C9" s="37"/>
      <c r="D9" s="38"/>
      <c r="E9" s="37"/>
    </row>
    <row r="10" spans="1:5" ht="20" customHeight="1">
      <c r="A10" s="5" t="s">
        <v>58</v>
      </c>
      <c r="B10" s="29"/>
      <c r="C10" s="37"/>
      <c r="D10" s="38"/>
      <c r="E10" s="37"/>
    </row>
    <row r="11" spans="1:5" ht="20" customHeight="1">
      <c r="A11" s="5" t="s">
        <v>57</v>
      </c>
      <c r="B11" s="29"/>
      <c r="C11" s="37"/>
      <c r="D11" s="38"/>
      <c r="E11" s="37"/>
    </row>
  </sheetData>
  <sheetProtection password="DBD5" sheet="1" objects="1" scenarios="1" formatCells="0" formatColumns="0" formatRows="0"/>
  <protectedRanges>
    <protectedRange sqref="A3:E11" name="Range1"/>
  </protectedRanges>
  <mergeCells count="3">
    <mergeCell ref="A3:E3"/>
    <mergeCell ref="A1:E1"/>
    <mergeCell ref="A2:E2"/>
  </mergeCells>
  <dataValidations count="1">
    <dataValidation type="whole" operator="greaterThanOrEqual" allowBlank="1" showInputMessage="1" showErrorMessage="1" sqref="B5:C11 E5:E11">
      <formula1>0</formula1>
    </dataValidation>
  </dataValidations>
  <printOptions horizontalCentered="1"/>
  <pageMargins left="0.2" right="0.21" top="0.24" bottom="0.24" header="0.17" footer="0.18"/>
  <pageSetup paperSize="9" scale="81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SheetLayoutView="100" workbookViewId="0">
      <selection activeCell="B5" sqref="B5:E11"/>
    </sheetView>
  </sheetViews>
  <sheetFormatPr baseColWidth="10" defaultColWidth="8.83203125" defaultRowHeight="14" x14ac:dyDescent="0"/>
  <cols>
    <col min="1" max="1" width="11.5" style="1" bestFit="1" customWidth="1"/>
    <col min="2" max="4" width="11.6640625" style="1" customWidth="1"/>
    <col min="5" max="5" width="8" style="1" customWidth="1"/>
    <col min="6" max="16384" width="8.83203125" style="1"/>
  </cols>
  <sheetData>
    <row r="1" spans="1:5" ht="18">
      <c r="A1" s="48" t="s">
        <v>63</v>
      </c>
      <c r="B1" s="49"/>
      <c r="C1" s="49"/>
      <c r="D1" s="49"/>
      <c r="E1" s="49"/>
    </row>
    <row r="2" spans="1:5" ht="18">
      <c r="A2" s="48" t="s">
        <v>97</v>
      </c>
      <c r="B2" s="49"/>
      <c r="C2" s="49"/>
      <c r="D2" s="49"/>
      <c r="E2" s="49"/>
    </row>
    <row r="3" spans="1:5" ht="60" customHeight="1">
      <c r="A3" s="52" t="str">
        <f>"NO CASES OF ATROITIES ON SCHEDULED CASTES (SC) HEAD WISE &amp; GENDER WISE FOR THE MONTH OF "&amp;Index!B8&amp;", "&amp;Index!I8&amp;" DISTRICT"</f>
        <v>NO CASES OF ATROITIES ON SCHEDULED CASTES (SC) HEAD WISE &amp; GENDER WISE FOR THE MONTH OF MAR-2016, PRAKASAM DISTRICT</v>
      </c>
      <c r="B3" s="53"/>
      <c r="C3" s="53"/>
      <c r="D3" s="53"/>
      <c r="E3" s="53"/>
    </row>
    <row r="4" spans="1:5" s="6" customFormat="1" ht="30">
      <c r="A4" s="27" t="s">
        <v>64</v>
      </c>
      <c r="B4" s="28" t="s">
        <v>33</v>
      </c>
      <c r="C4" s="28" t="s">
        <v>34</v>
      </c>
      <c r="D4" s="28" t="s">
        <v>35</v>
      </c>
      <c r="E4" s="28" t="s">
        <v>96</v>
      </c>
    </row>
    <row r="5" spans="1:5" ht="16" customHeight="1">
      <c r="A5" s="27" t="s">
        <v>31</v>
      </c>
      <c r="B5" s="29"/>
      <c r="C5" s="39"/>
      <c r="D5" s="39"/>
      <c r="E5" s="40">
        <f>C5+D5</f>
        <v>0</v>
      </c>
    </row>
    <row r="6" spans="1:5" ht="16" customHeight="1">
      <c r="A6" s="27" t="s">
        <v>2</v>
      </c>
      <c r="B6" s="29"/>
      <c r="C6" s="39"/>
      <c r="D6" s="39"/>
      <c r="E6" s="40">
        <f t="shared" ref="E6:E11" si="0">C6+D6</f>
        <v>0</v>
      </c>
    </row>
    <row r="7" spans="1:5" ht="16" customHeight="1">
      <c r="A7" s="27" t="s">
        <v>32</v>
      </c>
      <c r="B7" s="29"/>
      <c r="C7" s="39"/>
      <c r="D7" s="39"/>
      <c r="E7" s="40">
        <f t="shared" si="0"/>
        <v>0</v>
      </c>
    </row>
    <row r="8" spans="1:5" ht="16" customHeight="1">
      <c r="A8" s="27" t="s">
        <v>3</v>
      </c>
      <c r="B8" s="29"/>
      <c r="C8" s="39"/>
      <c r="D8" s="39"/>
      <c r="E8" s="40">
        <f t="shared" si="0"/>
        <v>0</v>
      </c>
    </row>
    <row r="9" spans="1:5" ht="16" customHeight="1">
      <c r="A9" s="27" t="s">
        <v>4</v>
      </c>
      <c r="B9" s="29"/>
      <c r="C9" s="39"/>
      <c r="D9" s="39"/>
      <c r="E9" s="40">
        <f t="shared" si="0"/>
        <v>0</v>
      </c>
    </row>
    <row r="10" spans="1:5" ht="16" customHeight="1">
      <c r="A10" s="27" t="s">
        <v>36</v>
      </c>
      <c r="B10" s="29"/>
      <c r="C10" s="39"/>
      <c r="D10" s="39"/>
      <c r="E10" s="40">
        <f t="shared" si="0"/>
        <v>0</v>
      </c>
    </row>
    <row r="11" spans="1:5" ht="16" customHeight="1">
      <c r="A11" s="27" t="s">
        <v>6</v>
      </c>
      <c r="B11" s="29"/>
      <c r="C11" s="39"/>
      <c r="D11" s="39"/>
      <c r="E11" s="40">
        <f t="shared" si="0"/>
        <v>0</v>
      </c>
    </row>
  </sheetData>
  <sheetProtection password="DBD5" sheet="1" objects="1" scenarios="1" formatCells="0" formatColumns="0" formatRows="0"/>
  <protectedRanges>
    <protectedRange sqref="A3:D11" name="Range1"/>
  </protectedRanges>
  <mergeCells count="3">
    <mergeCell ref="A1:E1"/>
    <mergeCell ref="A2:E2"/>
    <mergeCell ref="A3:E3"/>
  </mergeCells>
  <dataValidations count="1">
    <dataValidation type="whole" operator="greaterThanOrEqual" allowBlank="1" showInputMessage="1" showErrorMessage="1" sqref="B5:D11">
      <formula1>0</formula1>
    </dataValidation>
  </dataValidations>
  <printOptions horizontalCentered="1"/>
  <pageMargins left="0.32" right="0.53" top="0.28999999999999998" bottom="0.38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SheetLayoutView="100" workbookViewId="0">
      <selection activeCell="B5" sqref="B5:E11"/>
    </sheetView>
  </sheetViews>
  <sheetFormatPr baseColWidth="10" defaultColWidth="8.83203125" defaultRowHeight="14" x14ac:dyDescent="0"/>
  <cols>
    <col min="1" max="1" width="11.5" style="1" bestFit="1" customWidth="1"/>
    <col min="2" max="4" width="11.6640625" style="1" customWidth="1"/>
    <col min="5" max="5" width="8" style="1" customWidth="1"/>
    <col min="6" max="16384" width="8.83203125" style="1"/>
  </cols>
  <sheetData>
    <row r="1" spans="1:5" ht="18">
      <c r="A1" s="48" t="s">
        <v>63</v>
      </c>
      <c r="B1" s="49"/>
      <c r="C1" s="49"/>
      <c r="D1" s="49"/>
      <c r="E1" s="49"/>
    </row>
    <row r="2" spans="1:5" ht="18">
      <c r="A2" s="48" t="s">
        <v>98</v>
      </c>
      <c r="B2" s="49"/>
      <c r="C2" s="49"/>
      <c r="D2" s="49"/>
      <c r="E2" s="49"/>
    </row>
    <row r="3" spans="1:5" ht="60" customHeight="1">
      <c r="A3" s="52" t="str">
        <f>"NO CASES OF ATROITIES ON SCHEDULED TRIBES (ST) HEAD WISE &amp; GENDER WISE FOR THE MONTH OF "&amp;Index!B8&amp;", "&amp;Index!I8&amp;" DISTRICT"</f>
        <v>NO CASES OF ATROITIES ON SCHEDULED TRIBES (ST) HEAD WISE &amp; GENDER WISE FOR THE MONTH OF MAR-2016, PRAKASAM DISTRICT</v>
      </c>
      <c r="B3" s="53"/>
      <c r="C3" s="53"/>
      <c r="D3" s="53"/>
      <c r="E3" s="53"/>
    </row>
    <row r="4" spans="1:5" s="6" customFormat="1" ht="30">
      <c r="A4" s="27" t="s">
        <v>64</v>
      </c>
      <c r="B4" s="28" t="s">
        <v>33</v>
      </c>
      <c r="C4" s="28" t="s">
        <v>34</v>
      </c>
      <c r="D4" s="28" t="s">
        <v>35</v>
      </c>
      <c r="E4" s="28" t="s">
        <v>96</v>
      </c>
    </row>
    <row r="5" spans="1:5" ht="16" customHeight="1">
      <c r="A5" s="27" t="s">
        <v>31</v>
      </c>
      <c r="B5" s="29"/>
      <c r="C5" s="39"/>
      <c r="D5" s="39"/>
      <c r="E5" s="40">
        <f>C5+D5</f>
        <v>0</v>
      </c>
    </row>
    <row r="6" spans="1:5" ht="16" customHeight="1">
      <c r="A6" s="27" t="s">
        <v>2</v>
      </c>
      <c r="B6" s="29"/>
      <c r="C6" s="39"/>
      <c r="D6" s="39"/>
      <c r="E6" s="40">
        <f t="shared" ref="E6:E11" si="0">C6+D6</f>
        <v>0</v>
      </c>
    </row>
    <row r="7" spans="1:5" ht="16" customHeight="1">
      <c r="A7" s="27" t="s">
        <v>32</v>
      </c>
      <c r="B7" s="29"/>
      <c r="C7" s="39"/>
      <c r="D7" s="39"/>
      <c r="E7" s="40">
        <f t="shared" si="0"/>
        <v>0</v>
      </c>
    </row>
    <row r="8" spans="1:5" ht="16" customHeight="1">
      <c r="A8" s="27" t="s">
        <v>3</v>
      </c>
      <c r="B8" s="29"/>
      <c r="C8" s="39"/>
      <c r="D8" s="39"/>
      <c r="E8" s="40">
        <f t="shared" si="0"/>
        <v>0</v>
      </c>
    </row>
    <row r="9" spans="1:5" ht="16" customHeight="1">
      <c r="A9" s="27" t="s">
        <v>4</v>
      </c>
      <c r="B9" s="29"/>
      <c r="C9" s="39"/>
      <c r="D9" s="39"/>
      <c r="E9" s="40">
        <f t="shared" si="0"/>
        <v>0</v>
      </c>
    </row>
    <row r="10" spans="1:5" ht="16" customHeight="1">
      <c r="A10" s="27" t="s">
        <v>36</v>
      </c>
      <c r="B10" s="29"/>
      <c r="C10" s="39"/>
      <c r="D10" s="39"/>
      <c r="E10" s="40">
        <f t="shared" si="0"/>
        <v>0</v>
      </c>
    </row>
    <row r="11" spans="1:5" ht="16" customHeight="1">
      <c r="A11" s="27" t="s">
        <v>6</v>
      </c>
      <c r="B11" s="29"/>
      <c r="C11" s="39"/>
      <c r="D11" s="39"/>
      <c r="E11" s="40">
        <f t="shared" si="0"/>
        <v>0</v>
      </c>
    </row>
  </sheetData>
  <sheetProtection password="DBD5" sheet="1" objects="1" scenarios="1" formatCells="0" formatColumns="0" formatRows="0"/>
  <protectedRanges>
    <protectedRange sqref="A3:D11" name="Range1"/>
  </protectedRanges>
  <mergeCells count="3">
    <mergeCell ref="A1:E1"/>
    <mergeCell ref="A2:E2"/>
    <mergeCell ref="A3:E3"/>
  </mergeCells>
  <dataValidations count="1">
    <dataValidation type="whole" operator="greaterThanOrEqual" allowBlank="1" showInputMessage="1" showErrorMessage="1" sqref="B5:D11">
      <formula1>0</formula1>
    </dataValidation>
  </dataValidations>
  <printOptions horizontalCentered="1"/>
  <pageMargins left="0.28999999999999998" right="0.53" top="0.41" bottom="0.6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:J5"/>
    </sheetView>
  </sheetViews>
  <sheetFormatPr baseColWidth="10" defaultColWidth="8.83203125" defaultRowHeight="14" x14ac:dyDescent="0"/>
  <cols>
    <col min="1" max="1" width="12.33203125" style="11" bestFit="1" customWidth="1"/>
    <col min="2" max="2" width="11.5" style="11" customWidth="1"/>
    <col min="3" max="3" width="10.6640625" style="11" bestFit="1" customWidth="1"/>
    <col min="4" max="4" width="13.5" style="11" bestFit="1" customWidth="1"/>
    <col min="5" max="5" width="13.33203125" style="11" customWidth="1"/>
    <col min="6" max="6" width="17" style="11" bestFit="1" customWidth="1"/>
    <col min="7" max="9" width="14.1640625" style="11" bestFit="1" customWidth="1"/>
    <col min="10" max="10" width="9.5" style="11" customWidth="1"/>
    <col min="11" max="16384" width="8.83203125" style="11"/>
  </cols>
  <sheetData>
    <row r="1" spans="1:10" ht="28" customHeight="1">
      <c r="A1" s="54" t="s">
        <v>87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34" customHeight="1">
      <c r="A2" s="54" t="str">
        <f>"SC/ST (POA) ACT CASES FOR THE MONTH OF "&amp;Index!B8&amp;", "&amp;Index!I8&amp;" DISTRICT"</f>
        <v>SC/ST (POA) ACT CASES FOR THE MONTH OF MAR-2016, PRAKASAM DISTRICT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7" customHeight="1">
      <c r="A3" s="66" t="s">
        <v>86</v>
      </c>
      <c r="B3" s="66" t="s">
        <v>85</v>
      </c>
      <c r="C3" s="66" t="s">
        <v>84</v>
      </c>
      <c r="D3" s="67" t="s">
        <v>83</v>
      </c>
      <c r="E3" s="67"/>
      <c r="F3" s="67"/>
      <c r="G3" s="67" t="s">
        <v>82</v>
      </c>
      <c r="H3" s="67"/>
      <c r="I3" s="67"/>
      <c r="J3" s="67"/>
    </row>
    <row r="4" spans="1:10" ht="45">
      <c r="A4" s="66"/>
      <c r="B4" s="66"/>
      <c r="C4" s="66"/>
      <c r="D4" s="13" t="s">
        <v>81</v>
      </c>
      <c r="E4" s="13" t="s">
        <v>80</v>
      </c>
      <c r="F4" s="13" t="s">
        <v>79</v>
      </c>
      <c r="G4" s="13" t="s">
        <v>78</v>
      </c>
      <c r="H4" s="13" t="s">
        <v>77</v>
      </c>
      <c r="I4" s="13" t="s">
        <v>76</v>
      </c>
      <c r="J4" s="12" t="s">
        <v>44</v>
      </c>
    </row>
    <row r="5" spans="1:10" ht="57" customHeight="1">
      <c r="A5" s="41"/>
      <c r="B5" s="41"/>
      <c r="C5" s="41"/>
      <c r="D5" s="41"/>
      <c r="E5" s="41"/>
      <c r="F5" s="41"/>
      <c r="G5" s="41"/>
      <c r="H5" s="41"/>
      <c r="I5" s="41"/>
      <c r="J5" s="41"/>
    </row>
  </sheetData>
  <sheetProtection password="DBD5" sheet="1" objects="1" scenarios="1" formatCells="0" formatColumns="0" formatRows="0"/>
  <protectedRanges>
    <protectedRange sqref="A2:J5" name="Range1"/>
  </protectedRanges>
  <mergeCells count="7">
    <mergeCell ref="A1:J1"/>
    <mergeCell ref="A2:J2"/>
    <mergeCell ref="A3:A4"/>
    <mergeCell ref="B3:B4"/>
    <mergeCell ref="C3:C4"/>
    <mergeCell ref="D3:F3"/>
    <mergeCell ref="G3:J3"/>
  </mergeCells>
  <dataValidations count="1">
    <dataValidation type="whole" operator="greaterThanOrEqual" allowBlank="1" showInputMessage="1" showErrorMessage="1" sqref="A5:J5">
      <formula1>0</formula1>
    </dataValidation>
  </dataValidations>
  <printOptions horizontalCentered="1"/>
  <pageMargins left="0.34" right="0.27" top="0.75" bottom="0.75" header="0.28999999999999998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SheetLayoutView="100" workbookViewId="0">
      <selection activeCell="A5" sqref="A5:H5"/>
    </sheetView>
  </sheetViews>
  <sheetFormatPr baseColWidth="10" defaultColWidth="9.1640625" defaultRowHeight="14" x14ac:dyDescent="0"/>
  <cols>
    <col min="1" max="8" width="10.6640625" style="1" customWidth="1"/>
    <col min="9" max="16384" width="9.1640625" style="1"/>
  </cols>
  <sheetData>
    <row r="1" spans="1:8" ht="18">
      <c r="A1" s="48" t="s">
        <v>63</v>
      </c>
      <c r="B1" s="49"/>
      <c r="C1" s="49"/>
      <c r="D1" s="49"/>
      <c r="E1" s="49"/>
      <c r="F1" s="49"/>
      <c r="G1" s="49"/>
      <c r="H1" s="49"/>
    </row>
    <row r="2" spans="1:8" ht="18">
      <c r="A2" s="48" t="s">
        <v>66</v>
      </c>
      <c r="B2" s="49"/>
      <c r="C2" s="49"/>
      <c r="D2" s="49"/>
      <c r="E2" s="49"/>
      <c r="F2" s="49"/>
      <c r="G2" s="49"/>
      <c r="H2" s="49"/>
    </row>
    <row r="3" spans="1:8" s="3" customFormat="1" ht="60" customHeight="1">
      <c r="A3" s="50" t="str">
        <f>"STATEMENT SHOWING CASES REGISTERED WITH THE POLICE UNDER THE NATURE OF ATROCITIES ON AGAINST SCHEDULED CASTES (SC) FOR THE MONTH OF "&amp;Index!B8&amp;", "&amp;Index!I8&amp;" DISTRICT"</f>
        <v>STATEMENT SHOWING CASES REGISTERED WITH THE POLICE UNDER THE NATURE OF ATROCITIES ON AGAINST SCHEDULED CASTES (SC) FOR THE MONTH OF MAR-2016, PRAKASAM DISTRICT</v>
      </c>
      <c r="B3" s="51"/>
      <c r="C3" s="51"/>
      <c r="D3" s="51"/>
      <c r="E3" s="51"/>
      <c r="F3" s="51"/>
      <c r="G3" s="51"/>
      <c r="H3" s="51"/>
    </row>
    <row r="4" spans="1:8" s="6" customFormat="1" ht="27.75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15" t="s">
        <v>88</v>
      </c>
    </row>
    <row r="5" spans="1:8" ht="33" customHeight="1">
      <c r="A5" s="29"/>
      <c r="B5" s="29"/>
      <c r="C5" s="29"/>
      <c r="D5" s="29"/>
      <c r="E5" s="29"/>
      <c r="F5" s="29"/>
      <c r="G5" s="29"/>
      <c r="H5" s="29">
        <f>A5+B5+C5+D5+E5+F5+G5</f>
        <v>0</v>
      </c>
    </row>
  </sheetData>
  <sheetProtection password="DBD5" sheet="1" objects="1" scenarios="1" formatCells="0" formatColumns="0" formatRows="0"/>
  <protectedRanges>
    <protectedRange sqref="A3:G5" name="Range1"/>
  </protectedRanges>
  <mergeCells count="3">
    <mergeCell ref="A2:H2"/>
    <mergeCell ref="A3:H3"/>
    <mergeCell ref="A1:H1"/>
  </mergeCells>
  <dataValidations count="1">
    <dataValidation type="whole" operator="greaterThanOrEqual" allowBlank="1" showInputMessage="1" showErrorMessage="1" sqref="A5:G5">
      <formula1>0</formula1>
    </dataValidation>
  </dataValidations>
  <printOptions horizontalCentered="1"/>
  <pageMargins left="0.4" right="0.7" top="0.28000000000000003" bottom="0.4" header="0.21" footer="0.3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SheetLayoutView="100" workbookViewId="0">
      <selection activeCell="A5" sqref="A5:H5"/>
    </sheetView>
  </sheetViews>
  <sheetFormatPr baseColWidth="10" defaultColWidth="9.1640625" defaultRowHeight="14" x14ac:dyDescent="0"/>
  <cols>
    <col min="1" max="8" width="10.6640625" style="1" customWidth="1"/>
    <col min="9" max="16384" width="9.1640625" style="1"/>
  </cols>
  <sheetData>
    <row r="1" spans="1:8" ht="33" customHeight="1">
      <c r="A1" s="48" t="s">
        <v>63</v>
      </c>
      <c r="B1" s="49"/>
      <c r="C1" s="49"/>
      <c r="D1" s="49"/>
      <c r="E1" s="49"/>
      <c r="F1" s="49"/>
      <c r="G1" s="49"/>
      <c r="H1" s="49"/>
    </row>
    <row r="2" spans="1:8" ht="18">
      <c r="A2" s="48" t="s">
        <v>69</v>
      </c>
      <c r="B2" s="49"/>
      <c r="C2" s="49"/>
      <c r="D2" s="49"/>
      <c r="E2" s="49"/>
      <c r="F2" s="49"/>
      <c r="G2" s="49"/>
      <c r="H2" s="49"/>
    </row>
    <row r="3" spans="1:8" s="3" customFormat="1" ht="60" customHeight="1">
      <c r="A3" s="52" t="str">
        <f>"STATEMENT SHOWING CASES REGISTERED WITH THE POLICE UNDER THE NATURE OF ATROCITIES ON AGAINST SCHEDULED TRIBES (ST) FOR THE MONTH OF "&amp;Index!B8&amp;", "&amp;Index!I8&amp;" DISTRICT"</f>
        <v>STATEMENT SHOWING CASES REGISTERED WITH THE POLICE UNDER THE NATURE OF ATROCITIES ON AGAINST SCHEDULED TRIBES (ST) FOR THE MONTH OF MAR-2016, PRAKASAM DISTRICT</v>
      </c>
      <c r="B3" s="53"/>
      <c r="C3" s="53"/>
      <c r="D3" s="53"/>
      <c r="E3" s="53"/>
      <c r="F3" s="53"/>
      <c r="G3" s="53"/>
      <c r="H3" s="53"/>
    </row>
    <row r="4" spans="1:8" s="6" customFormat="1" ht="27.75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16" t="s">
        <v>88</v>
      </c>
    </row>
    <row r="5" spans="1:8" ht="33" customHeight="1">
      <c r="A5" s="29"/>
      <c r="B5" s="29"/>
      <c r="C5" s="29"/>
      <c r="D5" s="29"/>
      <c r="E5" s="29"/>
      <c r="F5" s="29"/>
      <c r="G5" s="29"/>
      <c r="H5" s="29">
        <f>A5+B5+C5+D5+E5+F5+G5</f>
        <v>0</v>
      </c>
    </row>
  </sheetData>
  <sheetProtection password="DBD5" sheet="1" objects="1" scenarios="1" formatCells="0" formatColumns="0" formatRows="0"/>
  <protectedRanges>
    <protectedRange sqref="A3:G5" name="Range1"/>
  </protectedRanges>
  <mergeCells count="3">
    <mergeCell ref="A1:H1"/>
    <mergeCell ref="A2:H2"/>
    <mergeCell ref="A3:H3"/>
  </mergeCells>
  <dataValidations count="1">
    <dataValidation type="whole" operator="greaterThanOrEqual" allowBlank="1" showInputMessage="1" showErrorMessage="1" sqref="A5:G5">
      <formula1>0</formula1>
    </dataValidation>
  </dataValidations>
  <printOptions horizontalCentered="1"/>
  <pageMargins left="0.4" right="0.7" top="0.28000000000000003" bottom="0.4" header="0.21" footer="0.3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SheetLayoutView="100" workbookViewId="0">
      <selection activeCell="A5" sqref="A5:F5"/>
    </sheetView>
  </sheetViews>
  <sheetFormatPr baseColWidth="10" defaultColWidth="8.83203125" defaultRowHeight="14" x14ac:dyDescent="0"/>
  <cols>
    <col min="1" max="1" width="11.83203125" style="2" bestFit="1" customWidth="1"/>
    <col min="2" max="2" width="14" style="2" bestFit="1" customWidth="1"/>
    <col min="3" max="3" width="11.1640625" style="2" bestFit="1" customWidth="1"/>
    <col min="4" max="4" width="15.33203125" style="2" customWidth="1"/>
    <col min="5" max="5" width="12.33203125" style="2" bestFit="1" customWidth="1"/>
    <col min="6" max="6" width="11" style="2" bestFit="1" customWidth="1"/>
    <col min="7" max="16384" width="8.83203125" style="2"/>
  </cols>
  <sheetData>
    <row r="1" spans="1:6" s="1" customFormat="1" ht="18">
      <c r="A1" s="54" t="s">
        <v>63</v>
      </c>
      <c r="B1" s="54"/>
      <c r="C1" s="54"/>
      <c r="D1" s="54"/>
      <c r="E1" s="54"/>
      <c r="F1" s="54"/>
    </row>
    <row r="2" spans="1:6" s="1" customFormat="1" ht="18">
      <c r="A2" s="54" t="s">
        <v>67</v>
      </c>
      <c r="B2" s="54"/>
      <c r="C2" s="54"/>
      <c r="D2" s="54"/>
      <c r="E2" s="54"/>
      <c r="F2" s="54"/>
    </row>
    <row r="3" spans="1:6" s="3" customFormat="1" ht="60" customHeight="1">
      <c r="A3" s="55" t="str">
        <f>"STATEMENT SHOWING CASES REGISTERED AND DISPOSED OFF BY THE POLICE UNDER THE PROTECTION OF CIVIL RIGHTS ACT ON SCHEDULED CASTES (SC) FOR THE MONTH OF "&amp;Index!B8&amp;", "&amp;Index!I8&amp;" DISTRICT"</f>
        <v>STATEMENT SHOWING CASES REGISTERED AND DISPOSED OFF BY THE POLICE UNDER THE PROTECTION OF CIVIL RIGHTS ACT ON SCHEDULED CASTES (SC) FOR THE MONTH OF MAR-2016, PRAKASAM DISTRICT</v>
      </c>
      <c r="B3" s="55"/>
      <c r="C3" s="55"/>
      <c r="D3" s="55"/>
      <c r="E3" s="55"/>
      <c r="F3" s="55"/>
    </row>
    <row r="4" spans="1:6" s="7" customFormat="1" ht="60">
      <c r="A4" s="5" t="s">
        <v>7</v>
      </c>
      <c r="B4" s="5" t="s">
        <v>8</v>
      </c>
      <c r="C4" s="5" t="s">
        <v>9</v>
      </c>
      <c r="D4" s="5" t="s">
        <v>12</v>
      </c>
      <c r="E4" s="5" t="s">
        <v>10</v>
      </c>
      <c r="F4" s="5" t="s">
        <v>11</v>
      </c>
    </row>
    <row r="5" spans="1:6" ht="33" customHeight="1">
      <c r="A5" s="29"/>
      <c r="B5" s="30"/>
      <c r="C5" s="31">
        <f t="shared" ref="C5" si="0">SUM(A5:B5)</f>
        <v>0</v>
      </c>
      <c r="D5" s="30"/>
      <c r="E5" s="30"/>
      <c r="F5" s="31">
        <f t="shared" ref="F5" si="1">SUM(C5-D5-E5)</f>
        <v>0</v>
      </c>
    </row>
  </sheetData>
  <sheetProtection password="DBD5" sheet="1" objects="1" scenarios="1" formatCells="0" formatColumns="0" formatRows="0"/>
  <protectedRanges>
    <protectedRange sqref="A3:F5" name="Range1"/>
  </protectedRanges>
  <mergeCells count="3">
    <mergeCell ref="A2:F2"/>
    <mergeCell ref="A3:F3"/>
    <mergeCell ref="A1:F1"/>
  </mergeCells>
  <dataValidations count="1">
    <dataValidation type="whole" operator="greaterThanOrEqual" allowBlank="1" showInputMessage="1" showErrorMessage="1" sqref="A5:F5">
      <formula1>0</formula1>
    </dataValidation>
  </dataValidations>
  <printOptions horizontalCentered="1"/>
  <pageMargins left="0.7" right="0.7" top="0.25" bottom="0.28000000000000003" header="0.17" footer="0.19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SheetLayoutView="100" workbookViewId="0">
      <selection activeCell="A5" sqref="A5:F5"/>
    </sheetView>
  </sheetViews>
  <sheetFormatPr baseColWidth="10" defaultColWidth="8.83203125" defaultRowHeight="14" x14ac:dyDescent="0"/>
  <cols>
    <col min="1" max="1" width="11.83203125" style="2" bestFit="1" customWidth="1"/>
    <col min="2" max="2" width="14" style="2" bestFit="1" customWidth="1"/>
    <col min="3" max="3" width="11.1640625" style="2" bestFit="1" customWidth="1"/>
    <col min="4" max="4" width="15.6640625" style="2" bestFit="1" customWidth="1"/>
    <col min="5" max="5" width="12.33203125" style="2" bestFit="1" customWidth="1"/>
    <col min="6" max="6" width="11" style="2" bestFit="1" customWidth="1"/>
    <col min="7" max="16384" width="8.83203125" style="2"/>
  </cols>
  <sheetData>
    <row r="1" spans="1:6" s="1" customFormat="1" ht="18">
      <c r="A1" s="56" t="s">
        <v>63</v>
      </c>
      <c r="B1" s="57"/>
      <c r="C1" s="57"/>
      <c r="D1" s="57"/>
      <c r="E1" s="57"/>
      <c r="F1" s="57"/>
    </row>
    <row r="2" spans="1:6" s="1" customFormat="1" ht="18">
      <c r="A2" s="54" t="s">
        <v>68</v>
      </c>
      <c r="B2" s="54"/>
      <c r="C2" s="54"/>
      <c r="D2" s="54"/>
      <c r="E2" s="54"/>
      <c r="F2" s="54"/>
    </row>
    <row r="3" spans="1:6" s="3" customFormat="1" ht="60" customHeight="1">
      <c r="A3" s="55" t="str">
        <f>"STATEMENT SHOWING CASES REGISTERED AND DISPOSED OFF BY THE POLICE UNDER THE PROTECTION OF CIVIL RIGHTS ACT ON SCHEDULED TRIBES (ST) FOR THE MONTH OF "&amp;Index!B8&amp;", "&amp;Index!I8&amp;" DISTRICT"</f>
        <v>STATEMENT SHOWING CASES REGISTERED AND DISPOSED OFF BY THE POLICE UNDER THE PROTECTION OF CIVIL RIGHTS ACT ON SCHEDULED TRIBES (ST) FOR THE MONTH OF MAR-2016, PRAKASAM DISTRICT</v>
      </c>
      <c r="B3" s="55"/>
      <c r="C3" s="55"/>
      <c r="D3" s="55"/>
      <c r="E3" s="55"/>
      <c r="F3" s="55"/>
    </row>
    <row r="4" spans="1:6" s="7" customFormat="1" ht="60">
      <c r="A4" s="8" t="s">
        <v>7</v>
      </c>
      <c r="B4" s="8" t="s">
        <v>8</v>
      </c>
      <c r="C4" s="8" t="s">
        <v>9</v>
      </c>
      <c r="D4" s="8" t="s">
        <v>12</v>
      </c>
      <c r="E4" s="8" t="s">
        <v>10</v>
      </c>
      <c r="F4" s="8" t="s">
        <v>11</v>
      </c>
    </row>
    <row r="5" spans="1:6" ht="33" customHeight="1">
      <c r="A5" s="29"/>
      <c r="B5" s="30"/>
      <c r="C5" s="31">
        <f t="shared" ref="C5" si="0">SUM(A5:B5)</f>
        <v>0</v>
      </c>
      <c r="D5" s="30"/>
      <c r="E5" s="32"/>
      <c r="F5" s="31">
        <f t="shared" ref="F5" si="1">SUM(C5-D5-E5)</f>
        <v>0</v>
      </c>
    </row>
  </sheetData>
  <sheetProtection password="DBD5" sheet="1" objects="1" scenarios="1" formatCells="0" formatColumns="0" formatRows="0"/>
  <protectedRanges>
    <protectedRange sqref="A3:F5" name="Range1"/>
  </protectedRanges>
  <mergeCells count="3">
    <mergeCell ref="A2:F2"/>
    <mergeCell ref="A3:F3"/>
    <mergeCell ref="A1:F1"/>
  </mergeCells>
  <dataValidations count="1">
    <dataValidation type="whole" operator="greaterThanOrEqual" allowBlank="1" showInputMessage="1" showErrorMessage="1" sqref="A5:F5">
      <formula1>0</formula1>
    </dataValidation>
  </dataValidations>
  <printOptions horizontalCentered="1"/>
  <pageMargins left="0.7" right="0.7" top="0.25" bottom="0.28000000000000003" header="0.17" footer="0.19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SheetLayoutView="100" workbookViewId="0">
      <selection activeCell="A5" sqref="A5:F5"/>
    </sheetView>
  </sheetViews>
  <sheetFormatPr baseColWidth="10" defaultColWidth="8.83203125" defaultRowHeight="14" x14ac:dyDescent="0"/>
  <cols>
    <col min="1" max="2" width="14.33203125" style="1" bestFit="1" customWidth="1"/>
    <col min="3" max="3" width="11.1640625" style="1" bestFit="1" customWidth="1"/>
    <col min="4" max="4" width="17.83203125" style="1" customWidth="1"/>
    <col min="5" max="5" width="19.83203125" style="1" customWidth="1"/>
    <col min="6" max="6" width="13.6640625" style="1" bestFit="1" customWidth="1"/>
    <col min="7" max="16384" width="8.83203125" style="1"/>
  </cols>
  <sheetData>
    <row r="1" spans="1:6" ht="18">
      <c r="A1" s="54" t="s">
        <v>63</v>
      </c>
      <c r="B1" s="54"/>
      <c r="C1" s="54"/>
      <c r="D1" s="54"/>
      <c r="E1" s="54"/>
      <c r="F1" s="54"/>
    </row>
    <row r="2" spans="1:6" ht="18">
      <c r="A2" s="54" t="s">
        <v>70</v>
      </c>
      <c r="B2" s="54"/>
      <c r="C2" s="54"/>
      <c r="D2" s="54"/>
      <c r="E2" s="54"/>
      <c r="F2" s="54"/>
    </row>
    <row r="3" spans="1:6" s="3" customFormat="1" ht="60" customHeight="1">
      <c r="A3" s="55" t="str">
        <f>"STATEMENT SHOWING CASES REGISTERED AND DISPOSED OFF BY THE POLICE UNDER THE SC&amp; ST (POA) ACT 1989 ON SCHEDULED CASTES (SC) FOR THE MONTH OF "&amp;Index!B8&amp;", "&amp;Index!I8&amp;" DISTRICT"</f>
        <v>STATEMENT SHOWING CASES REGISTERED AND DISPOSED OFF BY THE POLICE UNDER THE SC&amp; ST (POA) ACT 1989 ON SCHEDULED CASTES (SC) FOR THE MONTH OF MAR-2016, PRAKASAM DISTRICT</v>
      </c>
      <c r="B3" s="55"/>
      <c r="C3" s="55"/>
      <c r="D3" s="55"/>
      <c r="E3" s="55"/>
      <c r="F3" s="55"/>
    </row>
    <row r="4" spans="1:6" s="6" customFormat="1" ht="60">
      <c r="A4" s="10" t="s">
        <v>13</v>
      </c>
      <c r="B4" s="10" t="s">
        <v>14</v>
      </c>
      <c r="C4" s="10" t="s">
        <v>9</v>
      </c>
      <c r="D4" s="10" t="s">
        <v>15</v>
      </c>
      <c r="E4" s="10" t="s">
        <v>16</v>
      </c>
      <c r="F4" s="10" t="s">
        <v>17</v>
      </c>
    </row>
    <row r="5" spans="1:6" ht="35" customHeight="1">
      <c r="A5" s="29"/>
      <c r="B5" s="33"/>
      <c r="C5" s="34">
        <f t="shared" ref="C5" si="0">SUM(A5:B5)</f>
        <v>0</v>
      </c>
      <c r="D5" s="33"/>
      <c r="E5" s="33"/>
      <c r="F5" s="34">
        <f t="shared" ref="F5" si="1">SUM(C5-D5-E5)</f>
        <v>0</v>
      </c>
    </row>
  </sheetData>
  <sheetProtection password="DBD5" sheet="1" objects="1" scenarios="1" formatCells="0" formatColumns="0" formatRows="0"/>
  <protectedRanges>
    <protectedRange sqref="A3:F5" name="Range1"/>
  </protectedRanges>
  <mergeCells count="3">
    <mergeCell ref="A2:F2"/>
    <mergeCell ref="A3:F3"/>
    <mergeCell ref="A1:F1"/>
  </mergeCells>
  <dataValidations count="1">
    <dataValidation type="whole" operator="greaterThanOrEqual" allowBlank="1" showInputMessage="1" showErrorMessage="1" sqref="A5:F5">
      <formula1>0</formula1>
    </dataValidation>
  </dataValidations>
  <printOptions horizontalCentered="1"/>
  <pageMargins left="0.7" right="0.7" top="0.28999999999999998" bottom="0.32" header="0.18" footer="0.21"/>
  <pageSetup paperSize="9" scale="8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SheetLayoutView="100" workbookViewId="0">
      <selection activeCell="A5" sqref="A5:F5"/>
    </sheetView>
  </sheetViews>
  <sheetFormatPr baseColWidth="10" defaultColWidth="8.83203125" defaultRowHeight="14" x14ac:dyDescent="0"/>
  <cols>
    <col min="1" max="1" width="14.5" style="1" bestFit="1" customWidth="1"/>
    <col min="2" max="2" width="14.33203125" style="1" bestFit="1" customWidth="1"/>
    <col min="3" max="3" width="11.1640625" style="1" bestFit="1" customWidth="1"/>
    <col min="4" max="4" width="16.33203125" style="1" customWidth="1"/>
    <col min="5" max="5" width="20.1640625" style="1" customWidth="1"/>
    <col min="6" max="6" width="13.83203125" style="1" bestFit="1" customWidth="1"/>
    <col min="7" max="16384" width="8.83203125" style="1"/>
  </cols>
  <sheetData>
    <row r="1" spans="1:6" ht="18">
      <c r="A1" s="54" t="s">
        <v>63</v>
      </c>
      <c r="B1" s="54"/>
      <c r="C1" s="54"/>
      <c r="D1" s="54"/>
      <c r="E1" s="54"/>
      <c r="F1" s="54"/>
    </row>
    <row r="2" spans="1:6" ht="18">
      <c r="A2" s="54" t="s">
        <v>71</v>
      </c>
      <c r="B2" s="54"/>
      <c r="C2" s="54"/>
      <c r="D2" s="54"/>
      <c r="E2" s="54"/>
      <c r="F2" s="54"/>
    </row>
    <row r="3" spans="1:6" s="3" customFormat="1" ht="60" customHeight="1">
      <c r="A3" s="55" t="str">
        <f>"STATEMENT SHOWING CASES REGISTERED AND DISPOSED OFF BY THE POLICE UNDER THE SC&amp; ST (POA) ACT 1989 ON SCHEDULED TRIBES (ST) FOR THE MONTH OF "&amp;Index!B8&amp;", "&amp;Index!I8&amp;" DISTRICT"</f>
        <v>STATEMENT SHOWING CASES REGISTERED AND DISPOSED OFF BY THE POLICE UNDER THE SC&amp; ST (POA) ACT 1989 ON SCHEDULED TRIBES (ST) FOR THE MONTH OF MAR-2016, PRAKASAM DISTRICT</v>
      </c>
      <c r="B3" s="55"/>
      <c r="C3" s="55"/>
      <c r="D3" s="55"/>
      <c r="E3" s="55"/>
      <c r="F3" s="55"/>
    </row>
    <row r="4" spans="1:6" s="6" customFormat="1" ht="60">
      <c r="A4" s="5" t="s">
        <v>18</v>
      </c>
      <c r="B4" s="5" t="s">
        <v>19</v>
      </c>
      <c r="C4" s="5" t="s">
        <v>9</v>
      </c>
      <c r="D4" s="5" t="s">
        <v>15</v>
      </c>
      <c r="E4" s="5" t="s">
        <v>16</v>
      </c>
      <c r="F4" s="5" t="s">
        <v>20</v>
      </c>
    </row>
    <row r="5" spans="1:6" ht="35" customHeight="1">
      <c r="A5" s="29"/>
      <c r="B5" s="33"/>
      <c r="C5" s="34">
        <f t="shared" ref="C5" si="0">SUM(A5:B5)</f>
        <v>0</v>
      </c>
      <c r="D5" s="33"/>
      <c r="E5" s="33"/>
      <c r="F5" s="34">
        <f t="shared" ref="F5" si="1">SUM(C5-D5-E5)</f>
        <v>0</v>
      </c>
    </row>
  </sheetData>
  <sheetProtection password="DBD5" sheet="1" objects="1" scenarios="1" formatCells="0" formatColumns="0" formatRows="0"/>
  <protectedRanges>
    <protectedRange sqref="A3:F5" name="Range1"/>
  </protectedRanges>
  <mergeCells count="3">
    <mergeCell ref="A3:F3"/>
    <mergeCell ref="A1:F1"/>
    <mergeCell ref="A2:F2"/>
  </mergeCells>
  <dataValidations count="1">
    <dataValidation type="whole" operator="greaterThanOrEqual" allowBlank="1" showInputMessage="1" showErrorMessage="1" sqref="A5:F5">
      <formula1>0</formula1>
    </dataValidation>
  </dataValidations>
  <printOptions horizontalCentered="1"/>
  <pageMargins left="0.7" right="0.7" top="0.28999999999999998" bottom="0.32" header="0.18" footer="0.21"/>
  <pageSetup paperSize="9" scale="8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SheetLayoutView="100" workbookViewId="0">
      <selection activeCell="A6" sqref="A6:H6"/>
    </sheetView>
  </sheetViews>
  <sheetFormatPr baseColWidth="10" defaultColWidth="8.83203125" defaultRowHeight="14" x14ac:dyDescent="0"/>
  <cols>
    <col min="1" max="1" width="11.6640625" style="1" customWidth="1"/>
    <col min="2" max="2" width="10.1640625" style="1" customWidth="1"/>
    <col min="3" max="3" width="7.1640625" style="1" customWidth="1"/>
    <col min="4" max="4" width="16.1640625" style="1" customWidth="1"/>
    <col min="5" max="5" width="11.33203125" style="1" customWidth="1"/>
    <col min="6" max="6" width="11.6640625" style="1" customWidth="1"/>
    <col min="7" max="7" width="6.1640625" style="1" bestFit="1" customWidth="1"/>
    <col min="8" max="8" width="14.83203125" style="1" bestFit="1" customWidth="1"/>
    <col min="9" max="16384" width="8.83203125" style="1"/>
  </cols>
  <sheetData>
    <row r="1" spans="1:8" ht="18">
      <c r="A1" s="54" t="s">
        <v>63</v>
      </c>
      <c r="B1" s="54"/>
      <c r="C1" s="54"/>
      <c r="D1" s="54"/>
      <c r="E1" s="54"/>
      <c r="F1" s="54"/>
      <c r="G1" s="54"/>
      <c r="H1" s="54"/>
    </row>
    <row r="2" spans="1:8" ht="18">
      <c r="A2" s="54" t="s">
        <v>72</v>
      </c>
      <c r="B2" s="54"/>
      <c r="C2" s="54"/>
      <c r="D2" s="54"/>
      <c r="E2" s="54"/>
      <c r="F2" s="54"/>
      <c r="G2" s="54"/>
      <c r="H2" s="54"/>
    </row>
    <row r="3" spans="1:8" s="3" customFormat="1" ht="60" customHeight="1">
      <c r="A3" s="55" t="str">
        <f>"STATEMENT SHOWING DISPOSED OFF CASES INVOLVING SCHEDULED CASTES (SC) BY THE SPECIAL COURT FOR THE MONTH OF "&amp;Index!B8&amp;", "&amp;Index!I8&amp;" DISTRICT"</f>
        <v>STATEMENT SHOWING DISPOSED OFF CASES INVOLVING SCHEDULED CASTES (SC) BY THE SPECIAL COURT FOR THE MONTH OF MAR-2016, PRAKASAM DISTRICT</v>
      </c>
      <c r="B3" s="55"/>
      <c r="C3" s="55"/>
      <c r="D3" s="55"/>
      <c r="E3" s="55"/>
      <c r="F3" s="55"/>
      <c r="G3" s="55"/>
      <c r="H3" s="55"/>
    </row>
    <row r="4" spans="1:8" ht="20" customHeight="1">
      <c r="A4" s="58" t="s">
        <v>28</v>
      </c>
      <c r="B4" s="58"/>
      <c r="C4" s="58"/>
      <c r="D4" s="58" t="s">
        <v>29</v>
      </c>
      <c r="E4" s="58"/>
      <c r="F4" s="58"/>
      <c r="G4" s="59" t="s">
        <v>26</v>
      </c>
      <c r="H4" s="59" t="s">
        <v>27</v>
      </c>
    </row>
    <row r="5" spans="1:8" ht="60">
      <c r="A5" s="10" t="s">
        <v>21</v>
      </c>
      <c r="B5" s="10" t="s">
        <v>22</v>
      </c>
      <c r="C5" s="10" t="s">
        <v>23</v>
      </c>
      <c r="D5" s="10" t="s">
        <v>30</v>
      </c>
      <c r="E5" s="10" t="s">
        <v>24</v>
      </c>
      <c r="F5" s="10" t="s">
        <v>25</v>
      </c>
      <c r="G5" s="59"/>
      <c r="H5" s="59" t="s">
        <v>27</v>
      </c>
    </row>
    <row r="6" spans="1:8" ht="40" customHeight="1">
      <c r="A6" s="29"/>
      <c r="B6" s="33"/>
      <c r="C6" s="35">
        <f t="shared" ref="C6" si="0">SUM(A6:B6)</f>
        <v>0</v>
      </c>
      <c r="D6" s="33"/>
      <c r="E6" s="33"/>
      <c r="F6" s="33"/>
      <c r="G6" s="33"/>
      <c r="H6" s="35">
        <f t="shared" ref="H6" si="1">SUM(C6-D6-E6-F6-G6)</f>
        <v>0</v>
      </c>
    </row>
  </sheetData>
  <sheetProtection password="DBD5" sheet="1" objects="1" scenarios="1" formatCells="0" formatColumns="0" formatRows="0"/>
  <protectedRanges>
    <protectedRange sqref="A3:H6" name="Range1"/>
  </protectedRanges>
  <mergeCells count="7">
    <mergeCell ref="A1:H1"/>
    <mergeCell ref="A2:H2"/>
    <mergeCell ref="A4:C4"/>
    <mergeCell ref="D4:F4"/>
    <mergeCell ref="A3:H3"/>
    <mergeCell ref="G4:G5"/>
    <mergeCell ref="H4:H5"/>
  </mergeCells>
  <dataValidations count="1">
    <dataValidation type="whole" operator="greaterThanOrEqual" allowBlank="1" showInputMessage="1" showErrorMessage="1" sqref="A6:H6">
      <formula1>0</formula1>
    </dataValidation>
  </dataValidations>
  <printOptions horizontalCentered="1"/>
  <pageMargins left="0.4" right="0.68" top="0.28999999999999998" bottom="0.35" header="0.17" footer="0.3"/>
  <pageSetup paperSize="9" scale="7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SheetLayoutView="100" workbookViewId="0">
      <selection activeCell="A6" sqref="A6:H6"/>
    </sheetView>
  </sheetViews>
  <sheetFormatPr baseColWidth="10" defaultColWidth="8.83203125" defaultRowHeight="14" x14ac:dyDescent="0"/>
  <cols>
    <col min="1" max="1" width="11" style="1" customWidth="1"/>
    <col min="2" max="2" width="10.6640625" style="1" customWidth="1"/>
    <col min="3" max="3" width="6.83203125" style="1" customWidth="1"/>
    <col min="4" max="4" width="13.6640625" style="1" bestFit="1" customWidth="1"/>
    <col min="5" max="5" width="13.1640625" style="1" customWidth="1"/>
    <col min="6" max="6" width="10" style="1" customWidth="1"/>
    <col min="7" max="7" width="6.1640625" style="1" bestFit="1" customWidth="1"/>
    <col min="8" max="8" width="12.33203125" style="1" bestFit="1" customWidth="1"/>
    <col min="9" max="16384" width="8.83203125" style="1"/>
  </cols>
  <sheetData>
    <row r="1" spans="1:8" ht="18">
      <c r="A1" s="54" t="s">
        <v>63</v>
      </c>
      <c r="B1" s="54"/>
      <c r="C1" s="54"/>
      <c r="D1" s="54"/>
      <c r="E1" s="54"/>
      <c r="F1" s="54"/>
      <c r="G1" s="54"/>
      <c r="H1" s="54"/>
    </row>
    <row r="2" spans="1:8" ht="18">
      <c r="A2" s="54" t="s">
        <v>73</v>
      </c>
      <c r="B2" s="54"/>
      <c r="C2" s="54"/>
      <c r="D2" s="54"/>
      <c r="E2" s="54"/>
      <c r="F2" s="54"/>
      <c r="G2" s="54"/>
      <c r="H2" s="54"/>
    </row>
    <row r="3" spans="1:8" s="3" customFormat="1" ht="60" customHeight="1">
      <c r="A3" s="55" t="str">
        <f>"STATEMENT SHOWING DISPOSED OFF CASES INVOLVING SCHEDULED TRIBES (ST) BY THE SPECIAL COURT FOR THE MONTH OF "&amp;Index!B8&amp;", "&amp;Index!I8&amp;" DISTRICT"</f>
        <v>STATEMENT SHOWING DISPOSED OFF CASES INVOLVING SCHEDULED TRIBES (ST) BY THE SPECIAL COURT FOR THE MONTH OF MAR-2016, PRAKASAM DISTRICT</v>
      </c>
      <c r="B3" s="55"/>
      <c r="C3" s="55"/>
      <c r="D3" s="55"/>
      <c r="E3" s="55"/>
      <c r="F3" s="55"/>
      <c r="G3" s="55"/>
      <c r="H3" s="55"/>
    </row>
    <row r="4" spans="1:8" s="6" customFormat="1" ht="20" customHeight="1">
      <c r="A4" s="58" t="s">
        <v>28</v>
      </c>
      <c r="B4" s="58"/>
      <c r="C4" s="58"/>
      <c r="D4" s="58" t="s">
        <v>29</v>
      </c>
      <c r="E4" s="58"/>
      <c r="F4" s="58"/>
      <c r="G4" s="59" t="s">
        <v>26</v>
      </c>
      <c r="H4" s="59" t="s">
        <v>27</v>
      </c>
    </row>
    <row r="5" spans="1:8" s="6" customFormat="1" ht="75">
      <c r="A5" s="5" t="s">
        <v>21</v>
      </c>
      <c r="B5" s="5" t="s">
        <v>22</v>
      </c>
      <c r="C5" s="5" t="s">
        <v>23</v>
      </c>
      <c r="D5" s="5" t="s">
        <v>30</v>
      </c>
      <c r="E5" s="5" t="s">
        <v>24</v>
      </c>
      <c r="F5" s="5" t="s">
        <v>25</v>
      </c>
      <c r="G5" s="59"/>
      <c r="H5" s="59" t="s">
        <v>27</v>
      </c>
    </row>
    <row r="6" spans="1:8" ht="40" customHeight="1">
      <c r="A6" s="29"/>
      <c r="B6" s="33"/>
      <c r="C6" s="35">
        <f t="shared" ref="C6" si="0">SUM(A6:B6)</f>
        <v>0</v>
      </c>
      <c r="D6" s="33"/>
      <c r="E6" s="33"/>
      <c r="F6" s="33"/>
      <c r="G6" s="33"/>
      <c r="H6" s="35">
        <f t="shared" ref="H6" si="1">SUM(C6-D6-E6-F6-G6)</f>
        <v>0</v>
      </c>
    </row>
  </sheetData>
  <sheetProtection password="DBD5" sheet="1" objects="1" scenarios="1" formatCells="0" formatColumns="0" formatRows="0"/>
  <protectedRanges>
    <protectedRange sqref="A3:H6" name="Range1"/>
  </protectedRanges>
  <mergeCells count="7">
    <mergeCell ref="G4:G5"/>
    <mergeCell ref="H4:H5"/>
    <mergeCell ref="A1:H1"/>
    <mergeCell ref="A2:H2"/>
    <mergeCell ref="A3:H3"/>
    <mergeCell ref="A4:C4"/>
    <mergeCell ref="D4:F4"/>
  </mergeCells>
  <dataValidations count="1">
    <dataValidation type="whole" operator="greaterThanOrEqual" allowBlank="1" showInputMessage="1" showErrorMessage="1" sqref="A6:H6">
      <formula1>0</formula1>
    </dataValidation>
  </dataValidations>
  <printOptions horizontalCentered="1"/>
  <pageMargins left="0.4" right="0.68" top="0.28999999999999998" bottom="0.35" header="0.17" footer="0.3"/>
  <pageSetup paperSize="9" scale="71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Ann-I-A</vt:lpstr>
      <vt:lpstr>Ann-I-B</vt:lpstr>
      <vt:lpstr>Ann-II-A</vt:lpstr>
      <vt:lpstr>Ann-II-B</vt:lpstr>
      <vt:lpstr>Ann-III-A</vt:lpstr>
      <vt:lpstr>Ann-III-B</vt:lpstr>
      <vt:lpstr>Ann-IV-A</vt:lpstr>
      <vt:lpstr>Ann-IV-B</vt:lpstr>
      <vt:lpstr>Ann-V-A</vt:lpstr>
      <vt:lpstr>Ann-V-B</vt:lpstr>
      <vt:lpstr>Ann-V-C</vt:lpstr>
      <vt:lpstr>Ann-VI-A</vt:lpstr>
      <vt:lpstr>Ann-VI-B</vt:lpstr>
      <vt:lpstr>POA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SCRB DEO 5</dc:creator>
  <cp:lastModifiedBy>Venkat Dulipalli</cp:lastModifiedBy>
  <cp:lastPrinted>2014-06-07T06:45:38Z</cp:lastPrinted>
  <dcterms:created xsi:type="dcterms:W3CDTF">2012-01-18T09:53:19Z</dcterms:created>
  <dcterms:modified xsi:type="dcterms:W3CDTF">2016-05-18T08:43:23Z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9129484b-a542-4ac9-8180-5ee6acb3d116</vt:lpwstr>
  </property>
</Properties>
</file>