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yamir\OneDrive\Documents\Projects\"/>
    </mc:Choice>
  </mc:AlternateContent>
  <xr:revisionPtr revIDLastSave="0" documentId="13_ncr:1_{29D8B8E7-979F-4C19-AD74-1911EF35BA87}" xr6:coauthVersionLast="47" xr6:coauthVersionMax="47" xr10:uidLastSave="{00000000-0000-0000-0000-000000000000}"/>
  <bookViews>
    <workbookView xWindow="-120" yWindow="-120" windowWidth="38640" windowHeight="21240" activeTab="3" xr2:uid="{87E52307-5CAC-4975-A74F-1E6CE0DB9878}"/>
  </bookViews>
  <sheets>
    <sheet name="Index" sheetId="3" r:id="rId1"/>
    <sheet name="Findings" sheetId="2" r:id="rId2"/>
    <sheet name="Pie Chart" sheetId="4" r:id="rId3"/>
    <sheet name="Logins"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4" l="1"/>
  <c r="C3" i="4"/>
  <c r="C2" i="4"/>
  <c r="C12" i="2"/>
  <c r="C10" i="2"/>
  <c r="C8" i="2"/>
  <c r="C6" i="2"/>
  <c r="C4" i="2"/>
  <c r="C2" i="2"/>
  <c r="R3" i="1" a="1"/>
  <c r="R3" i="1" s="1"/>
  <c r="R4" i="1" a="1"/>
  <c r="R4" i="1"/>
  <c r="R5" i="1" a="1"/>
  <c r="R5" i="1" s="1"/>
  <c r="R6" i="1" a="1"/>
  <c r="R6" i="1" s="1"/>
  <c r="R7" i="1" a="1"/>
  <c r="R7" i="1"/>
  <c r="R8" i="1" a="1"/>
  <c r="R8" i="1"/>
  <c r="R9" i="1" a="1"/>
  <c r="R9" i="1" s="1"/>
  <c r="R10" i="1" a="1"/>
  <c r="R10" i="1"/>
  <c r="R11" i="1" a="1"/>
  <c r="R11" i="1" s="1"/>
  <c r="R12" i="1" a="1"/>
  <c r="R12" i="1" s="1"/>
  <c r="R13" i="1" a="1"/>
  <c r="R13" i="1" s="1"/>
  <c r="R14" i="1" a="1"/>
  <c r="R14" i="1"/>
  <c r="R15" i="1" a="1"/>
  <c r="R15" i="1" s="1"/>
  <c r="R16" i="1" a="1"/>
  <c r="R16" i="1" s="1"/>
  <c r="R17" i="1" a="1"/>
  <c r="R17" i="1" s="1"/>
  <c r="R18" i="1" a="1"/>
  <c r="R18" i="1" s="1"/>
  <c r="R19" i="1" a="1"/>
  <c r="R19" i="1" s="1"/>
  <c r="R20" i="1" a="1"/>
  <c r="R20" i="1" s="1"/>
  <c r="R21" i="1" a="1"/>
  <c r="R21" i="1" s="1"/>
  <c r="R2" i="1" a="1"/>
  <c r="R2" i="1" s="1"/>
  <c r="P3" i="1"/>
  <c r="P4" i="1"/>
  <c r="P5" i="1"/>
  <c r="P6" i="1"/>
  <c r="P7" i="1"/>
  <c r="P8" i="1"/>
  <c r="P9" i="1"/>
  <c r="P10" i="1"/>
  <c r="P11" i="1"/>
  <c r="P12" i="1"/>
  <c r="P13" i="1"/>
  <c r="P14" i="1"/>
  <c r="P15" i="1"/>
  <c r="P16" i="1"/>
  <c r="P17" i="1"/>
  <c r="P18" i="1"/>
  <c r="P19" i="1"/>
  <c r="P20" i="1"/>
  <c r="P21" i="1"/>
  <c r="P2" i="1"/>
  <c r="N3" i="1" a="1"/>
  <c r="N3" i="1" s="1"/>
  <c r="N4" i="1" a="1"/>
  <c r="N4" i="1"/>
  <c r="N5" i="1" a="1"/>
  <c r="N5" i="1" s="1"/>
  <c r="N6" i="1" a="1"/>
  <c r="N6" i="1" s="1"/>
  <c r="N7" i="1" a="1"/>
  <c r="N7" i="1"/>
  <c r="N8" i="1" a="1"/>
  <c r="N8" i="1"/>
  <c r="N9" i="1" a="1"/>
  <c r="N9" i="1" s="1"/>
  <c r="N10" i="1" a="1"/>
  <c r="N10" i="1"/>
  <c r="N11" i="1" a="1"/>
  <c r="N11" i="1" s="1"/>
  <c r="N12" i="1" a="1"/>
  <c r="N12" i="1" s="1"/>
  <c r="N13" i="1" a="1"/>
  <c r="N13" i="1"/>
  <c r="N14" i="1" a="1"/>
  <c r="N14" i="1"/>
  <c r="N15" i="1" a="1"/>
  <c r="N15" i="1" s="1"/>
  <c r="N16" i="1" a="1"/>
  <c r="N16" i="1"/>
  <c r="N17" i="1" a="1"/>
  <c r="N17" i="1" s="1"/>
  <c r="N18" i="1" a="1"/>
  <c r="N18" i="1" s="1"/>
  <c r="N19" i="1" a="1"/>
  <c r="N19" i="1" s="1"/>
  <c r="N20" i="1" a="1"/>
  <c r="N20" i="1"/>
  <c r="N21" i="1" a="1"/>
  <c r="N21" i="1" s="1"/>
  <c r="N2" i="1" a="1"/>
  <c r="N2" i="1" s="1"/>
  <c r="L3" i="1"/>
  <c r="L4" i="1"/>
  <c r="L5" i="1"/>
  <c r="L6" i="1"/>
  <c r="L7" i="1"/>
  <c r="L8" i="1"/>
  <c r="L9" i="1"/>
  <c r="L10" i="1"/>
  <c r="L11" i="1"/>
  <c r="L12" i="1"/>
  <c r="L13" i="1"/>
  <c r="L14" i="1"/>
  <c r="L15" i="1"/>
  <c r="L16" i="1"/>
  <c r="L17" i="1"/>
  <c r="L18" i="1"/>
  <c r="L19" i="1"/>
  <c r="L20" i="1"/>
  <c r="L21" i="1"/>
  <c r="L2" i="1"/>
  <c r="J3" i="1"/>
  <c r="J4" i="1"/>
  <c r="J5" i="1"/>
  <c r="J6" i="1"/>
  <c r="J7" i="1"/>
  <c r="J8" i="1"/>
  <c r="J9" i="1"/>
  <c r="J10" i="1"/>
  <c r="J11" i="1"/>
  <c r="J12" i="1"/>
  <c r="J13" i="1"/>
  <c r="J14" i="1"/>
  <c r="J15" i="1"/>
  <c r="J16" i="1"/>
  <c r="J17" i="1"/>
  <c r="J18" i="1"/>
  <c r="J19" i="1"/>
  <c r="J20" i="1"/>
  <c r="J21" i="1"/>
  <c r="J2" i="1"/>
  <c r="H13" i="1" a="1"/>
  <c r="H13" i="1" s="1"/>
  <c r="H2" i="1" a="1"/>
  <c r="H2" i="1" s="1"/>
  <c r="H3" i="1" a="1"/>
  <c r="H3" i="1"/>
  <c r="H4" i="1" a="1"/>
  <c r="H4" i="1" s="1"/>
  <c r="H5" i="1" a="1"/>
  <c r="H5" i="1" s="1"/>
  <c r="H6" i="1" a="1"/>
  <c r="H6" i="1"/>
  <c r="H7" i="1" a="1"/>
  <c r="H7" i="1" s="1"/>
  <c r="H8" i="1" a="1"/>
  <c r="H8" i="1" s="1"/>
  <c r="H9" i="1" a="1"/>
  <c r="H9" i="1" s="1"/>
  <c r="H10" i="1" a="1"/>
  <c r="H10" i="1" s="1"/>
  <c r="H11" i="1" a="1"/>
  <c r="H11" i="1" s="1"/>
  <c r="H14" i="1" a="1"/>
  <c r="H14" i="1" s="1"/>
  <c r="H15" i="1" a="1"/>
  <c r="H15" i="1"/>
  <c r="H16" i="1" a="1"/>
  <c r="H16" i="1" s="1"/>
  <c r="H17" i="1" a="1"/>
  <c r="H17" i="1" s="1"/>
  <c r="H18" i="1" a="1"/>
  <c r="H18" i="1" s="1"/>
  <c r="H19" i="1" a="1"/>
  <c r="H19" i="1" s="1"/>
  <c r="H20" i="1" a="1"/>
  <c r="H20" i="1" s="1"/>
  <c r="H21" i="1" a="1"/>
  <c r="H21" i="1" s="1"/>
  <c r="H12" i="1" a="1"/>
  <c r="H12" i="1" s="1"/>
  <c r="F9" i="1"/>
  <c r="F3" i="1"/>
  <c r="F4" i="1"/>
  <c r="F5" i="1"/>
  <c r="F6" i="1"/>
  <c r="F7" i="1"/>
  <c r="F8" i="1"/>
  <c r="F10" i="1"/>
  <c r="F11" i="1"/>
  <c r="F12" i="1"/>
  <c r="F13" i="1"/>
  <c r="F14" i="1"/>
  <c r="F15" i="1"/>
  <c r="F16" i="1"/>
  <c r="F17" i="1"/>
  <c r="F18" i="1"/>
  <c r="F19" i="1"/>
  <c r="F20" i="1"/>
  <c r="F21"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<sst xmlns="http://schemas.openxmlformats.org/spreadsheetml/2006/main" count="84" uniqueCount="75">
  <si>
    <t>Username</t>
  </si>
  <si>
    <t>Password</t>
  </si>
  <si>
    <t>jsmith</t>
  </si>
  <si>
    <t>mjones</t>
  </si>
  <si>
    <t>Password123</t>
  </si>
  <si>
    <t>awilliams</t>
  </si>
  <si>
    <t>s3cur3!pass</t>
  </si>
  <si>
    <t>bjohnson</t>
  </si>
  <si>
    <t>qwerty</t>
  </si>
  <si>
    <t>tclark</t>
  </si>
  <si>
    <t>letmein</t>
  </si>
  <si>
    <t>ewilson</t>
  </si>
  <si>
    <t>abc123</t>
  </si>
  <si>
    <t>cthomas</t>
  </si>
  <si>
    <t>welcome!2023</t>
  </si>
  <si>
    <t>kmartinez</t>
  </si>
  <si>
    <t>martinezK!89</t>
  </si>
  <si>
    <t>rrodriguez</t>
  </si>
  <si>
    <t>sunshine</t>
  </si>
  <si>
    <t>ascott</t>
  </si>
  <si>
    <t>Admin1234</t>
  </si>
  <si>
    <t>dgreen</t>
  </si>
  <si>
    <t>greenleaf@1</t>
  </si>
  <si>
    <t>lhall</t>
  </si>
  <si>
    <t>football</t>
  </si>
  <si>
    <t>mlopez</t>
  </si>
  <si>
    <t>Lopez1995</t>
  </si>
  <si>
    <t>jallen</t>
  </si>
  <si>
    <t>dragon</t>
  </si>
  <si>
    <t>nbaker</t>
  </si>
  <si>
    <t>B@k3rSecure</t>
  </si>
  <si>
    <t>ryoung</t>
  </si>
  <si>
    <t>password1</t>
  </si>
  <si>
    <t>wking</t>
  </si>
  <si>
    <t>iloveyou</t>
  </si>
  <si>
    <t>sgonzalez</t>
  </si>
  <si>
    <t>mhill</t>
  </si>
  <si>
    <t>TrustNo1</t>
  </si>
  <si>
    <t>pmoore</t>
  </si>
  <si>
    <t>panda*2022</t>
  </si>
  <si>
    <t>Has Numbers</t>
  </si>
  <si>
    <t>Has Uppercase</t>
  </si>
  <si>
    <t>Has Lowercase</t>
  </si>
  <si>
    <t>Has Special Character</t>
  </si>
  <si>
    <t>Common Password</t>
  </si>
  <si>
    <t>Password Strenght</t>
  </si>
  <si>
    <t>Password Length</t>
  </si>
  <si>
    <t>password</t>
  </si>
  <si>
    <t>admin</t>
  </si>
  <si>
    <t>welcome</t>
  </si>
  <si>
    <t>Description</t>
  </si>
  <si>
    <t>Count</t>
  </si>
  <si>
    <t>Data Found</t>
  </si>
  <si>
    <t># of Common passwords detected</t>
  </si>
  <si>
    <t># of Strong passwords (score &gt;=5)</t>
  </si>
  <si>
    <t># of Passwords missing numbers</t>
  </si>
  <si>
    <t># of Passwords missing uppercase letters</t>
  </si>
  <si>
    <t># of Passwords with &gt;8 characters</t>
  </si>
  <si>
    <t>Total # of passwords analyzed</t>
  </si>
  <si>
    <t>Conditions</t>
  </si>
  <si>
    <t>Has Number</t>
  </si>
  <si>
    <t>Has Special Characters</t>
  </si>
  <si>
    <t>Password Strength</t>
  </si>
  <si>
    <t>Counts the number of characters in the password.</t>
  </si>
  <si>
    <t>Returns "yes" if there are uppercase letters used. 
Returns "no" if there are no uppercase letters or letters in general.</t>
  </si>
  <si>
    <t>Returns "yes" if the password contains a number at any point. 
Returns "no" if there are no numbers at all.</t>
  </si>
  <si>
    <t>Returns "yes" if there are lowercase letters used. 
Returns "no" if there are no lowercase letters or letters in general.</t>
  </si>
  <si>
    <t>Returns "yes" if characters such as "@,_,!,*" are used in the password. 
Return "no" if they aren't.</t>
  </si>
  <si>
    <t>Based on a list of common passwords, the formula checks if the 
password is an exact match to one of the common passwords listed. 
Returns "yes" if a match is found. Returns "no" if no match is found.</t>
  </si>
  <si>
    <t>Rates the strength of the password based on length, if there are numbers,
 if theres upper and lower case letters, if special characters are used, and
 if it's a commonly used password. This is on a 0-6 point system. 
1-2 is weak (red), 3-4 is medium (yellow), and 5-6 is strong (green).</t>
  </si>
  <si>
    <t>Strength Category</t>
  </si>
  <si>
    <t>Weak</t>
  </si>
  <si>
    <t>Medium</t>
  </si>
  <si>
    <t>Strong</t>
  </si>
  <si>
    <t xml:space="preserve">In summary, this excel sheet shows us that out of the 20 passwords seen, 35% of the users have
weak passwords, 55% of users could have better passwords, and only 10% of users have 
strong passwords. I also found that based on some commonly used passwords, 25% of users use those exact common passwords. 
From this we can say that more advisement needs to be given to the users
so that their accounts are better safeguarded from malicious parties. With the growing concern
of online safety and the threat of having your account information compromised, it's important
to understand why we're advised to have these long and sometimes incoherent passwords and work to eventually have an agreed upon standard for password creation all over the world.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</si>
</sst>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b/>
      <sz val="20"/>
      <color theme="1"/>
      <name val="Arial"/>
      <family val="2"/>
    </font>
    <font>
      <b/>
      <sz val="15"/>
      <color theme="1"/>
      <name val="Aptos Narrow"/>
      <family val="2"/>
      <scheme val="minor"/>
    </font>
    <font>
      <b/>
      <sz val="15"/>
      <color theme="1"/>
      <name val="Arial"/>
      <family val="2"/>
    </font>
    <font>
      <b/>
      <sz val="25"/>
      <color theme="1"/>
      <name val="Arial"/>
      <family val="2"/>
    </font>
    <font>
      <b/>
      <sz val="25"/>
      <color theme="1"/>
      <name val="Aptos Narrow"/>
      <family val="2"/>
      <scheme val="minor"/>
    </font>
    <font>
      <sz val="11"/>
      <color theme="1"/>
      <name val="Arial"/>
      <family val="2"/>
    </font>
    <font>
      <b/>
      <sz val="11"/>
      <color theme="1"/>
      <name val="Arial"/>
      <family val="2"/>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4">
    <xf numFmtId="0" fontId="0" fillId="0" borderId="0" xfId="0"/>
    <xf numFmtId="0" fontId="2" fillId="0" borderId="0" xfId="0" applyFont="1"/>
    <xf numFmtId="0" fontId="2" fillId="2" borderId="0" xfId="0" applyFont="1" applyFill="1"/>
    <xf numFmtId="0" fontId="2" fillId="3" borderId="0" xfId="0" applyFont="1" applyFill="1"/>
    <xf numFmtId="0" fontId="2" fillId="7" borderId="0" xfId="0" applyFont="1" applyFill="1"/>
    <xf numFmtId="0" fontId="6" fillId="0" borderId="0" xfId="0" applyFont="1"/>
    <xf numFmtId="0" fontId="5" fillId="7" borderId="0" xfId="0" applyFont="1" applyFill="1" applyAlignment="1">
      <alignment horizontal="center"/>
    </xf>
    <xf numFmtId="0" fontId="2" fillId="7" borderId="0" xfId="0" applyFont="1" applyFill="1" applyAlignment="1">
      <alignment horizontal="center"/>
    </xf>
    <xf numFmtId="0" fontId="7" fillId="0" borderId="0" xfId="0" applyFont="1"/>
    <xf numFmtId="0" fontId="4"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vertical="justify"/>
    </xf>
    <xf numFmtId="0" fontId="3" fillId="0" borderId="0" xfId="0" applyFont="1" applyAlignment="1">
      <alignment horizontal="center" vertical="center"/>
    </xf>
    <xf numFmtId="0" fontId="3" fillId="0" borderId="0" xfId="0" applyFont="1" applyAlignment="1">
      <alignment horizontal="center" vertical="justify" wrapText="1"/>
    </xf>
    <xf numFmtId="0" fontId="4" fillId="0" borderId="0" xfId="0" applyFont="1" applyAlignment="1">
      <alignment vertical="center" wrapText="1"/>
    </xf>
    <xf numFmtId="0" fontId="2" fillId="4" borderId="0" xfId="0" applyFont="1" applyFill="1"/>
    <xf numFmtId="0" fontId="8" fillId="0" borderId="0" xfId="0" applyFont="1"/>
    <xf numFmtId="0" fontId="2" fillId="5" borderId="0" xfId="0" applyFont="1" applyFill="1"/>
    <xf numFmtId="0" fontId="2" fillId="6" borderId="0" xfId="0" applyFont="1" applyFill="1"/>
    <xf numFmtId="0" fontId="1" fillId="0" borderId="0" xfId="0" applyFont="1" applyAlignment="1">
      <alignment vertical="center" wrapText="1"/>
    </xf>
    <xf numFmtId="0" fontId="4" fillId="0" borderId="0" xfId="0" applyFont="1" applyAlignment="1">
      <alignment horizontal="left" vertical="center" wrapText="1"/>
    </xf>
    <xf numFmtId="0" fontId="1" fillId="0" borderId="0" xfId="0" applyFont="1"/>
    <xf numFmtId="0" fontId="4" fillId="0" borderId="0" xfId="0" applyFont="1"/>
    <xf numFmtId="0" fontId="1" fillId="0" borderId="0" xfId="0" applyFont="1" applyBorder="1"/>
  </cellXfs>
  <cellStyles count="1">
    <cellStyle name="Normal" xfId="0" builtinId="0"/>
  </cellStyles>
  <dxfs count="3">
    <dxf>
      <font>
        <color theme="0"/>
      </font>
      <fill>
        <patternFill>
          <bgColor rgb="FFFF0000"/>
        </patternFill>
      </fill>
    </dxf>
    <dxf>
      <font>
        <color theme="1"/>
      </font>
      <fill>
        <patternFill>
          <bgColor rgb="FFFFFF00"/>
        </patternFill>
      </fill>
    </dxf>
    <dxf>
      <font>
        <color theme="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Password Strength</a:t>
            </a:r>
            <a:r>
              <a:rPr lang="en-US" baseline="0">
                <a:solidFill>
                  <a:schemeClr val="tx1"/>
                </a:solidFill>
              </a:rPr>
              <a:t> Distribution</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doughnutChart>
        <c:varyColors val="1"/>
        <c:ser>
          <c:idx val="0"/>
          <c:order val="0"/>
          <c:tx>
            <c:strRef>
              <c:f>'Pie Chart'!$B$1</c:f>
              <c:strCache>
                <c:ptCount val="1"/>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5-A7A2-4475-A2B0-D79A5E06AE2A}"/>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03-A7A2-4475-A2B0-D79A5E06AE2A}"/>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4-A7A2-4475-A2B0-D79A5E06AE2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Chart'!$A$2:$A$4</c:f>
              <c:strCache>
                <c:ptCount val="3"/>
                <c:pt idx="0">
                  <c:v>Weak</c:v>
                </c:pt>
                <c:pt idx="1">
                  <c:v>Medium</c:v>
                </c:pt>
                <c:pt idx="2">
                  <c:v>Strong</c:v>
                </c:pt>
              </c:strCache>
            </c:strRef>
          </c:cat>
          <c:val>
            <c:numRef>
              <c:f>'Pie Chart'!$B$2:$B$4</c:f>
              <c:numCache>
                <c:formatCode>General</c:formatCode>
                <c:ptCount val="3"/>
              </c:numCache>
            </c:numRef>
          </c:val>
          <c:extLst>
            <c:ext xmlns:c16="http://schemas.microsoft.com/office/drawing/2014/chart" uri="{C3380CC4-5D6E-409C-BE32-E72D297353CC}">
              <c16:uniqueId val="{00000000-A7A2-4475-A2B0-D79A5E06AE2A}"/>
            </c:ext>
          </c:extLst>
        </c:ser>
        <c:ser>
          <c:idx val="1"/>
          <c:order val="1"/>
          <c:tx>
            <c:strRef>
              <c:f>'Pie Chart'!$C$1</c:f>
              <c:strCache>
                <c:ptCount val="1"/>
                <c:pt idx="0">
                  <c:v>Count</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2-A7A2-4475-A2B0-D79A5E06AE2A}"/>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6-A7A2-4475-A2B0-D79A5E06AE2A}"/>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7-A7A2-4475-A2B0-D79A5E06AE2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Chart'!$A$2:$A$4</c:f>
              <c:strCache>
                <c:ptCount val="3"/>
                <c:pt idx="0">
                  <c:v>Weak</c:v>
                </c:pt>
                <c:pt idx="1">
                  <c:v>Medium</c:v>
                </c:pt>
                <c:pt idx="2">
                  <c:v>Strong</c:v>
                </c:pt>
              </c:strCache>
            </c:strRef>
          </c:cat>
          <c:val>
            <c:numRef>
              <c:f>'Pie Chart'!$C$2:$C$4</c:f>
              <c:numCache>
                <c:formatCode>General</c:formatCode>
                <c:ptCount val="3"/>
                <c:pt idx="0">
                  <c:v>7</c:v>
                </c:pt>
                <c:pt idx="1">
                  <c:v>11</c:v>
                </c:pt>
                <c:pt idx="2">
                  <c:v>2</c:v>
                </c:pt>
              </c:numCache>
            </c:numRef>
          </c:val>
          <c:extLst>
            <c:ext xmlns:c16="http://schemas.microsoft.com/office/drawing/2014/chart" uri="{C3380CC4-5D6E-409C-BE32-E72D297353CC}">
              <c16:uniqueId val="{00000001-A7A2-4475-A2B0-D79A5E06AE2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9524</xdr:colOff>
      <xdr:row>0</xdr:row>
      <xdr:rowOff>0</xdr:rowOff>
    </xdr:from>
    <xdr:to>
      <xdr:col>13</xdr:col>
      <xdr:colOff>57150</xdr:colOff>
      <xdr:row>18</xdr:row>
      <xdr:rowOff>171449</xdr:rowOff>
    </xdr:to>
    <xdr:graphicFrame macro="">
      <xdr:nvGraphicFramePr>
        <xdr:cNvPr id="4" name="Chart 3">
          <a:extLst>
            <a:ext uri="{FF2B5EF4-FFF2-40B4-BE49-F238E27FC236}">
              <a16:creationId xmlns:a16="http://schemas.microsoft.com/office/drawing/2014/main" id="{30FFC5C8-FF13-1AC2-F78D-D3E5EA0880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527A2-1EE4-4DFE-A764-1097742F62DF}">
  <dimension ref="A1:C8"/>
  <sheetViews>
    <sheetView workbookViewId="0">
      <selection activeCell="AG8" sqref="AG8"/>
    </sheetView>
  </sheetViews>
  <sheetFormatPr defaultRowHeight="15" x14ac:dyDescent="0.25"/>
  <cols>
    <col min="1" max="1" width="29.7109375" bestFit="1" customWidth="1"/>
    <col min="3" max="3" width="45.28515625" bestFit="1" customWidth="1"/>
  </cols>
  <sheetData>
    <row r="1" spans="1:3" ht="26.25" x14ac:dyDescent="0.4">
      <c r="A1" s="7" t="s">
        <v>59</v>
      </c>
      <c r="C1" s="7" t="s">
        <v>50</v>
      </c>
    </row>
    <row r="2" spans="1:3" ht="39" x14ac:dyDescent="0.3">
      <c r="A2" s="9" t="s">
        <v>46</v>
      </c>
      <c r="B2" s="10"/>
      <c r="C2" s="11" t="s">
        <v>63</v>
      </c>
    </row>
    <row r="3" spans="1:3" ht="78" x14ac:dyDescent="0.3">
      <c r="A3" s="12" t="s">
        <v>60</v>
      </c>
      <c r="B3" s="10"/>
      <c r="C3" s="13" t="s">
        <v>65</v>
      </c>
    </row>
    <row r="4" spans="1:3" ht="97.5" x14ac:dyDescent="0.3">
      <c r="A4" s="12" t="s">
        <v>41</v>
      </c>
      <c r="B4" s="10"/>
      <c r="C4" s="13" t="s">
        <v>64</v>
      </c>
    </row>
    <row r="5" spans="1:3" ht="97.5" x14ac:dyDescent="0.3">
      <c r="A5" s="12" t="s">
        <v>42</v>
      </c>
      <c r="B5" s="10"/>
      <c r="C5" s="13" t="s">
        <v>66</v>
      </c>
    </row>
    <row r="6" spans="1:3" ht="58.5" x14ac:dyDescent="0.3">
      <c r="A6" s="12" t="s">
        <v>61</v>
      </c>
      <c r="B6" s="10"/>
      <c r="C6" s="13" t="s">
        <v>67</v>
      </c>
    </row>
    <row r="7" spans="1:3" ht="136.5" x14ac:dyDescent="0.3">
      <c r="A7" s="12" t="s">
        <v>44</v>
      </c>
      <c r="B7" s="10"/>
      <c r="C7" s="13" t="s">
        <v>68</v>
      </c>
    </row>
    <row r="8" spans="1:3" ht="195" x14ac:dyDescent="0.3">
      <c r="A8" s="12" t="s">
        <v>62</v>
      </c>
      <c r="B8" s="10"/>
      <c r="C8" s="13"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686-C6E3-4D2B-8CD5-FFFF4FD96D18}">
  <dimension ref="A1:C15"/>
  <sheetViews>
    <sheetView workbookViewId="0">
      <selection activeCell="T15" sqref="T15"/>
    </sheetView>
  </sheetViews>
  <sheetFormatPr defaultRowHeight="15" x14ac:dyDescent="0.25"/>
  <cols>
    <col min="1" max="1" width="84" bestFit="1" customWidth="1"/>
    <col min="3" max="3" width="15.5703125" bestFit="1" customWidth="1"/>
    <col min="5" max="5" width="13" bestFit="1" customWidth="1"/>
  </cols>
  <sheetData>
    <row r="1" spans="1:3" ht="32.25" x14ac:dyDescent="0.5">
      <c r="A1" s="6" t="s">
        <v>52</v>
      </c>
      <c r="B1" s="5"/>
      <c r="C1" s="6" t="s">
        <v>51</v>
      </c>
    </row>
    <row r="2" spans="1:3" ht="32.25" x14ac:dyDescent="0.5">
      <c r="A2" s="5" t="s">
        <v>58</v>
      </c>
      <c r="B2" s="5"/>
      <c r="C2" s="5">
        <f>COUNTA(Logins!D2:D21)</f>
        <v>20</v>
      </c>
    </row>
    <row r="3" spans="1:3" ht="32.25" x14ac:dyDescent="0.5">
      <c r="A3" s="5"/>
      <c r="B3" s="5"/>
      <c r="C3" s="5"/>
    </row>
    <row r="4" spans="1:3" ht="32.25" x14ac:dyDescent="0.5">
      <c r="A4" s="5" t="s">
        <v>57</v>
      </c>
      <c r="B4" s="5"/>
      <c r="C4" s="5">
        <f>COUNTIF(Logins!F2:F21, "&gt;8")</f>
        <v>11</v>
      </c>
    </row>
    <row r="5" spans="1:3" ht="32.25" x14ac:dyDescent="0.5">
      <c r="A5" s="5"/>
      <c r="B5" s="5"/>
      <c r="C5" s="5"/>
    </row>
    <row r="6" spans="1:3" ht="32.25" x14ac:dyDescent="0.5">
      <c r="A6" s="5" t="s">
        <v>56</v>
      </c>
      <c r="B6" s="5"/>
      <c r="C6" s="5">
        <f>COUNTIF(Logins!J2:J21,"no")</f>
        <v>14</v>
      </c>
    </row>
    <row r="7" spans="1:3" ht="32.25" x14ac:dyDescent="0.5">
      <c r="A7" s="5"/>
      <c r="B7" s="5"/>
      <c r="C7" s="5"/>
    </row>
    <row r="8" spans="1:3" ht="32.25" x14ac:dyDescent="0.5">
      <c r="A8" s="5" t="s">
        <v>55</v>
      </c>
      <c r="B8" s="5"/>
      <c r="C8" s="5">
        <f>COUNTIF(Logins!H2:H21, "no")</f>
        <v>6</v>
      </c>
    </row>
    <row r="9" spans="1:3" ht="32.25" x14ac:dyDescent="0.5">
      <c r="A9" s="5"/>
      <c r="B9" s="5"/>
      <c r="C9" s="5"/>
    </row>
    <row r="10" spans="1:3" ht="32.25" x14ac:dyDescent="0.5">
      <c r="A10" s="5" t="s">
        <v>53</v>
      </c>
      <c r="B10" s="5"/>
      <c r="C10" s="5">
        <f>COUNTIF(Logins!P2:P21, "yes")</f>
        <v>5</v>
      </c>
    </row>
    <row r="11" spans="1:3" ht="32.25" x14ac:dyDescent="0.5">
      <c r="A11" s="5"/>
      <c r="B11" s="5"/>
      <c r="C11" s="5"/>
    </row>
    <row r="12" spans="1:3" ht="32.25" x14ac:dyDescent="0.5">
      <c r="A12" s="5" t="s">
        <v>54</v>
      </c>
      <c r="B12" s="5"/>
      <c r="C12" s="5">
        <f>COUNTIF(Logins!R2:R21, "&gt;=5")</f>
        <v>2</v>
      </c>
    </row>
    <row r="15" spans="1:3" ht="351" x14ac:dyDescent="0.25">
      <c r="A15" s="14"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A327A-1207-42E4-B62E-A6751272C8E1}">
  <dimension ref="A1:C4"/>
  <sheetViews>
    <sheetView workbookViewId="0">
      <selection activeCell="P26" sqref="P26"/>
    </sheetView>
  </sheetViews>
  <sheetFormatPr defaultRowHeight="15" x14ac:dyDescent="0.25"/>
  <cols>
    <col min="1" max="1" width="36.7109375" bestFit="1" customWidth="1"/>
    <col min="3" max="3" width="13" bestFit="1" customWidth="1"/>
  </cols>
  <sheetData>
    <row r="1" spans="1:3" ht="26.25" x14ac:dyDescent="0.4">
      <c r="A1" s="4" t="s">
        <v>70</v>
      </c>
      <c r="B1" s="8"/>
      <c r="C1" s="4" t="s">
        <v>51</v>
      </c>
    </row>
    <row r="2" spans="1:3" ht="26.25" x14ac:dyDescent="0.4">
      <c r="A2" s="15" t="s">
        <v>71</v>
      </c>
      <c r="B2" s="16"/>
      <c r="C2" s="1">
        <f>COUNTIFS(Logins!R2:R21, "&gt;=1",Logins!R2:R21, "&lt;=2")</f>
        <v>7</v>
      </c>
    </row>
    <row r="3" spans="1:3" ht="26.25" x14ac:dyDescent="0.4">
      <c r="A3" s="17" t="s">
        <v>72</v>
      </c>
      <c r="B3" s="16"/>
      <c r="C3" s="1">
        <f>COUNTIFS(Logins!R2:R21, "&gt;=3",Logins!R2:R21, "&lt;=4")</f>
        <v>11</v>
      </c>
    </row>
    <row r="4" spans="1:3" ht="26.25" x14ac:dyDescent="0.4">
      <c r="A4" s="18" t="s">
        <v>73</v>
      </c>
      <c r="B4" s="16"/>
      <c r="C4" s="1">
        <f>COUNTIFS(Logins!R2:R21, "&gt;=5",Logins!R2:R21, "&lt;=6")</f>
        <v>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83A97-77EC-45F5-84DD-AA5565DC2D31}">
  <dimension ref="B1:Z21"/>
  <sheetViews>
    <sheetView tabSelected="1" zoomScale="93" zoomScaleNormal="93" workbookViewId="0">
      <selection activeCell="P45" sqref="P45"/>
    </sheetView>
  </sheetViews>
  <sheetFormatPr defaultRowHeight="15" x14ac:dyDescent="0.25"/>
  <cols>
    <col min="2" max="2" width="21" bestFit="1" customWidth="1"/>
    <col min="4" max="4" width="20.28515625" bestFit="1" customWidth="1"/>
    <col min="5" max="5" width="20.28515625" customWidth="1"/>
    <col min="6" max="6" width="35.140625" bestFit="1" customWidth="1"/>
    <col min="8" max="8" width="27.7109375" bestFit="1" customWidth="1"/>
    <col min="10" max="10" width="30.5703125" bestFit="1" customWidth="1"/>
    <col min="12" max="12" width="30.7109375" bestFit="1" customWidth="1"/>
    <col min="14" max="14" width="44.140625" bestFit="1" customWidth="1"/>
    <col min="16" max="16" width="39.7109375" bestFit="1" customWidth="1"/>
    <col min="18" max="18" width="38.140625" bestFit="1" customWidth="1"/>
    <col min="20" max="20" width="20.28515625" bestFit="1" customWidth="1"/>
  </cols>
  <sheetData>
    <row r="1" spans="2:26" ht="26.25" x14ac:dyDescent="0.4">
      <c r="B1" s="2" t="s">
        <v>0</v>
      </c>
      <c r="D1" s="3" t="s">
        <v>1</v>
      </c>
      <c r="F1" s="3" t="s">
        <v>46</v>
      </c>
      <c r="H1" s="3" t="s">
        <v>40</v>
      </c>
      <c r="J1" s="3" t="s">
        <v>41</v>
      </c>
      <c r="L1" s="3" t="s">
        <v>42</v>
      </c>
      <c r="N1" s="3" t="s">
        <v>43</v>
      </c>
      <c r="P1" s="3" t="s">
        <v>44</v>
      </c>
      <c r="R1" s="3" t="s">
        <v>45</v>
      </c>
      <c r="Z1">
        <v>123456</v>
      </c>
    </row>
    <row r="2" spans="2:26" ht="19.5" x14ac:dyDescent="0.25">
      <c r="B2" s="14" t="s">
        <v>2</v>
      </c>
      <c r="C2" s="19"/>
      <c r="D2" s="20">
        <v>123456</v>
      </c>
      <c r="E2" s="21"/>
      <c r="F2" s="20">
        <f>LEN(D2)</f>
        <v>6</v>
      </c>
      <c r="G2" s="21"/>
      <c r="H2" s="23" t="str" cm="1">
        <f t="array" ref="H2">IF(SUMPRODUCT(--ISNUMBER(FIND({0,1,2,3,4,5,6,7,8,9},D2))) &gt;0, "Yes", "No")</f>
        <v>Yes</v>
      </c>
      <c r="I2" s="21"/>
      <c r="J2" s="21" t="str">
        <f>IF(NOT(EXACT(LOWER(D2),D2)), "Yes", "No")</f>
        <v>No</v>
      </c>
      <c r="K2" s="21"/>
      <c r="L2" s="21" t="str">
        <f>IF(NOT(EXACT(UPPER(D2),D2)), "Yes", "No")</f>
        <v>No</v>
      </c>
      <c r="M2" s="21"/>
      <c r="N2" s="21" t="str" cm="1">
        <f t="array" ref="N2">IF(SUMPRODUCT(--ISNUMBER(FIND({"@","*","_","!"},D2))) &gt;0, "Yes", "No")</f>
        <v>No</v>
      </c>
      <c r="O2" s="21"/>
      <c r="P2" s="21" t="str">
        <f>IF(COUNTIF($Z$1:$Z$10,D2) &gt; 0, "Yes", "No")</f>
        <v>Yes</v>
      </c>
      <c r="Q2" s="21"/>
      <c r="R2" s="21" cm="1">
        <f t="array" ref="R2">IF(LEN(D2)&gt;=8,1,0) +
IF(NOT(EXACT(LOWER(D2),D2)),1,0) +
IF(NOT(EXACT(UPPER(D2),D2)),1,0) +
IF(SUMPRODUCT(--ISNUMBER(FIND({0,1,2,3,4,5,6,7,8,9},D2))) &gt;0, 1,0) +
IF(SUMPRODUCT(--ISNUMBER(FIND({"@","*","_","!"},D2))) &gt;0, 1,0) +
IF(COUNTIF($Z$1:$Z$10,D2) &gt; 0, 1,0)</f>
        <v>2</v>
      </c>
      <c r="Z2" t="s">
        <v>47</v>
      </c>
    </row>
    <row r="3" spans="2:26" ht="19.5" x14ac:dyDescent="0.25">
      <c r="B3" s="14" t="s">
        <v>3</v>
      </c>
      <c r="C3" s="19"/>
      <c r="D3" s="20" t="s">
        <v>4</v>
      </c>
      <c r="E3" s="21"/>
      <c r="F3" s="20">
        <f t="shared" ref="F3:F21" si="0">LEN(D3)</f>
        <v>11</v>
      </c>
      <c r="G3" s="21"/>
      <c r="H3" s="21" t="str" cm="1">
        <f t="array" ref="H3">IF(SUMPRODUCT(--ISNUMBER(FIND({0,1,2,3,4,5,6,7,8,9},D3))) &gt;0, "Yes", "No")</f>
        <v>Yes</v>
      </c>
      <c r="I3" s="21"/>
      <c r="J3" s="21" t="str">
        <f t="shared" ref="J3:J21" si="1">IF(NOT(EXACT(LOWER(D3),D3)), "Yes", "No")</f>
        <v>Yes</v>
      </c>
      <c r="K3" s="21"/>
      <c r="L3" s="21" t="str">
        <f t="shared" ref="L3:L21" si="2">IF(NOT(EXACT(UPPER(D3),D3)), "Yes", "No")</f>
        <v>Yes</v>
      </c>
      <c r="M3" s="21"/>
      <c r="N3" s="21" t="str" cm="1">
        <f t="array" ref="N3">IF(SUMPRODUCT(--ISNUMBER(FIND({"@","*","_","!"},D3))) &gt;0, "Yes", "No")</f>
        <v>No</v>
      </c>
      <c r="O3" s="21"/>
      <c r="P3" s="21" t="str">
        <f t="shared" ref="P3:P21" si="3">IF(COUNTIF($Z$1:$Z$10,D3) &gt; 0, "Yes", "No")</f>
        <v>No</v>
      </c>
      <c r="Q3" s="21"/>
      <c r="R3" s="21" cm="1">
        <f t="array" ref="R3">IF(LEN(D3)&gt;=8,1,0) +
IF(NOT(EXACT(LOWER(D3),D3)),1,0) +
IF(NOT(EXACT(UPPER(D3),D3)),1,0) +
IF(SUMPRODUCT(--ISNUMBER(FIND({0,1,2,3,4,5,6,7,8,9},D3))) &gt;0, 1,0) +
IF(SUMPRODUCT(--ISNUMBER(FIND({"@","*","_","!"},D3))) &gt;0, 1,0) +
IF(COUNTIF($Z$1:$Z$10,D3) &gt; 0, 1,0)</f>
        <v>4</v>
      </c>
      <c r="Z3" t="s">
        <v>8</v>
      </c>
    </row>
    <row r="4" spans="2:26" ht="19.5" x14ac:dyDescent="0.25">
      <c r="B4" s="14" t="s">
        <v>5</v>
      </c>
      <c r="C4" s="19"/>
      <c r="D4" s="20" t="s">
        <v>6</v>
      </c>
      <c r="E4" s="21"/>
      <c r="F4" s="20">
        <f t="shared" si="0"/>
        <v>11</v>
      </c>
      <c r="G4" s="21"/>
      <c r="H4" s="21" t="str" cm="1">
        <f t="array" ref="H4">IF(SUMPRODUCT(--ISNUMBER(FIND({0,1,2,3,4,5,6,7,8,9},D4))) &gt;0, "Yes", "No")</f>
        <v>Yes</v>
      </c>
      <c r="I4" s="21"/>
      <c r="J4" s="21" t="str">
        <f t="shared" si="1"/>
        <v>No</v>
      </c>
      <c r="K4" s="21"/>
      <c r="L4" s="21" t="str">
        <f t="shared" si="2"/>
        <v>Yes</v>
      </c>
      <c r="M4" s="21"/>
      <c r="N4" s="21" t="str" cm="1">
        <f t="array" ref="N4">IF(SUMPRODUCT(--ISNUMBER(FIND({"@","*","_","!"},D4))) &gt;0, "Yes", "No")</f>
        <v>Yes</v>
      </c>
      <c r="O4" s="21"/>
      <c r="P4" s="21" t="str">
        <f t="shared" si="3"/>
        <v>No</v>
      </c>
      <c r="Q4" s="21"/>
      <c r="R4" s="21" cm="1">
        <f t="array" ref="R4">IF(LEN(D4)&gt;=8,1,0) +
IF(NOT(EXACT(LOWER(D4),D4)),1,0) +
IF(NOT(EXACT(UPPER(D4),D4)),1,0) +
IF(SUMPRODUCT(--ISNUMBER(FIND({0,1,2,3,4,5,6,7,8,9},D4))) &gt;0, 1,0) +
IF(SUMPRODUCT(--ISNUMBER(FIND({"@","*","_","!"},D4))) &gt;0, 1,0) +
IF(COUNTIF($Z$1:$Z$10,D4) &gt; 0, 1,0)</f>
        <v>4</v>
      </c>
      <c r="Z4" t="s">
        <v>12</v>
      </c>
    </row>
    <row r="5" spans="2:26" ht="19.5" x14ac:dyDescent="0.25">
      <c r="B5" s="14" t="s">
        <v>7</v>
      </c>
      <c r="C5" s="19"/>
      <c r="D5" s="20" t="s">
        <v>8</v>
      </c>
      <c r="E5" s="21"/>
      <c r="F5" s="20">
        <f t="shared" si="0"/>
        <v>6</v>
      </c>
      <c r="G5" s="21"/>
      <c r="H5" s="21" t="str" cm="1">
        <f t="array" ref="H5">IF(SUMPRODUCT(--ISNUMBER(FIND({0,1,2,3,4,5,6,7,8,9},D5))) &gt;0, "Yes", "No")</f>
        <v>No</v>
      </c>
      <c r="I5" s="21"/>
      <c r="J5" s="21" t="str">
        <f t="shared" si="1"/>
        <v>No</v>
      </c>
      <c r="K5" s="21"/>
      <c r="L5" s="21" t="str">
        <f t="shared" si="2"/>
        <v>Yes</v>
      </c>
      <c r="M5" s="21"/>
      <c r="N5" s="21" t="str" cm="1">
        <f t="array" ref="N5">IF(SUMPRODUCT(--ISNUMBER(FIND({"@","*","_","!"},D5))) &gt;0, "Yes", "No")</f>
        <v>No</v>
      </c>
      <c r="O5" s="21"/>
      <c r="P5" s="21" t="str">
        <f t="shared" si="3"/>
        <v>Yes</v>
      </c>
      <c r="Q5" s="21"/>
      <c r="R5" s="21" cm="1">
        <f t="array" ref="R5">IF(LEN(D5)&gt;=8,1,0) +
IF(NOT(EXACT(LOWER(D5),D5)),1,0) +
IF(NOT(EXACT(UPPER(D5),D5)),1,0) +
IF(SUMPRODUCT(--ISNUMBER(FIND({0,1,2,3,4,5,6,7,8,9},D5))) &gt;0, 1,0) +
IF(SUMPRODUCT(--ISNUMBER(FIND({"@","*","_","!"},D5))) &gt;0, 1,0) +
IF(COUNTIF($Z$1:$Z$10,D5) &gt; 0, 1,0)</f>
        <v>2</v>
      </c>
      <c r="Z5">
        <v>111111</v>
      </c>
    </row>
    <row r="6" spans="2:26" ht="19.5" x14ac:dyDescent="0.25">
      <c r="B6" s="14" t="s">
        <v>9</v>
      </c>
      <c r="C6" s="19"/>
      <c r="D6" s="20" t="s">
        <v>10</v>
      </c>
      <c r="E6" s="21"/>
      <c r="F6" s="20">
        <f t="shared" si="0"/>
        <v>7</v>
      </c>
      <c r="G6" s="21"/>
      <c r="H6" s="21" t="str" cm="1">
        <f t="array" ref="H6">IF(SUMPRODUCT(--ISNUMBER(FIND({0,1,2,3,4,5,6,7,8,9},D6))) &gt;0, "Yes", "No")</f>
        <v>No</v>
      </c>
      <c r="I6" s="21"/>
      <c r="J6" s="21" t="str">
        <f t="shared" si="1"/>
        <v>No</v>
      </c>
      <c r="K6" s="21"/>
      <c r="L6" s="21" t="str">
        <f t="shared" si="2"/>
        <v>Yes</v>
      </c>
      <c r="M6" s="21"/>
      <c r="N6" s="21" t="str" cm="1">
        <f t="array" ref="N6">IF(SUMPRODUCT(--ISNUMBER(FIND({"@","*","_","!"},D6))) &gt;0, "Yes", "No")</f>
        <v>No</v>
      </c>
      <c r="O6" s="21"/>
      <c r="P6" s="21" t="str">
        <f t="shared" si="3"/>
        <v>Yes</v>
      </c>
      <c r="Q6" s="21"/>
      <c r="R6" s="21" cm="1">
        <f t="array" ref="R6">IF(LEN(D6)&gt;=8,1,0) +
IF(NOT(EXACT(LOWER(D6),D6)),1,0) +
IF(NOT(EXACT(UPPER(D6),D6)),1,0) +
IF(SUMPRODUCT(--ISNUMBER(FIND({0,1,2,3,4,5,6,7,8,9},D6))) &gt;0, 1,0) +
IF(SUMPRODUCT(--ISNUMBER(FIND({"@","*","_","!"},D6))) &gt;0, 1,0) +
IF(COUNTIF($Z$1:$Z$10,D6) &gt; 0, 1,0)</f>
        <v>2</v>
      </c>
      <c r="Z6" t="s">
        <v>10</v>
      </c>
    </row>
    <row r="7" spans="2:26" ht="19.5" x14ac:dyDescent="0.25">
      <c r="B7" s="14" t="s">
        <v>11</v>
      </c>
      <c r="C7" s="19"/>
      <c r="D7" s="20" t="s">
        <v>12</v>
      </c>
      <c r="E7" s="21"/>
      <c r="F7" s="20">
        <f t="shared" si="0"/>
        <v>6</v>
      </c>
      <c r="G7" s="21"/>
      <c r="H7" s="21" t="str" cm="1">
        <f t="array" ref="H7">IF(SUMPRODUCT(--ISNUMBER(FIND({0,1,2,3,4,5,6,7,8,9},D7))) &gt;0, "Yes", "No")</f>
        <v>Yes</v>
      </c>
      <c r="I7" s="21"/>
      <c r="J7" s="21" t="str">
        <f t="shared" si="1"/>
        <v>No</v>
      </c>
      <c r="K7" s="21"/>
      <c r="L7" s="21" t="str">
        <f t="shared" si="2"/>
        <v>Yes</v>
      </c>
      <c r="M7" s="21"/>
      <c r="N7" s="21" t="str" cm="1">
        <f t="array" ref="N7">IF(SUMPRODUCT(--ISNUMBER(FIND({"@","*","_","!"},D7))) &gt;0, "Yes", "No")</f>
        <v>No</v>
      </c>
      <c r="O7" s="21"/>
      <c r="P7" s="21" t="str">
        <f t="shared" si="3"/>
        <v>Yes</v>
      </c>
      <c r="Q7" s="21"/>
      <c r="R7" s="21" cm="1">
        <f t="array" ref="R7">IF(LEN(D7)&gt;=8,1,0) +
IF(NOT(EXACT(LOWER(D7),D7)),1,0) +
IF(NOT(EXACT(UPPER(D7),D7)),1,0) +
IF(SUMPRODUCT(--ISNUMBER(FIND({0,1,2,3,4,5,6,7,8,9},D7))) &gt;0, 1,0) +
IF(SUMPRODUCT(--ISNUMBER(FIND({"@","*","_","!"},D7))) &gt;0, 1,0) +
IF(COUNTIF($Z$1:$Z$10,D7) &gt; 0, 1,0)</f>
        <v>3</v>
      </c>
      <c r="Z7" t="s">
        <v>48</v>
      </c>
    </row>
    <row r="8" spans="2:26" ht="39" x14ac:dyDescent="0.3">
      <c r="B8" s="14" t="s">
        <v>13</v>
      </c>
      <c r="C8" s="19"/>
      <c r="D8" s="20" t="s">
        <v>14</v>
      </c>
      <c r="E8" s="21"/>
      <c r="F8" s="20">
        <f t="shared" si="0"/>
        <v>12</v>
      </c>
      <c r="G8" s="21"/>
      <c r="H8" s="21" t="str" cm="1">
        <f t="array" ref="H8">IF(SUMPRODUCT(--ISNUMBER(FIND({0,1,2,3,4,5,6,7,8,9},D8))) &gt;0, "Yes", "No")</f>
        <v>Yes</v>
      </c>
      <c r="I8" s="22"/>
      <c r="J8" s="21" t="str">
        <f t="shared" si="1"/>
        <v>No</v>
      </c>
      <c r="K8" s="21"/>
      <c r="L8" s="21" t="str">
        <f t="shared" si="2"/>
        <v>Yes</v>
      </c>
      <c r="M8" s="21"/>
      <c r="N8" s="21" t="str" cm="1">
        <f t="array" ref="N8">IF(SUMPRODUCT(--ISNUMBER(FIND({"@","*","_","!"},D8))) &gt;0, "Yes", "No")</f>
        <v>Yes</v>
      </c>
      <c r="O8" s="21"/>
      <c r="P8" s="21" t="str">
        <f t="shared" si="3"/>
        <v>No</v>
      </c>
      <c r="Q8" s="21"/>
      <c r="R8" s="21" cm="1">
        <f t="array" ref="R8">IF(LEN(D8)&gt;=8,1,0) +
IF(NOT(EXACT(LOWER(D8),D8)),1,0) +
IF(NOT(EXACT(UPPER(D8),D8)),1,0) +
IF(SUMPRODUCT(--ISNUMBER(FIND({0,1,2,3,4,5,6,7,8,9},D8))) &gt;0, 1,0) +
IF(SUMPRODUCT(--ISNUMBER(FIND({"@","*","_","!"},D8))) &gt;0, 1,0) +
IF(COUNTIF($Z$1:$Z$10,D8) &gt; 0, 1,0)</f>
        <v>4</v>
      </c>
      <c r="Z8" t="s">
        <v>49</v>
      </c>
    </row>
    <row r="9" spans="2:26" ht="19.5" x14ac:dyDescent="0.25">
      <c r="B9" s="14" t="s">
        <v>15</v>
      </c>
      <c r="C9" s="19"/>
      <c r="D9" s="20" t="s">
        <v>16</v>
      </c>
      <c r="E9" s="21"/>
      <c r="F9" s="20">
        <f>LEN(D9)</f>
        <v>12</v>
      </c>
      <c r="G9" s="21"/>
      <c r="H9" s="21" t="str" cm="1">
        <f t="array" ref="H9">IF(SUMPRODUCT(--ISNUMBER(FIND({0,1,2,3,4,5,6,7,8,9},D9))) &gt;0, "Yes", "No")</f>
        <v>Yes</v>
      </c>
      <c r="I9" s="21"/>
      <c r="J9" s="21" t="str">
        <f t="shared" si="1"/>
        <v>Yes</v>
      </c>
      <c r="K9" s="21"/>
      <c r="L9" s="21" t="str">
        <f t="shared" si="2"/>
        <v>Yes</v>
      </c>
      <c r="M9" s="21"/>
      <c r="N9" s="21" t="str" cm="1">
        <f t="array" ref="N9">IF(SUMPRODUCT(--ISNUMBER(FIND({"@","*","_","!"},D9))) &gt;0, "Yes", "No")</f>
        <v>Yes</v>
      </c>
      <c r="O9" s="21"/>
      <c r="P9" s="21" t="str">
        <f t="shared" si="3"/>
        <v>No</v>
      </c>
      <c r="Q9" s="21"/>
      <c r="R9" s="21" cm="1">
        <f t="array" ref="R9">IF(LEN(D9)&gt;=8,1,0) +
IF(NOT(EXACT(LOWER(D9),D9)),1,0) +
IF(NOT(EXACT(UPPER(D9),D9)),1,0) +
IF(SUMPRODUCT(--ISNUMBER(FIND({0,1,2,3,4,5,6,7,8,9},D9))) &gt;0, 1,0) +
IF(SUMPRODUCT(--ISNUMBER(FIND({"@","*","_","!"},D9))) &gt;0, 1,0) +
IF(COUNTIF($Z$1:$Z$10,D9) &gt; 0, 1,0)</f>
        <v>5</v>
      </c>
      <c r="Z9">
        <v>123456789</v>
      </c>
    </row>
    <row r="10" spans="2:26" ht="19.5" x14ac:dyDescent="0.25">
      <c r="B10" s="14" t="s">
        <v>17</v>
      </c>
      <c r="C10" s="19"/>
      <c r="D10" s="20" t="s">
        <v>18</v>
      </c>
      <c r="E10" s="21"/>
      <c r="F10" s="20">
        <f t="shared" si="0"/>
        <v>8</v>
      </c>
      <c r="G10" s="21"/>
      <c r="H10" s="21" t="str" cm="1">
        <f t="array" ref="H10">IF(SUMPRODUCT(--ISNUMBER(FIND({0,1,2,3,4,5,6,7,8,9},D10))) &gt;0, "Yes", "No")</f>
        <v>No</v>
      </c>
      <c r="I10" s="21"/>
      <c r="J10" s="21" t="str">
        <f t="shared" si="1"/>
        <v>No</v>
      </c>
      <c r="K10" s="21"/>
      <c r="L10" s="21" t="str">
        <f t="shared" si="2"/>
        <v>Yes</v>
      </c>
      <c r="M10" s="21"/>
      <c r="N10" s="21" t="str" cm="1">
        <f t="array" ref="N10">IF(SUMPRODUCT(--ISNUMBER(FIND({"@","*","_","!"},D10))) &gt;0, "Yes", "No")</f>
        <v>No</v>
      </c>
      <c r="O10" s="21"/>
      <c r="P10" s="21" t="str">
        <f t="shared" si="3"/>
        <v>No</v>
      </c>
      <c r="Q10" s="21"/>
      <c r="R10" s="21" cm="1">
        <f t="array" ref="R10">IF(LEN(D10)&gt;=8,1,0) +
IF(NOT(EXACT(LOWER(D10),D10)),1,0) +
IF(NOT(EXACT(UPPER(D10),D10)),1,0) +
IF(SUMPRODUCT(--ISNUMBER(FIND({0,1,2,3,4,5,6,7,8,9},D10))) &gt;0, 1,0) +
IF(SUMPRODUCT(--ISNUMBER(FIND({"@","*","_","!"},D10))) &gt;0, 1,0) +
IF(COUNTIF($Z$1:$Z$10,D10) &gt; 0, 1,0)</f>
        <v>2</v>
      </c>
      <c r="Z10" t="s">
        <v>34</v>
      </c>
    </row>
    <row r="11" spans="2:26" ht="19.5" x14ac:dyDescent="0.25">
      <c r="B11" s="14" t="s">
        <v>19</v>
      </c>
      <c r="C11" s="19"/>
      <c r="D11" s="20" t="s">
        <v>20</v>
      </c>
      <c r="E11" s="21"/>
      <c r="F11" s="20">
        <f t="shared" si="0"/>
        <v>9</v>
      </c>
      <c r="G11" s="21"/>
      <c r="H11" s="21" t="str" cm="1">
        <f t="array" ref="H11">IF(SUMPRODUCT(--ISNUMBER(FIND({0,1,2,3,4,5,6,7,8,9},D11))) &gt;0, "Yes", "No")</f>
        <v>Yes</v>
      </c>
      <c r="I11" s="21"/>
      <c r="J11" s="21" t="str">
        <f t="shared" si="1"/>
        <v>Yes</v>
      </c>
      <c r="K11" s="21"/>
      <c r="L11" s="21" t="str">
        <f t="shared" si="2"/>
        <v>Yes</v>
      </c>
      <c r="M11" s="21"/>
      <c r="N11" s="21" t="str" cm="1">
        <f t="array" ref="N11">IF(SUMPRODUCT(--ISNUMBER(FIND({"@","*","_","!"},D11))) &gt;0, "Yes", "No")</f>
        <v>No</v>
      </c>
      <c r="O11" s="21"/>
      <c r="P11" s="21" t="str">
        <f t="shared" si="3"/>
        <v>No</v>
      </c>
      <c r="Q11" s="21"/>
      <c r="R11" s="21" cm="1">
        <f t="array" ref="R11">IF(LEN(D11)&gt;=8,1,0) +
IF(NOT(EXACT(LOWER(D11),D11)),1,0) +
IF(NOT(EXACT(UPPER(D11),D11)),1,0) +
IF(SUMPRODUCT(--ISNUMBER(FIND({0,1,2,3,4,5,6,7,8,9},D11))) &gt;0, 1,0) +
IF(SUMPRODUCT(--ISNUMBER(FIND({"@","*","_","!"},D11))) &gt;0, 1,0) +
IF(COUNTIF($Z$1:$Z$10,D11) &gt; 0, 1,0)</f>
        <v>4</v>
      </c>
    </row>
    <row r="12" spans="2:26" ht="19.5" x14ac:dyDescent="0.25">
      <c r="B12" s="14" t="s">
        <v>21</v>
      </c>
      <c r="C12" s="19"/>
      <c r="D12" s="20" t="s">
        <v>22</v>
      </c>
      <c r="E12" s="21"/>
      <c r="F12" s="20">
        <f t="shared" si="0"/>
        <v>11</v>
      </c>
      <c r="G12" s="21"/>
      <c r="H12" s="21" t="str" cm="1">
        <f t="array" ref="H12">IF(SUMPRODUCT(--ISNUMBER(FIND({0,1,2,3,4,5,6,7,8,9},D12))) &gt;0, "Yes", "No")</f>
        <v>Yes</v>
      </c>
      <c r="I12" s="21"/>
      <c r="J12" s="21" t="str">
        <f t="shared" si="1"/>
        <v>No</v>
      </c>
      <c r="K12" s="21"/>
      <c r="L12" s="21" t="str">
        <f t="shared" si="2"/>
        <v>Yes</v>
      </c>
      <c r="M12" s="21"/>
      <c r="N12" s="21" t="str" cm="1">
        <f t="array" ref="N12">IF(SUMPRODUCT(--ISNUMBER(FIND({"@","*","_","!"},D12))) &gt;0, "Yes", "No")</f>
        <v>Yes</v>
      </c>
      <c r="O12" s="21"/>
      <c r="P12" s="21" t="str">
        <f t="shared" si="3"/>
        <v>No</v>
      </c>
      <c r="Q12" s="21"/>
      <c r="R12" s="21" cm="1">
        <f t="array" ref="R12">IF(LEN(D12)&gt;=8,1,0) +
IF(NOT(EXACT(LOWER(D12),D12)),1,0) +
IF(NOT(EXACT(UPPER(D12),D12)),1,0) +
IF(SUMPRODUCT(--ISNUMBER(FIND({0,1,2,3,4,5,6,7,8,9},D12))) &gt;0, 1,0) +
IF(SUMPRODUCT(--ISNUMBER(FIND({"@","*","_","!"},D12))) &gt;0, 1,0) +
IF(COUNTIF($Z$1:$Z$10,D12) &gt; 0, 1,0)</f>
        <v>4</v>
      </c>
    </row>
    <row r="13" spans="2:26" ht="19.5" x14ac:dyDescent="0.25">
      <c r="B13" s="14" t="s">
        <v>23</v>
      </c>
      <c r="C13" s="19"/>
      <c r="D13" s="20" t="s">
        <v>24</v>
      </c>
      <c r="E13" s="21"/>
      <c r="F13" s="20">
        <f t="shared" si="0"/>
        <v>8</v>
      </c>
      <c r="G13" s="21"/>
      <c r="H13" s="21" t="str" cm="1">
        <f t="array" ref="H13">IF(SUMPRODUCT(--ISNUMBER(FIND({0,1,2,3,4,5,6,7,8,9},D13))) &gt;0, "Yes", "No")</f>
        <v>No</v>
      </c>
      <c r="I13" s="21"/>
      <c r="J13" s="21" t="str">
        <f t="shared" si="1"/>
        <v>No</v>
      </c>
      <c r="K13" s="21"/>
      <c r="L13" s="21" t="str">
        <f t="shared" si="2"/>
        <v>Yes</v>
      </c>
      <c r="M13" s="21"/>
      <c r="N13" s="21" t="str" cm="1">
        <f t="array" ref="N13">IF(SUMPRODUCT(--ISNUMBER(FIND({"@","*","_","!"},D13))) &gt;0, "Yes", "No")</f>
        <v>No</v>
      </c>
      <c r="O13" s="21"/>
      <c r="P13" s="21" t="str">
        <f t="shared" si="3"/>
        <v>No</v>
      </c>
      <c r="Q13" s="21"/>
      <c r="R13" s="21" cm="1">
        <f t="array" ref="R13">IF(LEN(D13)&gt;=8,1,0) +
IF(NOT(EXACT(LOWER(D13),D13)),1,0) +
IF(NOT(EXACT(UPPER(D13),D13)),1,0) +
IF(SUMPRODUCT(--ISNUMBER(FIND({0,1,2,3,4,5,6,7,8,9},D13))) &gt;0, 1,0) +
IF(SUMPRODUCT(--ISNUMBER(FIND({"@","*","_","!"},D13))) &gt;0, 1,0) +
IF(COUNTIF($Z$1:$Z$10,D13) &gt; 0, 1,0)</f>
        <v>2</v>
      </c>
    </row>
    <row r="14" spans="2:26" ht="19.5" x14ac:dyDescent="0.25">
      <c r="B14" s="14" t="s">
        <v>25</v>
      </c>
      <c r="C14" s="19"/>
      <c r="D14" s="20" t="s">
        <v>26</v>
      </c>
      <c r="E14" s="21"/>
      <c r="F14" s="20">
        <f t="shared" si="0"/>
        <v>9</v>
      </c>
      <c r="G14" s="21"/>
      <c r="H14" s="21" t="str" cm="1">
        <f t="array" ref="H14">IF(SUMPRODUCT(--ISNUMBER(FIND({0,1,2,3,4,5,6,7,8,9},D14))) &gt;0, "Yes", "No")</f>
        <v>Yes</v>
      </c>
      <c r="I14" s="21"/>
      <c r="J14" s="21" t="str">
        <f t="shared" si="1"/>
        <v>Yes</v>
      </c>
      <c r="K14" s="21"/>
      <c r="L14" s="21" t="str">
        <f t="shared" si="2"/>
        <v>Yes</v>
      </c>
      <c r="M14" s="21"/>
      <c r="N14" s="21" t="str" cm="1">
        <f t="array" ref="N14">IF(SUMPRODUCT(--ISNUMBER(FIND({"@","*","_","!"},D14))) &gt;0, "Yes", "No")</f>
        <v>No</v>
      </c>
      <c r="O14" s="21"/>
      <c r="P14" s="21" t="str">
        <f t="shared" si="3"/>
        <v>No</v>
      </c>
      <c r="Q14" s="21"/>
      <c r="R14" s="21" cm="1">
        <f t="array" ref="R14">IF(LEN(D14)&gt;=8,1,0) +
IF(NOT(EXACT(LOWER(D14),D14)),1,0) +
IF(NOT(EXACT(UPPER(D14),D14)),1,0) +
IF(SUMPRODUCT(--ISNUMBER(FIND({0,1,2,3,4,5,6,7,8,9},D14))) &gt;0, 1,0) +
IF(SUMPRODUCT(--ISNUMBER(FIND({"@","*","_","!"},D14))) &gt;0, 1,0) +
IF(COUNTIF($Z$1:$Z$10,D14) &gt; 0, 1,0)</f>
        <v>4</v>
      </c>
    </row>
    <row r="15" spans="2:26" ht="19.5" x14ac:dyDescent="0.25">
      <c r="B15" s="14" t="s">
        <v>27</v>
      </c>
      <c r="C15" s="19"/>
      <c r="D15" s="20" t="s">
        <v>28</v>
      </c>
      <c r="E15" s="21"/>
      <c r="F15" s="20">
        <f t="shared" si="0"/>
        <v>6</v>
      </c>
      <c r="G15" s="21"/>
      <c r="H15" s="21" t="str" cm="1">
        <f t="array" ref="H15">IF(SUMPRODUCT(--ISNUMBER(FIND({0,1,2,3,4,5,6,7,8,9},D15))) &gt;0, "Yes", "No")</f>
        <v>No</v>
      </c>
      <c r="I15" s="21"/>
      <c r="J15" s="21" t="str">
        <f t="shared" si="1"/>
        <v>No</v>
      </c>
      <c r="K15" s="21"/>
      <c r="L15" s="21" t="str">
        <f t="shared" si="2"/>
        <v>Yes</v>
      </c>
      <c r="M15" s="21"/>
      <c r="N15" s="21" t="str" cm="1">
        <f t="array" ref="N15">IF(SUMPRODUCT(--ISNUMBER(FIND({"@","*","_","!"},D15))) &gt;0, "Yes", "No")</f>
        <v>No</v>
      </c>
      <c r="O15" s="21"/>
      <c r="P15" s="21" t="str">
        <f t="shared" si="3"/>
        <v>No</v>
      </c>
      <c r="Q15" s="21"/>
      <c r="R15" s="21" cm="1">
        <f t="array" ref="R15">IF(LEN(D15)&gt;=8,1,0) +
IF(NOT(EXACT(LOWER(D15),D15)),1,0) +
IF(NOT(EXACT(UPPER(D15),D15)),1,0) +
IF(SUMPRODUCT(--ISNUMBER(FIND({0,1,2,3,4,5,6,7,8,9},D15))) &gt;0, 1,0) +
IF(SUMPRODUCT(--ISNUMBER(FIND({"@","*","_","!"},D15))) &gt;0, 1,0) +
IF(COUNTIF($Z$1:$Z$10,D15) &gt; 0, 1,0)</f>
        <v>1</v>
      </c>
    </row>
    <row r="16" spans="2:26" ht="19.5" x14ac:dyDescent="0.25">
      <c r="B16" s="14" t="s">
        <v>29</v>
      </c>
      <c r="C16" s="19"/>
      <c r="D16" s="20" t="s">
        <v>30</v>
      </c>
      <c r="E16" s="21"/>
      <c r="F16" s="20">
        <f t="shared" si="0"/>
        <v>11</v>
      </c>
      <c r="G16" s="21"/>
      <c r="H16" s="21" t="str" cm="1">
        <f t="array" ref="H16">IF(SUMPRODUCT(--ISNUMBER(FIND({0,1,2,3,4,5,6,7,8,9},D16))) &gt;0, "Yes", "No")</f>
        <v>Yes</v>
      </c>
      <c r="I16" s="21"/>
      <c r="J16" s="21" t="str">
        <f t="shared" si="1"/>
        <v>Yes</v>
      </c>
      <c r="K16" s="21"/>
      <c r="L16" s="21" t="str">
        <f t="shared" si="2"/>
        <v>Yes</v>
      </c>
      <c r="M16" s="21"/>
      <c r="N16" s="21" t="str" cm="1">
        <f t="array" ref="N16">IF(SUMPRODUCT(--ISNUMBER(FIND({"@","*","_","!"},D16))) &gt;0, "Yes", "No")</f>
        <v>Yes</v>
      </c>
      <c r="O16" s="21"/>
      <c r="P16" s="21" t="str">
        <f t="shared" si="3"/>
        <v>No</v>
      </c>
      <c r="Q16" s="21"/>
      <c r="R16" s="21" cm="1">
        <f t="array" ref="R16">IF(LEN(D16)&gt;=8,1,0) +
IF(NOT(EXACT(LOWER(D16),D16)),1,0) +
IF(NOT(EXACT(UPPER(D16),D16)),1,0) +
IF(SUMPRODUCT(--ISNUMBER(FIND({0,1,2,3,4,5,6,7,8,9},D16))) &gt;0, 1,0) +
IF(SUMPRODUCT(--ISNUMBER(FIND({"@","*","_","!"},D16))) &gt;0, 1,0) +
IF(COUNTIF($Z$1:$Z$10,D16) &gt; 0, 1,0)</f>
        <v>5</v>
      </c>
    </row>
    <row r="17" spans="2:18" ht="19.5" x14ac:dyDescent="0.25">
      <c r="B17" s="14" t="s">
        <v>31</v>
      </c>
      <c r="C17" s="19"/>
      <c r="D17" s="20" t="s">
        <v>32</v>
      </c>
      <c r="E17" s="21"/>
      <c r="F17" s="20">
        <f t="shared" si="0"/>
        <v>9</v>
      </c>
      <c r="G17" s="21"/>
      <c r="H17" s="21" t="str" cm="1">
        <f t="array" ref="H17">IF(SUMPRODUCT(--ISNUMBER(FIND({0,1,2,3,4,5,6,7,8,9},D17))) &gt;0, "Yes", "No")</f>
        <v>Yes</v>
      </c>
      <c r="I17" s="21"/>
      <c r="J17" s="21" t="str">
        <f t="shared" si="1"/>
        <v>No</v>
      </c>
      <c r="K17" s="21"/>
      <c r="L17" s="21" t="str">
        <f t="shared" si="2"/>
        <v>Yes</v>
      </c>
      <c r="M17" s="21"/>
      <c r="N17" s="21" t="str" cm="1">
        <f t="array" ref="N17">IF(SUMPRODUCT(--ISNUMBER(FIND({"@","*","_","!"},D17))) &gt;0, "Yes", "No")</f>
        <v>No</v>
      </c>
      <c r="O17" s="21"/>
      <c r="P17" s="21" t="str">
        <f t="shared" si="3"/>
        <v>No</v>
      </c>
      <c r="Q17" s="21"/>
      <c r="R17" s="21" cm="1">
        <f t="array" ref="R17">IF(LEN(D17)&gt;=8,1,0) +
IF(NOT(EXACT(LOWER(D17),D17)),1,0) +
IF(NOT(EXACT(UPPER(D17),D17)),1,0) +
IF(SUMPRODUCT(--ISNUMBER(FIND({0,1,2,3,4,5,6,7,8,9},D17))) &gt;0, 1,0) +
IF(SUMPRODUCT(--ISNUMBER(FIND({"@","*","_","!"},D17))) &gt;0, 1,0) +
IF(COUNTIF($Z$1:$Z$10,D17) &gt; 0, 1,0)</f>
        <v>3</v>
      </c>
    </row>
    <row r="18" spans="2:18" ht="19.5" x14ac:dyDescent="0.25">
      <c r="B18" s="14" t="s">
        <v>33</v>
      </c>
      <c r="C18" s="19"/>
      <c r="D18" s="20" t="s">
        <v>34</v>
      </c>
      <c r="E18" s="21"/>
      <c r="F18" s="20">
        <f t="shared" si="0"/>
        <v>8</v>
      </c>
      <c r="G18" s="21"/>
      <c r="H18" s="21" t="str" cm="1">
        <f t="array" ref="H18">IF(SUMPRODUCT(--ISNUMBER(FIND({0,1,2,3,4,5,6,7,8,9},D18))) &gt;0, "Yes", "No")</f>
        <v>No</v>
      </c>
      <c r="I18" s="21"/>
      <c r="J18" s="21" t="str">
        <f t="shared" si="1"/>
        <v>No</v>
      </c>
      <c r="K18" s="21"/>
      <c r="L18" s="21" t="str">
        <f t="shared" si="2"/>
        <v>Yes</v>
      </c>
      <c r="M18" s="21"/>
      <c r="N18" s="21" t="str" cm="1">
        <f t="array" ref="N18">IF(SUMPRODUCT(--ISNUMBER(FIND({"@","*","_","!"},D18))) &gt;0, "Yes", "No")</f>
        <v>No</v>
      </c>
      <c r="O18" s="21"/>
      <c r="P18" s="21" t="str">
        <f t="shared" si="3"/>
        <v>Yes</v>
      </c>
      <c r="Q18" s="21"/>
      <c r="R18" s="21" cm="1">
        <f t="array" ref="R18">IF(LEN(D18)&gt;=8,1,0) +
IF(NOT(EXACT(LOWER(D18),D18)),1,0) +
IF(NOT(EXACT(UPPER(D18),D18)),1,0) +
IF(SUMPRODUCT(--ISNUMBER(FIND({0,1,2,3,4,5,6,7,8,9},D18))) &gt;0, 1,0) +
IF(SUMPRODUCT(--ISNUMBER(FIND({"@","*","_","!"},D18))) &gt;0, 1,0) +
IF(COUNTIF($Z$1:$Z$10,D18) &gt; 0, 1,0)</f>
        <v>3</v>
      </c>
    </row>
    <row r="19" spans="2:18" ht="19.5" x14ac:dyDescent="0.25">
      <c r="B19" s="14" t="s">
        <v>35</v>
      </c>
      <c r="C19" s="19"/>
      <c r="D19" s="20">
        <v>987654321</v>
      </c>
      <c r="E19" s="21"/>
      <c r="F19" s="20">
        <f t="shared" si="0"/>
        <v>9</v>
      </c>
      <c r="G19" s="21"/>
      <c r="H19" s="21" t="str" cm="1">
        <f t="array" ref="H19">IF(SUMPRODUCT(--ISNUMBER(FIND({0,1,2,3,4,5,6,7,8,9},D19))) &gt;0, "Yes", "No")</f>
        <v>Yes</v>
      </c>
      <c r="I19" s="21"/>
      <c r="J19" s="21" t="str">
        <f t="shared" si="1"/>
        <v>No</v>
      </c>
      <c r="K19" s="21"/>
      <c r="L19" s="21" t="str">
        <f t="shared" si="2"/>
        <v>No</v>
      </c>
      <c r="M19" s="21"/>
      <c r="N19" s="21" t="str" cm="1">
        <f t="array" ref="N19">IF(SUMPRODUCT(--ISNUMBER(FIND({"@","*","_","!"},D19))) &gt;0, "Yes", "No")</f>
        <v>No</v>
      </c>
      <c r="O19" s="21"/>
      <c r="P19" s="21" t="str">
        <f t="shared" si="3"/>
        <v>No</v>
      </c>
      <c r="Q19" s="21"/>
      <c r="R19" s="21" cm="1">
        <f t="array" ref="R19">IF(LEN(D19)&gt;=8,1,0) +
IF(NOT(EXACT(LOWER(D19),D19)),1,0) +
IF(NOT(EXACT(UPPER(D19),D19)),1,0) +
IF(SUMPRODUCT(--ISNUMBER(FIND({0,1,2,3,4,5,6,7,8,9},D19))) &gt;0, 1,0) +
IF(SUMPRODUCT(--ISNUMBER(FIND({"@","*","_","!"},D19))) &gt;0, 1,0) +
IF(COUNTIF($Z$1:$Z$10,D19) &gt; 0, 1,0)</f>
        <v>2</v>
      </c>
    </row>
    <row r="20" spans="2:18" ht="19.5" x14ac:dyDescent="0.25">
      <c r="B20" s="14" t="s">
        <v>36</v>
      </c>
      <c r="C20" s="19"/>
      <c r="D20" s="20" t="s">
        <v>37</v>
      </c>
      <c r="E20" s="21"/>
      <c r="F20" s="20">
        <f t="shared" si="0"/>
        <v>8</v>
      </c>
      <c r="G20" s="21"/>
      <c r="H20" s="21" t="str" cm="1">
        <f t="array" ref="H20">IF(SUMPRODUCT(--ISNUMBER(FIND({0,1,2,3,4,5,6,7,8,9},D20))) &gt;0, "Yes", "No")</f>
        <v>Yes</v>
      </c>
      <c r="I20" s="21"/>
      <c r="J20" s="21" t="str">
        <f t="shared" si="1"/>
        <v>Yes</v>
      </c>
      <c r="K20" s="21"/>
      <c r="L20" s="21" t="str">
        <f t="shared" si="2"/>
        <v>Yes</v>
      </c>
      <c r="M20" s="21"/>
      <c r="N20" s="21" t="str" cm="1">
        <f t="array" ref="N20">IF(SUMPRODUCT(--ISNUMBER(FIND({"@","*","_","!"},D20))) &gt;0, "Yes", "No")</f>
        <v>No</v>
      </c>
      <c r="O20" s="21"/>
      <c r="P20" s="21" t="str">
        <f t="shared" si="3"/>
        <v>No</v>
      </c>
      <c r="Q20" s="21"/>
      <c r="R20" s="21" cm="1">
        <f t="array" ref="R20">IF(LEN(D20)&gt;=8,1,0) +
IF(NOT(EXACT(LOWER(D20),D20)),1,0) +
IF(NOT(EXACT(UPPER(D20),D20)),1,0) +
IF(SUMPRODUCT(--ISNUMBER(FIND({0,1,2,3,4,5,6,7,8,9},D20))) &gt;0, 1,0) +
IF(SUMPRODUCT(--ISNUMBER(FIND({"@","*","_","!"},D20))) &gt;0, 1,0) +
IF(COUNTIF($Z$1:$Z$10,D20) &gt; 0, 1,0)</f>
        <v>4</v>
      </c>
    </row>
    <row r="21" spans="2:18" ht="19.5" x14ac:dyDescent="0.25">
      <c r="B21" s="14" t="s">
        <v>38</v>
      </c>
      <c r="C21" s="19"/>
      <c r="D21" s="20" t="s">
        <v>39</v>
      </c>
      <c r="E21" s="21"/>
      <c r="F21" s="20">
        <f t="shared" si="0"/>
        <v>10</v>
      </c>
      <c r="G21" s="21"/>
      <c r="H21" s="21" t="str" cm="1">
        <f t="array" ref="H21">IF(SUMPRODUCT(--ISNUMBER(FIND({0,1,2,3,4,5,6,7,8,9},D21))) &gt;0, "Yes", "No")</f>
        <v>Yes</v>
      </c>
      <c r="I21" s="21"/>
      <c r="J21" s="21" t="str">
        <f t="shared" si="1"/>
        <v>No</v>
      </c>
      <c r="K21" s="21"/>
      <c r="L21" s="21" t="str">
        <f t="shared" si="2"/>
        <v>Yes</v>
      </c>
      <c r="M21" s="21"/>
      <c r="N21" s="21" t="str" cm="1">
        <f t="array" ref="N21">IF(SUMPRODUCT(--ISNUMBER(FIND({"@","*","_","!"},D21))) &gt;0, "Yes", "No")</f>
        <v>Yes</v>
      </c>
      <c r="O21" s="21"/>
      <c r="P21" s="21" t="str">
        <f t="shared" si="3"/>
        <v>No</v>
      </c>
      <c r="Q21" s="21"/>
      <c r="R21" s="21" cm="1">
        <f t="array" ref="R21">IF(LEN(D21)&gt;=8,1,0) +
IF(NOT(EXACT(LOWER(D21),D21)),1,0) +
IF(NOT(EXACT(UPPER(D21),D21)),1,0) +
IF(SUMPRODUCT(--ISNUMBER(FIND({0,1,2,3,4,5,6,7,8,9},D21))) &gt;0, 1,0) +
IF(SUMPRODUCT(--ISNUMBER(FIND({"@","*","_","!"},D21))) &gt;0, 1,0) +
IF(COUNTIF($Z$1:$Z$10,D21) &gt; 0, 1,0)</f>
        <v>4</v>
      </c>
    </row>
  </sheetData>
  <conditionalFormatting sqref="R2:R21">
    <cfRule type="cellIs" dxfId="2" priority="1" operator="between">
      <formula>5</formula>
      <formula>6</formula>
    </cfRule>
    <cfRule type="cellIs" dxfId="1" priority="2" operator="between">
      <formula>3</formula>
      <formula>4</formula>
    </cfRule>
    <cfRule type="cellIs" dxfId="0" priority="3" operator="between">
      <formula>1</formula>
      <formula>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vt:lpstr>
      <vt:lpstr>Findings</vt:lpstr>
      <vt:lpstr>Pie Chart</vt:lpstr>
      <vt:lpstr>Logins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Perez, Yamir</dc:creator>
  <cp:lastModifiedBy>Perez, Yamir</cp:lastModifiedBy>
  <dcterms:created xsi:type="dcterms:W3CDTF">2025-07-30T17:52:01Z</dcterms:created>
  <dcterms:modified xsi:type="dcterms:W3CDTF">2025-07-30T22:15:58Z</dcterms:modified>
</cp:coreProperties>
</file>