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8" windowWidth="14808" windowHeight="8016"/>
  </bookViews>
  <sheets>
    <sheet name="rainbow elev vs theta" sheetId="1" r:id="rId1"/>
    <sheet name="rainbow elev vs freq" sheetId="2" r:id="rId2"/>
  </sheets>
  <calcPr calcId="125725"/>
</workbook>
</file>

<file path=xl/calcChain.xml><?xml version="1.0" encoding="utf-8"?>
<calcChain xmlns="http://schemas.openxmlformats.org/spreadsheetml/2006/main">
  <c r="L7" i="2"/>
  <c r="L8" s="1"/>
  <c r="P7"/>
  <c r="P8" s="1"/>
  <c r="O5"/>
  <c r="O6" s="1"/>
  <c r="K5"/>
  <c r="K6" s="1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6"/>
  <c r="Q4"/>
  <c r="Q5" s="1"/>
  <c r="Q6" s="1"/>
  <c r="P4"/>
  <c r="P5" s="1"/>
  <c r="P6" s="1"/>
  <c r="O4"/>
  <c r="O7" s="1"/>
  <c r="O8" s="1"/>
  <c r="N4"/>
  <c r="N5" s="1"/>
  <c r="N6" s="1"/>
  <c r="M4"/>
  <c r="M5" s="1"/>
  <c r="M6" s="1"/>
  <c r="L4"/>
  <c r="L5" s="1"/>
  <c r="L6" s="1"/>
  <c r="K4"/>
  <c r="K7" s="1"/>
  <c r="K8" s="1"/>
  <c r="N13" i="1"/>
  <c r="O13"/>
  <c r="R13"/>
  <c r="S13"/>
  <c r="O14"/>
  <c r="P14"/>
  <c r="S14"/>
  <c r="M15"/>
  <c r="P15"/>
  <c r="M16"/>
  <c r="N17"/>
  <c r="O17"/>
  <c r="R17"/>
  <c r="S17"/>
  <c r="O18"/>
  <c r="P18"/>
  <c r="S18"/>
  <c r="M19"/>
  <c r="P19"/>
  <c r="M20"/>
  <c r="N21"/>
  <c r="O21"/>
  <c r="R21"/>
  <c r="S21"/>
  <c r="O22"/>
  <c r="P22"/>
  <c r="S22"/>
  <c r="M23"/>
  <c r="P23"/>
  <c r="M24"/>
  <c r="N25"/>
  <c r="O25"/>
  <c r="R25"/>
  <c r="S25"/>
  <c r="O26"/>
  <c r="P26"/>
  <c r="S26"/>
  <c r="M27"/>
  <c r="P27"/>
  <c r="M28"/>
  <c r="N29"/>
  <c r="O29"/>
  <c r="P29"/>
  <c r="R29"/>
  <c r="S29"/>
  <c r="M30"/>
  <c r="O30"/>
  <c r="P30"/>
  <c r="S30"/>
  <c r="M31"/>
  <c r="P31"/>
  <c r="M32"/>
  <c r="N33"/>
  <c r="O33"/>
  <c r="P33"/>
  <c r="R33"/>
  <c r="S33"/>
  <c r="M34"/>
  <c r="O34"/>
  <c r="P34"/>
  <c r="S34"/>
  <c r="M35"/>
  <c r="P35"/>
  <c r="M36"/>
  <c r="N37"/>
  <c r="O37"/>
  <c r="P37"/>
  <c r="R37"/>
  <c r="S37"/>
  <c r="M38"/>
  <c r="O38"/>
  <c r="P38"/>
  <c r="S38"/>
  <c r="M39"/>
  <c r="P39"/>
  <c r="M40"/>
  <c r="N41"/>
  <c r="O41"/>
  <c r="P41"/>
  <c r="R41"/>
  <c r="S41"/>
  <c r="M42"/>
  <c r="O42"/>
  <c r="P42"/>
  <c r="S42"/>
  <c r="M43"/>
  <c r="P43"/>
  <c r="M44"/>
  <c r="N45"/>
  <c r="O45"/>
  <c r="P45"/>
  <c r="R45"/>
  <c r="S45"/>
  <c r="M46"/>
  <c r="O46"/>
  <c r="P46"/>
  <c r="S46"/>
  <c r="M47"/>
  <c r="P47"/>
  <c r="M48"/>
  <c r="N49"/>
  <c r="O49"/>
  <c r="P49"/>
  <c r="R49"/>
  <c r="S49"/>
  <c r="M50"/>
  <c r="O50"/>
  <c r="P50"/>
  <c r="S50"/>
  <c r="M51"/>
  <c r="P51"/>
  <c r="M52"/>
  <c r="N53"/>
  <c r="O53"/>
  <c r="P53"/>
  <c r="R53"/>
  <c r="S53"/>
  <c r="M54"/>
  <c r="O54"/>
  <c r="P54"/>
  <c r="S54"/>
  <c r="M55"/>
  <c r="P55"/>
  <c r="M56"/>
  <c r="N57"/>
  <c r="O57"/>
  <c r="P57"/>
  <c r="R57"/>
  <c r="S57"/>
  <c r="M58"/>
  <c r="O58"/>
  <c r="P58"/>
  <c r="S58"/>
  <c r="M59"/>
  <c r="P59"/>
  <c r="M60"/>
  <c r="N61"/>
  <c r="O61"/>
  <c r="P61"/>
  <c r="R61"/>
  <c r="S61"/>
  <c r="M62"/>
  <c r="O62"/>
  <c r="P62"/>
  <c r="S62"/>
  <c r="M63"/>
  <c r="P63"/>
  <c r="M64"/>
  <c r="N65"/>
  <c r="O65"/>
  <c r="P65"/>
  <c r="R65"/>
  <c r="S65"/>
  <c r="M66"/>
  <c r="O66"/>
  <c r="P66"/>
  <c r="S66"/>
  <c r="M67"/>
  <c r="P67"/>
  <c r="M68"/>
  <c r="N69"/>
  <c r="O69"/>
  <c r="P69"/>
  <c r="R69"/>
  <c r="S69"/>
  <c r="M70"/>
  <c r="O70"/>
  <c r="P70"/>
  <c r="S70"/>
  <c r="M71"/>
  <c r="P71"/>
  <c r="M72"/>
  <c r="N73"/>
  <c r="O73"/>
  <c r="P73"/>
  <c r="R73"/>
  <c r="S73"/>
  <c r="M74"/>
  <c r="O74"/>
  <c r="P74"/>
  <c r="S74"/>
  <c r="M75"/>
  <c r="P75"/>
  <c r="M76"/>
  <c r="N77"/>
  <c r="O77"/>
  <c r="P77"/>
  <c r="R77"/>
  <c r="S77"/>
  <c r="M78"/>
  <c r="O78"/>
  <c r="P78"/>
  <c r="S78"/>
  <c r="M79"/>
  <c r="P79"/>
  <c r="M80"/>
  <c r="N81"/>
  <c r="O81"/>
  <c r="P81"/>
  <c r="R81"/>
  <c r="S81"/>
  <c r="M82"/>
  <c r="O82"/>
  <c r="P82"/>
  <c r="S82"/>
  <c r="M83"/>
  <c r="P83"/>
  <c r="M84"/>
  <c r="N85"/>
  <c r="O85"/>
  <c r="P85"/>
  <c r="R85"/>
  <c r="S85"/>
  <c r="M86"/>
  <c r="O86"/>
  <c r="P86"/>
  <c r="S86"/>
  <c r="M87"/>
  <c r="P87"/>
  <c r="M88"/>
  <c r="N89"/>
  <c r="O89"/>
  <c r="P89"/>
  <c r="R89"/>
  <c r="S89"/>
  <c r="M90"/>
  <c r="O90"/>
  <c r="P90"/>
  <c r="S90"/>
  <c r="M91"/>
  <c r="P91"/>
  <c r="M92"/>
  <c r="N93"/>
  <c r="O93"/>
  <c r="P93"/>
  <c r="R93"/>
  <c r="S93"/>
  <c r="M94"/>
  <c r="O94"/>
  <c r="P94"/>
  <c r="S94"/>
  <c r="M95"/>
  <c r="P95"/>
  <c r="M96"/>
  <c r="N97"/>
  <c r="O97"/>
  <c r="P97"/>
  <c r="R97"/>
  <c r="S97"/>
  <c r="M98"/>
  <c r="O98"/>
  <c r="P98"/>
  <c r="S98"/>
  <c r="M99"/>
  <c r="P99"/>
  <c r="M100"/>
  <c r="N101"/>
  <c r="O101"/>
  <c r="P101"/>
  <c r="R101"/>
  <c r="S101"/>
  <c r="M102"/>
  <c r="O102"/>
  <c r="P102"/>
  <c r="S102"/>
  <c r="D13"/>
  <c r="E13"/>
  <c r="F13"/>
  <c r="G13"/>
  <c r="H13"/>
  <c r="I13"/>
  <c r="J13"/>
  <c r="D14"/>
  <c r="E14"/>
  <c r="F14"/>
  <c r="G14"/>
  <c r="H14"/>
  <c r="I14"/>
  <c r="J14"/>
  <c r="D15"/>
  <c r="E15"/>
  <c r="F15"/>
  <c r="G15"/>
  <c r="H15"/>
  <c r="I15"/>
  <c r="J15"/>
  <c r="D16"/>
  <c r="E16"/>
  <c r="F16"/>
  <c r="G16"/>
  <c r="H16"/>
  <c r="I16"/>
  <c r="J16"/>
  <c r="D17"/>
  <c r="E17"/>
  <c r="F17"/>
  <c r="G17"/>
  <c r="H17"/>
  <c r="I17"/>
  <c r="J17"/>
  <c r="D18"/>
  <c r="E18"/>
  <c r="F18"/>
  <c r="G18"/>
  <c r="H18"/>
  <c r="I18"/>
  <c r="J18"/>
  <c r="D19"/>
  <c r="E19"/>
  <c r="F19"/>
  <c r="G19"/>
  <c r="H19"/>
  <c r="I19"/>
  <c r="J19"/>
  <c r="D20"/>
  <c r="E20"/>
  <c r="F20"/>
  <c r="G20"/>
  <c r="H20"/>
  <c r="I20"/>
  <c r="J20"/>
  <c r="D21"/>
  <c r="E21"/>
  <c r="F21"/>
  <c r="G21"/>
  <c r="H21"/>
  <c r="I21"/>
  <c r="J21"/>
  <c r="D22"/>
  <c r="E22"/>
  <c r="F22"/>
  <c r="G22"/>
  <c r="H22"/>
  <c r="I22"/>
  <c r="J22"/>
  <c r="D23"/>
  <c r="E23"/>
  <c r="F23"/>
  <c r="G23"/>
  <c r="H23"/>
  <c r="I23"/>
  <c r="J23"/>
  <c r="D24"/>
  <c r="E24"/>
  <c r="F24"/>
  <c r="G24"/>
  <c r="H24"/>
  <c r="I24"/>
  <c r="J24"/>
  <c r="D25"/>
  <c r="E25"/>
  <c r="F25"/>
  <c r="G25"/>
  <c r="H25"/>
  <c r="I25"/>
  <c r="J25"/>
  <c r="D26"/>
  <c r="E26"/>
  <c r="F26"/>
  <c r="G26"/>
  <c r="H26"/>
  <c r="I26"/>
  <c r="J26"/>
  <c r="D27"/>
  <c r="E27"/>
  <c r="F27"/>
  <c r="G27"/>
  <c r="H27"/>
  <c r="I27"/>
  <c r="J27"/>
  <c r="D28"/>
  <c r="E28"/>
  <c r="F28"/>
  <c r="G28"/>
  <c r="H28"/>
  <c r="I28"/>
  <c r="J28"/>
  <c r="D29"/>
  <c r="E29"/>
  <c r="F29"/>
  <c r="G29"/>
  <c r="H29"/>
  <c r="I29"/>
  <c r="J29"/>
  <c r="D30"/>
  <c r="E30"/>
  <c r="F30"/>
  <c r="G30"/>
  <c r="H30"/>
  <c r="I30"/>
  <c r="J30"/>
  <c r="D31"/>
  <c r="E31"/>
  <c r="F31"/>
  <c r="G31"/>
  <c r="H31"/>
  <c r="I31"/>
  <c r="J31"/>
  <c r="D32"/>
  <c r="E32"/>
  <c r="F32"/>
  <c r="G32"/>
  <c r="H32"/>
  <c r="I32"/>
  <c r="J32"/>
  <c r="D33"/>
  <c r="E33"/>
  <c r="F33"/>
  <c r="G33"/>
  <c r="H33"/>
  <c r="I33"/>
  <c r="J33"/>
  <c r="D34"/>
  <c r="E34"/>
  <c r="F34"/>
  <c r="G34"/>
  <c r="H34"/>
  <c r="I34"/>
  <c r="J34"/>
  <c r="D35"/>
  <c r="E35"/>
  <c r="F35"/>
  <c r="G35"/>
  <c r="H35"/>
  <c r="I35"/>
  <c r="J35"/>
  <c r="D36"/>
  <c r="E36"/>
  <c r="F36"/>
  <c r="G36"/>
  <c r="H36"/>
  <c r="I36"/>
  <c r="J36"/>
  <c r="D37"/>
  <c r="E37"/>
  <c r="F37"/>
  <c r="G37"/>
  <c r="H37"/>
  <c r="I37"/>
  <c r="J37"/>
  <c r="D38"/>
  <c r="E38"/>
  <c r="F38"/>
  <c r="G38"/>
  <c r="H38"/>
  <c r="I38"/>
  <c r="J38"/>
  <c r="D39"/>
  <c r="E39"/>
  <c r="F39"/>
  <c r="G39"/>
  <c r="H39"/>
  <c r="I39"/>
  <c r="J39"/>
  <c r="D40"/>
  <c r="E40"/>
  <c r="F40"/>
  <c r="G40"/>
  <c r="H40"/>
  <c r="I40"/>
  <c r="J40"/>
  <c r="D41"/>
  <c r="E41"/>
  <c r="F41"/>
  <c r="G41"/>
  <c r="H41"/>
  <c r="I41"/>
  <c r="J41"/>
  <c r="D42"/>
  <c r="E42"/>
  <c r="F42"/>
  <c r="G42"/>
  <c r="H42"/>
  <c r="I42"/>
  <c r="J42"/>
  <c r="D43"/>
  <c r="E43"/>
  <c r="F43"/>
  <c r="G43"/>
  <c r="H43"/>
  <c r="I43"/>
  <c r="J43"/>
  <c r="D44"/>
  <c r="E44"/>
  <c r="F44"/>
  <c r="G44"/>
  <c r="H44"/>
  <c r="I44"/>
  <c r="J44"/>
  <c r="D45"/>
  <c r="E45"/>
  <c r="F45"/>
  <c r="G45"/>
  <c r="H45"/>
  <c r="I45"/>
  <c r="J45"/>
  <c r="D46"/>
  <c r="E46"/>
  <c r="F46"/>
  <c r="G46"/>
  <c r="H46"/>
  <c r="I46"/>
  <c r="J46"/>
  <c r="D47"/>
  <c r="E47"/>
  <c r="F47"/>
  <c r="G47"/>
  <c r="H47"/>
  <c r="I47"/>
  <c r="J47"/>
  <c r="D48"/>
  <c r="E48"/>
  <c r="F48"/>
  <c r="G48"/>
  <c r="H48"/>
  <c r="I48"/>
  <c r="J48"/>
  <c r="D49"/>
  <c r="E49"/>
  <c r="F49"/>
  <c r="G49"/>
  <c r="H49"/>
  <c r="I49"/>
  <c r="J49"/>
  <c r="D50"/>
  <c r="E50"/>
  <c r="F50"/>
  <c r="G50"/>
  <c r="H50"/>
  <c r="I50"/>
  <c r="J50"/>
  <c r="D51"/>
  <c r="E51"/>
  <c r="F51"/>
  <c r="G51"/>
  <c r="H51"/>
  <c r="I51"/>
  <c r="J51"/>
  <c r="D52"/>
  <c r="E52"/>
  <c r="F52"/>
  <c r="G52"/>
  <c r="H52"/>
  <c r="I52"/>
  <c r="J52"/>
  <c r="D53"/>
  <c r="E53"/>
  <c r="F53"/>
  <c r="G53"/>
  <c r="H53"/>
  <c r="I53"/>
  <c r="J53"/>
  <c r="D54"/>
  <c r="E54"/>
  <c r="F54"/>
  <c r="G54"/>
  <c r="H54"/>
  <c r="I54"/>
  <c r="J54"/>
  <c r="D55"/>
  <c r="E55"/>
  <c r="F55"/>
  <c r="G55"/>
  <c r="H55"/>
  <c r="I55"/>
  <c r="J55"/>
  <c r="D56"/>
  <c r="E56"/>
  <c r="F56"/>
  <c r="G56"/>
  <c r="H56"/>
  <c r="I56"/>
  <c r="J56"/>
  <c r="D57"/>
  <c r="E57"/>
  <c r="F57"/>
  <c r="G57"/>
  <c r="H57"/>
  <c r="I57"/>
  <c r="J57"/>
  <c r="D58"/>
  <c r="E58"/>
  <c r="F58"/>
  <c r="G58"/>
  <c r="H58"/>
  <c r="I58"/>
  <c r="J58"/>
  <c r="D59"/>
  <c r="E59"/>
  <c r="F59"/>
  <c r="G59"/>
  <c r="H59"/>
  <c r="I59"/>
  <c r="J59"/>
  <c r="D60"/>
  <c r="E60"/>
  <c r="F60"/>
  <c r="G60"/>
  <c r="H60"/>
  <c r="I60"/>
  <c r="J60"/>
  <c r="D61"/>
  <c r="E61"/>
  <c r="F61"/>
  <c r="G61"/>
  <c r="H61"/>
  <c r="I61"/>
  <c r="J61"/>
  <c r="D62"/>
  <c r="E62"/>
  <c r="F62"/>
  <c r="G62"/>
  <c r="H62"/>
  <c r="I62"/>
  <c r="J62"/>
  <c r="D63"/>
  <c r="E63"/>
  <c r="F63"/>
  <c r="G63"/>
  <c r="H63"/>
  <c r="I63"/>
  <c r="J63"/>
  <c r="D64"/>
  <c r="E64"/>
  <c r="F64"/>
  <c r="G64"/>
  <c r="H64"/>
  <c r="I64"/>
  <c r="J64"/>
  <c r="D65"/>
  <c r="E65"/>
  <c r="F65"/>
  <c r="G65"/>
  <c r="H65"/>
  <c r="I65"/>
  <c r="J65"/>
  <c r="D66"/>
  <c r="E66"/>
  <c r="F66"/>
  <c r="G66"/>
  <c r="H66"/>
  <c r="I66"/>
  <c r="J66"/>
  <c r="D67"/>
  <c r="E67"/>
  <c r="F67"/>
  <c r="G67"/>
  <c r="H67"/>
  <c r="I67"/>
  <c r="J67"/>
  <c r="D68"/>
  <c r="E68"/>
  <c r="F68"/>
  <c r="G68"/>
  <c r="H68"/>
  <c r="I68"/>
  <c r="J68"/>
  <c r="D69"/>
  <c r="E69"/>
  <c r="F69"/>
  <c r="G69"/>
  <c r="H69"/>
  <c r="I69"/>
  <c r="J69"/>
  <c r="D70"/>
  <c r="E70"/>
  <c r="F70"/>
  <c r="G70"/>
  <c r="H70"/>
  <c r="I70"/>
  <c r="J70"/>
  <c r="D71"/>
  <c r="E71"/>
  <c r="F71"/>
  <c r="G71"/>
  <c r="H71"/>
  <c r="I71"/>
  <c r="J71"/>
  <c r="D72"/>
  <c r="E72"/>
  <c r="F72"/>
  <c r="G72"/>
  <c r="H72"/>
  <c r="I72"/>
  <c r="J72"/>
  <c r="D73"/>
  <c r="E73"/>
  <c r="F73"/>
  <c r="G73"/>
  <c r="H73"/>
  <c r="I73"/>
  <c r="J73"/>
  <c r="D74"/>
  <c r="E74"/>
  <c r="F74"/>
  <c r="G74"/>
  <c r="H74"/>
  <c r="I74"/>
  <c r="J74"/>
  <c r="D75"/>
  <c r="E75"/>
  <c r="F75"/>
  <c r="G75"/>
  <c r="H75"/>
  <c r="I75"/>
  <c r="J75"/>
  <c r="D76"/>
  <c r="E76"/>
  <c r="F76"/>
  <c r="G76"/>
  <c r="H76"/>
  <c r="I76"/>
  <c r="J76"/>
  <c r="D77"/>
  <c r="E77"/>
  <c r="F77"/>
  <c r="G77"/>
  <c r="H77"/>
  <c r="I77"/>
  <c r="J77"/>
  <c r="D78"/>
  <c r="E78"/>
  <c r="F78"/>
  <c r="G78"/>
  <c r="H78"/>
  <c r="I78"/>
  <c r="J78"/>
  <c r="D79"/>
  <c r="E79"/>
  <c r="F79"/>
  <c r="G79"/>
  <c r="H79"/>
  <c r="I79"/>
  <c r="J79"/>
  <c r="D80"/>
  <c r="E80"/>
  <c r="F80"/>
  <c r="G80"/>
  <c r="H80"/>
  <c r="I80"/>
  <c r="J80"/>
  <c r="D81"/>
  <c r="E81"/>
  <c r="F81"/>
  <c r="G81"/>
  <c r="H81"/>
  <c r="I81"/>
  <c r="J81"/>
  <c r="D82"/>
  <c r="E82"/>
  <c r="F82"/>
  <c r="G82"/>
  <c r="H82"/>
  <c r="I82"/>
  <c r="J82"/>
  <c r="D83"/>
  <c r="E83"/>
  <c r="F83"/>
  <c r="G83"/>
  <c r="H83"/>
  <c r="I83"/>
  <c r="J83"/>
  <c r="D84"/>
  <c r="E84"/>
  <c r="F84"/>
  <c r="G84"/>
  <c r="H84"/>
  <c r="I84"/>
  <c r="J84"/>
  <c r="D85"/>
  <c r="E85"/>
  <c r="F85"/>
  <c r="G85"/>
  <c r="H85"/>
  <c r="I85"/>
  <c r="J85"/>
  <c r="D86"/>
  <c r="E86"/>
  <c r="F86"/>
  <c r="G86"/>
  <c r="H86"/>
  <c r="I86"/>
  <c r="J86"/>
  <c r="D87"/>
  <c r="E87"/>
  <c r="F87"/>
  <c r="G87"/>
  <c r="H87"/>
  <c r="I87"/>
  <c r="J87"/>
  <c r="D88"/>
  <c r="E88"/>
  <c r="F88"/>
  <c r="G88"/>
  <c r="H88"/>
  <c r="I88"/>
  <c r="J88"/>
  <c r="D89"/>
  <c r="E89"/>
  <c r="F89"/>
  <c r="G89"/>
  <c r="H89"/>
  <c r="I89"/>
  <c r="J89"/>
  <c r="D90"/>
  <c r="E90"/>
  <c r="F90"/>
  <c r="G90"/>
  <c r="H90"/>
  <c r="I90"/>
  <c r="J90"/>
  <c r="D91"/>
  <c r="E91"/>
  <c r="F91"/>
  <c r="G91"/>
  <c r="H91"/>
  <c r="I91"/>
  <c r="J91"/>
  <c r="D92"/>
  <c r="E92"/>
  <c r="F92"/>
  <c r="G92"/>
  <c r="H92"/>
  <c r="I92"/>
  <c r="J92"/>
  <c r="D93"/>
  <c r="E93"/>
  <c r="F93"/>
  <c r="G93"/>
  <c r="H93"/>
  <c r="I93"/>
  <c r="J93"/>
  <c r="D94"/>
  <c r="E94"/>
  <c r="F94"/>
  <c r="G94"/>
  <c r="H94"/>
  <c r="I94"/>
  <c r="J94"/>
  <c r="D95"/>
  <c r="E95"/>
  <c r="F95"/>
  <c r="G95"/>
  <c r="H95"/>
  <c r="I95"/>
  <c r="J95"/>
  <c r="D96"/>
  <c r="E96"/>
  <c r="F96"/>
  <c r="G96"/>
  <c r="H96"/>
  <c r="I96"/>
  <c r="J96"/>
  <c r="D97"/>
  <c r="E97"/>
  <c r="F97"/>
  <c r="G97"/>
  <c r="H97"/>
  <c r="I97"/>
  <c r="J97"/>
  <c r="D98"/>
  <c r="E98"/>
  <c r="F98"/>
  <c r="G98"/>
  <c r="H98"/>
  <c r="I98"/>
  <c r="J98"/>
  <c r="D99"/>
  <c r="E99"/>
  <c r="F99"/>
  <c r="G99"/>
  <c r="H99"/>
  <c r="I99"/>
  <c r="J99"/>
  <c r="D100"/>
  <c r="E100"/>
  <c r="F100"/>
  <c r="G100"/>
  <c r="H100"/>
  <c r="I100"/>
  <c r="J100"/>
  <c r="D101"/>
  <c r="E101"/>
  <c r="F101"/>
  <c r="G101"/>
  <c r="H101"/>
  <c r="I101"/>
  <c r="J101"/>
  <c r="D102"/>
  <c r="E102"/>
  <c r="F102"/>
  <c r="G102"/>
  <c r="H102"/>
  <c r="I102"/>
  <c r="J102"/>
  <c r="E12"/>
  <c r="F12"/>
  <c r="G12"/>
  <c r="H12"/>
  <c r="I12"/>
  <c r="J12"/>
  <c r="D12"/>
  <c r="N9"/>
  <c r="N14" s="1"/>
  <c r="O9"/>
  <c r="O15" s="1"/>
  <c r="P9"/>
  <c r="P16" s="1"/>
  <c r="Q9"/>
  <c r="Q13" s="1"/>
  <c r="R9"/>
  <c r="R14" s="1"/>
  <c r="S9"/>
  <c r="S15" s="1"/>
  <c r="M9"/>
  <c r="M13" s="1"/>
  <c r="E9"/>
  <c r="F9"/>
  <c r="G9"/>
  <c r="H9"/>
  <c r="I9"/>
  <c r="J9"/>
  <c r="D9"/>
  <c r="B43" i="2"/>
  <c r="B44" s="1"/>
  <c r="B45" s="1"/>
  <c r="B36"/>
  <c r="B37" s="1"/>
  <c r="B38" s="1"/>
  <c r="B39" s="1"/>
  <c r="B40" s="1"/>
  <c r="B41" s="1"/>
  <c r="B42" s="1"/>
  <c r="B8"/>
  <c r="B9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7"/>
  <c r="B6"/>
  <c r="C13" i="1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2"/>
  <c r="B101"/>
  <c r="B102" s="1"/>
  <c r="C102" s="1"/>
  <c r="B97"/>
  <c r="B98" s="1"/>
  <c r="B99" s="1"/>
  <c r="B100" s="1"/>
  <c r="B79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73"/>
  <c r="B74" s="1"/>
  <c r="B75" s="1"/>
  <c r="B76" s="1"/>
  <c r="B77" s="1"/>
  <c r="B78" s="1"/>
  <c r="B63"/>
  <c r="B64" s="1"/>
  <c r="B65" s="1"/>
  <c r="B66" s="1"/>
  <c r="B67" s="1"/>
  <c r="B68" s="1"/>
  <c r="B69" s="1"/>
  <c r="B70" s="1"/>
  <c r="B71" s="1"/>
  <c r="B72" s="1"/>
  <c r="B14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13"/>
  <c r="N7" i="2" l="1"/>
  <c r="N8" s="1"/>
  <c r="Q7"/>
  <c r="Q8" s="1"/>
  <c r="M7"/>
  <c r="M8" s="1"/>
  <c r="Q100" i="1"/>
  <c r="Q96"/>
  <c r="Q88"/>
  <c r="Q80"/>
  <c r="Q76"/>
  <c r="Q72"/>
  <c r="Q68"/>
  <c r="Q56"/>
  <c r="Q44"/>
  <c r="Q32"/>
  <c r="Q24"/>
  <c r="R12"/>
  <c r="N12"/>
  <c r="R100"/>
  <c r="Q99"/>
  <c r="N96"/>
  <c r="R92"/>
  <c r="Q91"/>
  <c r="N88"/>
  <c r="R84"/>
  <c r="Q83"/>
  <c r="N80"/>
  <c r="R76"/>
  <c r="Q75"/>
  <c r="N72"/>
  <c r="R68"/>
  <c r="Q67"/>
  <c r="N64"/>
  <c r="N60"/>
  <c r="Q59"/>
  <c r="N56"/>
  <c r="R52"/>
  <c r="Q51"/>
  <c r="N48"/>
  <c r="R44"/>
  <c r="Q43"/>
  <c r="N40"/>
  <c r="R36"/>
  <c r="Q35"/>
  <c r="N32"/>
  <c r="R28"/>
  <c r="Q27"/>
  <c r="N24"/>
  <c r="R20"/>
  <c r="R16"/>
  <c r="S12"/>
  <c r="Q102"/>
  <c r="R99"/>
  <c r="Q98"/>
  <c r="R95"/>
  <c r="S92"/>
  <c r="R91"/>
  <c r="S88"/>
  <c r="R87"/>
  <c r="Q86"/>
  <c r="O84"/>
  <c r="N83"/>
  <c r="O80"/>
  <c r="S76"/>
  <c r="R75"/>
  <c r="S72"/>
  <c r="R71"/>
  <c r="Q70"/>
  <c r="O68"/>
  <c r="N67"/>
  <c r="S64"/>
  <c r="N63"/>
  <c r="O60"/>
  <c r="N59"/>
  <c r="S56"/>
  <c r="R55"/>
  <c r="R51"/>
  <c r="S48"/>
  <c r="R47"/>
  <c r="S44"/>
  <c r="R43"/>
  <c r="Q42"/>
  <c r="O40"/>
  <c r="R39"/>
  <c r="N39"/>
  <c r="Q38"/>
  <c r="S36"/>
  <c r="O36"/>
  <c r="R35"/>
  <c r="N35"/>
  <c r="Q34"/>
  <c r="S32"/>
  <c r="O32"/>
  <c r="R31"/>
  <c r="N31"/>
  <c r="Q30"/>
  <c r="S28"/>
  <c r="O28"/>
  <c r="R27"/>
  <c r="N27"/>
  <c r="Q26"/>
  <c r="M26"/>
  <c r="P25"/>
  <c r="S24"/>
  <c r="O24"/>
  <c r="R23"/>
  <c r="N23"/>
  <c r="Q22"/>
  <c r="M22"/>
  <c r="P21"/>
  <c r="S20"/>
  <c r="O20"/>
  <c r="R19"/>
  <c r="N19"/>
  <c r="Q18"/>
  <c r="M18"/>
  <c r="P17"/>
  <c r="S16"/>
  <c r="O16"/>
  <c r="R15"/>
  <c r="N15"/>
  <c r="Q14"/>
  <c r="M14"/>
  <c r="P13"/>
  <c r="Q12"/>
  <c r="Q92"/>
  <c r="Q84"/>
  <c r="Q64"/>
  <c r="Q60"/>
  <c r="Q52"/>
  <c r="Q48"/>
  <c r="Q40"/>
  <c r="Q36"/>
  <c r="Q28"/>
  <c r="Q20"/>
  <c r="Q16"/>
  <c r="N100"/>
  <c r="R96"/>
  <c r="Q95"/>
  <c r="N92"/>
  <c r="R88"/>
  <c r="Q87"/>
  <c r="N84"/>
  <c r="R80"/>
  <c r="Q79"/>
  <c r="N76"/>
  <c r="R72"/>
  <c r="Q71"/>
  <c r="N68"/>
  <c r="R64"/>
  <c r="Q63"/>
  <c r="R60"/>
  <c r="R56"/>
  <c r="Q55"/>
  <c r="N52"/>
  <c r="R48"/>
  <c r="Q47"/>
  <c r="N44"/>
  <c r="R40"/>
  <c r="Q39"/>
  <c r="N36"/>
  <c r="R32"/>
  <c r="Q31"/>
  <c r="N28"/>
  <c r="R24"/>
  <c r="Q23"/>
  <c r="N20"/>
  <c r="Q19"/>
  <c r="N16"/>
  <c r="Q15"/>
  <c r="O12"/>
  <c r="S100"/>
  <c r="O100"/>
  <c r="N99"/>
  <c r="S96"/>
  <c r="O96"/>
  <c r="N95"/>
  <c r="Q94"/>
  <c r="O92"/>
  <c r="N91"/>
  <c r="Q90"/>
  <c r="O88"/>
  <c r="N87"/>
  <c r="S84"/>
  <c r="R83"/>
  <c r="Q82"/>
  <c r="S80"/>
  <c r="R79"/>
  <c r="N79"/>
  <c r="Q78"/>
  <c r="O76"/>
  <c r="N75"/>
  <c r="Q74"/>
  <c r="O72"/>
  <c r="N71"/>
  <c r="S68"/>
  <c r="R67"/>
  <c r="Q66"/>
  <c r="O64"/>
  <c r="R63"/>
  <c r="Q62"/>
  <c r="S60"/>
  <c r="R59"/>
  <c r="Q58"/>
  <c r="O56"/>
  <c r="N55"/>
  <c r="Q54"/>
  <c r="S52"/>
  <c r="O52"/>
  <c r="N51"/>
  <c r="Q50"/>
  <c r="O48"/>
  <c r="N47"/>
  <c r="Q46"/>
  <c r="O44"/>
  <c r="N43"/>
  <c r="S40"/>
  <c r="M12"/>
  <c r="P12"/>
  <c r="R102"/>
  <c r="N102"/>
  <c r="Q101"/>
  <c r="M101"/>
  <c r="P100"/>
  <c r="S99"/>
  <c r="O99"/>
  <c r="R98"/>
  <c r="N98"/>
  <c r="Q97"/>
  <c r="M97"/>
  <c r="P96"/>
  <c r="S95"/>
  <c r="O95"/>
  <c r="R94"/>
  <c r="N94"/>
  <c r="Q93"/>
  <c r="M93"/>
  <c r="P92"/>
  <c r="S91"/>
  <c r="O91"/>
  <c r="R90"/>
  <c r="N90"/>
  <c r="Q89"/>
  <c r="M89"/>
  <c r="P88"/>
  <c r="S87"/>
  <c r="O87"/>
  <c r="R86"/>
  <c r="N86"/>
  <c r="Q85"/>
  <c r="M85"/>
  <c r="P84"/>
  <c r="S83"/>
  <c r="O83"/>
  <c r="R82"/>
  <c r="N82"/>
  <c r="Q81"/>
  <c r="M81"/>
  <c r="P80"/>
  <c r="S79"/>
  <c r="O79"/>
  <c r="R78"/>
  <c r="N78"/>
  <c r="Q77"/>
  <c r="M77"/>
  <c r="P76"/>
  <c r="S75"/>
  <c r="O75"/>
  <c r="R74"/>
  <c r="N74"/>
  <c r="Q73"/>
  <c r="M73"/>
  <c r="P72"/>
  <c r="S71"/>
  <c r="O71"/>
  <c r="R70"/>
  <c r="N70"/>
  <c r="Q69"/>
  <c r="M69"/>
  <c r="P68"/>
  <c r="S67"/>
  <c r="O67"/>
  <c r="R66"/>
  <c r="N66"/>
  <c r="Q65"/>
  <c r="M65"/>
  <c r="P64"/>
  <c r="S63"/>
  <c r="O63"/>
  <c r="R62"/>
  <c r="N62"/>
  <c r="Q61"/>
  <c r="M61"/>
  <c r="P60"/>
  <c r="S59"/>
  <c r="O59"/>
  <c r="R58"/>
  <c r="N58"/>
  <c r="Q57"/>
  <c r="M57"/>
  <c r="P56"/>
  <c r="S55"/>
  <c r="O55"/>
  <c r="R54"/>
  <c r="N54"/>
  <c r="Q53"/>
  <c r="M53"/>
  <c r="P52"/>
  <c r="S51"/>
  <c r="O51"/>
  <c r="R50"/>
  <c r="N50"/>
  <c r="Q49"/>
  <c r="M49"/>
  <c r="P48"/>
  <c r="S47"/>
  <c r="O47"/>
  <c r="R46"/>
  <c r="N46"/>
  <c r="Q45"/>
  <c r="M45"/>
  <c r="P44"/>
  <c r="S43"/>
  <c r="O43"/>
  <c r="R42"/>
  <c r="N42"/>
  <c r="Q41"/>
  <c r="M41"/>
  <c r="P40"/>
  <c r="S39"/>
  <c r="O39"/>
  <c r="R38"/>
  <c r="N38"/>
  <c r="Q37"/>
  <c r="M37"/>
  <c r="P36"/>
  <c r="S35"/>
  <c r="O35"/>
  <c r="R34"/>
  <c r="N34"/>
  <c r="Q33"/>
  <c r="M33"/>
  <c r="P32"/>
  <c r="S31"/>
  <c r="O31"/>
  <c r="R30"/>
  <c r="N30"/>
  <c r="Q29"/>
  <c r="M29"/>
  <c r="P28"/>
  <c r="S27"/>
  <c r="O27"/>
  <c r="R26"/>
  <c r="N26"/>
  <c r="Q25"/>
  <c r="M25"/>
  <c r="P24"/>
  <c r="S23"/>
  <c r="O23"/>
  <c r="R22"/>
  <c r="N22"/>
  <c r="Q21"/>
  <c r="M21"/>
  <c r="P20"/>
  <c r="S19"/>
  <c r="O19"/>
  <c r="R18"/>
  <c r="N18"/>
  <c r="Q17"/>
  <c r="M17"/>
</calcChain>
</file>

<file path=xl/sharedStrings.xml><?xml version="1.0" encoding="utf-8"?>
<sst xmlns="http://schemas.openxmlformats.org/spreadsheetml/2006/main" count="59" uniqueCount="26">
  <si>
    <t>DESCARTES' MODEL OF A RAINBOW</t>
  </si>
  <si>
    <t>Dr Andrew French. July 2020</t>
  </si>
  <si>
    <t>theta /deg</t>
  </si>
  <si>
    <t>theta /rad</t>
  </si>
  <si>
    <t>epsilon /deg</t>
  </si>
  <si>
    <t>Red</t>
  </si>
  <si>
    <t>n</t>
  </si>
  <si>
    <t>Orange</t>
  </si>
  <si>
    <t>Yellow</t>
  </si>
  <si>
    <t>Green</t>
  </si>
  <si>
    <t>Cyan</t>
  </si>
  <si>
    <t>Blue</t>
  </si>
  <si>
    <t>Violet</t>
  </si>
  <si>
    <t>PRIMARY BOW</t>
  </si>
  <si>
    <t>SECONDARY BOW</t>
  </si>
  <si>
    <t>Light frequency /THz</t>
  </si>
  <si>
    <t>Primary bow theta /deg</t>
  </si>
  <si>
    <t>Primary bow elev /deg</t>
  </si>
  <si>
    <t>Secondary bow theta /deg</t>
  </si>
  <si>
    <t>Secondary bow elev /deg</t>
  </si>
  <si>
    <t>f/THz</t>
  </si>
  <si>
    <t>Primary bow /rad</t>
  </si>
  <si>
    <t>Primary elevation /deg</t>
  </si>
  <si>
    <t>Secondary theta /rad</t>
  </si>
  <si>
    <t>Secondary elevation /deg</t>
  </si>
  <si>
    <t>Refractive index of water</t>
  </si>
</sst>
</file>

<file path=xl/styles.xml><?xml version="1.0" encoding="utf-8"?>
<styleSheet xmlns="http://schemas.openxmlformats.org/spreadsheetml/2006/main">
  <numFmts count="1">
    <numFmt numFmtId="164" formatCode="0.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7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8900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164" fontId="0" fillId="0" borderId="1" xfId="0" applyNumberFormat="1" applyBorder="1" applyAlignment="1">
      <alignment horizontal="left"/>
    </xf>
    <xf numFmtId="164" fontId="0" fillId="0" borderId="0" xfId="0" applyNumberFormat="1" applyAlignment="1">
      <alignment horizontal="left"/>
    </xf>
    <xf numFmtId="164" fontId="1" fillId="0" borderId="0" xfId="0" applyNumberFormat="1" applyFont="1" applyAlignment="1">
      <alignment horizontal="left"/>
    </xf>
    <xf numFmtId="2" fontId="0" fillId="0" borderId="1" xfId="0" applyNumberFormat="1" applyBorder="1" applyAlignment="1">
      <alignment horizontal="left"/>
    </xf>
    <xf numFmtId="2" fontId="0" fillId="0" borderId="0" xfId="0" applyNumberFormat="1" applyAlignment="1">
      <alignment horizontal="left"/>
    </xf>
    <xf numFmtId="0" fontId="1" fillId="6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0" fillId="7" borderId="1" xfId="0" applyFill="1" applyBorder="1" applyAlignment="1">
      <alignment horizontal="left"/>
    </xf>
    <xf numFmtId="164" fontId="0" fillId="7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64" fontId="0" fillId="3" borderId="1" xfId="0" applyNumberForma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164" fontId="0" fillId="2" borderId="1" xfId="0" applyNumberForma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164" fontId="0" fillId="6" borderId="1" xfId="0" applyNumberFormat="1" applyFill="1" applyBorder="1" applyAlignment="1">
      <alignment horizontal="left"/>
    </xf>
    <xf numFmtId="0" fontId="0" fillId="8" borderId="1" xfId="0" applyFill="1" applyBorder="1" applyAlignment="1">
      <alignment horizontal="left"/>
    </xf>
    <xf numFmtId="164" fontId="0" fillId="8" borderId="1" xfId="0" applyNumberForma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164" fontId="2" fillId="4" borderId="1" xfId="0" applyNumberFormat="1" applyFont="1" applyFill="1" applyBorder="1" applyAlignment="1">
      <alignment horizontal="left"/>
    </xf>
    <xf numFmtId="164" fontId="2" fillId="5" borderId="1" xfId="0" applyNumberFormat="1" applyFont="1" applyFill="1" applyBorder="1" applyAlignment="1">
      <alignment horizontal="left"/>
    </xf>
    <xf numFmtId="2" fontId="0" fillId="7" borderId="1" xfId="0" applyNumberFormat="1" applyFill="1" applyBorder="1" applyAlignment="1">
      <alignment horizontal="left"/>
    </xf>
    <xf numFmtId="2" fontId="0" fillId="3" borderId="1" xfId="0" applyNumberFormat="1" applyFill="1" applyBorder="1" applyAlignment="1">
      <alignment horizontal="left"/>
    </xf>
    <xf numFmtId="2" fontId="0" fillId="2" borderId="1" xfId="0" applyNumberFormat="1" applyFill="1" applyBorder="1" applyAlignment="1">
      <alignment horizontal="left"/>
    </xf>
    <xf numFmtId="2" fontId="0" fillId="8" borderId="1" xfId="0" applyNumberFormat="1" applyFill="1" applyBorder="1" applyAlignment="1">
      <alignment horizontal="left"/>
    </xf>
    <xf numFmtId="2" fontId="0" fillId="6" borderId="1" xfId="0" applyNumberFormat="1" applyFill="1" applyBorder="1" applyAlignment="1">
      <alignment horizontal="left"/>
    </xf>
    <xf numFmtId="2" fontId="2" fillId="4" borderId="1" xfId="0" applyNumberFormat="1" applyFont="1" applyFill="1" applyBorder="1" applyAlignment="1">
      <alignment horizontal="left"/>
    </xf>
    <xf numFmtId="2" fontId="2" fillId="5" borderId="1" xfId="0" applyNumberFormat="1" applyFont="1" applyFill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164" fontId="1" fillId="7" borderId="1" xfId="0" applyNumberFormat="1" applyFont="1" applyFill="1" applyBorder="1" applyAlignment="1">
      <alignment horizontal="left"/>
    </xf>
    <xf numFmtId="164" fontId="1" fillId="3" borderId="1" xfId="0" applyNumberFormat="1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left"/>
    </xf>
    <xf numFmtId="164" fontId="1" fillId="6" borderId="1" xfId="0" applyNumberFormat="1" applyFont="1" applyFill="1" applyBorder="1" applyAlignment="1">
      <alignment horizontal="left"/>
    </xf>
    <xf numFmtId="164" fontId="1" fillId="8" borderId="1" xfId="0" applyNumberFormat="1" applyFont="1" applyFill="1" applyBorder="1" applyAlignment="1">
      <alignment horizontal="left"/>
    </xf>
    <xf numFmtId="164" fontId="3" fillId="4" borderId="1" xfId="0" applyNumberFormat="1" applyFont="1" applyFill="1" applyBorder="1" applyAlignment="1">
      <alignment horizontal="left"/>
    </xf>
    <xf numFmtId="164" fontId="3" fillId="5" borderId="1" xfId="0" applyNumberFormat="1" applyFont="1" applyFill="1" applyBorder="1" applyAlignment="1">
      <alignment horizontal="left"/>
    </xf>
    <xf numFmtId="0" fontId="1" fillId="0" borderId="0" xfId="0" applyFont="1" applyAlignment="1">
      <alignment horizontal="left" vertical="center"/>
    </xf>
    <xf numFmtId="164" fontId="0" fillId="7" borderId="1" xfId="0" applyNumberFormat="1" applyFill="1" applyBorder="1" applyAlignment="1">
      <alignment horizontal="left" vertical="center"/>
    </xf>
    <xf numFmtId="164" fontId="0" fillId="3" borderId="1" xfId="0" applyNumberFormat="1" applyFill="1" applyBorder="1" applyAlignment="1">
      <alignment horizontal="left" vertical="center"/>
    </xf>
    <xf numFmtId="164" fontId="0" fillId="2" borderId="1" xfId="0" applyNumberFormat="1" applyFill="1" applyBorder="1" applyAlignment="1">
      <alignment horizontal="left" vertical="center"/>
    </xf>
    <xf numFmtId="164" fontId="0" fillId="6" borderId="1" xfId="0" applyNumberFormat="1" applyFill="1" applyBorder="1" applyAlignment="1">
      <alignment horizontal="left" vertical="center"/>
    </xf>
    <xf numFmtId="164" fontId="0" fillId="8" borderId="1" xfId="0" applyNumberFormat="1" applyFill="1" applyBorder="1" applyAlignment="1">
      <alignment horizontal="left" vertical="center"/>
    </xf>
    <xf numFmtId="164" fontId="2" fillId="4" borderId="1" xfId="0" applyNumberFormat="1" applyFont="1" applyFill="1" applyBorder="1" applyAlignment="1">
      <alignment horizontal="left" vertical="center"/>
    </xf>
    <xf numFmtId="164" fontId="2" fillId="5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8900FF"/>
      <color rgb="FF0000FF"/>
      <color rgb="FF00FFFF"/>
      <color rgb="FF00FF00"/>
      <color rgb="FFFFFF00"/>
      <color rgb="FFFF7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200"/>
              <a:t>Descartes'</a:t>
            </a:r>
            <a:r>
              <a:rPr lang="en-GB" sz="1200" baseline="0"/>
              <a:t> ray model of a spherical raindrop</a:t>
            </a:r>
            <a:endParaRPr lang="en-GB" sz="1200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Primary red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'rainbow elev vs theta'!$B$12:$B$102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'rainbow elev vs theta'!$D$12:$D$102</c:f>
              <c:numCache>
                <c:formatCode>0.00</c:formatCode>
                <c:ptCount val="91"/>
                <c:pt idx="0">
                  <c:v>0</c:v>
                </c:pt>
                <c:pt idx="1">
                  <c:v>1.0052097474583412</c:v>
                </c:pt>
                <c:pt idx="2">
                  <c:v>2.0100206703815759</c:v>
                </c:pt>
                <c:pt idx="3">
                  <c:v>3.0140334484047551</c:v>
                </c:pt>
                <c:pt idx="4">
                  <c:v>4.0168477686937054</c:v>
                </c:pt>
                <c:pt idx="5">
                  <c:v>5.0180618276872675</c:v>
                </c:pt>
                <c:pt idx="6">
                  <c:v>6.0172718304139767</c:v>
                </c:pt>
                <c:pt idx="7">
                  <c:v>7.0140714865782359</c:v>
                </c:pt>
                <c:pt idx="8">
                  <c:v>8.0080515026145331</c:v>
                </c:pt>
                <c:pt idx="9">
                  <c:v>8.9987990689128114</c:v>
                </c:pt>
                <c:pt idx="10">
                  <c:v>9.9858973414236747</c:v>
                </c:pt>
                <c:pt idx="11">
                  <c:v>10.968924916859992</c:v>
                </c:pt>
                <c:pt idx="12">
                  <c:v>11.947455300720089</c:v>
                </c:pt>
                <c:pt idx="13">
                  <c:v>12.921056367369857</c:v>
                </c:pt>
                <c:pt idx="14">
                  <c:v>13.889289811434587</c:v>
                </c:pt>
                <c:pt idx="15">
                  <c:v>14.851710589768809</c:v>
                </c:pt>
                <c:pt idx="16">
                  <c:v>15.807866353292795</c:v>
                </c:pt>
                <c:pt idx="17">
                  <c:v>16.757296868009398</c:v>
                </c:pt>
                <c:pt idx="18">
                  <c:v>17.699533424544182</c:v>
                </c:pt>
                <c:pt idx="19">
                  <c:v>18.634098235587331</c:v>
                </c:pt>
                <c:pt idx="20">
                  <c:v>19.560503820656809</c:v>
                </c:pt>
                <c:pt idx="21">
                  <c:v>20.478252377651508</c:v>
                </c:pt>
                <c:pt idx="22">
                  <c:v>21.386835140719771</c:v>
                </c:pt>
                <c:pt idx="23">
                  <c:v>22.285731724035561</c:v>
                </c:pt>
                <c:pt idx="24">
                  <c:v>23.174409451151625</c:v>
                </c:pt>
                <c:pt idx="25">
                  <c:v>24.052322669688365</c:v>
                </c:pt>
                <c:pt idx="26">
                  <c:v>24.918912051219735</c:v>
                </c:pt>
                <c:pt idx="27">
                  <c:v>25.773603876336537</c:v>
                </c:pt>
                <c:pt idx="28">
                  <c:v>26.61580930500137</c:v>
                </c:pt>
                <c:pt idx="29">
                  <c:v>27.444923632464619</c:v>
                </c:pt>
                <c:pt idx="30">
                  <c:v>28.260325531186076</c:v>
                </c:pt>
                <c:pt idx="31">
                  <c:v>29.061376279404435</c:v>
                </c:pt>
                <c:pt idx="32">
                  <c:v>29.847418977222127</c:v>
                </c:pt>
                <c:pt idx="33">
                  <c:v>30.617777751325111</c:v>
                </c:pt>
                <c:pt idx="34">
                  <c:v>31.371756949740018</c:v>
                </c:pt>
                <c:pt idx="35">
                  <c:v>32.108640328349239</c:v>
                </c:pt>
                <c:pt idx="36">
                  <c:v>32.827690231236701</c:v>
                </c:pt>
                <c:pt idx="37">
                  <c:v>33.528146767330966</c:v>
                </c:pt>
                <c:pt idx="38">
                  <c:v>34.209226986247046</c:v>
                </c:pt>
                <c:pt idx="39">
                  <c:v>34.870124056708555</c:v>
                </c:pt>
                <c:pt idx="40">
                  <c:v>35.510006451459496</c:v>
                </c:pt>
                <c:pt idx="41">
                  <c:v>36.128017143154437</c:v>
                </c:pt>
                <c:pt idx="42">
                  <c:v>36.723272816344249</c:v>
                </c:pt>
                <c:pt idx="43">
                  <c:v>37.294863101360654</c:v>
                </c:pt>
                <c:pt idx="44">
                  <c:v>37.841849836641344</c:v>
                </c:pt>
                <c:pt idx="45">
                  <c:v>38.363266366831205</c:v>
                </c:pt>
                <c:pt idx="46">
                  <c:v>38.858116884843817</c:v>
                </c:pt>
                <c:pt idx="47">
                  <c:v>39.32537582696628</c:v>
                </c:pt>
                <c:pt idx="48">
                  <c:v>39.763987331039097</c:v>
                </c:pt>
                <c:pt idx="49">
                  <c:v>40.1728647687315</c:v>
                </c:pt>
                <c:pt idx="50">
                  <c:v>40.550890363955801</c:v>
                </c:pt>
                <c:pt idx="51">
                  <c:v>40.896914910513352</c:v>
                </c:pt>
                <c:pt idx="52">
                  <c:v>41.209757603118817</c:v>
                </c:pt>
                <c:pt idx="53">
                  <c:v>41.488205997000684</c:v>
                </c:pt>
                <c:pt idx="54">
                  <c:v>41.731016112297318</c:v>
                </c:pt>
                <c:pt idx="55">
                  <c:v>41.936912700435023</c:v>
                </c:pt>
                <c:pt idx="56">
                  <c:v>42.104589690563081</c:v>
                </c:pt>
                <c:pt idx="57">
                  <c:v>42.232710834888643</c:v>
                </c:pt>
                <c:pt idx="58">
                  <c:v>42.319910572371235</c:v>
                </c:pt>
                <c:pt idx="59">
                  <c:v>42.364795130652873</c:v>
                </c:pt>
                <c:pt idx="60">
                  <c:v>42.365943886270927</c:v>
                </c:pt>
                <c:pt idx="61">
                  <c:v>42.32191100307309</c:v>
                </c:pt>
                <c:pt idx="62">
                  <c:v>42.231227368274197</c:v>
                </c:pt>
                <c:pt idx="63">
                  <c:v>42.092402844704445</c:v>
                </c:pt>
                <c:pt idx="64">
                  <c:v>41.90392885643989</c:v>
                </c:pt>
                <c:pt idx="65">
                  <c:v>41.664281323125515</c:v>
                </c:pt>
                <c:pt idx="66">
                  <c:v>41.371923955844125</c:v>
                </c:pt>
                <c:pt idx="67">
                  <c:v>41.025311924305299</c:v>
                </c:pt>
                <c:pt idx="68">
                  <c:v>40.622895901395111</c:v>
                </c:pt>
                <c:pt idx="69">
                  <c:v>40.163126486715207</c:v>
                </c:pt>
                <c:pt idx="70">
                  <c:v>39.644459005644492</c:v>
                </c:pt>
                <c:pt idx="71">
                  <c:v>39.065358674700612</c:v>
                </c:pt>
                <c:pt idx="72">
                  <c:v>38.424306117594831</c:v>
                </c:pt>
                <c:pt idx="73">
                  <c:v>37.719803209446681</c:v>
                </c:pt>
                <c:pt idx="74">
                  <c:v>36.950379219242443</c:v>
                </c:pt>
                <c:pt idx="75">
                  <c:v>36.114597212931628</c:v>
                </c:pt>
                <c:pt idx="76">
                  <c:v>35.21106067171678</c:v>
                </c:pt>
                <c:pt idx="77">
                  <c:v>34.238420272310229</c:v>
                </c:pt>
                <c:pt idx="78">
                  <c:v>33.195380768427732</c:v>
                </c:pt>
                <c:pt idx="79">
                  <c:v>32.080707905819565</c:v>
                </c:pt>
                <c:pt idx="80">
                  <c:v>30.893235296961119</c:v>
                </c:pt>
                <c:pt idx="81">
                  <c:v>29.63187117641062</c:v>
                </c:pt>
                <c:pt idx="82">
                  <c:v>28.29560495404462</c:v>
                </c:pt>
                <c:pt idx="83">
                  <c:v>26.883513481153198</c:v>
                </c:pt>
                <c:pt idx="84">
                  <c:v>25.394766943904269</c:v>
                </c:pt>
                <c:pt idx="85">
                  <c:v>23.828634300144607</c:v>
                </c:pt>
                <c:pt idx="86">
                  <c:v>22.184488178979791</c:v>
                </c:pt>
                <c:pt idx="87">
                  <c:v>20.461809168096515</c:v>
                </c:pt>
                <c:pt idx="88">
                  <c:v>18.660189421308278</c:v>
                </c:pt>
                <c:pt idx="89">
                  <c:v>16.779335528190941</c:v>
                </c:pt>
                <c:pt idx="90">
                  <c:v>14.819070598714413</c:v>
                </c:pt>
              </c:numCache>
            </c:numRef>
          </c:yVal>
        </c:ser>
        <c:ser>
          <c:idx val="1"/>
          <c:order val="1"/>
          <c:tx>
            <c:v>Primary orange</c:v>
          </c:tx>
          <c:spPr>
            <a:ln w="2857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'rainbow elev vs theta'!$B$12:$B$102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'rainbow elev vs theta'!$E$12:$E$102</c:f>
              <c:numCache>
                <c:formatCode>0.00</c:formatCode>
                <c:ptCount val="91"/>
                <c:pt idx="0">
                  <c:v>0</c:v>
                </c:pt>
                <c:pt idx="1">
                  <c:v>1.0026961776362102</c:v>
                </c:pt>
                <c:pt idx="2">
                  <c:v>2.0049930009819099</c:v>
                </c:pt>
                <c:pt idx="3">
                  <c:v>3.0064906202927508</c:v>
                </c:pt>
                <c:pt idx="4">
                  <c:v>4.006788194111822</c:v>
                </c:pt>
                <c:pt idx="5">
                  <c:v>5.0054833914019312</c:v>
                </c:pt>
                <c:pt idx="6">
                  <c:v>6.0021718912663689</c:v>
                </c:pt>
                <c:pt idx="7">
                  <c:v>6.9964468794581327</c:v>
                </c:pt>
                <c:pt idx="8">
                  <c:v>7.9878985408810346</c:v>
                </c:pt>
                <c:pt idx="9">
                  <c:v>8.9761135472908684</c:v>
                </c:pt>
                <c:pt idx="10">
                  <c:v>9.9606745394106433</c:v>
                </c:pt>
                <c:pt idx="11">
                  <c:v>10.941159602681669</c:v>
                </c:pt>
                <c:pt idx="12">
                  <c:v>11.917141735881602</c:v>
                </c:pt>
                <c:pt idx="13">
                  <c:v>12.88818831185249</c:v>
                </c:pt>
                <c:pt idx="14">
                  <c:v>13.853860529595744</c:v>
                </c:pt>
                <c:pt idx="15">
                  <c:v>14.813712857008973</c:v>
                </c:pt>
                <c:pt idx="16">
                  <c:v>15.767292463560022</c:v>
                </c:pt>
                <c:pt idx="17">
                  <c:v>16.714138642218966</c:v>
                </c:pt>
                <c:pt idx="18">
                  <c:v>17.653782219998714</c:v>
                </c:pt>
                <c:pt idx="19">
                  <c:v>18.585744956490505</c:v>
                </c:pt>
                <c:pt idx="20">
                  <c:v>19.509538929822078</c:v>
                </c:pt>
                <c:pt idx="21">
                  <c:v>20.42466590951631</c:v>
                </c:pt>
                <c:pt idx="22">
                  <c:v>21.330616715784508</c:v>
                </c:pt>
                <c:pt idx="23">
                  <c:v>22.226870564856956</c:v>
                </c:pt>
                <c:pt idx="24">
                  <c:v>23.112894400029621</c:v>
                </c:pt>
                <c:pt idx="25">
                  <c:v>23.988142208196727</c:v>
                </c:pt>
                <c:pt idx="26">
                  <c:v>24.852054321741953</c:v>
                </c:pt>
                <c:pt idx="27">
                  <c:v>25.704056705779522</c:v>
                </c:pt>
                <c:pt idx="28">
                  <c:v>26.543560230872057</c:v>
                </c:pt>
                <c:pt idx="29">
                  <c:v>27.369959931506852</c:v>
                </c:pt>
                <c:pt idx="30">
                  <c:v>28.1826342507877</c:v>
                </c:pt>
                <c:pt idx="31">
                  <c:v>28.980944271997892</c:v>
                </c:pt>
                <c:pt idx="32">
                  <c:v>29.764232937914734</c:v>
                </c:pt>
                <c:pt idx="33">
                  <c:v>30.53182425900863</c:v>
                </c:pt>
                <c:pt idx="34">
                  <c:v>31.283022511942249</c:v>
                </c:pt>
                <c:pt idx="35">
                  <c:v>32.017111430103121</c:v>
                </c:pt>
                <c:pt idx="36">
                  <c:v>32.733353388255232</c:v>
                </c:pt>
                <c:pt idx="37">
                  <c:v>33.43098858378751</c:v>
                </c:pt>
                <c:pt idx="38">
                  <c:v>34.10923421747141</c:v>
                </c:pt>
                <c:pt idx="39">
                  <c:v>34.767283677118741</c:v>
                </c:pt>
                <c:pt idx="40">
                  <c:v>35.404305728056698</c:v>
                </c:pt>
                <c:pt idx="41">
                  <c:v>36.019443714913365</c:v>
                </c:pt>
                <c:pt idx="42">
                  <c:v>36.611814779834731</c:v>
                </c:pt>
                <c:pt idx="43">
                  <c:v>37.180509102934714</c:v>
                </c:pt>
                <c:pt idx="44">
                  <c:v>37.724589171515454</c:v>
                </c:pt>
                <c:pt idx="45">
                  <c:v>38.243089085384497</c:v>
                </c:pt>
                <c:pt idx="46">
                  <c:v>38.735013906436578</c:v>
                </c:pt>
                <c:pt idx="47">
                  <c:v>39.199339061563158</c:v>
                </c:pt>
                <c:pt idx="48">
                  <c:v>39.635009808891006</c:v>
                </c:pt>
                <c:pt idx="49">
                  <c:v>40.040940778333272</c:v>
                </c:pt>
                <c:pt idx="50">
                  <c:v>40.416015598449768</c:v>
                </c:pt>
                <c:pt idx="51">
                  <c:v>40.759086622650351</c:v>
                </c:pt>
                <c:pt idx="52">
                  <c:v>41.068974768819238</c:v>
                </c:pt>
                <c:pt idx="53">
                  <c:v>41.344469487474925</c:v>
                </c:pt>
                <c:pt idx="54">
                  <c:v>41.584328874587904</c:v>
                </c:pt>
                <c:pt idx="55">
                  <c:v>41.787279946131406</c:v>
                </c:pt>
                <c:pt idx="56">
                  <c:v>41.952019092311154</c:v>
                </c:pt>
                <c:pt idx="57">
                  <c:v>42.077212730173102</c:v>
                </c:pt>
                <c:pt idx="58">
                  <c:v>42.161498173886947</c:v>
                </c:pt>
                <c:pt idx="59">
                  <c:v>42.203484742402587</c:v>
                </c:pt>
                <c:pt idx="60">
                  <c:v>42.20175512433174</c:v>
                </c:pt>
                <c:pt idx="61">
                  <c:v>42.154867019763465</c:v>
                </c:pt>
                <c:pt idx="62">
                  <c:v>42.061355078228686</c:v>
                </c:pt>
                <c:pt idx="63">
                  <c:v>41.919733151127289</c:v>
                </c:pt>
                <c:pt idx="64">
                  <c:v>41.728496875564957</c:v>
                </c:pt>
                <c:pt idx="65">
                  <c:v>41.486126604662417</c:v>
                </c:pt>
                <c:pt idx="66">
                  <c:v>41.191090696943569</c:v>
                </c:pt>
                <c:pt idx="67">
                  <c:v>40.841849174338556</c:v>
                </c:pt>
                <c:pt idx="68">
                  <c:v>40.4368577546186</c:v>
                </c:pt>
                <c:pt idx="69">
                  <c:v>39.974572259690582</c:v>
                </c:pt>
                <c:pt idx="70">
                  <c:v>39.453453396117148</c:v>
                </c:pt>
                <c:pt idx="71">
                  <c:v>38.871971898511411</c:v>
                </c:pt>
                <c:pt idx="72">
                  <c:v>38.228614020128056</c:v>
                </c:pt>
                <c:pt idx="73">
                  <c:v>37.521887348102254</c:v>
                </c:pt>
                <c:pt idx="74">
                  <c:v>36.750326913481508</c:v>
                </c:pt>
                <c:pt idx="75">
                  <c:v>35.912501558583308</c:v>
                </c:pt>
                <c:pt idx="76">
                  <c:v>35.007020516460969</c:v>
                </c:pt>
                <c:pt idx="77">
                  <c:v>34.032540149571069</c:v>
                </c:pt>
                <c:pt idx="78">
                  <c:v>32.987770787327754</c:v>
                </c:pt>
                <c:pt idx="79">
                  <c:v>31.871483595353567</c:v>
                </c:pt>
                <c:pt idx="80">
                  <c:v>30.68251740314966</c:v>
                </c:pt>
                <c:pt idx="81">
                  <c:v>29.419785411874674</c:v>
                </c:pt>
                <c:pt idx="82">
                  <c:v>28.082281700197708</c:v>
                </c:pt>
                <c:pt idx="83">
                  <c:v>26.669087444011971</c:v>
                </c:pt>
                <c:pt idx="84">
                  <c:v>25.179376765362253</c:v>
                </c:pt>
                <c:pt idx="85">
                  <c:v>23.612422127406319</c:v>
                </c:pt>
                <c:pt idx="86">
                  <c:v>21.967599195691342</c:v>
                </c:pt>
                <c:pt idx="87">
                  <c:v>20.244391091509108</c:v>
                </c:pt>
                <c:pt idx="88">
                  <c:v>18.442391970542939</c:v>
                </c:pt>
                <c:pt idx="89">
                  <c:v>16.561309869313071</c:v>
                </c:pt>
                <c:pt idx="90">
                  <c:v>14.600968772850889</c:v>
                </c:pt>
              </c:numCache>
            </c:numRef>
          </c:yVal>
        </c:ser>
        <c:ser>
          <c:idx val="6"/>
          <c:order val="2"/>
          <c:tx>
            <c:v>Primary green</c:v>
          </c:tx>
          <c:spPr>
            <a:ln>
              <a:solidFill>
                <a:srgbClr val="00FF00"/>
              </a:solidFill>
            </a:ln>
          </c:spPr>
          <c:marker>
            <c:symbol val="none"/>
          </c:marker>
          <c:xVal>
            <c:numRef>
              <c:f>'rainbow elev vs theta'!$B$12:$B$102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'rainbow elev vs theta'!$G$12:$G$102</c:f>
              <c:numCache>
                <c:formatCode>0.00</c:formatCode>
                <c:ptCount val="91"/>
                <c:pt idx="0">
                  <c:v>0</c:v>
                </c:pt>
                <c:pt idx="1">
                  <c:v>0.9988635866364427</c:v>
                </c:pt>
                <c:pt idx="2">
                  <c:v>1.9973270154049947</c:v>
                </c:pt>
                <c:pt idx="3">
                  <c:v>2.9949896335660156</c:v>
                </c:pt>
                <c:pt idx="4">
                  <c:v>3.9914497978385728</c:v>
                </c:pt>
                <c:pt idx="5">
                  <c:v>4.986304377136177</c:v>
                </c:pt>
                <c:pt idx="6">
                  <c:v>5.9791482529124806</c:v>
                </c:pt>
                <c:pt idx="7">
                  <c:v>6.9695738163243002</c:v>
                </c:pt>
                <c:pt idx="8">
                  <c:v>7.9571704614228542</c:v>
                </c:pt>
                <c:pt idx="9">
                  <c:v>8.9415240735891892</c:v>
                </c:pt>
                <c:pt idx="10">
                  <c:v>9.9222165124357034</c:v>
                </c:pt>
                <c:pt idx="11">
                  <c:v>10.898825088403873</c:v>
                </c:pt>
                <c:pt idx="12">
                  <c:v>11.870922032297868</c:v>
                </c:pt>
                <c:pt idx="13">
                  <c:v>12.838073957005953</c:v>
                </c:pt>
                <c:pt idx="14">
                  <c:v>13.799841310676291</c:v>
                </c:pt>
                <c:pt idx="15">
                  <c:v>14.755777820631533</c:v>
                </c:pt>
                <c:pt idx="16">
                  <c:v>15.705429927328044</c:v>
                </c:pt>
                <c:pt idx="17">
                  <c:v>16.648336207691528</c:v>
                </c:pt>
                <c:pt idx="18">
                  <c:v>17.584026787190762</c:v>
                </c:pt>
                <c:pt idx="19">
                  <c:v>18.512022740048181</c:v>
                </c:pt>
                <c:pt idx="20">
                  <c:v>19.431835477027526</c:v>
                </c:pt>
                <c:pt idx="21">
                  <c:v>20.342966120289542</c:v>
                </c:pt>
                <c:pt idx="22">
                  <c:v>21.244904864864424</c:v>
                </c:pt>
                <c:pt idx="23">
                  <c:v>22.137130326357738</c:v>
                </c:pt>
                <c:pt idx="24">
                  <c:v>23.019108874584713</c:v>
                </c:pt>
                <c:pt idx="25">
                  <c:v>23.890293952918391</c:v>
                </c:pt>
                <c:pt idx="26">
                  <c:v>24.750125383241361</c:v>
                </c:pt>
                <c:pt idx="27">
                  <c:v>25.598028656509957</c:v>
                </c:pt>
                <c:pt idx="28">
                  <c:v>26.433414209075885</c:v>
                </c:pt>
                <c:pt idx="29">
                  <c:v>27.255676685065751</c:v>
                </c:pt>
                <c:pt idx="30">
                  <c:v>28.064194185294667</c:v>
                </c:pt>
                <c:pt idx="31">
                  <c:v>28.858327503389418</c:v>
                </c:pt>
                <c:pt idx="32">
                  <c:v>29.63741935002129</c:v>
                </c:pt>
                <c:pt idx="33">
                  <c:v>30.400793566401369</c:v>
                </c:pt>
                <c:pt idx="34">
                  <c:v>31.14775432847393</c:v>
                </c:pt>
                <c:pt idx="35">
                  <c:v>31.877585343560241</c:v>
                </c:pt>
                <c:pt idx="36">
                  <c:v>32.589549041557007</c:v>
                </c:pt>
                <c:pt idx="37">
                  <c:v>33.282885763184872</c:v>
                </c:pt>
                <c:pt idx="38">
                  <c:v>33.956812948215259</c:v>
                </c:pt>
                <c:pt idx="39">
                  <c:v>34.610524327079879</c:v>
                </c:pt>
                <c:pt idx="40">
                  <c:v>35.243189119791467</c:v>
                </c:pt>
                <c:pt idx="41">
                  <c:v>35.853951246676402</c:v>
                </c:pt>
                <c:pt idx="42">
                  <c:v>36.441928556043678</c:v>
                </c:pt>
                <c:pt idx="43">
                  <c:v>37.006212074590209</c:v>
                </c:pt>
                <c:pt idx="44">
                  <c:v>37.545865287071564</c:v>
                </c:pt>
                <c:pt idx="45">
                  <c:v>38.059923452549931</c:v>
                </c:pt>
                <c:pt idx="46">
                  <c:v>38.547392965363862</c:v>
                </c:pt>
                <c:pt idx="47">
                  <c:v>39.007250769848156</c:v>
                </c:pt>
                <c:pt idx="48">
                  <c:v>39.438443838762424</c:v>
                </c:pt>
                <c:pt idx="49">
                  <c:v>39.839888726352143</c:v>
                </c:pt>
                <c:pt idx="50">
                  <c:v>40.210471207968162</c:v>
                </c:pt>
                <c:pt idx="51">
                  <c:v>40.549046019189653</c:v>
                </c:pt>
                <c:pt idx="52">
                  <c:v>40.854436708421588</c:v>
                </c:pt>
                <c:pt idx="53">
                  <c:v>41.125435617956029</c:v>
                </c:pt>
                <c:pt idx="54">
                  <c:v>41.360804009471714</c:v>
                </c:pt>
                <c:pt idx="55">
                  <c:v>41.559272350876917</c:v>
                </c:pt>
                <c:pt idx="56">
                  <c:v>41.719540782247414</c:v>
                </c:pt>
                <c:pt idx="57">
                  <c:v>41.840279779339497</c:v>
                </c:pt>
                <c:pt idx="58">
                  <c:v>41.920131033730826</c:v>
                </c:pt>
                <c:pt idx="59">
                  <c:v>41.957708569016226</c:v>
                </c:pt>
                <c:pt idx="60">
                  <c:v>41.951600112615708</c:v>
                </c:pt>
                <c:pt idx="61">
                  <c:v>41.900368742585471</c:v>
                </c:pt>
                <c:pt idx="62">
                  <c:v>41.802554828308182</c:v>
                </c:pt>
                <c:pt idx="63">
                  <c:v>41.656678283021378</c:v>
                </c:pt>
                <c:pt idx="64">
                  <c:v>41.461241144763797</c:v>
                </c:pt>
                <c:pt idx="65">
                  <c:v>41.214730500429368</c:v>
                </c:pt>
                <c:pt idx="66">
                  <c:v>40.915621765166996</c:v>
                </c:pt>
                <c:pt idx="67">
                  <c:v>40.562382326303002</c:v>
                </c:pt>
                <c:pt idx="68">
                  <c:v>40.153475557269459</c:v>
                </c:pt>
                <c:pt idx="69">
                  <c:v>39.687365202666996</c:v>
                </c:pt>
                <c:pt idx="70">
                  <c:v>39.162520130577008</c:v>
                </c:pt>
                <c:pt idx="71">
                  <c:v>38.577419442587356</c:v>
                </c:pt>
                <c:pt idx="72">
                  <c:v>37.93055792574313</c:v>
                </c:pt>
                <c:pt idx="73">
                  <c:v>37.220451823861374</c:v>
                </c:pt>
                <c:pt idx="74">
                  <c:v>36.44564489844754</c:v>
                </c:pt>
                <c:pt idx="75">
                  <c:v>35.604714741960244</c:v>
                </c:pt>
                <c:pt idx="76">
                  <c:v>34.696279298554849</c:v>
                </c:pt>
                <c:pt idx="77">
                  <c:v>33.719003539881335</c:v>
                </c:pt>
                <c:pt idx="78">
                  <c:v>32.671606236252558</c:v>
                </c:pt>
                <c:pt idx="79">
                  <c:v>31.552866756761034</c:v>
                </c:pt>
                <c:pt idx="80">
                  <c:v>30.361631825972704</c:v>
                </c:pt>
                <c:pt idx="81">
                  <c:v>29.096822159916229</c:v>
                </c:pt>
                <c:pt idx="82">
                  <c:v>27.757438900465921</c:v>
                </c:pt>
                <c:pt idx="83">
                  <c:v>26.342569765120157</c:v>
                </c:pt>
                <c:pt idx="84">
                  <c:v>24.851394828793261</c:v>
                </c:pt>
                <c:pt idx="85">
                  <c:v>23.283191855722688</c:v>
                </c:pt>
                <c:pt idx="86">
                  <c:v>21.637341103034576</c:v>
                </c:pt>
                <c:pt idx="87">
                  <c:v>19.913329522929821</c:v>
                </c:pt>
                <c:pt idx="88">
                  <c:v>18.110754297804796</c:v>
                </c:pt>
                <c:pt idx="89">
                  <c:v>16.229325651772609</c:v>
                </c:pt>
                <c:pt idx="90">
                  <c:v>14.268868892802365</c:v>
                </c:pt>
              </c:numCache>
            </c:numRef>
          </c:yVal>
        </c:ser>
        <c:ser>
          <c:idx val="5"/>
          <c:order val="3"/>
          <c:tx>
            <c:v>Primary yellow</c:v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'rainbow elev vs theta'!$B$12:$B$102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'rainbow elev vs theta'!$F$12:$F$102</c:f>
              <c:numCache>
                <c:formatCode>0.00</c:formatCode>
                <c:ptCount val="91"/>
                <c:pt idx="0">
                  <c:v>0</c:v>
                </c:pt>
                <c:pt idx="1">
                  <c:v>1.0013914022387642</c:v>
                </c:pt>
                <c:pt idx="2">
                  <c:v>2.0023831760498538</c:v>
                </c:pt>
                <c:pt idx="3">
                  <c:v>3.0025751977487412</c:v>
                </c:pt>
                <c:pt idx="4">
                  <c:v>4.0015663523347058</c:v>
                </c:pt>
                <c:pt idx="5">
                  <c:v>4.9989540358273912</c:v>
                </c:pt>
                <c:pt idx="6">
                  <c:v>5.9943336551991147</c:v>
                </c:pt>
                <c:pt idx="7">
                  <c:v>6.9872981251055064</c:v>
                </c:pt>
                <c:pt idx="8">
                  <c:v>7.977437360620379</c:v>
                </c:pt>
                <c:pt idx="9">
                  <c:v>8.9643377651856682</c:v>
                </c:pt>
                <c:pt idx="10">
                  <c:v>9.9475817129932036</c:v>
                </c:pt>
                <c:pt idx="11">
                  <c:v>10.926747025022816</c:v>
                </c:pt>
                <c:pt idx="12">
                  <c:v>11.901406437970993</c:v>
                </c:pt>
                <c:pt idx="13">
                  <c:v>12.871127065315795</c:v>
                </c:pt>
                <c:pt idx="14">
                  <c:v>13.835469849778834</c:v>
                </c:pt>
                <c:pt idx="15">
                  <c:v>14.79398900646178</c:v>
                </c:pt>
                <c:pt idx="16">
                  <c:v>15.746231455956885</c:v>
                </c:pt>
                <c:pt idx="17">
                  <c:v>16.691736246755738</c:v>
                </c:pt>
                <c:pt idx="18">
                  <c:v>17.630033966310755</c:v>
                </c:pt>
                <c:pt idx="19">
                  <c:v>18.560646140139916</c:v>
                </c:pt>
                <c:pt idx="20">
                  <c:v>19.483084618406782</c:v>
                </c:pt>
                <c:pt idx="21">
                  <c:v>20.396850949458138</c:v>
                </c:pt>
                <c:pt idx="22">
                  <c:v>21.301435739858274</c:v>
                </c:pt>
                <c:pt idx="23">
                  <c:v>22.196318000527445</c:v>
                </c:pt>
                <c:pt idx="24">
                  <c:v>23.080964478668854</c:v>
                </c:pt>
                <c:pt idx="25">
                  <c:v>23.95482897525908</c:v>
                </c:pt>
                <c:pt idx="26">
                  <c:v>24.817351647980967</c:v>
                </c:pt>
                <c:pt idx="27">
                  <c:v>25.667958299595551</c:v>
                </c:pt>
                <c:pt idx="28">
                  <c:v>26.506059651886773</c:v>
                </c:pt>
                <c:pt idx="29">
                  <c:v>27.331050605466658</c:v>
                </c:pt>
                <c:pt idx="30">
                  <c:v>28.1423094859047</c:v>
                </c:pt>
                <c:pt idx="31">
                  <c:v>28.939197276843863</c:v>
                </c:pt>
                <c:pt idx="32">
                  <c:v>29.721056840990499</c:v>
                </c:pt>
                <c:pt idx="33">
                  <c:v>30.487212130117463</c:v>
                </c:pt>
                <c:pt idx="34">
                  <c:v>31.236967385503579</c:v>
                </c:pt>
                <c:pt idx="35">
                  <c:v>31.969606330548739</c:v>
                </c:pt>
                <c:pt idx="36">
                  <c:v>32.684391357656693</c:v>
                </c:pt>
                <c:pt idx="37">
                  <c:v>33.380562711869665</c:v>
                </c:pt>
                <c:pt idx="38">
                  <c:v>34.057337674172501</c:v>
                </c:pt>
                <c:pt idx="39">
                  <c:v>34.713909747861749</c:v>
                </c:pt>
                <c:pt idx="40">
                  <c:v>35.349447851900813</c:v>
                </c:pt>
                <c:pt idx="41">
                  <c:v>35.963095525757417</c:v>
                </c:pt>
                <c:pt idx="42">
                  <c:v>36.553970150844904</c:v>
                </c:pt>
                <c:pt idx="43">
                  <c:v>37.121162194369063</c:v>
                </c:pt>
                <c:pt idx="44">
                  <c:v>37.663734482114869</c:v>
                </c:pt>
                <c:pt idx="45">
                  <c:v>38.180721507494262</c:v>
                </c:pt>
                <c:pt idx="46">
                  <c:v>38.671128785016066</c:v>
                </c:pt>
                <c:pt idx="47">
                  <c:v>39.13393225722816</c:v>
                </c:pt>
                <c:pt idx="48">
                  <c:v>39.568077765119298</c:v>
                </c:pt>
                <c:pt idx="49">
                  <c:v>39.97248059294369</c:v>
                </c:pt>
                <c:pt idx="50">
                  <c:v>40.34602509944132</c:v>
                </c:pt>
                <c:pt idx="51">
                  <c:v>40.687564448457039</c:v>
                </c:pt>
                <c:pt idx="52">
                  <c:v>40.995920453000203</c:v>
                </c:pt>
                <c:pt idx="53">
                  <c:v>41.269883547817187</c:v>
                </c:pt>
                <c:pt idx="54">
                  <c:v>41.508212906548025</c:v>
                </c:pt>
                <c:pt idx="55">
                  <c:v>41.709636720484674</c:v>
                </c:pt>
                <c:pt idx="56">
                  <c:v>41.872852656810849</c:v>
                </c:pt>
                <c:pt idx="57">
                  <c:v>41.996528514946824</c:v>
                </c:pt>
                <c:pt idx="58">
                  <c:v>42.079303100214773</c:v>
                </c:pt>
                <c:pt idx="59">
                  <c:v>42.119787334428018</c:v>
                </c:pt>
                <c:pt idx="60">
                  <c:v>42.116565623156795</c:v>
                </c:pt>
                <c:pt idx="61">
                  <c:v>42.068197499269758</c:v>
                </c:pt>
                <c:pt idx="62">
                  <c:v>41.973219561851487</c:v>
                </c:pt>
                <c:pt idx="63">
                  <c:v>41.830147728686796</c:v>
                </c:pt>
                <c:pt idx="64">
                  <c:v>41.637479819134619</c:v>
                </c:pt>
                <c:pt idx="65">
                  <c:v>41.393698482325888</c:v>
                </c:pt>
                <c:pt idx="66">
                  <c:v>41.097274483165563</c:v>
                </c:pt>
                <c:pt idx="67">
                  <c:v>40.746670355551714</c:v>
                </c:pt>
                <c:pt idx="68">
                  <c:v>40.340344428514882</c:v>
                </c:pt>
                <c:pt idx="69">
                  <c:v>39.876755226601503</c:v>
                </c:pt>
                <c:pt idx="70">
                  <c:v>39.354366240782042</c:v>
                </c:pt>
                <c:pt idx="71">
                  <c:v>38.771651060469004</c:v>
                </c:pt>
                <c:pt idx="72">
                  <c:v>38.127098850927375</c:v>
                </c:pt>
                <c:pt idx="73">
                  <c:v>37.419220153525536</c:v>
                </c:pt>
                <c:pt idx="74">
                  <c:v>36.646552979001797</c:v>
                </c:pt>
                <c:pt idx="75">
                  <c:v>35.807669156352077</c:v>
                </c:pt>
                <c:pt idx="76">
                  <c:v>34.901180892240653</c:v>
                </c:pt>
                <c:pt idx="77">
                  <c:v>33.925747488190062</c:v>
                </c:pt>
                <c:pt idx="78">
                  <c:v>32.88008215545257</c:v>
                </c:pt>
                <c:pt idx="79">
                  <c:v>31.762958860634409</c:v>
                </c:pt>
                <c:pt idx="80">
                  <c:v>30.573219129105571</c:v>
                </c:pt>
                <c:pt idx="81">
                  <c:v>29.30977872823664</c:v>
                </c:pt>
                <c:pt idx="82">
                  <c:v>27.971634148815063</c:v>
                </c:pt>
                <c:pt idx="83">
                  <c:v>26.557868800844428</c:v>
                </c:pt>
                <c:pt idx="84">
                  <c:v>25.067658839511779</c:v>
                </c:pt>
                <c:pt idx="85">
                  <c:v>23.500278538582734</c:v>
                </c:pt>
                <c:pt idx="86">
                  <c:v>21.855105131937471</c:v>
                </c:pt>
                <c:pt idx="87">
                  <c:v>20.13162304942157</c:v>
                </c:pt>
                <c:pt idx="88">
                  <c:v>18.329427480602707</c:v>
                </c:pt>
                <c:pt idx="89">
                  <c:v>16.448227209267273</c:v>
                </c:pt>
                <c:pt idx="90">
                  <c:v>14.487846672358723</c:v>
                </c:pt>
              </c:numCache>
            </c:numRef>
          </c:yVal>
        </c:ser>
        <c:ser>
          <c:idx val="7"/>
          <c:order val="4"/>
          <c:tx>
            <c:v>Primary cyan</c:v>
          </c:tx>
          <c:spPr>
            <a:ln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'rainbow elev vs theta'!$B$12:$B$102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'rainbow elev vs theta'!$H$12:$H$102</c:f>
              <c:numCache>
                <c:formatCode>0.00</c:formatCode>
                <c:ptCount val="91"/>
                <c:pt idx="0">
                  <c:v>0</c:v>
                </c:pt>
                <c:pt idx="1">
                  <c:v>0.99610012805949821</c:v>
                </c:pt>
                <c:pt idx="2">
                  <c:v>1.9917995219620384</c:v>
                </c:pt>
                <c:pt idx="3">
                  <c:v>2.9866969531051466</c:v>
                </c:pt>
                <c:pt idx="4">
                  <c:v>3.9803902032026617</c:v>
                </c:pt>
                <c:pt idx="5">
                  <c:v>4.9724755674621086</c:v>
                </c:pt>
                <c:pt idx="6">
                  <c:v>5.9625473553875192</c:v>
                </c:pt>
                <c:pt idx="7">
                  <c:v>6.9501973884204089</c:v>
                </c:pt>
                <c:pt idx="8">
                  <c:v>7.9350144936351272</c:v>
                </c:pt>
                <c:pt idx="9">
                  <c:v>8.9165839927102315</c:v>
                </c:pt>
                <c:pt idx="10">
                  <c:v>9.8944871854034115</c:v>
                </c:pt>
                <c:pt idx="11">
                  <c:v>10.868300826766189</c:v>
                </c:pt>
                <c:pt idx="12">
                  <c:v>11.837596597344035</c:v>
                </c:pt>
                <c:pt idx="13">
                  <c:v>12.801940565620558</c:v>
                </c:pt>
                <c:pt idx="14">
                  <c:v>13.760892641978728</c:v>
                </c:pt>
                <c:pt idx="15">
                  <c:v>14.714006023471006</c:v>
                </c:pt>
                <c:pt idx="16">
                  <c:v>15.66082662871141</c:v>
                </c:pt>
                <c:pt idx="17">
                  <c:v>16.600892522229032</c:v>
                </c:pt>
                <c:pt idx="18">
                  <c:v>17.533733327653231</c:v>
                </c:pt>
                <c:pt idx="19">
                  <c:v>18.458869629137471</c:v>
                </c:pt>
                <c:pt idx="20">
                  <c:v>19.375812360471386</c:v>
                </c:pt>
                <c:pt idx="21">
                  <c:v>20.284062181381675</c:v>
                </c:pt>
                <c:pt idx="22">
                  <c:v>21.183108840580328</c:v>
                </c:pt>
                <c:pt idx="23">
                  <c:v>22.072430525187563</c:v>
                </c:pt>
                <c:pt idx="24">
                  <c:v>22.951493196235496</c:v>
                </c:pt>
                <c:pt idx="25">
                  <c:v>23.81974991004963</c:v>
                </c:pt>
                <c:pt idx="26">
                  <c:v>24.676640125409723</c:v>
                </c:pt>
                <c:pt idx="27">
                  <c:v>25.521588996511632</c:v>
                </c:pt>
                <c:pt idx="28">
                  <c:v>26.354006651888017</c:v>
                </c:pt>
                <c:pt idx="29">
                  <c:v>27.173287459601763</c:v>
                </c:pt>
                <c:pt idx="30">
                  <c:v>27.97880927920194</c:v>
                </c:pt>
                <c:pt idx="31">
                  <c:v>28.769932701131857</c:v>
                </c:pt>
                <c:pt idx="32">
                  <c:v>29.546000274503324</c:v>
                </c:pt>
                <c:pt idx="33">
                  <c:v>30.306335724404185</c:v>
                </c:pt>
                <c:pt idx="34">
                  <c:v>31.050243160188568</c:v>
                </c:pt>
                <c:pt idx="35">
                  <c:v>31.777006276516037</c:v>
                </c:pt>
                <c:pt idx="36">
                  <c:v>32.485887549256923</c:v>
                </c:pt>
                <c:pt idx="37">
                  <c:v>33.17612742877153</c:v>
                </c:pt>
                <c:pt idx="38">
                  <c:v>33.846943533502532</c:v>
                </c:pt>
                <c:pt idx="39">
                  <c:v>34.497529847294579</c:v>
                </c:pt>
                <c:pt idx="40">
                  <c:v>35.127055924377203</c:v>
                </c:pt>
                <c:pt idx="41">
                  <c:v>35.734666106516976</c:v>
                </c:pt>
                <c:pt idx="42">
                  <c:v>36.319478757465141</c:v>
                </c:pt>
                <c:pt idx="43">
                  <c:v>36.880585520499089</c:v>
                </c:pt>
                <c:pt idx="44">
                  <c:v>37.417050605581686</c:v>
                </c:pt>
                <c:pt idx="45">
                  <c:v>37.927910113437115</c:v>
                </c:pt>
                <c:pt idx="46">
                  <c:v>38.412171404671994</c:v>
                </c:pt>
                <c:pt idx="47">
                  <c:v>38.868812522945433</c:v>
                </c:pt>
                <c:pt idx="48">
                  <c:v>39.296781682112957</c:v>
                </c:pt>
                <c:pt idx="49">
                  <c:v>39.694996828227424</c:v>
                </c:pt>
                <c:pt idx="50">
                  <c:v>40.062345288270187</c:v>
                </c:pt>
                <c:pt idx="51">
                  <c:v>40.397683518493238</c:v>
                </c:pt>
                <c:pt idx="52">
                  <c:v>40.699836966267412</c:v>
                </c:pt>
                <c:pt idx="53">
                  <c:v>40.967600060334739</c:v>
                </c:pt>
                <c:pt idx="54">
                  <c:v>41.199736345333442</c:v>
                </c:pt>
                <c:pt idx="55">
                  <c:v>41.39497877737859</c:v>
                </c:pt>
                <c:pt idx="56">
                  <c:v>41.552030198310966</c:v>
                </c:pt>
                <c:pt idx="57">
                  <c:v>41.669564006936376</c:v>
                </c:pt>
                <c:pt idx="58">
                  <c:v>41.746225046134256</c:v>
                </c:pt>
                <c:pt idx="59">
                  <c:v>41.780630725068249</c:v>
                </c:pt>
                <c:pt idx="60">
                  <c:v>41.771372395845908</c:v>
                </c:pt>
                <c:pt idx="61">
                  <c:v>41.717017003791916</c:v>
                </c:pt>
                <c:pt idx="62">
                  <c:v>41.616109029968982</c:v>
                </c:pt>
                <c:pt idx="63">
                  <c:v>41.467172743652391</c:v>
                </c:pt>
                <c:pt idx="64">
                  <c:v>41.268714781077598</c:v>
                </c:pt>
                <c:pt idx="65">
                  <c:v>41.019227064885797</c:v>
                </c:pt>
                <c:pt idx="66">
                  <c:v>40.717190076242701</c:v>
                </c:pt>
                <c:pt idx="67">
                  <c:v>40.361076488555199</c:v>
                </c:pt>
                <c:pt idx="68">
                  <c:v>39.949355168031659</c:v>
                </c:pt>
                <c:pt idx="69">
                  <c:v>39.480495542004135</c:v>
                </c:pt>
                <c:pt idx="70">
                  <c:v>38.952972330951333</c:v>
                </c:pt>
                <c:pt idx="71">
                  <c:v>38.365270634556538</c:v>
                </c:pt>
                <c:pt idx="72">
                  <c:v>37.715891355938069</c:v>
                </c:pt>
                <c:pt idx="73">
                  <c:v>37.00335694148378</c:v>
                </c:pt>
                <c:pt idx="74">
                  <c:v>36.226217406597542</c:v>
                </c:pt>
                <c:pt idx="75">
                  <c:v>35.383056610259729</c:v>
                </c:pt>
                <c:pt idx="76">
                  <c:v>34.47249873378086</c:v>
                </c:pt>
                <c:pt idx="77">
                  <c:v>33.493214911673626</c:v>
                </c:pt>
                <c:pt idx="78">
                  <c:v>32.443929955406496</c:v>
                </c:pt>
                <c:pt idx="79">
                  <c:v>31.323429104168898</c:v>
                </c:pt>
                <c:pt idx="80">
                  <c:v>30.130564730920447</c:v>
                </c:pt>
                <c:pt idx="81">
                  <c:v>28.864262927176796</c:v>
                </c:pt>
                <c:pt idx="82">
                  <c:v>27.523529886435757</c:v>
                </c:pt>
                <c:pt idx="83">
                  <c:v>26.107458004109969</c:v>
                </c:pt>
                <c:pt idx="84">
                  <c:v>24.615231611482344</c:v>
                </c:pt>
                <c:pt idx="85">
                  <c:v>23.046132262697444</c:v>
                </c:pt>
                <c:pt idx="86">
                  <c:v>21.399543497225903</c:v>
                </c:pt>
                <c:pt idx="87">
                  <c:v>19.674955005616678</c:v>
                </c:pt>
                <c:pt idx="88">
                  <c:v>17.871966133630085</c:v>
                </c:pt>
                <c:pt idx="89">
                  <c:v>15.990288668898961</c:v>
                </c:pt>
                <c:pt idx="90">
                  <c:v>14.029748864893389</c:v>
                </c:pt>
              </c:numCache>
            </c:numRef>
          </c:yVal>
        </c:ser>
        <c:ser>
          <c:idx val="8"/>
          <c:order val="5"/>
          <c:tx>
            <c:v>Primary blue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'rainbow elev vs theta'!$B$12:$B$102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'rainbow elev vs theta'!$I$12:$I$102</c:f>
              <c:numCache>
                <c:formatCode>0.00</c:formatCode>
                <c:ptCount val="91"/>
                <c:pt idx="0">
                  <c:v>0</c:v>
                </c:pt>
                <c:pt idx="1">
                  <c:v>0.99344046473564263</c:v>
                </c:pt>
                <c:pt idx="2">
                  <c:v>1.9864796431399807</c:v>
                </c:pt>
                <c:pt idx="3">
                  <c:v>2.9787157548515588</c:v>
                </c:pt>
                <c:pt idx="4">
                  <c:v>3.9697460306608958</c:v>
                </c:pt>
                <c:pt idx="5">
                  <c:v>4.9591662161180379</c:v>
                </c:pt>
                <c:pt idx="6">
                  <c:v>5.9465700727805118</c:v>
                </c:pt>
                <c:pt idx="7">
                  <c:v>6.9315488763193356</c:v>
                </c:pt>
                <c:pt idx="8">
                  <c:v>7.9136909107047817</c:v>
                </c:pt>
                <c:pt idx="9">
                  <c:v>8.8925809576985682</c:v>
                </c:pt>
                <c:pt idx="10">
                  <c:v>9.8677997808858606</c:v>
                </c:pt>
                <c:pt idx="11">
                  <c:v>10.838923603488702</c:v>
                </c:pt>
                <c:pt idx="12">
                  <c:v>11.805523579212812</c:v>
                </c:pt>
                <c:pt idx="13">
                  <c:v>12.767165255392195</c:v>
                </c:pt>
                <c:pt idx="14">
                  <c:v>13.723408027711443</c:v>
                </c:pt>
                <c:pt idx="15">
                  <c:v>14.673804585804033</c:v>
                </c:pt>
                <c:pt idx="16">
                  <c:v>15.617900349046971</c:v>
                </c:pt>
                <c:pt idx="17">
                  <c:v>16.555232891898736</c:v>
                </c:pt>
                <c:pt idx="18">
                  <c:v>17.485331358158604</c:v>
                </c:pt>
                <c:pt idx="19">
                  <c:v>18.407715863562622</c:v>
                </c:pt>
                <c:pt idx="20">
                  <c:v>19.321896886174532</c:v>
                </c:pt>
                <c:pt idx="21">
                  <c:v>20.227374644081426</c:v>
                </c:pt>
                <c:pt idx="22">
                  <c:v>21.123638459962155</c:v>
                </c:pt>
                <c:pt idx="23">
                  <c:v>22.010166112166122</c:v>
                </c:pt>
                <c:pt idx="24">
                  <c:v>22.886423172019104</c:v>
                </c:pt>
                <c:pt idx="25">
                  <c:v>23.751862327163803</c:v>
                </c:pt>
                <c:pt idx="26">
                  <c:v>24.605922690848878</c:v>
                </c:pt>
                <c:pt idx="27">
                  <c:v>25.448029097199441</c:v>
                </c:pt>
                <c:pt idx="28">
                  <c:v>26.277591382639695</c:v>
                </c:pt>
                <c:pt idx="29">
                  <c:v>27.094003653793962</c:v>
                </c:pt>
                <c:pt idx="30">
                  <c:v>27.896643542369372</c:v>
                </c:pt>
                <c:pt idx="31">
                  <c:v>28.684871447722671</c:v>
                </c:pt>
                <c:pt idx="32">
                  <c:v>29.45802976803914</c:v>
                </c:pt>
                <c:pt idx="33">
                  <c:v>30.215442121303692</c:v>
                </c:pt>
                <c:pt idx="34">
                  <c:v>30.956412557527081</c:v>
                </c:pt>
                <c:pt idx="35">
                  <c:v>31.680224764006546</c:v>
                </c:pt>
                <c:pt idx="36">
                  <c:v>32.386141265750155</c:v>
                </c:pt>
                <c:pt idx="37">
                  <c:v>33.073402623584599</c:v>
                </c:pt>
                <c:pt idx="38">
                  <c:v>33.741226632895675</c:v>
                </c:pt>
                <c:pt idx="39">
                  <c:v>34.38880752642504</c:v>
                </c:pt>
                <c:pt idx="40">
                  <c:v>35.015315185065759</c:v>
                </c:pt>
                <c:pt idx="41">
                  <c:v>35.619894361167489</c:v>
                </c:pt>
                <c:pt idx="42">
                  <c:v>36.201663919479415</c:v>
                </c:pt>
                <c:pt idx="43">
                  <c:v>36.759716101527246</c:v>
                </c:pt>
                <c:pt idx="44">
                  <c:v>37.293115819941725</c:v>
                </c:pt>
                <c:pt idx="45">
                  <c:v>37.800899990026934</c:v>
                </c:pt>
                <c:pt idx="46">
                  <c:v>38.282076906679769</c:v>
                </c:pt>
                <c:pt idx="47">
                  <c:v>38.735625675639774</c:v>
                </c:pt>
                <c:pt idx="48">
                  <c:v>39.160495708964</c:v>
                </c:pt>
                <c:pt idx="49">
                  <c:v>39.555606295568104</c:v>
                </c:pt>
                <c:pt idx="50">
                  <c:v>39.919846258657415</c:v>
                </c:pt>
                <c:pt idx="51">
                  <c:v>40.252073712866618</c:v>
                </c:pt>
                <c:pt idx="52">
                  <c:v>40.55111593492969</c:v>
                </c:pt>
                <c:pt idx="53">
                  <c:v>40.815769362690702</c:v>
                </c:pt>
                <c:pt idx="54">
                  <c:v>41.044799738222174</c:v>
                </c:pt>
                <c:pt idx="55">
                  <c:v>41.236942411717003</c:v>
                </c:pt>
                <c:pt idx="56">
                  <c:v>41.39090282363285</c:v>
                </c:pt>
                <c:pt idx="57">
                  <c:v>41.50535718326136</c:v>
                </c:pt>
                <c:pt idx="58">
                  <c:v>41.578953362432415</c:v>
                </c:pt>
                <c:pt idx="59">
                  <c:v>41.610312023402614</c:v>
                </c:pt>
                <c:pt idx="60">
                  <c:v>41.598028000073711</c:v>
                </c:pt>
                <c:pt idx="61">
                  <c:v>41.540671951488065</c:v>
                </c:pt>
                <c:pt idx="62">
                  <c:v>41.436792306006645</c:v>
                </c:pt>
                <c:pt idx="63">
                  <c:v>41.28491751363358</c:v>
                </c:pt>
                <c:pt idx="64">
                  <c:v>41.083558622558449</c:v>
                </c:pt>
                <c:pt idx="65">
                  <c:v>40.831212194090078</c:v>
                </c:pt>
                <c:pt idx="66">
                  <c:v>40.526363567707733</c:v>
                </c:pt>
                <c:pt idx="67">
                  <c:v>40.167490484914282</c:v>
                </c:pt>
                <c:pt idx="68">
                  <c:v>39.753067076913332</c:v>
                </c:pt>
                <c:pt idx="69">
                  <c:v>39.281568216828809</c:v>
                </c:pt>
                <c:pt idx="70">
                  <c:v>38.751474232241158</c:v>
                </c:pt>
                <c:pt idx="71">
                  <c:v>38.161275968251701</c:v>
                </c:pt>
                <c:pt idx="72">
                  <c:v>37.509480185145186</c:v>
                </c:pt>
                <c:pt idx="73">
                  <c:v>36.794615268077685</c:v>
                </c:pt>
                <c:pt idx="74">
                  <c:v>36.015237219165961</c:v>
                </c:pt>
                <c:pt idx="75">
                  <c:v>35.169935895032026</c:v>
                </c:pt>
                <c:pt idx="76">
                  <c:v>34.257341445421162</c:v>
                </c:pt>
                <c:pt idx="77">
                  <c:v>33.276130901151554</c:v>
                </c:pt>
                <c:pt idx="78">
                  <c:v>32.225034852590369</c:v>
                </c:pt>
                <c:pt idx="79">
                  <c:v>31.102844153308762</c:v>
                </c:pt>
                <c:pt idx="80">
                  <c:v>29.908416577806069</c:v>
                </c:pt>
                <c:pt idx="81">
                  <c:v>28.640683357452595</c:v>
                </c:pt>
                <c:pt idx="82">
                  <c:v>27.298655515323347</c:v>
                </c:pt>
                <c:pt idx="83">
                  <c:v>25.881429918610369</c:v>
                </c:pt>
                <c:pt idx="84">
                  <c:v>24.388194966984695</c:v>
                </c:pt>
                <c:pt idx="85">
                  <c:v>22.818235836786837</c:v>
                </c:pt>
                <c:pt idx="86">
                  <c:v>21.170939204333418</c:v>
                </c:pt>
                <c:pt idx="87">
                  <c:v>19.445797376962808</c:v>
                </c:pt>
                <c:pt idx="88">
                  <c:v>17.642411767654494</c:v>
                </c:pt>
                <c:pt idx="89">
                  <c:v>15.76049565801423</c:v>
                </c:pt>
                <c:pt idx="90">
                  <c:v>13.799876204932017</c:v>
                </c:pt>
              </c:numCache>
            </c:numRef>
          </c:yVal>
        </c:ser>
        <c:ser>
          <c:idx val="3"/>
          <c:order val="6"/>
          <c:tx>
            <c:v>Primary violet</c:v>
          </c:tx>
          <c:spPr>
            <a:ln>
              <a:solidFill>
                <a:srgbClr val="8900FF"/>
              </a:solidFill>
            </a:ln>
          </c:spPr>
          <c:marker>
            <c:symbol val="none"/>
          </c:marker>
          <c:xVal>
            <c:numRef>
              <c:f>'rainbow elev vs theta'!$B$12:$B$102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'rainbow elev vs theta'!$J$12:$J$102</c:f>
              <c:numCache>
                <c:formatCode>0.00</c:formatCode>
                <c:ptCount val="91"/>
                <c:pt idx="0">
                  <c:v>0</c:v>
                </c:pt>
                <c:pt idx="1">
                  <c:v>0.98712835882256489</c:v>
                </c:pt>
                <c:pt idx="2">
                  <c:v>1.9738541305362074</c:v>
                </c:pt>
                <c:pt idx="3">
                  <c:v>2.9597742350076373</c:v>
                </c:pt>
                <c:pt idx="4">
                  <c:v>3.9444846052788152</c:v>
                </c:pt>
                <c:pt idx="5">
                  <c:v>4.9275796922154544</c:v>
                </c:pt>
                <c:pt idx="6">
                  <c:v>5.9086519668312905</c:v>
                </c:pt>
                <c:pt idx="7">
                  <c:v>6.8872914195179087</c:v>
                </c:pt>
                <c:pt idx="8">
                  <c:v>7.8630850554140839</c:v>
                </c:pt>
                <c:pt idx="9">
                  <c:v>8.8356163851541041</c:v>
                </c:pt>
                <c:pt idx="10">
                  <c:v>9.80446491024151</c:v>
                </c:pt>
                <c:pt idx="11">
                  <c:v>10.769205602303412</c:v>
                </c:pt>
                <c:pt idx="12">
                  <c:v>11.729408375491342</c:v>
                </c:pt>
                <c:pt idx="13">
                  <c:v>12.684637551307864</c:v>
                </c:pt>
                <c:pt idx="14">
                  <c:v>13.634451315154175</c:v>
                </c:pt>
                <c:pt idx="15">
                  <c:v>14.578401163912776</c:v>
                </c:pt>
                <c:pt idx="16">
                  <c:v>15.516031343902787</c:v>
                </c:pt>
                <c:pt idx="17">
                  <c:v>16.446878278572282</c:v>
                </c:pt>
                <c:pt idx="18">
                  <c:v>17.370469985324338</c:v>
                </c:pt>
                <c:pt idx="19">
                  <c:v>18.286325480911717</c:v>
                </c:pt>
                <c:pt idx="20">
                  <c:v>19.193954174878989</c:v>
                </c:pt>
                <c:pt idx="21">
                  <c:v>20.092855250583099</c:v>
                </c:pt>
                <c:pt idx="22">
                  <c:v>20.982517033383886</c:v>
                </c:pt>
                <c:pt idx="23">
                  <c:v>21.862416345665043</c:v>
                </c:pt>
                <c:pt idx="24">
                  <c:v>22.73201784842734</c:v>
                </c:pt>
                <c:pt idx="25">
                  <c:v>23.590773369288218</c:v>
                </c:pt>
                <c:pt idx="26">
                  <c:v>24.438121216827689</c:v>
                </c:pt>
                <c:pt idx="27">
                  <c:v>25.273485481342302</c:v>
                </c:pt>
                <c:pt idx="28">
                  <c:v>26.09627532220647</c:v>
                </c:pt>
                <c:pt idx="29">
                  <c:v>26.905884242197168</c:v>
                </c:pt>
                <c:pt idx="30">
                  <c:v>27.701689349316243</c:v>
                </c:pt>
                <c:pt idx="31">
                  <c:v>28.483050606843314</c:v>
                </c:pt>
                <c:pt idx="32">
                  <c:v>29.249310072578609</c:v>
                </c:pt>
                <c:pt idx="33">
                  <c:v>29.999791128487431</c:v>
                </c:pt>
                <c:pt idx="34">
                  <c:v>30.733797702239642</c:v>
                </c:pt>
                <c:pt idx="35">
                  <c:v>31.450613482453338</c:v>
                </c:pt>
                <c:pt idx="36">
                  <c:v>32.14950112980118</c:v>
                </c:pt>
                <c:pt idx="37">
                  <c:v>32.829701486524762</c:v>
                </c:pt>
                <c:pt idx="38">
                  <c:v>33.490432787331038</c:v>
                </c:pt>
                <c:pt idx="39">
                  <c:v>34.130889875113866</c:v>
                </c:pt>
                <c:pt idx="40">
                  <c:v>34.75024342545894</c:v>
                </c:pt>
                <c:pt idx="41">
                  <c:v>35.347639184453463</c:v>
                </c:pt>
                <c:pt idx="42">
                  <c:v>35.922197224929924</c:v>
                </c:pt>
                <c:pt idx="43">
                  <c:v>36.473011226936485</c:v>
                </c:pt>
                <c:pt idx="44">
                  <c:v>36.999147788934145</c:v>
                </c:pt>
                <c:pt idx="45">
                  <c:v>37.499645776982163</c:v>
                </c:pt>
                <c:pt idx="46">
                  <c:v>37.97351571998086</c:v>
                </c:pt>
                <c:pt idx="47">
                  <c:v>38.419739259893952</c:v>
                </c:pt>
                <c:pt idx="48">
                  <c:v>38.837268666768097</c:v>
                </c:pt>
                <c:pt idx="49">
                  <c:v>39.225026429295077</c:v>
                </c:pt>
                <c:pt idx="50">
                  <c:v>39.581904932618748</c:v>
                </c:pt>
                <c:pt idx="51">
                  <c:v>39.906766236060335</c:v>
                </c:pt>
                <c:pt idx="52">
                  <c:v>40.198441964407181</c:v>
                </c:pt>
                <c:pt idx="53">
                  <c:v>40.455733327369991</c:v>
                </c:pt>
                <c:pt idx="54">
                  <c:v>40.677411282734013</c:v>
                </c:pt>
                <c:pt idx="55">
                  <c:v>40.86221685959466</c:v>
                </c:pt>
                <c:pt idx="56">
                  <c:v>41.008861658840928</c:v>
                </c:pt>
                <c:pt idx="57">
                  <c:v>41.116028548705444</c:v>
                </c:pt>
                <c:pt idx="58">
                  <c:v>41.182372573698963</c:v>
                </c:pt>
                <c:pt idx="59">
                  <c:v>41.206522095543576</c:v>
                </c:pt>
                <c:pt idx="60">
                  <c:v>41.187080184780747</c:v>
                </c:pt>
                <c:pt idx="61">
                  <c:v>41.122626281493758</c:v>
                </c:pt>
                <c:pt idx="62">
                  <c:v>41.011718143013482</c:v>
                </c:pt>
                <c:pt idx="63">
                  <c:v>40.852894095508951</c:v>
                </c:pt>
                <c:pt idx="64">
                  <c:v>40.644675604955374</c:v>
                </c:pt>
                <c:pt idx="65">
                  <c:v>40.385570181068744</c:v>
                </c:pt>
                <c:pt idx="66">
                  <c:v>40.074074625355472</c:v>
                </c:pt>
                <c:pt idx="67">
                  <c:v>39.708678631404034</c:v>
                </c:pt>
                <c:pt idx="68">
                  <c:v>39.287868741924626</c:v>
                </c:pt>
                <c:pt idx="69">
                  <c:v>38.810132662796264</c:v>
                </c:pt>
                <c:pt idx="70">
                  <c:v>38.273963929516377</c:v>
                </c:pt>
                <c:pt idx="71">
                  <c:v>37.677866915989554</c:v>
                </c:pt>
                <c:pt idx="72">
                  <c:v>37.020362169574447</c:v>
                </c:pt>
                <c:pt idx="73">
                  <c:v>36.29999204981484</c:v>
                </c:pt>
                <c:pt idx="74">
                  <c:v>35.515326641402609</c:v>
                </c:pt>
                <c:pt idx="75">
                  <c:v>34.664969904785302</c:v>
                </c:pt>
                <c:pt idx="76">
                  <c:v>33.747566020606008</c:v>
                </c:pt>
                <c:pt idx="77">
                  <c:v>32.76180587701883</c:v>
                </c:pt>
                <c:pt idx="78">
                  <c:v>31.706433642083539</c:v>
                </c:pt>
                <c:pt idx="79">
                  <c:v>30.580253357121702</c:v>
                </c:pt>
                <c:pt idx="80">
                  <c:v>29.382135481364482</c:v>
                </c:pt>
                <c:pt idx="81">
                  <c:v>28.111023313669847</c:v>
                </c:pt>
                <c:pt idx="82">
                  <c:v>26.765939213773311</c:v>
                </c:pt>
                <c:pt idx="83">
                  <c:v>25.345990543672183</c:v>
                </c:pt>
                <c:pt idx="84">
                  <c:v>23.850375249504591</c:v>
                </c:pt>
                <c:pt idx="85">
                  <c:v>22.278387005813798</c:v>
                </c:pt>
                <c:pt idx="86">
                  <c:v>20.629419847461907</c:v>
                </c:pt>
                <c:pt idx="87">
                  <c:v>18.902972219694057</c:v>
                </c:pt>
                <c:pt idx="88">
                  <c:v>17.098650383905557</c:v>
                </c:pt>
                <c:pt idx="89">
                  <c:v>15.216171125406467</c:v>
                </c:pt>
                <c:pt idx="90">
                  <c:v>13.255363719716854</c:v>
                </c:pt>
              </c:numCache>
            </c:numRef>
          </c:yVal>
        </c:ser>
        <c:ser>
          <c:idx val="2"/>
          <c:order val="7"/>
          <c:tx>
            <c:v>Secondary red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'rainbow elev vs theta'!$B$12:$B$102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'rainbow elev vs theta'!$M$12:$M$102</c:f>
              <c:numCache>
                <c:formatCode>0.00</c:formatCode>
                <c:ptCount val="91"/>
                <c:pt idx="0">
                  <c:v>180</c:v>
                </c:pt>
                <c:pt idx="1">
                  <c:v>177.49218537881251</c:v>
                </c:pt>
                <c:pt idx="2">
                  <c:v>174.98496899442765</c:v>
                </c:pt>
                <c:pt idx="3">
                  <c:v>172.47894982739288</c:v>
                </c:pt>
                <c:pt idx="4">
                  <c:v>169.97472834695947</c:v>
                </c:pt>
                <c:pt idx="5">
                  <c:v>167.47290725846909</c:v>
                </c:pt>
                <c:pt idx="6">
                  <c:v>164.97409225437903</c:v>
                </c:pt>
                <c:pt idx="7">
                  <c:v>162.47889277013263</c:v>
                </c:pt>
                <c:pt idx="8">
                  <c:v>159.9879227460782</c:v>
                </c:pt>
                <c:pt idx="9">
                  <c:v>157.50180139663078</c:v>
                </c:pt>
                <c:pt idx="10">
                  <c:v>155.02115398786449</c:v>
                </c:pt>
                <c:pt idx="11">
                  <c:v>152.54661262471001</c:v>
                </c:pt>
                <c:pt idx="12">
                  <c:v>150.07881704891986</c:v>
                </c:pt>
                <c:pt idx="13">
                  <c:v>147.6184154489452</c:v>
                </c:pt>
                <c:pt idx="14">
                  <c:v>145.16606528284811</c:v>
                </c:pt>
                <c:pt idx="15">
                  <c:v>142.7224341153468</c:v>
                </c:pt>
                <c:pt idx="16">
                  <c:v>140.28820047006079</c:v>
                </c:pt>
                <c:pt idx="17">
                  <c:v>137.86405469798589</c:v>
                </c:pt>
                <c:pt idx="18">
                  <c:v>135.45069986318373</c:v>
                </c:pt>
                <c:pt idx="19">
                  <c:v>133.04885264661903</c:v>
                </c:pt>
                <c:pt idx="20">
                  <c:v>130.65924426901478</c:v>
                </c:pt>
                <c:pt idx="21">
                  <c:v>128.28262143352276</c:v>
                </c:pt>
                <c:pt idx="22">
                  <c:v>125.91974728892036</c:v>
                </c:pt>
                <c:pt idx="23">
                  <c:v>123.57140241394667</c:v>
                </c:pt>
                <c:pt idx="24">
                  <c:v>121.23838582327255</c:v>
                </c:pt>
                <c:pt idx="25">
                  <c:v>118.92151599546744</c:v>
                </c:pt>
                <c:pt idx="26">
                  <c:v>116.62163192317038</c:v>
                </c:pt>
                <c:pt idx="27">
                  <c:v>114.3395941854952</c:v>
                </c:pt>
                <c:pt idx="28">
                  <c:v>112.07628604249796</c:v>
                </c:pt>
                <c:pt idx="29">
                  <c:v>109.83261455130307</c:v>
                </c:pt>
                <c:pt idx="30">
                  <c:v>107.60951170322087</c:v>
                </c:pt>
                <c:pt idx="31">
                  <c:v>105.40793558089335</c:v>
                </c:pt>
                <c:pt idx="32">
                  <c:v>103.22887153416683</c:v>
                </c:pt>
                <c:pt idx="33">
                  <c:v>101.07333337301233</c:v>
                </c:pt>
                <c:pt idx="34">
                  <c:v>98.942364575389973</c:v>
                </c:pt>
                <c:pt idx="35">
                  <c:v>96.837039507476149</c:v>
                </c:pt>
                <c:pt idx="36">
                  <c:v>94.758464653144955</c:v>
                </c:pt>
                <c:pt idx="37">
                  <c:v>92.707779849003558</c:v>
                </c:pt>
                <c:pt idx="38">
                  <c:v>90.686159520629417</c:v>
                </c:pt>
                <c:pt idx="39">
                  <c:v>88.694813914937185</c:v>
                </c:pt>
                <c:pt idx="40">
                  <c:v>86.734990322810745</c:v>
                </c:pt>
                <c:pt idx="41">
                  <c:v>84.807974285268344</c:v>
                </c:pt>
                <c:pt idx="42">
                  <c:v>82.91509077548362</c:v>
                </c:pt>
                <c:pt idx="43">
                  <c:v>81.057705347959029</c:v>
                </c:pt>
                <c:pt idx="44">
                  <c:v>79.237225245038005</c:v>
                </c:pt>
                <c:pt idx="45">
                  <c:v>77.455100449753203</c:v>
                </c:pt>
                <c:pt idx="46">
                  <c:v>75.712824672734286</c:v>
                </c:pt>
                <c:pt idx="47">
                  <c:v>74.011936259550566</c:v>
                </c:pt>
                <c:pt idx="48">
                  <c:v>72.354019003441337</c:v>
                </c:pt>
                <c:pt idx="49">
                  <c:v>70.740702846902749</c:v>
                </c:pt>
                <c:pt idx="50">
                  <c:v>69.173664454066284</c:v>
                </c:pt>
                <c:pt idx="51">
                  <c:v>67.654627634229968</c:v>
                </c:pt>
                <c:pt idx="52">
                  <c:v>66.185363595321775</c:v>
                </c:pt>
                <c:pt idx="53">
                  <c:v>64.767691004498985</c:v>
                </c:pt>
                <c:pt idx="54">
                  <c:v>63.40347583155404</c:v>
                </c:pt>
                <c:pt idx="55">
                  <c:v>62.094630949347447</c:v>
                </c:pt>
                <c:pt idx="56">
                  <c:v>60.843115464155353</c:v>
                </c:pt>
                <c:pt idx="57">
                  <c:v>59.650933747667054</c:v>
                </c:pt>
                <c:pt idx="58">
                  <c:v>58.52013414144313</c:v>
                </c:pt>
                <c:pt idx="59">
                  <c:v>57.452807304020695</c:v>
                </c:pt>
                <c:pt idx="60">
                  <c:v>56.451084170593589</c:v>
                </c:pt>
                <c:pt idx="61">
                  <c:v>55.517133495390368</c:v>
                </c:pt>
                <c:pt idx="62">
                  <c:v>54.653158947588715</c:v>
                </c:pt>
                <c:pt idx="63">
                  <c:v>53.861395732943357</c:v>
                </c:pt>
                <c:pt idx="64">
                  <c:v>53.144106715340158</c:v>
                </c:pt>
                <c:pt idx="65">
                  <c:v>52.503578015311739</c:v>
                </c:pt>
                <c:pt idx="66">
                  <c:v>51.94211406623382</c:v>
                </c:pt>
                <c:pt idx="67">
                  <c:v>51.462032113542058</c:v>
                </c:pt>
                <c:pt idx="68">
                  <c:v>51.065656147907319</c:v>
                </c:pt>
                <c:pt idx="69">
                  <c:v>50.755310269927165</c:v>
                </c:pt>
                <c:pt idx="70">
                  <c:v>50.533311491533247</c:v>
                </c:pt>
                <c:pt idx="71">
                  <c:v>50.401961987949072</c:v>
                </c:pt>
                <c:pt idx="72">
                  <c:v>50.363540823607764</c:v>
                </c:pt>
                <c:pt idx="73">
                  <c:v>50.420295185830007</c:v>
                </c:pt>
                <c:pt idx="74">
                  <c:v>50.574431171136332</c:v>
                </c:pt>
                <c:pt idx="75">
                  <c:v>50.82810418060253</c:v>
                </c:pt>
                <c:pt idx="76">
                  <c:v>51.183408992424852</c:v>
                </c:pt>
                <c:pt idx="77">
                  <c:v>51.642369591534674</c:v>
                </c:pt>
                <c:pt idx="78">
                  <c:v>52.206928847358391</c:v>
                </c:pt>
                <c:pt idx="79">
                  <c:v>52.878938141270666</c:v>
                </c:pt>
                <c:pt idx="80">
                  <c:v>53.660147054558308</c:v>
                </c:pt>
                <c:pt idx="81">
                  <c:v>54.55219323538406</c:v>
                </c:pt>
                <c:pt idx="82">
                  <c:v>55.556592568933105</c:v>
                </c:pt>
                <c:pt idx="83">
                  <c:v>56.674729778270212</c:v>
                </c:pt>
                <c:pt idx="84">
                  <c:v>57.907849584143577</c:v>
                </c:pt>
                <c:pt idx="85">
                  <c:v>59.257048549783057</c:v>
                </c:pt>
                <c:pt idx="86">
                  <c:v>60.723267731530328</c:v>
                </c:pt>
                <c:pt idx="87">
                  <c:v>62.307286247855252</c:v>
                </c:pt>
                <c:pt idx="88">
                  <c:v>64.009715868037603</c:v>
                </c:pt>
                <c:pt idx="89">
                  <c:v>65.830996707713567</c:v>
                </c:pt>
                <c:pt idx="90">
                  <c:v>67.771394101928351</c:v>
                </c:pt>
              </c:numCache>
            </c:numRef>
          </c:yVal>
        </c:ser>
        <c:ser>
          <c:idx val="9"/>
          <c:order val="8"/>
          <c:tx>
            <c:v>Secondary orange</c:v>
          </c:tx>
          <c:spPr>
            <a:ln>
              <a:solidFill>
                <a:srgbClr val="FF7F00"/>
              </a:solidFill>
            </a:ln>
          </c:spPr>
          <c:marker>
            <c:symbol val="none"/>
          </c:marker>
          <c:xVal>
            <c:numRef>
              <c:f>'rainbow elev vs theta'!$B$12:$B$102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'rainbow elev vs theta'!$N$12:$N$102</c:f>
              <c:numCache>
                <c:formatCode>0.00</c:formatCode>
                <c:ptCount val="91"/>
                <c:pt idx="0">
                  <c:v>180</c:v>
                </c:pt>
                <c:pt idx="1">
                  <c:v>177.49595573354569</c:v>
                </c:pt>
                <c:pt idx="2">
                  <c:v>174.99251049852714</c:v>
                </c:pt>
                <c:pt idx="3">
                  <c:v>172.49026406956088</c:v>
                </c:pt>
                <c:pt idx="4">
                  <c:v>169.98981770883228</c:v>
                </c:pt>
                <c:pt idx="5">
                  <c:v>167.49177491289709</c:v>
                </c:pt>
                <c:pt idx="6">
                  <c:v>164.99674216310044</c:v>
                </c:pt>
                <c:pt idx="7">
                  <c:v>162.50532968081279</c:v>
                </c:pt>
                <c:pt idx="8">
                  <c:v>160.01815218867847</c:v>
                </c:pt>
                <c:pt idx="9">
                  <c:v>157.53582967906368</c:v>
                </c:pt>
                <c:pt idx="10">
                  <c:v>155.05898819088404</c:v>
                </c:pt>
                <c:pt idx="11">
                  <c:v>152.58826059597749</c:v>
                </c:pt>
                <c:pt idx="12">
                  <c:v>150.12428739617761</c:v>
                </c:pt>
                <c:pt idx="13">
                  <c:v>147.66771753222127</c:v>
                </c:pt>
                <c:pt idx="14">
                  <c:v>145.2192092056064</c:v>
                </c:pt>
                <c:pt idx="15">
                  <c:v>142.77943071448652</c:v>
                </c:pt>
                <c:pt idx="16">
                  <c:v>140.34906130465995</c:v>
                </c:pt>
                <c:pt idx="17">
                  <c:v>137.92879203667155</c:v>
                </c:pt>
                <c:pt idx="18">
                  <c:v>135.51932667000193</c:v>
                </c:pt>
                <c:pt idx="19">
                  <c:v>133.12138256526424</c:v>
                </c:pt>
                <c:pt idx="20">
                  <c:v>130.73569160526688</c:v>
                </c:pt>
                <c:pt idx="21">
                  <c:v>128.36300113572554</c:v>
                </c:pt>
                <c:pt idx="22">
                  <c:v>126.00407492632324</c:v>
                </c:pt>
                <c:pt idx="23">
                  <c:v>123.65969415271456</c:v>
                </c:pt>
                <c:pt idx="24">
                  <c:v>121.33065839995555</c:v>
                </c:pt>
                <c:pt idx="25">
                  <c:v>119.0177866877049</c:v>
                </c:pt>
                <c:pt idx="26">
                  <c:v>116.72191851738705</c:v>
                </c:pt>
                <c:pt idx="27">
                  <c:v>114.44391494133072</c:v>
                </c:pt>
                <c:pt idx="28">
                  <c:v>112.18465965369192</c:v>
                </c:pt>
                <c:pt idx="29">
                  <c:v>109.94506010273972</c:v>
                </c:pt>
                <c:pt idx="30">
                  <c:v>107.72604862381844</c:v>
                </c:pt>
                <c:pt idx="31">
                  <c:v>105.52858359200316</c:v>
                </c:pt>
                <c:pt idx="32">
                  <c:v>103.35365059312791</c:v>
                </c:pt>
                <c:pt idx="33">
                  <c:v>101.20226361148706</c:v>
                </c:pt>
                <c:pt idx="34">
                  <c:v>99.075466232086626</c:v>
                </c:pt>
                <c:pt idx="35">
                  <c:v>96.974332854845315</c:v>
                </c:pt>
                <c:pt idx="36">
                  <c:v>94.899969917617156</c:v>
                </c:pt>
                <c:pt idx="37">
                  <c:v>92.853517124318742</c:v>
                </c:pt>
                <c:pt idx="38">
                  <c:v>90.836148673792891</c:v>
                </c:pt>
                <c:pt idx="39">
                  <c:v>88.849074484321903</c:v>
                </c:pt>
                <c:pt idx="40">
                  <c:v>86.893541407914952</c:v>
                </c:pt>
                <c:pt idx="41">
                  <c:v>84.970834427629953</c:v>
                </c:pt>
                <c:pt idx="42">
                  <c:v>83.082277830247904</c:v>
                </c:pt>
                <c:pt idx="43">
                  <c:v>81.229236345597926</c:v>
                </c:pt>
                <c:pt idx="44">
                  <c:v>79.413116242726829</c:v>
                </c:pt>
                <c:pt idx="45">
                  <c:v>77.635366371923254</c:v>
                </c:pt>
                <c:pt idx="46">
                  <c:v>75.897479140345141</c:v>
                </c:pt>
                <c:pt idx="47">
                  <c:v>74.200991407655252</c:v>
                </c:pt>
                <c:pt idx="48">
                  <c:v>72.547485286663473</c:v>
                </c:pt>
                <c:pt idx="49">
                  <c:v>70.938588832500074</c:v>
                </c:pt>
                <c:pt idx="50">
                  <c:v>69.375976602325338</c:v>
                </c:pt>
                <c:pt idx="51">
                  <c:v>67.861370066024477</c:v>
                </c:pt>
                <c:pt idx="52">
                  <c:v>66.396537846771139</c:v>
                </c:pt>
                <c:pt idx="53">
                  <c:v>64.983295768787627</c:v>
                </c:pt>
                <c:pt idx="54">
                  <c:v>63.623506688118127</c:v>
                </c:pt>
                <c:pt idx="55">
                  <c:v>62.319080080802877</c:v>
                </c:pt>
                <c:pt idx="56">
                  <c:v>61.071971361533244</c:v>
                </c:pt>
                <c:pt idx="57">
                  <c:v>59.884180904740319</c:v>
                </c:pt>
                <c:pt idx="58">
                  <c:v>58.757752739169582</c:v>
                </c:pt>
                <c:pt idx="59">
                  <c:v>57.694772886396123</c:v>
                </c:pt>
                <c:pt idx="60">
                  <c:v>56.697367313502397</c:v>
                </c:pt>
                <c:pt idx="61">
                  <c:v>55.767699470354806</c:v>
                </c:pt>
                <c:pt idx="62">
                  <c:v>54.907967382656956</c:v>
                </c:pt>
                <c:pt idx="63">
                  <c:v>54.12040027330908</c:v>
                </c:pt>
                <c:pt idx="64">
                  <c:v>53.407254686652536</c:v>
                </c:pt>
                <c:pt idx="65">
                  <c:v>52.770810093006361</c:v>
                </c:pt>
                <c:pt idx="66">
                  <c:v>52.213363954584636</c:v>
                </c:pt>
                <c:pt idx="67">
                  <c:v>51.737226238492177</c:v>
                </c:pt>
                <c:pt idx="68">
                  <c:v>51.344713368072078</c:v>
                </c:pt>
                <c:pt idx="69">
                  <c:v>51.038141610464123</c:v>
                </c:pt>
                <c:pt idx="70">
                  <c:v>50.819819905824282</c:v>
                </c:pt>
                <c:pt idx="71">
                  <c:v>50.692042152232858</c:v>
                </c:pt>
                <c:pt idx="72">
                  <c:v>50.65707896980792</c:v>
                </c:pt>
                <c:pt idx="73">
                  <c:v>50.717168977846597</c:v>
                </c:pt>
                <c:pt idx="74">
                  <c:v>50.874509629777748</c:v>
                </c:pt>
                <c:pt idx="75">
                  <c:v>51.131247662125041</c:v>
                </c:pt>
                <c:pt idx="76">
                  <c:v>51.489469225308547</c:v>
                </c:pt>
                <c:pt idx="77">
                  <c:v>51.951189775643392</c:v>
                </c:pt>
                <c:pt idx="78">
                  <c:v>52.518343819008358</c:v>
                </c:pt>
                <c:pt idx="79">
                  <c:v>53.19277460696965</c:v>
                </c:pt>
                <c:pt idx="80">
                  <c:v>53.976223895275488</c:v>
                </c:pt>
                <c:pt idx="81">
                  <c:v>54.87032188218798</c:v>
                </c:pt>
                <c:pt idx="82">
                  <c:v>55.876577449703419</c:v>
                </c:pt>
                <c:pt idx="83">
                  <c:v>56.996368833982054</c:v>
                </c:pt>
                <c:pt idx="84">
                  <c:v>58.230934851956604</c:v>
                </c:pt>
                <c:pt idx="85">
                  <c:v>59.581366808890486</c:v>
                </c:pt>
                <c:pt idx="86">
                  <c:v>61.04860120646299</c:v>
                </c:pt>
                <c:pt idx="87">
                  <c:v>62.633413362736341</c:v>
                </c:pt>
                <c:pt idx="88">
                  <c:v>64.336412044185565</c:v>
                </c:pt>
                <c:pt idx="89">
                  <c:v>66.158035196030411</c:v>
                </c:pt>
                <c:pt idx="90">
                  <c:v>68.098546840723643</c:v>
                </c:pt>
              </c:numCache>
            </c:numRef>
          </c:yVal>
        </c:ser>
        <c:ser>
          <c:idx val="10"/>
          <c:order val="9"/>
          <c:tx>
            <c:v>Secondary yellow</c:v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'rainbow elev vs theta'!$B$12:$B$102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'rainbow elev vs theta'!$O$12:$O$102</c:f>
              <c:numCache>
                <c:formatCode>0.00</c:formatCode>
                <c:ptCount val="91"/>
                <c:pt idx="0">
                  <c:v>180</c:v>
                </c:pt>
                <c:pt idx="1">
                  <c:v>177.49791289664188</c:v>
                </c:pt>
                <c:pt idx="2">
                  <c:v>174.99642523592522</c:v>
                </c:pt>
                <c:pt idx="3">
                  <c:v>172.49613720337692</c:v>
                </c:pt>
                <c:pt idx="4">
                  <c:v>169.99765047149796</c:v>
                </c:pt>
                <c:pt idx="5">
                  <c:v>167.50156894625889</c:v>
                </c:pt>
                <c:pt idx="6">
                  <c:v>165.00849951720133</c:v>
                </c:pt>
                <c:pt idx="7">
                  <c:v>162.51905281234173</c:v>
                </c:pt>
                <c:pt idx="8">
                  <c:v>160.03384395906943</c:v>
                </c:pt>
                <c:pt idx="9">
                  <c:v>157.55349335222152</c:v>
                </c:pt>
                <c:pt idx="10">
                  <c:v>155.07862743051021</c:v>
                </c:pt>
                <c:pt idx="11">
                  <c:v>152.60987946246578</c:v>
                </c:pt>
                <c:pt idx="12">
                  <c:v>150.14789034304354</c:v>
                </c:pt>
                <c:pt idx="13">
                  <c:v>147.6933094020263</c:v>
                </c:pt>
                <c:pt idx="14">
                  <c:v>145.24679522533177</c:v>
                </c:pt>
                <c:pt idx="15">
                  <c:v>142.80901649030733</c:v>
                </c:pt>
                <c:pt idx="16">
                  <c:v>140.38065281606467</c:v>
                </c:pt>
                <c:pt idx="17">
                  <c:v>137.96239562986639</c:v>
                </c:pt>
                <c:pt idx="18">
                  <c:v>135.55494905053388</c:v>
                </c:pt>
                <c:pt idx="19">
                  <c:v>133.15903078979014</c:v>
                </c:pt>
                <c:pt idx="20">
                  <c:v>130.77537307238984</c:v>
                </c:pt>
                <c:pt idx="21">
                  <c:v>128.4047235758128</c:v>
                </c:pt>
                <c:pt idx="22">
                  <c:v>126.04784639021258</c:v>
                </c:pt>
                <c:pt idx="23">
                  <c:v>123.70552299920882</c:v>
                </c:pt>
                <c:pt idx="24">
                  <c:v>121.37855328199672</c:v>
                </c:pt>
                <c:pt idx="25">
                  <c:v>119.06775653711136</c:v>
                </c:pt>
                <c:pt idx="26">
                  <c:v>116.77397252802854</c:v>
                </c:pt>
                <c:pt idx="27">
                  <c:v>114.49806255060666</c:v>
                </c:pt>
                <c:pt idx="28">
                  <c:v>112.24091052216983</c:v>
                </c:pt>
                <c:pt idx="29">
                  <c:v>110.0034240918</c:v>
                </c:pt>
                <c:pt idx="30">
                  <c:v>107.78653577114295</c:v>
                </c:pt>
                <c:pt idx="31">
                  <c:v>105.59120408473422</c:v>
                </c:pt>
                <c:pt idx="32">
                  <c:v>103.41841473851424</c:v>
                </c:pt>
                <c:pt idx="33">
                  <c:v>101.2691818048238</c:v>
                </c:pt>
                <c:pt idx="34">
                  <c:v>99.144548921744615</c:v>
                </c:pt>
                <c:pt idx="35">
                  <c:v>97.045590504176886</c:v>
                </c:pt>
                <c:pt idx="36">
                  <c:v>94.973412963514946</c:v>
                </c:pt>
                <c:pt idx="37">
                  <c:v>92.929155932195499</c:v>
                </c:pt>
                <c:pt idx="38">
                  <c:v>90.913993488741255</c:v>
                </c:pt>
                <c:pt idx="39">
                  <c:v>88.929135378207377</c:v>
                </c:pt>
                <c:pt idx="40">
                  <c:v>86.975828222148778</c:v>
                </c:pt>
                <c:pt idx="41">
                  <c:v>85.055356711363885</c:v>
                </c:pt>
                <c:pt idx="42">
                  <c:v>83.169044773732637</c:v>
                </c:pt>
                <c:pt idx="43">
                  <c:v>81.318256708446427</c:v>
                </c:pt>
                <c:pt idx="44">
                  <c:v>79.5043982768277</c:v>
                </c:pt>
                <c:pt idx="45">
                  <c:v>77.728917738758597</c:v>
                </c:pt>
                <c:pt idx="46">
                  <c:v>75.993306822475901</c:v>
                </c:pt>
                <c:pt idx="47">
                  <c:v>74.299101614157777</c:v>
                </c:pt>
                <c:pt idx="48">
                  <c:v>72.64788335232106</c:v>
                </c:pt>
                <c:pt idx="49">
                  <c:v>71.041279110584469</c:v>
                </c:pt>
                <c:pt idx="50">
                  <c:v>69.480962350838027</c:v>
                </c:pt>
                <c:pt idx="51">
                  <c:v>67.968653327314456</c:v>
                </c:pt>
                <c:pt idx="52">
                  <c:v>66.506119320499707</c:v>
                </c:pt>
                <c:pt idx="53">
                  <c:v>65.095174678274219</c:v>
                </c:pt>
                <c:pt idx="54">
                  <c:v>63.737680640177963</c:v>
                </c:pt>
                <c:pt idx="55">
                  <c:v>62.435544919272971</c:v>
                </c:pt>
                <c:pt idx="56">
                  <c:v>61.190721014783712</c:v>
                </c:pt>
                <c:pt idx="57">
                  <c:v>60.005207227579781</c:v>
                </c:pt>
                <c:pt idx="58">
                  <c:v>58.881045349677855</c:v>
                </c:pt>
                <c:pt idx="59">
                  <c:v>57.820318998357948</c:v>
                </c:pt>
                <c:pt idx="60">
                  <c:v>56.825151565264804</c:v>
                </c:pt>
                <c:pt idx="61">
                  <c:v>55.897703751095349</c:v>
                </c:pt>
                <c:pt idx="62">
                  <c:v>55.040170657222767</c:v>
                </c:pt>
                <c:pt idx="63">
                  <c:v>54.254778406969777</c:v>
                </c:pt>
                <c:pt idx="64">
                  <c:v>53.543780271298097</c:v>
                </c:pt>
                <c:pt idx="65">
                  <c:v>52.909452276511153</c:v>
                </c:pt>
                <c:pt idx="66">
                  <c:v>52.35408827525162</c:v>
                </c:pt>
                <c:pt idx="67">
                  <c:v>51.879994466672436</c:v>
                </c:pt>
                <c:pt idx="68">
                  <c:v>51.489483357227684</c:v>
                </c:pt>
                <c:pt idx="69">
                  <c:v>51.184867160097753</c:v>
                </c:pt>
                <c:pt idx="70">
                  <c:v>50.968450638826937</c:v>
                </c:pt>
                <c:pt idx="71">
                  <c:v>50.842523409296469</c:v>
                </c:pt>
                <c:pt idx="72">
                  <c:v>50.809351723608913</c:v>
                </c:pt>
                <c:pt idx="73">
                  <c:v>50.87116976971172</c:v>
                </c:pt>
                <c:pt idx="74">
                  <c:v>51.030170531497291</c:v>
                </c:pt>
                <c:pt idx="75">
                  <c:v>51.288496265471892</c:v>
                </c:pt>
                <c:pt idx="76">
                  <c:v>51.648228661639017</c:v>
                </c:pt>
                <c:pt idx="77">
                  <c:v>52.111378767714903</c:v>
                </c:pt>
                <c:pt idx="78">
                  <c:v>52.679876766821174</c:v>
                </c:pt>
                <c:pt idx="79">
                  <c:v>53.355561709048402</c:v>
                </c:pt>
                <c:pt idx="80">
                  <c:v>54.140171306341621</c:v>
                </c:pt>
                <c:pt idx="81">
                  <c:v>55.035331907645038</c:v>
                </c:pt>
                <c:pt idx="82">
                  <c:v>56.04254877677743</c:v>
                </c:pt>
                <c:pt idx="83">
                  <c:v>57.163196798733331</c:v>
                </c:pt>
                <c:pt idx="84">
                  <c:v>58.398511740732303</c:v>
                </c:pt>
                <c:pt idx="85">
                  <c:v>59.749582192125885</c:v>
                </c:pt>
                <c:pt idx="86">
                  <c:v>61.217342302093797</c:v>
                </c:pt>
                <c:pt idx="87">
                  <c:v>62.802565425867648</c:v>
                </c:pt>
                <c:pt idx="88">
                  <c:v>64.505858779095973</c:v>
                </c:pt>
                <c:pt idx="89">
                  <c:v>66.327659186099069</c:v>
                </c:pt>
                <c:pt idx="90">
                  <c:v>68.268229991461922</c:v>
                </c:pt>
              </c:numCache>
            </c:numRef>
          </c:yVal>
        </c:ser>
        <c:ser>
          <c:idx val="11"/>
          <c:order val="10"/>
          <c:tx>
            <c:v>Secondary green</c:v>
          </c:tx>
          <c:spPr>
            <a:ln>
              <a:solidFill>
                <a:srgbClr val="00FF00"/>
              </a:solidFill>
            </a:ln>
          </c:spPr>
          <c:marker>
            <c:symbol val="none"/>
          </c:marker>
          <c:xVal>
            <c:numRef>
              <c:f>'rainbow elev vs theta'!$B$12:$B$102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'rainbow elev vs theta'!$P$12:$P$102</c:f>
              <c:numCache>
                <c:formatCode>0.00</c:formatCode>
                <c:ptCount val="91"/>
                <c:pt idx="0">
                  <c:v>180</c:v>
                </c:pt>
                <c:pt idx="1">
                  <c:v>177.50170462004533</c:v>
                </c:pt>
                <c:pt idx="2">
                  <c:v>175.00400947689252</c:v>
                </c:pt>
                <c:pt idx="3">
                  <c:v>172.507515549651</c:v>
                </c:pt>
                <c:pt idx="4">
                  <c:v>170.01282530324215</c:v>
                </c:pt>
                <c:pt idx="5">
                  <c:v>167.52054343429572</c:v>
                </c:pt>
                <c:pt idx="6">
                  <c:v>165.03127762063127</c:v>
                </c:pt>
                <c:pt idx="7">
                  <c:v>162.54563927551354</c:v>
                </c:pt>
                <c:pt idx="8">
                  <c:v>160.06424430786572</c:v>
                </c:pt>
                <c:pt idx="9">
                  <c:v>157.58771388961623</c:v>
                </c:pt>
                <c:pt idx="10">
                  <c:v>155.11667523134645</c:v>
                </c:pt>
                <c:pt idx="11">
                  <c:v>152.65176236739418</c:v>
                </c:pt>
                <c:pt idx="12">
                  <c:v>150.1936169515532</c:v>
                </c:pt>
                <c:pt idx="13">
                  <c:v>147.7428890644911</c:v>
                </c:pt>
                <c:pt idx="14">
                  <c:v>145.30023803398558</c:v>
                </c:pt>
                <c:pt idx="15">
                  <c:v>142.86633326905272</c:v>
                </c:pt>
                <c:pt idx="16">
                  <c:v>140.44185510900795</c:v>
                </c:pt>
                <c:pt idx="17">
                  <c:v>138.02749568846269</c:v>
                </c:pt>
                <c:pt idx="18">
                  <c:v>135.62395981921387</c:v>
                </c:pt>
                <c:pt idx="19">
                  <c:v>133.23196588992775</c:v>
                </c:pt>
                <c:pt idx="20">
                  <c:v>130.85224678445871</c:v>
                </c:pt>
                <c:pt idx="21">
                  <c:v>128.4855508195657</c:v>
                </c:pt>
                <c:pt idx="22">
                  <c:v>126.13264270270336</c:v>
                </c:pt>
                <c:pt idx="23">
                  <c:v>123.79430451046338</c:v>
                </c:pt>
                <c:pt idx="24">
                  <c:v>121.47133668812292</c:v>
                </c:pt>
                <c:pt idx="25">
                  <c:v>119.16455907062242</c:v>
                </c:pt>
                <c:pt idx="26">
                  <c:v>116.87481192513796</c:v>
                </c:pt>
                <c:pt idx="27">
                  <c:v>114.60295701523506</c:v>
                </c:pt>
                <c:pt idx="28">
                  <c:v>112.34987868638618</c:v>
                </c:pt>
                <c:pt idx="29">
                  <c:v>110.11648497240138</c:v>
                </c:pt>
                <c:pt idx="30">
                  <c:v>107.903708722058</c:v>
                </c:pt>
                <c:pt idx="31">
                  <c:v>105.71250874491588</c:v>
                </c:pt>
                <c:pt idx="32">
                  <c:v>103.54387097496807</c:v>
                </c:pt>
                <c:pt idx="33">
                  <c:v>101.39880965039795</c:v>
                </c:pt>
                <c:pt idx="34">
                  <c:v>99.278368507289116</c:v>
                </c:pt>
                <c:pt idx="35">
                  <c:v>97.183621984659638</c:v>
                </c:pt>
                <c:pt idx="36">
                  <c:v>95.11567643766449</c:v>
                </c:pt>
                <c:pt idx="37">
                  <c:v>93.075671355222681</c:v>
                </c:pt>
                <c:pt idx="38">
                  <c:v>91.064780577677112</c:v>
                </c:pt>
                <c:pt idx="39">
                  <c:v>89.084213509380191</c:v>
                </c:pt>
                <c:pt idx="40">
                  <c:v>87.135216320312793</c:v>
                </c:pt>
                <c:pt idx="41">
                  <c:v>85.219073129985418</c:v>
                </c:pt>
                <c:pt idx="42">
                  <c:v>83.337107165934484</c:v>
                </c:pt>
                <c:pt idx="43">
                  <c:v>81.490681888114665</c:v>
                </c:pt>
                <c:pt idx="44">
                  <c:v>79.681202069392654</c:v>
                </c:pt>
                <c:pt idx="45">
                  <c:v>77.9101148211751</c:v>
                </c:pt>
                <c:pt idx="46">
                  <c:v>76.178910551954189</c:v>
                </c:pt>
                <c:pt idx="47">
                  <c:v>74.489123845227766</c:v>
                </c:pt>
                <c:pt idx="48">
                  <c:v>72.842334241856378</c:v>
                </c:pt>
                <c:pt idx="49">
                  <c:v>71.240166910471771</c:v>
                </c:pt>
                <c:pt idx="50">
                  <c:v>69.684293188047761</c:v>
                </c:pt>
                <c:pt idx="51">
                  <c:v>68.176430971215538</c:v>
                </c:pt>
                <c:pt idx="52">
                  <c:v>66.718344937367632</c:v>
                </c:pt>
                <c:pt idx="53">
                  <c:v>65.311846573065964</c:v>
                </c:pt>
                <c:pt idx="54">
                  <c:v>63.95879398579244</c:v>
                </c:pt>
                <c:pt idx="55">
                  <c:v>62.661091473684621</c:v>
                </c:pt>
                <c:pt idx="56">
                  <c:v>61.420688826628876</c:v>
                </c:pt>
                <c:pt idx="57">
                  <c:v>60.239580330990755</c:v>
                </c:pt>
                <c:pt idx="58">
                  <c:v>59.119803449403776</c:v>
                </c:pt>
                <c:pt idx="59">
                  <c:v>58.063437146475664</c:v>
                </c:pt>
                <c:pt idx="60">
                  <c:v>57.072599831076452</c:v>
                </c:pt>
                <c:pt idx="61">
                  <c:v>56.149446886121787</c:v>
                </c:pt>
                <c:pt idx="62">
                  <c:v>55.296167757537724</c:v>
                </c:pt>
                <c:pt idx="63">
                  <c:v>54.514982575467911</c:v>
                </c:pt>
                <c:pt idx="64">
                  <c:v>53.808138282854316</c:v>
                </c:pt>
                <c:pt idx="65">
                  <c:v>53.177904249355954</c:v>
                </c:pt>
                <c:pt idx="66">
                  <c:v>52.626567352249531</c:v>
                </c:pt>
                <c:pt idx="67">
                  <c:v>52.156426510545487</c:v>
                </c:pt>
                <c:pt idx="68">
                  <c:v>51.769786664095776</c:v>
                </c:pt>
                <c:pt idx="69">
                  <c:v>51.468952195999528</c:v>
                </c:pt>
                <c:pt idx="70">
                  <c:v>51.256219804134503</c:v>
                </c:pt>
                <c:pt idx="71">
                  <c:v>51.133870836118959</c:v>
                </c:pt>
                <c:pt idx="72">
                  <c:v>51.10416311138529</c:v>
                </c:pt>
                <c:pt idx="73">
                  <c:v>51.169322264207928</c:v>
                </c:pt>
                <c:pt idx="74">
                  <c:v>51.331532652328676</c:v>
                </c:pt>
                <c:pt idx="75">
                  <c:v>51.592927887059616</c:v>
                </c:pt>
                <c:pt idx="76">
                  <c:v>51.955581052167716</c:v>
                </c:pt>
                <c:pt idx="77">
                  <c:v>52.421494690178001</c:v>
                </c:pt>
                <c:pt idx="78">
                  <c:v>52.992590645621149</c:v>
                </c:pt>
                <c:pt idx="79">
                  <c:v>53.670699864858427</c:v>
                </c:pt>
                <c:pt idx="80">
                  <c:v>54.457552261040931</c:v>
                </c:pt>
                <c:pt idx="81">
                  <c:v>55.354766760125628</c:v>
                </c:pt>
                <c:pt idx="82">
                  <c:v>56.363841649301129</c:v>
                </c:pt>
                <c:pt idx="83">
                  <c:v>57.486145352319745</c:v>
                </c:pt>
                <c:pt idx="84">
                  <c:v>58.722907756810088</c:v>
                </c:pt>
                <c:pt idx="85">
                  <c:v>60.075212216415963</c:v>
                </c:pt>
                <c:pt idx="86">
                  <c:v>61.54398834544817</c:v>
                </c:pt>
                <c:pt idx="87">
                  <c:v>63.130005715605272</c:v>
                </c:pt>
                <c:pt idx="88">
                  <c:v>64.833868553292817</c:v>
                </c:pt>
                <c:pt idx="89">
                  <c:v>66.656011522341075</c:v>
                </c:pt>
                <c:pt idx="90">
                  <c:v>68.596696660796439</c:v>
                </c:pt>
              </c:numCache>
            </c:numRef>
          </c:yVal>
        </c:ser>
        <c:ser>
          <c:idx val="12"/>
          <c:order val="11"/>
          <c:tx>
            <c:v>Secondary cyan</c:v>
          </c:tx>
          <c:spPr>
            <a:ln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'rainbow elev vs theta'!$B$12:$B$102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'rainbow elev vs theta'!$Q$12:$Q$102</c:f>
              <c:numCache>
                <c:formatCode>0.00</c:formatCode>
                <c:ptCount val="91"/>
                <c:pt idx="0">
                  <c:v>180</c:v>
                </c:pt>
                <c:pt idx="1">
                  <c:v>177.50584980791075</c:v>
                </c:pt>
                <c:pt idx="2">
                  <c:v>175.01230071705695</c:v>
                </c:pt>
                <c:pt idx="3">
                  <c:v>172.51995457034229</c:v>
                </c:pt>
                <c:pt idx="4">
                  <c:v>170.02941469519601</c:v>
                </c:pt>
                <c:pt idx="5">
                  <c:v>167.54128664880682</c:v>
                </c:pt>
                <c:pt idx="6">
                  <c:v>165.05617896691871</c:v>
                </c:pt>
                <c:pt idx="7">
                  <c:v>162.57470391736939</c:v>
                </c:pt>
                <c:pt idx="8">
                  <c:v>160.0974782595473</c:v>
                </c:pt>
                <c:pt idx="9">
                  <c:v>157.62512401093466</c:v>
                </c:pt>
                <c:pt idx="10">
                  <c:v>155.15826922189487</c:v>
                </c:pt>
                <c:pt idx="11">
                  <c:v>152.69754875985075</c:v>
                </c:pt>
                <c:pt idx="12">
                  <c:v>150.24360510398395</c:v>
                </c:pt>
                <c:pt idx="13">
                  <c:v>147.79708915156917</c:v>
                </c:pt>
                <c:pt idx="14">
                  <c:v>145.35866103703194</c:v>
                </c:pt>
                <c:pt idx="15">
                  <c:v>142.92899096479348</c:v>
                </c:pt>
                <c:pt idx="16">
                  <c:v>140.50876005693289</c:v>
                </c:pt>
                <c:pt idx="17">
                  <c:v>138.09866121665644</c:v>
                </c:pt>
                <c:pt idx="18">
                  <c:v>135.69940000852014</c:v>
                </c:pt>
                <c:pt idx="19">
                  <c:v>133.31169555629378</c:v>
                </c:pt>
                <c:pt idx="20">
                  <c:v>130.93628145929293</c:v>
                </c:pt>
                <c:pt idx="21">
                  <c:v>128.57390672792749</c:v>
                </c:pt>
                <c:pt idx="22">
                  <c:v>126.22533673912953</c:v>
                </c:pt>
                <c:pt idx="23">
                  <c:v>123.89135421221866</c:v>
                </c:pt>
                <c:pt idx="24">
                  <c:v>121.57276020564674</c:v>
                </c:pt>
                <c:pt idx="25">
                  <c:v>119.27037513492556</c:v>
                </c:pt>
                <c:pt idx="26">
                  <c:v>116.98503981188541</c:v>
                </c:pt>
                <c:pt idx="27">
                  <c:v>114.71761650523257</c:v>
                </c:pt>
                <c:pt idx="28">
                  <c:v>112.46899002216799</c:v>
                </c:pt>
                <c:pt idx="29">
                  <c:v>110.24006881059736</c:v>
                </c:pt>
                <c:pt idx="30">
                  <c:v>108.0317860811971</c:v>
                </c:pt>
                <c:pt idx="31">
                  <c:v>105.8451009483022</c:v>
                </c:pt>
                <c:pt idx="32">
                  <c:v>103.68099958824502</c:v>
                </c:pt>
                <c:pt idx="33">
                  <c:v>101.54049641339373</c:v>
                </c:pt>
                <c:pt idx="34">
                  <c:v>99.424635259717135</c:v>
                </c:pt>
                <c:pt idx="35">
                  <c:v>97.33449058522595</c:v>
                </c:pt>
                <c:pt idx="36">
                  <c:v>95.271168676114627</c:v>
                </c:pt>
                <c:pt idx="37">
                  <c:v>93.235808856842695</c:v>
                </c:pt>
                <c:pt idx="38">
                  <c:v>91.229584699746198</c:v>
                </c:pt>
                <c:pt idx="39">
                  <c:v>89.253705229058127</c:v>
                </c:pt>
                <c:pt idx="40">
                  <c:v>87.309416113434182</c:v>
                </c:pt>
                <c:pt idx="41">
                  <c:v>85.39800084022454</c:v>
                </c:pt>
                <c:pt idx="42">
                  <c:v>83.520781863802284</c:v>
                </c:pt>
                <c:pt idx="43">
                  <c:v>81.67912171925137</c:v>
                </c:pt>
                <c:pt idx="44">
                  <c:v>79.874424091627489</c:v>
                </c:pt>
                <c:pt idx="45">
                  <c:v>78.108134829844332</c:v>
                </c:pt>
                <c:pt idx="46">
                  <c:v>76.381742892992008</c:v>
                </c:pt>
                <c:pt idx="47">
                  <c:v>74.696781215581836</c:v>
                </c:pt>
                <c:pt idx="48">
                  <c:v>73.054827476830567</c:v>
                </c:pt>
                <c:pt idx="49">
                  <c:v>71.457504757658853</c:v>
                </c:pt>
                <c:pt idx="50">
                  <c:v>69.906482067594723</c:v>
                </c:pt>
                <c:pt idx="51">
                  <c:v>68.403474722260142</c:v>
                </c:pt>
                <c:pt idx="52">
                  <c:v>66.950244550598867</c:v>
                </c:pt>
                <c:pt idx="53">
                  <c:v>65.548599909497881</c:v>
                </c:pt>
                <c:pt idx="54">
                  <c:v>64.200395481999848</c:v>
                </c:pt>
                <c:pt idx="55">
                  <c:v>62.907531833932111</c:v>
                </c:pt>
                <c:pt idx="56">
                  <c:v>61.671954702533561</c:v>
                </c:pt>
                <c:pt idx="57">
                  <c:v>60.495653989595446</c:v>
                </c:pt>
                <c:pt idx="58">
                  <c:v>59.380662430798594</c:v>
                </c:pt>
                <c:pt idx="59">
                  <c:v>58.329053912397612</c:v>
                </c:pt>
                <c:pt idx="60">
                  <c:v>57.342941406231155</c:v>
                </c:pt>
                <c:pt idx="61">
                  <c:v>56.424474494312122</c:v>
                </c:pt>
                <c:pt idx="62">
                  <c:v>55.575836455046542</c:v>
                </c:pt>
                <c:pt idx="63">
                  <c:v>54.799240884521417</c:v>
                </c:pt>
                <c:pt idx="64">
                  <c:v>54.096927828383613</c:v>
                </c:pt>
                <c:pt idx="65">
                  <c:v>53.471159402671312</c:v>
                </c:pt>
                <c:pt idx="66">
                  <c:v>52.924214885635948</c:v>
                </c:pt>
                <c:pt idx="67">
                  <c:v>52.458385267167223</c:v>
                </c:pt>
                <c:pt idx="68">
                  <c:v>52.075967247952477</c:v>
                </c:pt>
                <c:pt idx="69">
                  <c:v>51.779256686993776</c:v>
                </c:pt>
                <c:pt idx="70">
                  <c:v>51.570541503573025</c:v>
                </c:pt>
                <c:pt idx="71">
                  <c:v>51.452094048165165</c:v>
                </c:pt>
                <c:pt idx="72">
                  <c:v>51.426162966092868</c:v>
                </c:pt>
                <c:pt idx="73">
                  <c:v>51.494964587774355</c:v>
                </c:pt>
                <c:pt idx="74">
                  <c:v>51.660673890103702</c:v>
                </c:pt>
                <c:pt idx="75">
                  <c:v>51.9254150846104</c:v>
                </c:pt>
                <c:pt idx="76">
                  <c:v>52.291251899328721</c:v>
                </c:pt>
                <c:pt idx="77">
                  <c:v>52.760177632489544</c:v>
                </c:pt>
                <c:pt idx="78">
                  <c:v>53.33410506689026</c:v>
                </c:pt>
                <c:pt idx="79">
                  <c:v>54.014856343746679</c:v>
                </c:pt>
                <c:pt idx="80">
                  <c:v>54.804152903619354</c:v>
                </c:pt>
                <c:pt idx="81">
                  <c:v>55.70360560923482</c:v>
                </c:pt>
                <c:pt idx="82">
                  <c:v>56.714705170346377</c:v>
                </c:pt>
                <c:pt idx="83">
                  <c:v>57.838812993835049</c:v>
                </c:pt>
                <c:pt idx="84">
                  <c:v>59.077152582776492</c:v>
                </c:pt>
                <c:pt idx="85">
                  <c:v>60.430801605953825</c:v>
                </c:pt>
                <c:pt idx="86">
                  <c:v>61.900684754161141</c:v>
                </c:pt>
                <c:pt idx="87">
                  <c:v>63.487567491575</c:v>
                </c:pt>
                <c:pt idx="88">
                  <c:v>65.192050799554892</c:v>
                </c:pt>
                <c:pt idx="89">
                  <c:v>67.014566996651538</c:v>
                </c:pt>
                <c:pt idx="90">
                  <c:v>68.955376702659919</c:v>
                </c:pt>
              </c:numCache>
            </c:numRef>
          </c:yVal>
        </c:ser>
        <c:ser>
          <c:idx val="13"/>
          <c:order val="12"/>
          <c:tx>
            <c:v>Secondary blue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'rainbow elev vs theta'!$B$12:$B$102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'rainbow elev vs theta'!$R$12:$R$102</c:f>
              <c:numCache>
                <c:formatCode>0.00</c:formatCode>
                <c:ptCount val="91"/>
                <c:pt idx="0">
                  <c:v>180</c:v>
                </c:pt>
                <c:pt idx="1">
                  <c:v>177.50983930289655</c:v>
                </c:pt>
                <c:pt idx="2">
                  <c:v>175.02028053529003</c:v>
                </c:pt>
                <c:pt idx="3">
                  <c:v>172.53192636772266</c:v>
                </c:pt>
                <c:pt idx="4">
                  <c:v>170.04538095400866</c:v>
                </c:pt>
                <c:pt idx="5">
                  <c:v>167.56125067582292</c:v>
                </c:pt>
                <c:pt idx="6">
                  <c:v>165.08014489082922</c:v>
                </c:pt>
                <c:pt idx="7">
                  <c:v>162.60267668552098</c:v>
                </c:pt>
                <c:pt idx="8">
                  <c:v>160.12946363394281</c:v>
                </c:pt>
                <c:pt idx="9">
                  <c:v>157.66112856345217</c:v>
                </c:pt>
                <c:pt idx="10">
                  <c:v>155.19830032867122</c:v>
                </c:pt>
                <c:pt idx="11">
                  <c:v>152.74161459476696</c:v>
                </c:pt>
                <c:pt idx="12">
                  <c:v>150.29171463118078</c:v>
                </c:pt>
                <c:pt idx="13">
                  <c:v>147.84925211691171</c:v>
                </c:pt>
                <c:pt idx="14">
                  <c:v>145.41488795843284</c:v>
                </c:pt>
                <c:pt idx="15">
                  <c:v>142.98929312129394</c:v>
                </c:pt>
                <c:pt idx="16">
                  <c:v>140.57314947642956</c:v>
                </c:pt>
                <c:pt idx="17">
                  <c:v>138.1671506621519</c:v>
                </c:pt>
                <c:pt idx="18">
                  <c:v>135.77200296276209</c:v>
                </c:pt>
                <c:pt idx="19">
                  <c:v>133.38842620465607</c:v>
                </c:pt>
                <c:pt idx="20">
                  <c:v>131.01715467073819</c:v>
                </c:pt>
                <c:pt idx="21">
                  <c:v>128.65893803387786</c:v>
                </c:pt>
                <c:pt idx="22">
                  <c:v>126.31454231005678</c:v>
                </c:pt>
                <c:pt idx="23">
                  <c:v>123.98475083175083</c:v>
                </c:pt>
                <c:pt idx="24">
                  <c:v>121.67036524197134</c:v>
                </c:pt>
                <c:pt idx="25">
                  <c:v>119.37220650925428</c:v>
                </c:pt>
                <c:pt idx="26">
                  <c:v>117.09111596372666</c:v>
                </c:pt>
                <c:pt idx="27">
                  <c:v>114.82795635420084</c:v>
                </c:pt>
                <c:pt idx="28">
                  <c:v>112.58361292604046</c:v>
                </c:pt>
                <c:pt idx="29">
                  <c:v>110.35899451930906</c:v>
                </c:pt>
                <c:pt idx="30">
                  <c:v>108.15503468644594</c:v>
                </c:pt>
                <c:pt idx="31">
                  <c:v>105.972692828416</c:v>
                </c:pt>
                <c:pt idx="32">
                  <c:v>103.81295534794128</c:v>
                </c:pt>
                <c:pt idx="33">
                  <c:v>101.67683681804445</c:v>
                </c:pt>
                <c:pt idx="34">
                  <c:v>99.565381163709361</c:v>
                </c:pt>
                <c:pt idx="35">
                  <c:v>97.479662853990177</c:v>
                </c:pt>
                <c:pt idx="36">
                  <c:v>95.420788101374768</c:v>
                </c:pt>
                <c:pt idx="37">
                  <c:v>93.389896064623116</c:v>
                </c:pt>
                <c:pt idx="38">
                  <c:v>91.388160050656495</c:v>
                </c:pt>
                <c:pt idx="39">
                  <c:v>89.416788710362425</c:v>
                </c:pt>
                <c:pt idx="40">
                  <c:v>87.477027222401347</c:v>
                </c:pt>
                <c:pt idx="41">
                  <c:v>85.570158458248756</c:v>
                </c:pt>
                <c:pt idx="42">
                  <c:v>83.697504120780877</c:v>
                </c:pt>
                <c:pt idx="43">
                  <c:v>81.860425847709138</c:v>
                </c:pt>
                <c:pt idx="44">
                  <c:v>80.060326270087415</c:v>
                </c:pt>
                <c:pt idx="45">
                  <c:v>78.298650014959591</c:v>
                </c:pt>
                <c:pt idx="46">
                  <c:v>76.576884639980349</c:v>
                </c:pt>
                <c:pt idx="47">
                  <c:v>74.896561486540321</c:v>
                </c:pt>
                <c:pt idx="48">
                  <c:v>73.259256436553997</c:v>
                </c:pt>
                <c:pt idx="49">
                  <c:v>71.666590556647847</c:v>
                </c:pt>
                <c:pt idx="50">
                  <c:v>70.120230612013884</c:v>
                </c:pt>
                <c:pt idx="51">
                  <c:v>68.62188943070008</c:v>
                </c:pt>
                <c:pt idx="52">
                  <c:v>67.173326097605454</c:v>
                </c:pt>
                <c:pt idx="53">
                  <c:v>65.776345955963933</c:v>
                </c:pt>
                <c:pt idx="54">
                  <c:v>64.432800392666735</c:v>
                </c:pt>
                <c:pt idx="55">
                  <c:v>63.144586382424485</c:v>
                </c:pt>
                <c:pt idx="56">
                  <c:v>61.913645764550743</c:v>
                </c:pt>
                <c:pt idx="57">
                  <c:v>60.741964225107935</c:v>
                </c:pt>
                <c:pt idx="58">
                  <c:v>59.631569956351342</c:v>
                </c:pt>
                <c:pt idx="59">
                  <c:v>58.584531964896065</c:v>
                </c:pt>
                <c:pt idx="60">
                  <c:v>57.602957999889412</c:v>
                </c:pt>
                <c:pt idx="61">
                  <c:v>56.688992072767903</c:v>
                </c:pt>
                <c:pt idx="62">
                  <c:v>55.844811540990037</c:v>
                </c:pt>
                <c:pt idx="63">
                  <c:v>55.072623729549626</c:v>
                </c:pt>
                <c:pt idx="64">
                  <c:v>54.374662066162323</c:v>
                </c:pt>
                <c:pt idx="65">
                  <c:v>53.753181708864879</c:v>
                </c:pt>
                <c:pt idx="66">
                  <c:v>53.210454648438393</c:v>
                </c:pt>
                <c:pt idx="67">
                  <c:v>52.748764272628598</c:v>
                </c:pt>
                <c:pt idx="68">
                  <c:v>52.37039938462997</c:v>
                </c:pt>
                <c:pt idx="69">
                  <c:v>52.07764767475679</c:v>
                </c:pt>
                <c:pt idx="70">
                  <c:v>51.87278865163826</c:v>
                </c:pt>
                <c:pt idx="71">
                  <c:v>51.758086047622449</c:v>
                </c:pt>
                <c:pt idx="72">
                  <c:v>51.735779722282203</c:v>
                </c:pt>
                <c:pt idx="73">
                  <c:v>51.808077097883441</c:v>
                </c:pt>
                <c:pt idx="74">
                  <c:v>51.977144171251069</c:v>
                </c:pt>
                <c:pt idx="75">
                  <c:v>52.24509615745194</c:v>
                </c:pt>
                <c:pt idx="76">
                  <c:v>52.613987831868251</c:v>
                </c:pt>
                <c:pt idx="77">
                  <c:v>53.085803648272666</c:v>
                </c:pt>
                <c:pt idx="78">
                  <c:v>53.662447721114468</c:v>
                </c:pt>
                <c:pt idx="79">
                  <c:v>54.345733770036844</c:v>
                </c:pt>
                <c:pt idx="80">
                  <c:v>55.137375133290924</c:v>
                </c:pt>
                <c:pt idx="81">
                  <c:v>56.038974963821083</c:v>
                </c:pt>
                <c:pt idx="82">
                  <c:v>57.052016727015001</c:v>
                </c:pt>
                <c:pt idx="83">
                  <c:v>58.177855122084431</c:v>
                </c:pt>
                <c:pt idx="84">
                  <c:v>59.417707549522966</c:v>
                </c:pt>
                <c:pt idx="85">
                  <c:v>60.772646244819725</c:v>
                </c:pt>
                <c:pt idx="86">
                  <c:v>62.243591193499881</c:v>
                </c:pt>
                <c:pt idx="87">
                  <c:v>63.831303934555777</c:v>
                </c:pt>
                <c:pt idx="88">
                  <c:v>65.536382348518245</c:v>
                </c:pt>
                <c:pt idx="89">
                  <c:v>67.359256512978632</c:v>
                </c:pt>
                <c:pt idx="90">
                  <c:v>69.300185692601971</c:v>
                </c:pt>
              </c:numCache>
            </c:numRef>
          </c:yVal>
        </c:ser>
        <c:ser>
          <c:idx val="4"/>
          <c:order val="13"/>
          <c:tx>
            <c:v>Secondary violet</c:v>
          </c:tx>
          <c:spPr>
            <a:ln>
              <a:solidFill>
                <a:srgbClr val="8900FF"/>
              </a:solidFill>
            </a:ln>
          </c:spPr>
          <c:marker>
            <c:symbol val="none"/>
          </c:marker>
          <c:xVal>
            <c:numRef>
              <c:f>'rainbow elev vs theta'!$B$12:$B$102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'rainbow elev vs theta'!$S$12:$S$102</c:f>
              <c:numCache>
                <c:formatCode>0.00</c:formatCode>
                <c:ptCount val="91"/>
                <c:pt idx="0">
                  <c:v>180</c:v>
                </c:pt>
                <c:pt idx="1">
                  <c:v>177.51930746176615</c:v>
                </c:pt>
                <c:pt idx="2">
                  <c:v>175.03921880419568</c:v>
                </c:pt>
                <c:pt idx="3">
                  <c:v>172.56033864748855</c:v>
                </c:pt>
                <c:pt idx="4">
                  <c:v>170.08327309208178</c:v>
                </c:pt>
                <c:pt idx="5">
                  <c:v>167.6086304616768</c:v>
                </c:pt>
                <c:pt idx="6">
                  <c:v>165.13702204975306</c:v>
                </c:pt>
                <c:pt idx="7">
                  <c:v>162.66906287072311</c:v>
                </c:pt>
                <c:pt idx="8">
                  <c:v>160.20537241687887</c:v>
                </c:pt>
                <c:pt idx="9">
                  <c:v>157.74657542226885</c:v>
                </c:pt>
                <c:pt idx="10">
                  <c:v>155.29330263463774</c:v>
                </c:pt>
                <c:pt idx="11">
                  <c:v>152.84619159654488</c:v>
                </c:pt>
                <c:pt idx="12">
                  <c:v>150.40588743676301</c:v>
                </c:pt>
                <c:pt idx="13">
                  <c:v>147.97304367303821</c:v>
                </c:pt>
                <c:pt idx="14">
                  <c:v>145.54832302726871</c:v>
                </c:pt>
                <c:pt idx="15">
                  <c:v>143.13239825413083</c:v>
                </c:pt>
                <c:pt idx="16">
                  <c:v>140.72595298414583</c:v>
                </c:pt>
                <c:pt idx="17">
                  <c:v>138.32968258214157</c:v>
                </c:pt>
                <c:pt idx="18">
                  <c:v>135.94429502201348</c:v>
                </c:pt>
                <c:pt idx="19">
                  <c:v>133.57051177863244</c:v>
                </c:pt>
                <c:pt idx="20">
                  <c:v>131.20906873768152</c:v>
                </c:pt>
                <c:pt idx="21">
                  <c:v>128.86071712412536</c:v>
                </c:pt>
                <c:pt idx="22">
                  <c:v>126.52622444992416</c:v>
                </c:pt>
                <c:pt idx="23">
                  <c:v>124.20637548150245</c:v>
                </c:pt>
                <c:pt idx="24">
                  <c:v>121.90197322735899</c:v>
                </c:pt>
                <c:pt idx="25">
                  <c:v>119.61383994606767</c:v>
                </c:pt>
                <c:pt idx="26">
                  <c:v>117.34281817475845</c:v>
                </c:pt>
                <c:pt idx="27">
                  <c:v>115.08977177798656</c:v>
                </c:pt>
                <c:pt idx="28">
                  <c:v>112.85558701669029</c:v>
                </c:pt>
                <c:pt idx="29">
                  <c:v>110.64117363670424</c:v>
                </c:pt>
                <c:pt idx="30">
                  <c:v>108.44746597602563</c:v>
                </c:pt>
                <c:pt idx="31">
                  <c:v>106.27542408973501</c:v>
                </c:pt>
                <c:pt idx="32">
                  <c:v>104.12603489113208</c:v>
                </c:pt>
                <c:pt idx="33">
                  <c:v>102.00031330726885</c:v>
                </c:pt>
                <c:pt idx="34">
                  <c:v>99.899303446640531</c:v>
                </c:pt>
                <c:pt idx="35">
                  <c:v>97.824079776319977</c:v>
                </c:pt>
                <c:pt idx="36">
                  <c:v>95.775748305298208</c:v>
                </c:pt>
                <c:pt idx="37">
                  <c:v>93.755447770212854</c:v>
                </c:pt>
                <c:pt idx="38">
                  <c:v>91.76435081900344</c:v>
                </c:pt>
                <c:pt idx="39">
                  <c:v>89.803665187329216</c:v>
                </c:pt>
                <c:pt idx="40">
                  <c:v>87.874634861811586</c:v>
                </c:pt>
                <c:pt idx="41">
                  <c:v>85.978541223319823</c:v>
                </c:pt>
                <c:pt idx="42">
                  <c:v>84.116704162605117</c:v>
                </c:pt>
                <c:pt idx="43">
                  <c:v>82.290483159595269</c:v>
                </c:pt>
                <c:pt idx="44">
                  <c:v>80.5012783165988</c:v>
                </c:pt>
                <c:pt idx="45">
                  <c:v>78.750531334526741</c:v>
                </c:pt>
                <c:pt idx="46">
                  <c:v>77.039726420028728</c:v>
                </c:pt>
                <c:pt idx="47">
                  <c:v>75.37039111015909</c:v>
                </c:pt>
                <c:pt idx="48">
                  <c:v>73.744096999847841</c:v>
                </c:pt>
                <c:pt idx="49">
                  <c:v>72.16246035605738</c:v>
                </c:pt>
                <c:pt idx="50">
                  <c:v>70.627142601071881</c:v>
                </c:pt>
                <c:pt idx="51">
                  <c:v>69.139850645909505</c:v>
                </c:pt>
                <c:pt idx="52">
                  <c:v>67.702337053389229</c:v>
                </c:pt>
                <c:pt idx="53">
                  <c:v>66.316400008945024</c:v>
                </c:pt>
                <c:pt idx="54">
                  <c:v>64.983883075898959</c:v>
                </c:pt>
                <c:pt idx="55">
                  <c:v>63.706674710608013</c:v>
                </c:pt>
                <c:pt idx="56">
                  <c:v>62.486707511738587</c:v>
                </c:pt>
                <c:pt idx="57">
                  <c:v>61.32595717694182</c:v>
                </c:pt>
                <c:pt idx="58">
                  <c:v>60.226441139451566</c:v>
                </c:pt>
                <c:pt idx="59">
                  <c:v>59.190216856684664</c:v>
                </c:pt>
                <c:pt idx="60">
                  <c:v>58.219379722828869</c:v>
                </c:pt>
                <c:pt idx="61">
                  <c:v>57.316060577759352</c:v>
                </c:pt>
                <c:pt idx="62">
                  <c:v>56.482422785479791</c:v>
                </c:pt>
                <c:pt idx="63">
                  <c:v>55.720658856736598</c:v>
                </c:pt>
                <c:pt idx="64">
                  <c:v>55.032986592566914</c:v>
                </c:pt>
                <c:pt idx="65">
                  <c:v>54.421644728396906</c:v>
                </c:pt>
                <c:pt idx="66">
                  <c:v>53.888888061966782</c:v>
                </c:pt>
                <c:pt idx="67">
                  <c:v>53.436982052893931</c:v>
                </c:pt>
                <c:pt idx="68">
                  <c:v>53.068196887113061</c:v>
                </c:pt>
                <c:pt idx="69">
                  <c:v>52.784801005805633</c:v>
                </c:pt>
                <c:pt idx="70">
                  <c:v>52.589054105725467</c:v>
                </c:pt>
                <c:pt idx="71">
                  <c:v>52.483199626015676</c:v>
                </c:pt>
                <c:pt idx="72">
                  <c:v>52.469456745638325</c:v>
                </c:pt>
                <c:pt idx="73">
                  <c:v>52.550011925277737</c:v>
                </c:pt>
                <c:pt idx="74">
                  <c:v>52.727010037896093</c:v>
                </c:pt>
                <c:pt idx="75">
                  <c:v>53.002545142822065</c:v>
                </c:pt>
                <c:pt idx="76">
                  <c:v>53.378650969091012</c:v>
                </c:pt>
                <c:pt idx="77">
                  <c:v>53.857291184471748</c:v>
                </c:pt>
                <c:pt idx="78">
                  <c:v>54.440349536874706</c:v>
                </c:pt>
                <c:pt idx="79">
                  <c:v>55.129619964317435</c:v>
                </c:pt>
                <c:pt idx="80">
                  <c:v>55.92679677795325</c:v>
                </c:pt>
                <c:pt idx="81">
                  <c:v>56.833465029495208</c:v>
                </c:pt>
                <c:pt idx="82">
                  <c:v>57.85109117934006</c:v>
                </c:pt>
                <c:pt idx="83">
                  <c:v>58.981014184491748</c:v>
                </c:pt>
                <c:pt idx="84">
                  <c:v>60.224437125743108</c:v>
                </c:pt>
                <c:pt idx="85">
                  <c:v>61.582419491279325</c:v>
                </c:pt>
                <c:pt idx="86">
                  <c:v>63.055870228807123</c:v>
                </c:pt>
                <c:pt idx="87">
                  <c:v>64.645541670458911</c:v>
                </c:pt>
                <c:pt idx="88">
                  <c:v>66.352024424141689</c:v>
                </c:pt>
                <c:pt idx="89">
                  <c:v>68.175743311890301</c:v>
                </c:pt>
                <c:pt idx="90">
                  <c:v>70.116954420424733</c:v>
                </c:pt>
              </c:numCache>
            </c:numRef>
          </c:yVal>
        </c:ser>
        <c:axId val="80422400"/>
        <c:axId val="80424320"/>
      </c:scatterChart>
      <c:valAx>
        <c:axId val="80422400"/>
        <c:scaling>
          <c:orientation val="minMax"/>
          <c:max val="90"/>
          <c:min val="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Angle</a:t>
                </a:r>
                <a:r>
                  <a:rPr lang="en-GB" baseline="0"/>
                  <a:t> of incidence /deg</a:t>
                </a:r>
                <a:endParaRPr lang="en-GB"/>
              </a:p>
            </c:rich>
          </c:tx>
          <c:layout/>
        </c:title>
        <c:numFmt formatCode="General" sourceLinked="1"/>
        <c:tickLblPos val="nextTo"/>
        <c:crossAx val="80424320"/>
        <c:crosses val="autoZero"/>
        <c:crossBetween val="midCat"/>
      </c:valAx>
      <c:valAx>
        <c:axId val="80424320"/>
        <c:scaling>
          <c:orientation val="minMax"/>
          <c:max val="180"/>
          <c:min val="0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Elevation</a:t>
                </a:r>
                <a:r>
                  <a:rPr lang="en-GB" baseline="0"/>
                  <a:t> angle /deg</a:t>
                </a:r>
                <a:endParaRPr lang="en-GB"/>
              </a:p>
            </c:rich>
          </c:tx>
          <c:layout/>
        </c:title>
        <c:numFmt formatCode="0.00" sourceLinked="1"/>
        <c:tickLblPos val="nextTo"/>
        <c:crossAx val="8042240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200"/>
              <a:t>Descartes'</a:t>
            </a:r>
            <a:r>
              <a:rPr lang="en-GB" sz="1200" baseline="0"/>
              <a:t> ray model of a spherical raindrop</a:t>
            </a:r>
            <a:endParaRPr lang="en-GB" sz="1200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Primary red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'rainbow elev vs theta'!$B$12:$B$102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'rainbow elev vs theta'!$D$12:$D$102</c:f>
              <c:numCache>
                <c:formatCode>0.00</c:formatCode>
                <c:ptCount val="91"/>
                <c:pt idx="0">
                  <c:v>0</c:v>
                </c:pt>
                <c:pt idx="1">
                  <c:v>1.0052097474583412</c:v>
                </c:pt>
                <c:pt idx="2">
                  <c:v>2.0100206703815759</c:v>
                </c:pt>
                <c:pt idx="3">
                  <c:v>3.0140334484047551</c:v>
                </c:pt>
                <c:pt idx="4">
                  <c:v>4.0168477686937054</c:v>
                </c:pt>
                <c:pt idx="5">
                  <c:v>5.0180618276872675</c:v>
                </c:pt>
                <c:pt idx="6">
                  <c:v>6.0172718304139767</c:v>
                </c:pt>
                <c:pt idx="7">
                  <c:v>7.0140714865782359</c:v>
                </c:pt>
                <c:pt idx="8">
                  <c:v>8.0080515026145331</c:v>
                </c:pt>
                <c:pt idx="9">
                  <c:v>8.9987990689128114</c:v>
                </c:pt>
                <c:pt idx="10">
                  <c:v>9.9858973414236747</c:v>
                </c:pt>
                <c:pt idx="11">
                  <c:v>10.968924916859992</c:v>
                </c:pt>
                <c:pt idx="12">
                  <c:v>11.947455300720089</c:v>
                </c:pt>
                <c:pt idx="13">
                  <c:v>12.921056367369857</c:v>
                </c:pt>
                <c:pt idx="14">
                  <c:v>13.889289811434587</c:v>
                </c:pt>
                <c:pt idx="15">
                  <c:v>14.851710589768809</c:v>
                </c:pt>
                <c:pt idx="16">
                  <c:v>15.807866353292795</c:v>
                </c:pt>
                <c:pt idx="17">
                  <c:v>16.757296868009398</c:v>
                </c:pt>
                <c:pt idx="18">
                  <c:v>17.699533424544182</c:v>
                </c:pt>
                <c:pt idx="19">
                  <c:v>18.634098235587331</c:v>
                </c:pt>
                <c:pt idx="20">
                  <c:v>19.560503820656809</c:v>
                </c:pt>
                <c:pt idx="21">
                  <c:v>20.478252377651508</c:v>
                </c:pt>
                <c:pt idx="22">
                  <c:v>21.386835140719771</c:v>
                </c:pt>
                <c:pt idx="23">
                  <c:v>22.285731724035561</c:v>
                </c:pt>
                <c:pt idx="24">
                  <c:v>23.174409451151625</c:v>
                </c:pt>
                <c:pt idx="25">
                  <c:v>24.052322669688365</c:v>
                </c:pt>
                <c:pt idx="26">
                  <c:v>24.918912051219735</c:v>
                </c:pt>
                <c:pt idx="27">
                  <c:v>25.773603876336537</c:v>
                </c:pt>
                <c:pt idx="28">
                  <c:v>26.61580930500137</c:v>
                </c:pt>
                <c:pt idx="29">
                  <c:v>27.444923632464619</c:v>
                </c:pt>
                <c:pt idx="30">
                  <c:v>28.260325531186076</c:v>
                </c:pt>
                <c:pt idx="31">
                  <c:v>29.061376279404435</c:v>
                </c:pt>
                <c:pt idx="32">
                  <c:v>29.847418977222127</c:v>
                </c:pt>
                <c:pt idx="33">
                  <c:v>30.617777751325111</c:v>
                </c:pt>
                <c:pt idx="34">
                  <c:v>31.371756949740018</c:v>
                </c:pt>
                <c:pt idx="35">
                  <c:v>32.108640328349239</c:v>
                </c:pt>
                <c:pt idx="36">
                  <c:v>32.827690231236701</c:v>
                </c:pt>
                <c:pt idx="37">
                  <c:v>33.528146767330966</c:v>
                </c:pt>
                <c:pt idx="38">
                  <c:v>34.209226986247046</c:v>
                </c:pt>
                <c:pt idx="39">
                  <c:v>34.870124056708555</c:v>
                </c:pt>
                <c:pt idx="40">
                  <c:v>35.510006451459496</c:v>
                </c:pt>
                <c:pt idx="41">
                  <c:v>36.128017143154437</c:v>
                </c:pt>
                <c:pt idx="42">
                  <c:v>36.723272816344249</c:v>
                </c:pt>
                <c:pt idx="43">
                  <c:v>37.294863101360654</c:v>
                </c:pt>
                <c:pt idx="44">
                  <c:v>37.841849836641344</c:v>
                </c:pt>
                <c:pt idx="45">
                  <c:v>38.363266366831205</c:v>
                </c:pt>
                <c:pt idx="46">
                  <c:v>38.858116884843817</c:v>
                </c:pt>
                <c:pt idx="47">
                  <c:v>39.32537582696628</c:v>
                </c:pt>
                <c:pt idx="48">
                  <c:v>39.763987331039097</c:v>
                </c:pt>
                <c:pt idx="49">
                  <c:v>40.1728647687315</c:v>
                </c:pt>
                <c:pt idx="50">
                  <c:v>40.550890363955801</c:v>
                </c:pt>
                <c:pt idx="51">
                  <c:v>40.896914910513352</c:v>
                </c:pt>
                <c:pt idx="52">
                  <c:v>41.209757603118817</c:v>
                </c:pt>
                <c:pt idx="53">
                  <c:v>41.488205997000684</c:v>
                </c:pt>
                <c:pt idx="54">
                  <c:v>41.731016112297318</c:v>
                </c:pt>
                <c:pt idx="55">
                  <c:v>41.936912700435023</c:v>
                </c:pt>
                <c:pt idx="56">
                  <c:v>42.104589690563081</c:v>
                </c:pt>
                <c:pt idx="57">
                  <c:v>42.232710834888643</c:v>
                </c:pt>
                <c:pt idx="58">
                  <c:v>42.319910572371235</c:v>
                </c:pt>
                <c:pt idx="59">
                  <c:v>42.364795130652873</c:v>
                </c:pt>
                <c:pt idx="60">
                  <c:v>42.365943886270927</c:v>
                </c:pt>
                <c:pt idx="61">
                  <c:v>42.32191100307309</c:v>
                </c:pt>
                <c:pt idx="62">
                  <c:v>42.231227368274197</c:v>
                </c:pt>
                <c:pt idx="63">
                  <c:v>42.092402844704445</c:v>
                </c:pt>
                <c:pt idx="64">
                  <c:v>41.90392885643989</c:v>
                </c:pt>
                <c:pt idx="65">
                  <c:v>41.664281323125515</c:v>
                </c:pt>
                <c:pt idx="66">
                  <c:v>41.371923955844125</c:v>
                </c:pt>
                <c:pt idx="67">
                  <c:v>41.025311924305299</c:v>
                </c:pt>
                <c:pt idx="68">
                  <c:v>40.622895901395111</c:v>
                </c:pt>
                <c:pt idx="69">
                  <c:v>40.163126486715207</c:v>
                </c:pt>
                <c:pt idx="70">
                  <c:v>39.644459005644492</c:v>
                </c:pt>
                <c:pt idx="71">
                  <c:v>39.065358674700612</c:v>
                </c:pt>
                <c:pt idx="72">
                  <c:v>38.424306117594831</c:v>
                </c:pt>
                <c:pt idx="73">
                  <c:v>37.719803209446681</c:v>
                </c:pt>
                <c:pt idx="74">
                  <c:v>36.950379219242443</c:v>
                </c:pt>
                <c:pt idx="75">
                  <c:v>36.114597212931628</c:v>
                </c:pt>
                <c:pt idx="76">
                  <c:v>35.21106067171678</c:v>
                </c:pt>
                <c:pt idx="77">
                  <c:v>34.238420272310229</c:v>
                </c:pt>
                <c:pt idx="78">
                  <c:v>33.195380768427732</c:v>
                </c:pt>
                <c:pt idx="79">
                  <c:v>32.080707905819565</c:v>
                </c:pt>
                <c:pt idx="80">
                  <c:v>30.893235296961119</c:v>
                </c:pt>
                <c:pt idx="81">
                  <c:v>29.63187117641062</c:v>
                </c:pt>
                <c:pt idx="82">
                  <c:v>28.29560495404462</c:v>
                </c:pt>
                <c:pt idx="83">
                  <c:v>26.883513481153198</c:v>
                </c:pt>
                <c:pt idx="84">
                  <c:v>25.394766943904269</c:v>
                </c:pt>
                <c:pt idx="85">
                  <c:v>23.828634300144607</c:v>
                </c:pt>
                <c:pt idx="86">
                  <c:v>22.184488178979791</c:v>
                </c:pt>
                <c:pt idx="87">
                  <c:v>20.461809168096515</c:v>
                </c:pt>
                <c:pt idx="88">
                  <c:v>18.660189421308278</c:v>
                </c:pt>
                <c:pt idx="89">
                  <c:v>16.779335528190941</c:v>
                </c:pt>
                <c:pt idx="90">
                  <c:v>14.819070598714413</c:v>
                </c:pt>
              </c:numCache>
            </c:numRef>
          </c:yVal>
        </c:ser>
        <c:ser>
          <c:idx val="1"/>
          <c:order val="1"/>
          <c:tx>
            <c:v>Primary orange</c:v>
          </c:tx>
          <c:spPr>
            <a:ln w="2857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'rainbow elev vs theta'!$B$12:$B$102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'rainbow elev vs theta'!$E$12:$E$102</c:f>
              <c:numCache>
                <c:formatCode>0.00</c:formatCode>
                <c:ptCount val="91"/>
                <c:pt idx="0">
                  <c:v>0</c:v>
                </c:pt>
                <c:pt idx="1">
                  <c:v>1.0026961776362102</c:v>
                </c:pt>
                <c:pt idx="2">
                  <c:v>2.0049930009819099</c:v>
                </c:pt>
                <c:pt idx="3">
                  <c:v>3.0064906202927508</c:v>
                </c:pt>
                <c:pt idx="4">
                  <c:v>4.006788194111822</c:v>
                </c:pt>
                <c:pt idx="5">
                  <c:v>5.0054833914019312</c:v>
                </c:pt>
                <c:pt idx="6">
                  <c:v>6.0021718912663689</c:v>
                </c:pt>
                <c:pt idx="7">
                  <c:v>6.9964468794581327</c:v>
                </c:pt>
                <c:pt idx="8">
                  <c:v>7.9878985408810346</c:v>
                </c:pt>
                <c:pt idx="9">
                  <c:v>8.9761135472908684</c:v>
                </c:pt>
                <c:pt idx="10">
                  <c:v>9.9606745394106433</c:v>
                </c:pt>
                <c:pt idx="11">
                  <c:v>10.941159602681669</c:v>
                </c:pt>
                <c:pt idx="12">
                  <c:v>11.917141735881602</c:v>
                </c:pt>
                <c:pt idx="13">
                  <c:v>12.88818831185249</c:v>
                </c:pt>
                <c:pt idx="14">
                  <c:v>13.853860529595744</c:v>
                </c:pt>
                <c:pt idx="15">
                  <c:v>14.813712857008973</c:v>
                </c:pt>
                <c:pt idx="16">
                  <c:v>15.767292463560022</c:v>
                </c:pt>
                <c:pt idx="17">
                  <c:v>16.714138642218966</c:v>
                </c:pt>
                <c:pt idx="18">
                  <c:v>17.653782219998714</c:v>
                </c:pt>
                <c:pt idx="19">
                  <c:v>18.585744956490505</c:v>
                </c:pt>
                <c:pt idx="20">
                  <c:v>19.509538929822078</c:v>
                </c:pt>
                <c:pt idx="21">
                  <c:v>20.42466590951631</c:v>
                </c:pt>
                <c:pt idx="22">
                  <c:v>21.330616715784508</c:v>
                </c:pt>
                <c:pt idx="23">
                  <c:v>22.226870564856956</c:v>
                </c:pt>
                <c:pt idx="24">
                  <c:v>23.112894400029621</c:v>
                </c:pt>
                <c:pt idx="25">
                  <c:v>23.988142208196727</c:v>
                </c:pt>
                <c:pt idx="26">
                  <c:v>24.852054321741953</c:v>
                </c:pt>
                <c:pt idx="27">
                  <c:v>25.704056705779522</c:v>
                </c:pt>
                <c:pt idx="28">
                  <c:v>26.543560230872057</c:v>
                </c:pt>
                <c:pt idx="29">
                  <c:v>27.369959931506852</c:v>
                </c:pt>
                <c:pt idx="30">
                  <c:v>28.1826342507877</c:v>
                </c:pt>
                <c:pt idx="31">
                  <c:v>28.980944271997892</c:v>
                </c:pt>
                <c:pt idx="32">
                  <c:v>29.764232937914734</c:v>
                </c:pt>
                <c:pt idx="33">
                  <c:v>30.53182425900863</c:v>
                </c:pt>
                <c:pt idx="34">
                  <c:v>31.283022511942249</c:v>
                </c:pt>
                <c:pt idx="35">
                  <c:v>32.017111430103121</c:v>
                </c:pt>
                <c:pt idx="36">
                  <c:v>32.733353388255232</c:v>
                </c:pt>
                <c:pt idx="37">
                  <c:v>33.43098858378751</c:v>
                </c:pt>
                <c:pt idx="38">
                  <c:v>34.10923421747141</c:v>
                </c:pt>
                <c:pt idx="39">
                  <c:v>34.767283677118741</c:v>
                </c:pt>
                <c:pt idx="40">
                  <c:v>35.404305728056698</c:v>
                </c:pt>
                <c:pt idx="41">
                  <c:v>36.019443714913365</c:v>
                </c:pt>
                <c:pt idx="42">
                  <c:v>36.611814779834731</c:v>
                </c:pt>
                <c:pt idx="43">
                  <c:v>37.180509102934714</c:v>
                </c:pt>
                <c:pt idx="44">
                  <c:v>37.724589171515454</c:v>
                </c:pt>
                <c:pt idx="45">
                  <c:v>38.243089085384497</c:v>
                </c:pt>
                <c:pt idx="46">
                  <c:v>38.735013906436578</c:v>
                </c:pt>
                <c:pt idx="47">
                  <c:v>39.199339061563158</c:v>
                </c:pt>
                <c:pt idx="48">
                  <c:v>39.635009808891006</c:v>
                </c:pt>
                <c:pt idx="49">
                  <c:v>40.040940778333272</c:v>
                </c:pt>
                <c:pt idx="50">
                  <c:v>40.416015598449768</c:v>
                </c:pt>
                <c:pt idx="51">
                  <c:v>40.759086622650351</c:v>
                </c:pt>
                <c:pt idx="52">
                  <c:v>41.068974768819238</c:v>
                </c:pt>
                <c:pt idx="53">
                  <c:v>41.344469487474925</c:v>
                </c:pt>
                <c:pt idx="54">
                  <c:v>41.584328874587904</c:v>
                </c:pt>
                <c:pt idx="55">
                  <c:v>41.787279946131406</c:v>
                </c:pt>
                <c:pt idx="56">
                  <c:v>41.952019092311154</c:v>
                </c:pt>
                <c:pt idx="57">
                  <c:v>42.077212730173102</c:v>
                </c:pt>
                <c:pt idx="58">
                  <c:v>42.161498173886947</c:v>
                </c:pt>
                <c:pt idx="59">
                  <c:v>42.203484742402587</c:v>
                </c:pt>
                <c:pt idx="60">
                  <c:v>42.20175512433174</c:v>
                </c:pt>
                <c:pt idx="61">
                  <c:v>42.154867019763465</c:v>
                </c:pt>
                <c:pt idx="62">
                  <c:v>42.061355078228686</c:v>
                </c:pt>
                <c:pt idx="63">
                  <c:v>41.919733151127289</c:v>
                </c:pt>
                <c:pt idx="64">
                  <c:v>41.728496875564957</c:v>
                </c:pt>
                <c:pt idx="65">
                  <c:v>41.486126604662417</c:v>
                </c:pt>
                <c:pt idx="66">
                  <c:v>41.191090696943569</c:v>
                </c:pt>
                <c:pt idx="67">
                  <c:v>40.841849174338556</c:v>
                </c:pt>
                <c:pt idx="68">
                  <c:v>40.4368577546186</c:v>
                </c:pt>
                <c:pt idx="69">
                  <c:v>39.974572259690582</c:v>
                </c:pt>
                <c:pt idx="70">
                  <c:v>39.453453396117148</c:v>
                </c:pt>
                <c:pt idx="71">
                  <c:v>38.871971898511411</c:v>
                </c:pt>
                <c:pt idx="72">
                  <c:v>38.228614020128056</c:v>
                </c:pt>
                <c:pt idx="73">
                  <c:v>37.521887348102254</c:v>
                </c:pt>
                <c:pt idx="74">
                  <c:v>36.750326913481508</c:v>
                </c:pt>
                <c:pt idx="75">
                  <c:v>35.912501558583308</c:v>
                </c:pt>
                <c:pt idx="76">
                  <c:v>35.007020516460969</c:v>
                </c:pt>
                <c:pt idx="77">
                  <c:v>34.032540149571069</c:v>
                </c:pt>
                <c:pt idx="78">
                  <c:v>32.987770787327754</c:v>
                </c:pt>
                <c:pt idx="79">
                  <c:v>31.871483595353567</c:v>
                </c:pt>
                <c:pt idx="80">
                  <c:v>30.68251740314966</c:v>
                </c:pt>
                <c:pt idx="81">
                  <c:v>29.419785411874674</c:v>
                </c:pt>
                <c:pt idx="82">
                  <c:v>28.082281700197708</c:v>
                </c:pt>
                <c:pt idx="83">
                  <c:v>26.669087444011971</c:v>
                </c:pt>
                <c:pt idx="84">
                  <c:v>25.179376765362253</c:v>
                </c:pt>
                <c:pt idx="85">
                  <c:v>23.612422127406319</c:v>
                </c:pt>
                <c:pt idx="86">
                  <c:v>21.967599195691342</c:v>
                </c:pt>
                <c:pt idx="87">
                  <c:v>20.244391091509108</c:v>
                </c:pt>
                <c:pt idx="88">
                  <c:v>18.442391970542939</c:v>
                </c:pt>
                <c:pt idx="89">
                  <c:v>16.561309869313071</c:v>
                </c:pt>
                <c:pt idx="90">
                  <c:v>14.600968772850889</c:v>
                </c:pt>
              </c:numCache>
            </c:numRef>
          </c:yVal>
        </c:ser>
        <c:ser>
          <c:idx val="6"/>
          <c:order val="2"/>
          <c:tx>
            <c:v>Primary green</c:v>
          </c:tx>
          <c:spPr>
            <a:ln>
              <a:solidFill>
                <a:srgbClr val="00FF00"/>
              </a:solidFill>
            </a:ln>
          </c:spPr>
          <c:marker>
            <c:symbol val="none"/>
          </c:marker>
          <c:xVal>
            <c:numRef>
              <c:f>'rainbow elev vs theta'!$B$12:$B$102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'rainbow elev vs theta'!$G$12:$G$102</c:f>
              <c:numCache>
                <c:formatCode>0.00</c:formatCode>
                <c:ptCount val="91"/>
                <c:pt idx="0">
                  <c:v>0</c:v>
                </c:pt>
                <c:pt idx="1">
                  <c:v>0.9988635866364427</c:v>
                </c:pt>
                <c:pt idx="2">
                  <c:v>1.9973270154049947</c:v>
                </c:pt>
                <c:pt idx="3">
                  <c:v>2.9949896335660156</c:v>
                </c:pt>
                <c:pt idx="4">
                  <c:v>3.9914497978385728</c:v>
                </c:pt>
                <c:pt idx="5">
                  <c:v>4.986304377136177</c:v>
                </c:pt>
                <c:pt idx="6">
                  <c:v>5.9791482529124806</c:v>
                </c:pt>
                <c:pt idx="7">
                  <c:v>6.9695738163243002</c:v>
                </c:pt>
                <c:pt idx="8">
                  <c:v>7.9571704614228542</c:v>
                </c:pt>
                <c:pt idx="9">
                  <c:v>8.9415240735891892</c:v>
                </c:pt>
                <c:pt idx="10">
                  <c:v>9.9222165124357034</c:v>
                </c:pt>
                <c:pt idx="11">
                  <c:v>10.898825088403873</c:v>
                </c:pt>
                <c:pt idx="12">
                  <c:v>11.870922032297868</c:v>
                </c:pt>
                <c:pt idx="13">
                  <c:v>12.838073957005953</c:v>
                </c:pt>
                <c:pt idx="14">
                  <c:v>13.799841310676291</c:v>
                </c:pt>
                <c:pt idx="15">
                  <c:v>14.755777820631533</c:v>
                </c:pt>
                <c:pt idx="16">
                  <c:v>15.705429927328044</c:v>
                </c:pt>
                <c:pt idx="17">
                  <c:v>16.648336207691528</c:v>
                </c:pt>
                <c:pt idx="18">
                  <c:v>17.584026787190762</c:v>
                </c:pt>
                <c:pt idx="19">
                  <c:v>18.512022740048181</c:v>
                </c:pt>
                <c:pt idx="20">
                  <c:v>19.431835477027526</c:v>
                </c:pt>
                <c:pt idx="21">
                  <c:v>20.342966120289542</c:v>
                </c:pt>
                <c:pt idx="22">
                  <c:v>21.244904864864424</c:v>
                </c:pt>
                <c:pt idx="23">
                  <c:v>22.137130326357738</c:v>
                </c:pt>
                <c:pt idx="24">
                  <c:v>23.019108874584713</c:v>
                </c:pt>
                <c:pt idx="25">
                  <c:v>23.890293952918391</c:v>
                </c:pt>
                <c:pt idx="26">
                  <c:v>24.750125383241361</c:v>
                </c:pt>
                <c:pt idx="27">
                  <c:v>25.598028656509957</c:v>
                </c:pt>
                <c:pt idx="28">
                  <c:v>26.433414209075885</c:v>
                </c:pt>
                <c:pt idx="29">
                  <c:v>27.255676685065751</c:v>
                </c:pt>
                <c:pt idx="30">
                  <c:v>28.064194185294667</c:v>
                </c:pt>
                <c:pt idx="31">
                  <c:v>28.858327503389418</c:v>
                </c:pt>
                <c:pt idx="32">
                  <c:v>29.63741935002129</c:v>
                </c:pt>
                <c:pt idx="33">
                  <c:v>30.400793566401369</c:v>
                </c:pt>
                <c:pt idx="34">
                  <c:v>31.14775432847393</c:v>
                </c:pt>
                <c:pt idx="35">
                  <c:v>31.877585343560241</c:v>
                </c:pt>
                <c:pt idx="36">
                  <c:v>32.589549041557007</c:v>
                </c:pt>
                <c:pt idx="37">
                  <c:v>33.282885763184872</c:v>
                </c:pt>
                <c:pt idx="38">
                  <c:v>33.956812948215259</c:v>
                </c:pt>
                <c:pt idx="39">
                  <c:v>34.610524327079879</c:v>
                </c:pt>
                <c:pt idx="40">
                  <c:v>35.243189119791467</c:v>
                </c:pt>
                <c:pt idx="41">
                  <c:v>35.853951246676402</c:v>
                </c:pt>
                <c:pt idx="42">
                  <c:v>36.441928556043678</c:v>
                </c:pt>
                <c:pt idx="43">
                  <c:v>37.006212074590209</c:v>
                </c:pt>
                <c:pt idx="44">
                  <c:v>37.545865287071564</c:v>
                </c:pt>
                <c:pt idx="45">
                  <c:v>38.059923452549931</c:v>
                </c:pt>
                <c:pt idx="46">
                  <c:v>38.547392965363862</c:v>
                </c:pt>
                <c:pt idx="47">
                  <c:v>39.007250769848156</c:v>
                </c:pt>
                <c:pt idx="48">
                  <c:v>39.438443838762424</c:v>
                </c:pt>
                <c:pt idx="49">
                  <c:v>39.839888726352143</c:v>
                </c:pt>
                <c:pt idx="50">
                  <c:v>40.210471207968162</c:v>
                </c:pt>
                <c:pt idx="51">
                  <c:v>40.549046019189653</c:v>
                </c:pt>
                <c:pt idx="52">
                  <c:v>40.854436708421588</c:v>
                </c:pt>
                <c:pt idx="53">
                  <c:v>41.125435617956029</c:v>
                </c:pt>
                <c:pt idx="54">
                  <c:v>41.360804009471714</c:v>
                </c:pt>
                <c:pt idx="55">
                  <c:v>41.559272350876917</c:v>
                </c:pt>
                <c:pt idx="56">
                  <c:v>41.719540782247414</c:v>
                </c:pt>
                <c:pt idx="57">
                  <c:v>41.840279779339497</c:v>
                </c:pt>
                <c:pt idx="58">
                  <c:v>41.920131033730826</c:v>
                </c:pt>
                <c:pt idx="59">
                  <c:v>41.957708569016226</c:v>
                </c:pt>
                <c:pt idx="60">
                  <c:v>41.951600112615708</c:v>
                </c:pt>
                <c:pt idx="61">
                  <c:v>41.900368742585471</c:v>
                </c:pt>
                <c:pt idx="62">
                  <c:v>41.802554828308182</c:v>
                </c:pt>
                <c:pt idx="63">
                  <c:v>41.656678283021378</c:v>
                </c:pt>
                <c:pt idx="64">
                  <c:v>41.461241144763797</c:v>
                </c:pt>
                <c:pt idx="65">
                  <c:v>41.214730500429368</c:v>
                </c:pt>
                <c:pt idx="66">
                  <c:v>40.915621765166996</c:v>
                </c:pt>
                <c:pt idx="67">
                  <c:v>40.562382326303002</c:v>
                </c:pt>
                <c:pt idx="68">
                  <c:v>40.153475557269459</c:v>
                </c:pt>
                <c:pt idx="69">
                  <c:v>39.687365202666996</c:v>
                </c:pt>
                <c:pt idx="70">
                  <c:v>39.162520130577008</c:v>
                </c:pt>
                <c:pt idx="71">
                  <c:v>38.577419442587356</c:v>
                </c:pt>
                <c:pt idx="72">
                  <c:v>37.93055792574313</c:v>
                </c:pt>
                <c:pt idx="73">
                  <c:v>37.220451823861374</c:v>
                </c:pt>
                <c:pt idx="74">
                  <c:v>36.44564489844754</c:v>
                </c:pt>
                <c:pt idx="75">
                  <c:v>35.604714741960244</c:v>
                </c:pt>
                <c:pt idx="76">
                  <c:v>34.696279298554849</c:v>
                </c:pt>
                <c:pt idx="77">
                  <c:v>33.719003539881335</c:v>
                </c:pt>
                <c:pt idx="78">
                  <c:v>32.671606236252558</c:v>
                </c:pt>
                <c:pt idx="79">
                  <c:v>31.552866756761034</c:v>
                </c:pt>
                <c:pt idx="80">
                  <c:v>30.361631825972704</c:v>
                </c:pt>
                <c:pt idx="81">
                  <c:v>29.096822159916229</c:v>
                </c:pt>
                <c:pt idx="82">
                  <c:v>27.757438900465921</c:v>
                </c:pt>
                <c:pt idx="83">
                  <c:v>26.342569765120157</c:v>
                </c:pt>
                <c:pt idx="84">
                  <c:v>24.851394828793261</c:v>
                </c:pt>
                <c:pt idx="85">
                  <c:v>23.283191855722688</c:v>
                </c:pt>
                <c:pt idx="86">
                  <c:v>21.637341103034576</c:v>
                </c:pt>
                <c:pt idx="87">
                  <c:v>19.913329522929821</c:v>
                </c:pt>
                <c:pt idx="88">
                  <c:v>18.110754297804796</c:v>
                </c:pt>
                <c:pt idx="89">
                  <c:v>16.229325651772609</c:v>
                </c:pt>
                <c:pt idx="90">
                  <c:v>14.268868892802365</c:v>
                </c:pt>
              </c:numCache>
            </c:numRef>
          </c:yVal>
        </c:ser>
        <c:ser>
          <c:idx val="5"/>
          <c:order val="3"/>
          <c:tx>
            <c:v>Primary yellow</c:v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'rainbow elev vs theta'!$B$12:$B$102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'rainbow elev vs theta'!$F$12:$F$102</c:f>
              <c:numCache>
                <c:formatCode>0.00</c:formatCode>
                <c:ptCount val="91"/>
                <c:pt idx="0">
                  <c:v>0</c:v>
                </c:pt>
                <c:pt idx="1">
                  <c:v>1.0013914022387642</c:v>
                </c:pt>
                <c:pt idx="2">
                  <c:v>2.0023831760498538</c:v>
                </c:pt>
                <c:pt idx="3">
                  <c:v>3.0025751977487412</c:v>
                </c:pt>
                <c:pt idx="4">
                  <c:v>4.0015663523347058</c:v>
                </c:pt>
                <c:pt idx="5">
                  <c:v>4.9989540358273912</c:v>
                </c:pt>
                <c:pt idx="6">
                  <c:v>5.9943336551991147</c:v>
                </c:pt>
                <c:pt idx="7">
                  <c:v>6.9872981251055064</c:v>
                </c:pt>
                <c:pt idx="8">
                  <c:v>7.977437360620379</c:v>
                </c:pt>
                <c:pt idx="9">
                  <c:v>8.9643377651856682</c:v>
                </c:pt>
                <c:pt idx="10">
                  <c:v>9.9475817129932036</c:v>
                </c:pt>
                <c:pt idx="11">
                  <c:v>10.926747025022816</c:v>
                </c:pt>
                <c:pt idx="12">
                  <c:v>11.901406437970993</c:v>
                </c:pt>
                <c:pt idx="13">
                  <c:v>12.871127065315795</c:v>
                </c:pt>
                <c:pt idx="14">
                  <c:v>13.835469849778834</c:v>
                </c:pt>
                <c:pt idx="15">
                  <c:v>14.79398900646178</c:v>
                </c:pt>
                <c:pt idx="16">
                  <c:v>15.746231455956885</c:v>
                </c:pt>
                <c:pt idx="17">
                  <c:v>16.691736246755738</c:v>
                </c:pt>
                <c:pt idx="18">
                  <c:v>17.630033966310755</c:v>
                </c:pt>
                <c:pt idx="19">
                  <c:v>18.560646140139916</c:v>
                </c:pt>
                <c:pt idx="20">
                  <c:v>19.483084618406782</c:v>
                </c:pt>
                <c:pt idx="21">
                  <c:v>20.396850949458138</c:v>
                </c:pt>
                <c:pt idx="22">
                  <c:v>21.301435739858274</c:v>
                </c:pt>
                <c:pt idx="23">
                  <c:v>22.196318000527445</c:v>
                </c:pt>
                <c:pt idx="24">
                  <c:v>23.080964478668854</c:v>
                </c:pt>
                <c:pt idx="25">
                  <c:v>23.95482897525908</c:v>
                </c:pt>
                <c:pt idx="26">
                  <c:v>24.817351647980967</c:v>
                </c:pt>
                <c:pt idx="27">
                  <c:v>25.667958299595551</c:v>
                </c:pt>
                <c:pt idx="28">
                  <c:v>26.506059651886773</c:v>
                </c:pt>
                <c:pt idx="29">
                  <c:v>27.331050605466658</c:v>
                </c:pt>
                <c:pt idx="30">
                  <c:v>28.1423094859047</c:v>
                </c:pt>
                <c:pt idx="31">
                  <c:v>28.939197276843863</c:v>
                </c:pt>
                <c:pt idx="32">
                  <c:v>29.721056840990499</c:v>
                </c:pt>
                <c:pt idx="33">
                  <c:v>30.487212130117463</c:v>
                </c:pt>
                <c:pt idx="34">
                  <c:v>31.236967385503579</c:v>
                </c:pt>
                <c:pt idx="35">
                  <c:v>31.969606330548739</c:v>
                </c:pt>
                <c:pt idx="36">
                  <c:v>32.684391357656693</c:v>
                </c:pt>
                <c:pt idx="37">
                  <c:v>33.380562711869665</c:v>
                </c:pt>
                <c:pt idx="38">
                  <c:v>34.057337674172501</c:v>
                </c:pt>
                <c:pt idx="39">
                  <c:v>34.713909747861749</c:v>
                </c:pt>
                <c:pt idx="40">
                  <c:v>35.349447851900813</c:v>
                </c:pt>
                <c:pt idx="41">
                  <c:v>35.963095525757417</c:v>
                </c:pt>
                <c:pt idx="42">
                  <c:v>36.553970150844904</c:v>
                </c:pt>
                <c:pt idx="43">
                  <c:v>37.121162194369063</c:v>
                </c:pt>
                <c:pt idx="44">
                  <c:v>37.663734482114869</c:v>
                </c:pt>
                <c:pt idx="45">
                  <c:v>38.180721507494262</c:v>
                </c:pt>
                <c:pt idx="46">
                  <c:v>38.671128785016066</c:v>
                </c:pt>
                <c:pt idx="47">
                  <c:v>39.13393225722816</c:v>
                </c:pt>
                <c:pt idx="48">
                  <c:v>39.568077765119298</c:v>
                </c:pt>
                <c:pt idx="49">
                  <c:v>39.97248059294369</c:v>
                </c:pt>
                <c:pt idx="50">
                  <c:v>40.34602509944132</c:v>
                </c:pt>
                <c:pt idx="51">
                  <c:v>40.687564448457039</c:v>
                </c:pt>
                <c:pt idx="52">
                  <c:v>40.995920453000203</c:v>
                </c:pt>
                <c:pt idx="53">
                  <c:v>41.269883547817187</c:v>
                </c:pt>
                <c:pt idx="54">
                  <c:v>41.508212906548025</c:v>
                </c:pt>
                <c:pt idx="55">
                  <c:v>41.709636720484674</c:v>
                </c:pt>
                <c:pt idx="56">
                  <c:v>41.872852656810849</c:v>
                </c:pt>
                <c:pt idx="57">
                  <c:v>41.996528514946824</c:v>
                </c:pt>
                <c:pt idx="58">
                  <c:v>42.079303100214773</c:v>
                </c:pt>
                <c:pt idx="59">
                  <c:v>42.119787334428018</c:v>
                </c:pt>
                <c:pt idx="60">
                  <c:v>42.116565623156795</c:v>
                </c:pt>
                <c:pt idx="61">
                  <c:v>42.068197499269758</c:v>
                </c:pt>
                <c:pt idx="62">
                  <c:v>41.973219561851487</c:v>
                </c:pt>
                <c:pt idx="63">
                  <c:v>41.830147728686796</c:v>
                </c:pt>
                <c:pt idx="64">
                  <c:v>41.637479819134619</c:v>
                </c:pt>
                <c:pt idx="65">
                  <c:v>41.393698482325888</c:v>
                </c:pt>
                <c:pt idx="66">
                  <c:v>41.097274483165563</c:v>
                </c:pt>
                <c:pt idx="67">
                  <c:v>40.746670355551714</c:v>
                </c:pt>
                <c:pt idx="68">
                  <c:v>40.340344428514882</c:v>
                </c:pt>
                <c:pt idx="69">
                  <c:v>39.876755226601503</c:v>
                </c:pt>
                <c:pt idx="70">
                  <c:v>39.354366240782042</c:v>
                </c:pt>
                <c:pt idx="71">
                  <c:v>38.771651060469004</c:v>
                </c:pt>
                <c:pt idx="72">
                  <c:v>38.127098850927375</c:v>
                </c:pt>
                <c:pt idx="73">
                  <c:v>37.419220153525536</c:v>
                </c:pt>
                <c:pt idx="74">
                  <c:v>36.646552979001797</c:v>
                </c:pt>
                <c:pt idx="75">
                  <c:v>35.807669156352077</c:v>
                </c:pt>
                <c:pt idx="76">
                  <c:v>34.901180892240653</c:v>
                </c:pt>
                <c:pt idx="77">
                  <c:v>33.925747488190062</c:v>
                </c:pt>
                <c:pt idx="78">
                  <c:v>32.88008215545257</c:v>
                </c:pt>
                <c:pt idx="79">
                  <c:v>31.762958860634409</c:v>
                </c:pt>
                <c:pt idx="80">
                  <c:v>30.573219129105571</c:v>
                </c:pt>
                <c:pt idx="81">
                  <c:v>29.30977872823664</c:v>
                </c:pt>
                <c:pt idx="82">
                  <c:v>27.971634148815063</c:v>
                </c:pt>
                <c:pt idx="83">
                  <c:v>26.557868800844428</c:v>
                </c:pt>
                <c:pt idx="84">
                  <c:v>25.067658839511779</c:v>
                </c:pt>
                <c:pt idx="85">
                  <c:v>23.500278538582734</c:v>
                </c:pt>
                <c:pt idx="86">
                  <c:v>21.855105131937471</c:v>
                </c:pt>
                <c:pt idx="87">
                  <c:v>20.13162304942157</c:v>
                </c:pt>
                <c:pt idx="88">
                  <c:v>18.329427480602707</c:v>
                </c:pt>
                <c:pt idx="89">
                  <c:v>16.448227209267273</c:v>
                </c:pt>
                <c:pt idx="90">
                  <c:v>14.487846672358723</c:v>
                </c:pt>
              </c:numCache>
            </c:numRef>
          </c:yVal>
        </c:ser>
        <c:ser>
          <c:idx val="7"/>
          <c:order val="4"/>
          <c:tx>
            <c:v>Primary cyan</c:v>
          </c:tx>
          <c:spPr>
            <a:ln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'rainbow elev vs theta'!$B$12:$B$102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'rainbow elev vs theta'!$H$12:$H$102</c:f>
              <c:numCache>
                <c:formatCode>0.00</c:formatCode>
                <c:ptCount val="91"/>
                <c:pt idx="0">
                  <c:v>0</c:v>
                </c:pt>
                <c:pt idx="1">
                  <c:v>0.99610012805949821</c:v>
                </c:pt>
                <c:pt idx="2">
                  <c:v>1.9917995219620384</c:v>
                </c:pt>
                <c:pt idx="3">
                  <c:v>2.9866969531051466</c:v>
                </c:pt>
                <c:pt idx="4">
                  <c:v>3.9803902032026617</c:v>
                </c:pt>
                <c:pt idx="5">
                  <c:v>4.9724755674621086</c:v>
                </c:pt>
                <c:pt idx="6">
                  <c:v>5.9625473553875192</c:v>
                </c:pt>
                <c:pt idx="7">
                  <c:v>6.9501973884204089</c:v>
                </c:pt>
                <c:pt idx="8">
                  <c:v>7.9350144936351272</c:v>
                </c:pt>
                <c:pt idx="9">
                  <c:v>8.9165839927102315</c:v>
                </c:pt>
                <c:pt idx="10">
                  <c:v>9.8944871854034115</c:v>
                </c:pt>
                <c:pt idx="11">
                  <c:v>10.868300826766189</c:v>
                </c:pt>
                <c:pt idx="12">
                  <c:v>11.837596597344035</c:v>
                </c:pt>
                <c:pt idx="13">
                  <c:v>12.801940565620558</c:v>
                </c:pt>
                <c:pt idx="14">
                  <c:v>13.760892641978728</c:v>
                </c:pt>
                <c:pt idx="15">
                  <c:v>14.714006023471006</c:v>
                </c:pt>
                <c:pt idx="16">
                  <c:v>15.66082662871141</c:v>
                </c:pt>
                <c:pt idx="17">
                  <c:v>16.600892522229032</c:v>
                </c:pt>
                <c:pt idx="18">
                  <c:v>17.533733327653231</c:v>
                </c:pt>
                <c:pt idx="19">
                  <c:v>18.458869629137471</c:v>
                </c:pt>
                <c:pt idx="20">
                  <c:v>19.375812360471386</c:v>
                </c:pt>
                <c:pt idx="21">
                  <c:v>20.284062181381675</c:v>
                </c:pt>
                <c:pt idx="22">
                  <c:v>21.183108840580328</c:v>
                </c:pt>
                <c:pt idx="23">
                  <c:v>22.072430525187563</c:v>
                </c:pt>
                <c:pt idx="24">
                  <c:v>22.951493196235496</c:v>
                </c:pt>
                <c:pt idx="25">
                  <c:v>23.81974991004963</c:v>
                </c:pt>
                <c:pt idx="26">
                  <c:v>24.676640125409723</c:v>
                </c:pt>
                <c:pt idx="27">
                  <c:v>25.521588996511632</c:v>
                </c:pt>
                <c:pt idx="28">
                  <c:v>26.354006651888017</c:v>
                </c:pt>
                <c:pt idx="29">
                  <c:v>27.173287459601763</c:v>
                </c:pt>
                <c:pt idx="30">
                  <c:v>27.97880927920194</c:v>
                </c:pt>
                <c:pt idx="31">
                  <c:v>28.769932701131857</c:v>
                </c:pt>
                <c:pt idx="32">
                  <c:v>29.546000274503324</c:v>
                </c:pt>
                <c:pt idx="33">
                  <c:v>30.306335724404185</c:v>
                </c:pt>
                <c:pt idx="34">
                  <c:v>31.050243160188568</c:v>
                </c:pt>
                <c:pt idx="35">
                  <c:v>31.777006276516037</c:v>
                </c:pt>
                <c:pt idx="36">
                  <c:v>32.485887549256923</c:v>
                </c:pt>
                <c:pt idx="37">
                  <c:v>33.17612742877153</c:v>
                </c:pt>
                <c:pt idx="38">
                  <c:v>33.846943533502532</c:v>
                </c:pt>
                <c:pt idx="39">
                  <c:v>34.497529847294579</c:v>
                </c:pt>
                <c:pt idx="40">
                  <c:v>35.127055924377203</c:v>
                </c:pt>
                <c:pt idx="41">
                  <c:v>35.734666106516976</c:v>
                </c:pt>
                <c:pt idx="42">
                  <c:v>36.319478757465141</c:v>
                </c:pt>
                <c:pt idx="43">
                  <c:v>36.880585520499089</c:v>
                </c:pt>
                <c:pt idx="44">
                  <c:v>37.417050605581686</c:v>
                </c:pt>
                <c:pt idx="45">
                  <c:v>37.927910113437115</c:v>
                </c:pt>
                <c:pt idx="46">
                  <c:v>38.412171404671994</c:v>
                </c:pt>
                <c:pt idx="47">
                  <c:v>38.868812522945433</c:v>
                </c:pt>
                <c:pt idx="48">
                  <c:v>39.296781682112957</c:v>
                </c:pt>
                <c:pt idx="49">
                  <c:v>39.694996828227424</c:v>
                </c:pt>
                <c:pt idx="50">
                  <c:v>40.062345288270187</c:v>
                </c:pt>
                <c:pt idx="51">
                  <c:v>40.397683518493238</c:v>
                </c:pt>
                <c:pt idx="52">
                  <c:v>40.699836966267412</c:v>
                </c:pt>
                <c:pt idx="53">
                  <c:v>40.967600060334739</c:v>
                </c:pt>
                <c:pt idx="54">
                  <c:v>41.199736345333442</c:v>
                </c:pt>
                <c:pt idx="55">
                  <c:v>41.39497877737859</c:v>
                </c:pt>
                <c:pt idx="56">
                  <c:v>41.552030198310966</c:v>
                </c:pt>
                <c:pt idx="57">
                  <c:v>41.669564006936376</c:v>
                </c:pt>
                <c:pt idx="58">
                  <c:v>41.746225046134256</c:v>
                </c:pt>
                <c:pt idx="59">
                  <c:v>41.780630725068249</c:v>
                </c:pt>
                <c:pt idx="60">
                  <c:v>41.771372395845908</c:v>
                </c:pt>
                <c:pt idx="61">
                  <c:v>41.717017003791916</c:v>
                </c:pt>
                <c:pt idx="62">
                  <c:v>41.616109029968982</c:v>
                </c:pt>
                <c:pt idx="63">
                  <c:v>41.467172743652391</c:v>
                </c:pt>
                <c:pt idx="64">
                  <c:v>41.268714781077598</c:v>
                </c:pt>
                <c:pt idx="65">
                  <c:v>41.019227064885797</c:v>
                </c:pt>
                <c:pt idx="66">
                  <c:v>40.717190076242701</c:v>
                </c:pt>
                <c:pt idx="67">
                  <c:v>40.361076488555199</c:v>
                </c:pt>
                <c:pt idx="68">
                  <c:v>39.949355168031659</c:v>
                </c:pt>
                <c:pt idx="69">
                  <c:v>39.480495542004135</c:v>
                </c:pt>
                <c:pt idx="70">
                  <c:v>38.952972330951333</c:v>
                </c:pt>
                <c:pt idx="71">
                  <c:v>38.365270634556538</c:v>
                </c:pt>
                <c:pt idx="72">
                  <c:v>37.715891355938069</c:v>
                </c:pt>
                <c:pt idx="73">
                  <c:v>37.00335694148378</c:v>
                </c:pt>
                <c:pt idx="74">
                  <c:v>36.226217406597542</c:v>
                </c:pt>
                <c:pt idx="75">
                  <c:v>35.383056610259729</c:v>
                </c:pt>
                <c:pt idx="76">
                  <c:v>34.47249873378086</c:v>
                </c:pt>
                <c:pt idx="77">
                  <c:v>33.493214911673626</c:v>
                </c:pt>
                <c:pt idx="78">
                  <c:v>32.443929955406496</c:v>
                </c:pt>
                <c:pt idx="79">
                  <c:v>31.323429104168898</c:v>
                </c:pt>
                <c:pt idx="80">
                  <c:v>30.130564730920447</c:v>
                </c:pt>
                <c:pt idx="81">
                  <c:v>28.864262927176796</c:v>
                </c:pt>
                <c:pt idx="82">
                  <c:v>27.523529886435757</c:v>
                </c:pt>
                <c:pt idx="83">
                  <c:v>26.107458004109969</c:v>
                </c:pt>
                <c:pt idx="84">
                  <c:v>24.615231611482344</c:v>
                </c:pt>
                <c:pt idx="85">
                  <c:v>23.046132262697444</c:v>
                </c:pt>
                <c:pt idx="86">
                  <c:v>21.399543497225903</c:v>
                </c:pt>
                <c:pt idx="87">
                  <c:v>19.674955005616678</c:v>
                </c:pt>
                <c:pt idx="88">
                  <c:v>17.871966133630085</c:v>
                </c:pt>
                <c:pt idx="89">
                  <c:v>15.990288668898961</c:v>
                </c:pt>
                <c:pt idx="90">
                  <c:v>14.029748864893389</c:v>
                </c:pt>
              </c:numCache>
            </c:numRef>
          </c:yVal>
        </c:ser>
        <c:ser>
          <c:idx val="8"/>
          <c:order val="5"/>
          <c:tx>
            <c:v>Primary blue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'rainbow elev vs theta'!$B$12:$B$102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'rainbow elev vs theta'!$I$12:$I$102</c:f>
              <c:numCache>
                <c:formatCode>0.00</c:formatCode>
                <c:ptCount val="91"/>
                <c:pt idx="0">
                  <c:v>0</c:v>
                </c:pt>
                <c:pt idx="1">
                  <c:v>0.99344046473564263</c:v>
                </c:pt>
                <c:pt idx="2">
                  <c:v>1.9864796431399807</c:v>
                </c:pt>
                <c:pt idx="3">
                  <c:v>2.9787157548515588</c:v>
                </c:pt>
                <c:pt idx="4">
                  <c:v>3.9697460306608958</c:v>
                </c:pt>
                <c:pt idx="5">
                  <c:v>4.9591662161180379</c:v>
                </c:pt>
                <c:pt idx="6">
                  <c:v>5.9465700727805118</c:v>
                </c:pt>
                <c:pt idx="7">
                  <c:v>6.9315488763193356</c:v>
                </c:pt>
                <c:pt idx="8">
                  <c:v>7.9136909107047817</c:v>
                </c:pt>
                <c:pt idx="9">
                  <c:v>8.8925809576985682</c:v>
                </c:pt>
                <c:pt idx="10">
                  <c:v>9.8677997808858606</c:v>
                </c:pt>
                <c:pt idx="11">
                  <c:v>10.838923603488702</c:v>
                </c:pt>
                <c:pt idx="12">
                  <c:v>11.805523579212812</c:v>
                </c:pt>
                <c:pt idx="13">
                  <c:v>12.767165255392195</c:v>
                </c:pt>
                <c:pt idx="14">
                  <c:v>13.723408027711443</c:v>
                </c:pt>
                <c:pt idx="15">
                  <c:v>14.673804585804033</c:v>
                </c:pt>
                <c:pt idx="16">
                  <c:v>15.617900349046971</c:v>
                </c:pt>
                <c:pt idx="17">
                  <c:v>16.555232891898736</c:v>
                </c:pt>
                <c:pt idx="18">
                  <c:v>17.485331358158604</c:v>
                </c:pt>
                <c:pt idx="19">
                  <c:v>18.407715863562622</c:v>
                </c:pt>
                <c:pt idx="20">
                  <c:v>19.321896886174532</c:v>
                </c:pt>
                <c:pt idx="21">
                  <c:v>20.227374644081426</c:v>
                </c:pt>
                <c:pt idx="22">
                  <c:v>21.123638459962155</c:v>
                </c:pt>
                <c:pt idx="23">
                  <c:v>22.010166112166122</c:v>
                </c:pt>
                <c:pt idx="24">
                  <c:v>22.886423172019104</c:v>
                </c:pt>
                <c:pt idx="25">
                  <c:v>23.751862327163803</c:v>
                </c:pt>
                <c:pt idx="26">
                  <c:v>24.605922690848878</c:v>
                </c:pt>
                <c:pt idx="27">
                  <c:v>25.448029097199441</c:v>
                </c:pt>
                <c:pt idx="28">
                  <c:v>26.277591382639695</c:v>
                </c:pt>
                <c:pt idx="29">
                  <c:v>27.094003653793962</c:v>
                </c:pt>
                <c:pt idx="30">
                  <c:v>27.896643542369372</c:v>
                </c:pt>
                <c:pt idx="31">
                  <c:v>28.684871447722671</c:v>
                </c:pt>
                <c:pt idx="32">
                  <c:v>29.45802976803914</c:v>
                </c:pt>
                <c:pt idx="33">
                  <c:v>30.215442121303692</c:v>
                </c:pt>
                <c:pt idx="34">
                  <c:v>30.956412557527081</c:v>
                </c:pt>
                <c:pt idx="35">
                  <c:v>31.680224764006546</c:v>
                </c:pt>
                <c:pt idx="36">
                  <c:v>32.386141265750155</c:v>
                </c:pt>
                <c:pt idx="37">
                  <c:v>33.073402623584599</c:v>
                </c:pt>
                <c:pt idx="38">
                  <c:v>33.741226632895675</c:v>
                </c:pt>
                <c:pt idx="39">
                  <c:v>34.38880752642504</c:v>
                </c:pt>
                <c:pt idx="40">
                  <c:v>35.015315185065759</c:v>
                </c:pt>
                <c:pt idx="41">
                  <c:v>35.619894361167489</c:v>
                </c:pt>
                <c:pt idx="42">
                  <c:v>36.201663919479415</c:v>
                </c:pt>
                <c:pt idx="43">
                  <c:v>36.759716101527246</c:v>
                </c:pt>
                <c:pt idx="44">
                  <c:v>37.293115819941725</c:v>
                </c:pt>
                <c:pt idx="45">
                  <c:v>37.800899990026934</c:v>
                </c:pt>
                <c:pt idx="46">
                  <c:v>38.282076906679769</c:v>
                </c:pt>
                <c:pt idx="47">
                  <c:v>38.735625675639774</c:v>
                </c:pt>
                <c:pt idx="48">
                  <c:v>39.160495708964</c:v>
                </c:pt>
                <c:pt idx="49">
                  <c:v>39.555606295568104</c:v>
                </c:pt>
                <c:pt idx="50">
                  <c:v>39.919846258657415</c:v>
                </c:pt>
                <c:pt idx="51">
                  <c:v>40.252073712866618</c:v>
                </c:pt>
                <c:pt idx="52">
                  <c:v>40.55111593492969</c:v>
                </c:pt>
                <c:pt idx="53">
                  <c:v>40.815769362690702</c:v>
                </c:pt>
                <c:pt idx="54">
                  <c:v>41.044799738222174</c:v>
                </c:pt>
                <c:pt idx="55">
                  <c:v>41.236942411717003</c:v>
                </c:pt>
                <c:pt idx="56">
                  <c:v>41.39090282363285</c:v>
                </c:pt>
                <c:pt idx="57">
                  <c:v>41.50535718326136</c:v>
                </c:pt>
                <c:pt idx="58">
                  <c:v>41.578953362432415</c:v>
                </c:pt>
                <c:pt idx="59">
                  <c:v>41.610312023402614</c:v>
                </c:pt>
                <c:pt idx="60">
                  <c:v>41.598028000073711</c:v>
                </c:pt>
                <c:pt idx="61">
                  <c:v>41.540671951488065</c:v>
                </c:pt>
                <c:pt idx="62">
                  <c:v>41.436792306006645</c:v>
                </c:pt>
                <c:pt idx="63">
                  <c:v>41.28491751363358</c:v>
                </c:pt>
                <c:pt idx="64">
                  <c:v>41.083558622558449</c:v>
                </c:pt>
                <c:pt idx="65">
                  <c:v>40.831212194090078</c:v>
                </c:pt>
                <c:pt idx="66">
                  <c:v>40.526363567707733</c:v>
                </c:pt>
                <c:pt idx="67">
                  <c:v>40.167490484914282</c:v>
                </c:pt>
                <c:pt idx="68">
                  <c:v>39.753067076913332</c:v>
                </c:pt>
                <c:pt idx="69">
                  <c:v>39.281568216828809</c:v>
                </c:pt>
                <c:pt idx="70">
                  <c:v>38.751474232241158</c:v>
                </c:pt>
                <c:pt idx="71">
                  <c:v>38.161275968251701</c:v>
                </c:pt>
                <c:pt idx="72">
                  <c:v>37.509480185145186</c:v>
                </c:pt>
                <c:pt idx="73">
                  <c:v>36.794615268077685</c:v>
                </c:pt>
                <c:pt idx="74">
                  <c:v>36.015237219165961</c:v>
                </c:pt>
                <c:pt idx="75">
                  <c:v>35.169935895032026</c:v>
                </c:pt>
                <c:pt idx="76">
                  <c:v>34.257341445421162</c:v>
                </c:pt>
                <c:pt idx="77">
                  <c:v>33.276130901151554</c:v>
                </c:pt>
                <c:pt idx="78">
                  <c:v>32.225034852590369</c:v>
                </c:pt>
                <c:pt idx="79">
                  <c:v>31.102844153308762</c:v>
                </c:pt>
                <c:pt idx="80">
                  <c:v>29.908416577806069</c:v>
                </c:pt>
                <c:pt idx="81">
                  <c:v>28.640683357452595</c:v>
                </c:pt>
                <c:pt idx="82">
                  <c:v>27.298655515323347</c:v>
                </c:pt>
                <c:pt idx="83">
                  <c:v>25.881429918610369</c:v>
                </c:pt>
                <c:pt idx="84">
                  <c:v>24.388194966984695</c:v>
                </c:pt>
                <c:pt idx="85">
                  <c:v>22.818235836786837</c:v>
                </c:pt>
                <c:pt idx="86">
                  <c:v>21.170939204333418</c:v>
                </c:pt>
                <c:pt idx="87">
                  <c:v>19.445797376962808</c:v>
                </c:pt>
                <c:pt idx="88">
                  <c:v>17.642411767654494</c:v>
                </c:pt>
                <c:pt idx="89">
                  <c:v>15.76049565801423</c:v>
                </c:pt>
                <c:pt idx="90">
                  <c:v>13.799876204932017</c:v>
                </c:pt>
              </c:numCache>
            </c:numRef>
          </c:yVal>
        </c:ser>
        <c:ser>
          <c:idx val="3"/>
          <c:order val="6"/>
          <c:tx>
            <c:v>Primary violet</c:v>
          </c:tx>
          <c:spPr>
            <a:ln>
              <a:solidFill>
                <a:srgbClr val="8900FF"/>
              </a:solidFill>
            </a:ln>
          </c:spPr>
          <c:marker>
            <c:symbol val="none"/>
          </c:marker>
          <c:xVal>
            <c:numRef>
              <c:f>'rainbow elev vs theta'!$B$12:$B$102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'rainbow elev vs theta'!$J$12:$J$102</c:f>
              <c:numCache>
                <c:formatCode>0.00</c:formatCode>
                <c:ptCount val="91"/>
                <c:pt idx="0">
                  <c:v>0</c:v>
                </c:pt>
                <c:pt idx="1">
                  <c:v>0.98712835882256489</c:v>
                </c:pt>
                <c:pt idx="2">
                  <c:v>1.9738541305362074</c:v>
                </c:pt>
                <c:pt idx="3">
                  <c:v>2.9597742350076373</c:v>
                </c:pt>
                <c:pt idx="4">
                  <c:v>3.9444846052788152</c:v>
                </c:pt>
                <c:pt idx="5">
                  <c:v>4.9275796922154544</c:v>
                </c:pt>
                <c:pt idx="6">
                  <c:v>5.9086519668312905</c:v>
                </c:pt>
                <c:pt idx="7">
                  <c:v>6.8872914195179087</c:v>
                </c:pt>
                <c:pt idx="8">
                  <c:v>7.8630850554140839</c:v>
                </c:pt>
                <c:pt idx="9">
                  <c:v>8.8356163851541041</c:v>
                </c:pt>
                <c:pt idx="10">
                  <c:v>9.80446491024151</c:v>
                </c:pt>
                <c:pt idx="11">
                  <c:v>10.769205602303412</c:v>
                </c:pt>
                <c:pt idx="12">
                  <c:v>11.729408375491342</c:v>
                </c:pt>
                <c:pt idx="13">
                  <c:v>12.684637551307864</c:v>
                </c:pt>
                <c:pt idx="14">
                  <c:v>13.634451315154175</c:v>
                </c:pt>
                <c:pt idx="15">
                  <c:v>14.578401163912776</c:v>
                </c:pt>
                <c:pt idx="16">
                  <c:v>15.516031343902787</c:v>
                </c:pt>
                <c:pt idx="17">
                  <c:v>16.446878278572282</c:v>
                </c:pt>
                <c:pt idx="18">
                  <c:v>17.370469985324338</c:v>
                </c:pt>
                <c:pt idx="19">
                  <c:v>18.286325480911717</c:v>
                </c:pt>
                <c:pt idx="20">
                  <c:v>19.193954174878989</c:v>
                </c:pt>
                <c:pt idx="21">
                  <c:v>20.092855250583099</c:v>
                </c:pt>
                <c:pt idx="22">
                  <c:v>20.982517033383886</c:v>
                </c:pt>
                <c:pt idx="23">
                  <c:v>21.862416345665043</c:v>
                </c:pt>
                <c:pt idx="24">
                  <c:v>22.73201784842734</c:v>
                </c:pt>
                <c:pt idx="25">
                  <c:v>23.590773369288218</c:v>
                </c:pt>
                <c:pt idx="26">
                  <c:v>24.438121216827689</c:v>
                </c:pt>
                <c:pt idx="27">
                  <c:v>25.273485481342302</c:v>
                </c:pt>
                <c:pt idx="28">
                  <c:v>26.09627532220647</c:v>
                </c:pt>
                <c:pt idx="29">
                  <c:v>26.905884242197168</c:v>
                </c:pt>
                <c:pt idx="30">
                  <c:v>27.701689349316243</c:v>
                </c:pt>
                <c:pt idx="31">
                  <c:v>28.483050606843314</c:v>
                </c:pt>
                <c:pt idx="32">
                  <c:v>29.249310072578609</c:v>
                </c:pt>
                <c:pt idx="33">
                  <c:v>29.999791128487431</c:v>
                </c:pt>
                <c:pt idx="34">
                  <c:v>30.733797702239642</c:v>
                </c:pt>
                <c:pt idx="35">
                  <c:v>31.450613482453338</c:v>
                </c:pt>
                <c:pt idx="36">
                  <c:v>32.14950112980118</c:v>
                </c:pt>
                <c:pt idx="37">
                  <c:v>32.829701486524762</c:v>
                </c:pt>
                <c:pt idx="38">
                  <c:v>33.490432787331038</c:v>
                </c:pt>
                <c:pt idx="39">
                  <c:v>34.130889875113866</c:v>
                </c:pt>
                <c:pt idx="40">
                  <c:v>34.75024342545894</c:v>
                </c:pt>
                <c:pt idx="41">
                  <c:v>35.347639184453463</c:v>
                </c:pt>
                <c:pt idx="42">
                  <c:v>35.922197224929924</c:v>
                </c:pt>
                <c:pt idx="43">
                  <c:v>36.473011226936485</c:v>
                </c:pt>
                <c:pt idx="44">
                  <c:v>36.999147788934145</c:v>
                </c:pt>
                <c:pt idx="45">
                  <c:v>37.499645776982163</c:v>
                </c:pt>
                <c:pt idx="46">
                  <c:v>37.97351571998086</c:v>
                </c:pt>
                <c:pt idx="47">
                  <c:v>38.419739259893952</c:v>
                </c:pt>
                <c:pt idx="48">
                  <c:v>38.837268666768097</c:v>
                </c:pt>
                <c:pt idx="49">
                  <c:v>39.225026429295077</c:v>
                </c:pt>
                <c:pt idx="50">
                  <c:v>39.581904932618748</c:v>
                </c:pt>
                <c:pt idx="51">
                  <c:v>39.906766236060335</c:v>
                </c:pt>
                <c:pt idx="52">
                  <c:v>40.198441964407181</c:v>
                </c:pt>
                <c:pt idx="53">
                  <c:v>40.455733327369991</c:v>
                </c:pt>
                <c:pt idx="54">
                  <c:v>40.677411282734013</c:v>
                </c:pt>
                <c:pt idx="55">
                  <c:v>40.86221685959466</c:v>
                </c:pt>
                <c:pt idx="56">
                  <c:v>41.008861658840928</c:v>
                </c:pt>
                <c:pt idx="57">
                  <c:v>41.116028548705444</c:v>
                </c:pt>
                <c:pt idx="58">
                  <c:v>41.182372573698963</c:v>
                </c:pt>
                <c:pt idx="59">
                  <c:v>41.206522095543576</c:v>
                </c:pt>
                <c:pt idx="60">
                  <c:v>41.187080184780747</c:v>
                </c:pt>
                <c:pt idx="61">
                  <c:v>41.122626281493758</c:v>
                </c:pt>
                <c:pt idx="62">
                  <c:v>41.011718143013482</c:v>
                </c:pt>
                <c:pt idx="63">
                  <c:v>40.852894095508951</c:v>
                </c:pt>
                <c:pt idx="64">
                  <c:v>40.644675604955374</c:v>
                </c:pt>
                <c:pt idx="65">
                  <c:v>40.385570181068744</c:v>
                </c:pt>
                <c:pt idx="66">
                  <c:v>40.074074625355472</c:v>
                </c:pt>
                <c:pt idx="67">
                  <c:v>39.708678631404034</c:v>
                </c:pt>
                <c:pt idx="68">
                  <c:v>39.287868741924626</c:v>
                </c:pt>
                <c:pt idx="69">
                  <c:v>38.810132662796264</c:v>
                </c:pt>
                <c:pt idx="70">
                  <c:v>38.273963929516377</c:v>
                </c:pt>
                <c:pt idx="71">
                  <c:v>37.677866915989554</c:v>
                </c:pt>
                <c:pt idx="72">
                  <c:v>37.020362169574447</c:v>
                </c:pt>
                <c:pt idx="73">
                  <c:v>36.29999204981484</c:v>
                </c:pt>
                <c:pt idx="74">
                  <c:v>35.515326641402609</c:v>
                </c:pt>
                <c:pt idx="75">
                  <c:v>34.664969904785302</c:v>
                </c:pt>
                <c:pt idx="76">
                  <c:v>33.747566020606008</c:v>
                </c:pt>
                <c:pt idx="77">
                  <c:v>32.76180587701883</c:v>
                </c:pt>
                <c:pt idx="78">
                  <c:v>31.706433642083539</c:v>
                </c:pt>
                <c:pt idx="79">
                  <c:v>30.580253357121702</c:v>
                </c:pt>
                <c:pt idx="80">
                  <c:v>29.382135481364482</c:v>
                </c:pt>
                <c:pt idx="81">
                  <c:v>28.111023313669847</c:v>
                </c:pt>
                <c:pt idx="82">
                  <c:v>26.765939213773311</c:v>
                </c:pt>
                <c:pt idx="83">
                  <c:v>25.345990543672183</c:v>
                </c:pt>
                <c:pt idx="84">
                  <c:v>23.850375249504591</c:v>
                </c:pt>
                <c:pt idx="85">
                  <c:v>22.278387005813798</c:v>
                </c:pt>
                <c:pt idx="86">
                  <c:v>20.629419847461907</c:v>
                </c:pt>
                <c:pt idx="87">
                  <c:v>18.902972219694057</c:v>
                </c:pt>
                <c:pt idx="88">
                  <c:v>17.098650383905557</c:v>
                </c:pt>
                <c:pt idx="89">
                  <c:v>15.216171125406467</c:v>
                </c:pt>
                <c:pt idx="90">
                  <c:v>13.255363719716854</c:v>
                </c:pt>
              </c:numCache>
            </c:numRef>
          </c:yVal>
        </c:ser>
        <c:ser>
          <c:idx val="2"/>
          <c:order val="7"/>
          <c:tx>
            <c:v>Secondary red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'rainbow elev vs theta'!$B$12:$B$102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'rainbow elev vs theta'!$M$12:$M$102</c:f>
              <c:numCache>
                <c:formatCode>0.00</c:formatCode>
                <c:ptCount val="91"/>
                <c:pt idx="0">
                  <c:v>180</c:v>
                </c:pt>
                <c:pt idx="1">
                  <c:v>177.49218537881251</c:v>
                </c:pt>
                <c:pt idx="2">
                  <c:v>174.98496899442765</c:v>
                </c:pt>
                <c:pt idx="3">
                  <c:v>172.47894982739288</c:v>
                </c:pt>
                <c:pt idx="4">
                  <c:v>169.97472834695947</c:v>
                </c:pt>
                <c:pt idx="5">
                  <c:v>167.47290725846909</c:v>
                </c:pt>
                <c:pt idx="6">
                  <c:v>164.97409225437903</c:v>
                </c:pt>
                <c:pt idx="7">
                  <c:v>162.47889277013263</c:v>
                </c:pt>
                <c:pt idx="8">
                  <c:v>159.9879227460782</c:v>
                </c:pt>
                <c:pt idx="9">
                  <c:v>157.50180139663078</c:v>
                </c:pt>
                <c:pt idx="10">
                  <c:v>155.02115398786449</c:v>
                </c:pt>
                <c:pt idx="11">
                  <c:v>152.54661262471001</c:v>
                </c:pt>
                <c:pt idx="12">
                  <c:v>150.07881704891986</c:v>
                </c:pt>
                <c:pt idx="13">
                  <c:v>147.6184154489452</c:v>
                </c:pt>
                <c:pt idx="14">
                  <c:v>145.16606528284811</c:v>
                </c:pt>
                <c:pt idx="15">
                  <c:v>142.7224341153468</c:v>
                </c:pt>
                <c:pt idx="16">
                  <c:v>140.28820047006079</c:v>
                </c:pt>
                <c:pt idx="17">
                  <c:v>137.86405469798589</c:v>
                </c:pt>
                <c:pt idx="18">
                  <c:v>135.45069986318373</c:v>
                </c:pt>
                <c:pt idx="19">
                  <c:v>133.04885264661903</c:v>
                </c:pt>
                <c:pt idx="20">
                  <c:v>130.65924426901478</c:v>
                </c:pt>
                <c:pt idx="21">
                  <c:v>128.28262143352276</c:v>
                </c:pt>
                <c:pt idx="22">
                  <c:v>125.91974728892036</c:v>
                </c:pt>
                <c:pt idx="23">
                  <c:v>123.57140241394667</c:v>
                </c:pt>
                <c:pt idx="24">
                  <c:v>121.23838582327255</c:v>
                </c:pt>
                <c:pt idx="25">
                  <c:v>118.92151599546744</c:v>
                </c:pt>
                <c:pt idx="26">
                  <c:v>116.62163192317038</c:v>
                </c:pt>
                <c:pt idx="27">
                  <c:v>114.3395941854952</c:v>
                </c:pt>
                <c:pt idx="28">
                  <c:v>112.07628604249796</c:v>
                </c:pt>
                <c:pt idx="29">
                  <c:v>109.83261455130307</c:v>
                </c:pt>
                <c:pt idx="30">
                  <c:v>107.60951170322087</c:v>
                </c:pt>
                <c:pt idx="31">
                  <c:v>105.40793558089335</c:v>
                </c:pt>
                <c:pt idx="32">
                  <c:v>103.22887153416683</c:v>
                </c:pt>
                <c:pt idx="33">
                  <c:v>101.07333337301233</c:v>
                </c:pt>
                <c:pt idx="34">
                  <c:v>98.942364575389973</c:v>
                </c:pt>
                <c:pt idx="35">
                  <c:v>96.837039507476149</c:v>
                </c:pt>
                <c:pt idx="36">
                  <c:v>94.758464653144955</c:v>
                </c:pt>
                <c:pt idx="37">
                  <c:v>92.707779849003558</c:v>
                </c:pt>
                <c:pt idx="38">
                  <c:v>90.686159520629417</c:v>
                </c:pt>
                <c:pt idx="39">
                  <c:v>88.694813914937185</c:v>
                </c:pt>
                <c:pt idx="40">
                  <c:v>86.734990322810745</c:v>
                </c:pt>
                <c:pt idx="41">
                  <c:v>84.807974285268344</c:v>
                </c:pt>
                <c:pt idx="42">
                  <c:v>82.91509077548362</c:v>
                </c:pt>
                <c:pt idx="43">
                  <c:v>81.057705347959029</c:v>
                </c:pt>
                <c:pt idx="44">
                  <c:v>79.237225245038005</c:v>
                </c:pt>
                <c:pt idx="45">
                  <c:v>77.455100449753203</c:v>
                </c:pt>
                <c:pt idx="46">
                  <c:v>75.712824672734286</c:v>
                </c:pt>
                <c:pt idx="47">
                  <c:v>74.011936259550566</c:v>
                </c:pt>
                <c:pt idx="48">
                  <c:v>72.354019003441337</c:v>
                </c:pt>
                <c:pt idx="49">
                  <c:v>70.740702846902749</c:v>
                </c:pt>
                <c:pt idx="50">
                  <c:v>69.173664454066284</c:v>
                </c:pt>
                <c:pt idx="51">
                  <c:v>67.654627634229968</c:v>
                </c:pt>
                <c:pt idx="52">
                  <c:v>66.185363595321775</c:v>
                </c:pt>
                <c:pt idx="53">
                  <c:v>64.767691004498985</c:v>
                </c:pt>
                <c:pt idx="54">
                  <c:v>63.40347583155404</c:v>
                </c:pt>
                <c:pt idx="55">
                  <c:v>62.094630949347447</c:v>
                </c:pt>
                <c:pt idx="56">
                  <c:v>60.843115464155353</c:v>
                </c:pt>
                <c:pt idx="57">
                  <c:v>59.650933747667054</c:v>
                </c:pt>
                <c:pt idx="58">
                  <c:v>58.52013414144313</c:v>
                </c:pt>
                <c:pt idx="59">
                  <c:v>57.452807304020695</c:v>
                </c:pt>
                <c:pt idx="60">
                  <c:v>56.451084170593589</c:v>
                </c:pt>
                <c:pt idx="61">
                  <c:v>55.517133495390368</c:v>
                </c:pt>
                <c:pt idx="62">
                  <c:v>54.653158947588715</c:v>
                </c:pt>
                <c:pt idx="63">
                  <c:v>53.861395732943357</c:v>
                </c:pt>
                <c:pt idx="64">
                  <c:v>53.144106715340158</c:v>
                </c:pt>
                <c:pt idx="65">
                  <c:v>52.503578015311739</c:v>
                </c:pt>
                <c:pt idx="66">
                  <c:v>51.94211406623382</c:v>
                </c:pt>
                <c:pt idx="67">
                  <c:v>51.462032113542058</c:v>
                </c:pt>
                <c:pt idx="68">
                  <c:v>51.065656147907319</c:v>
                </c:pt>
                <c:pt idx="69">
                  <c:v>50.755310269927165</c:v>
                </c:pt>
                <c:pt idx="70">
                  <c:v>50.533311491533247</c:v>
                </c:pt>
                <c:pt idx="71">
                  <c:v>50.401961987949072</c:v>
                </c:pt>
                <c:pt idx="72">
                  <c:v>50.363540823607764</c:v>
                </c:pt>
                <c:pt idx="73">
                  <c:v>50.420295185830007</c:v>
                </c:pt>
                <c:pt idx="74">
                  <c:v>50.574431171136332</c:v>
                </c:pt>
                <c:pt idx="75">
                  <c:v>50.82810418060253</c:v>
                </c:pt>
                <c:pt idx="76">
                  <c:v>51.183408992424852</c:v>
                </c:pt>
                <c:pt idx="77">
                  <c:v>51.642369591534674</c:v>
                </c:pt>
                <c:pt idx="78">
                  <c:v>52.206928847358391</c:v>
                </c:pt>
                <c:pt idx="79">
                  <c:v>52.878938141270666</c:v>
                </c:pt>
                <c:pt idx="80">
                  <c:v>53.660147054558308</c:v>
                </c:pt>
                <c:pt idx="81">
                  <c:v>54.55219323538406</c:v>
                </c:pt>
                <c:pt idx="82">
                  <c:v>55.556592568933105</c:v>
                </c:pt>
                <c:pt idx="83">
                  <c:v>56.674729778270212</c:v>
                </c:pt>
                <c:pt idx="84">
                  <c:v>57.907849584143577</c:v>
                </c:pt>
                <c:pt idx="85">
                  <c:v>59.257048549783057</c:v>
                </c:pt>
                <c:pt idx="86">
                  <c:v>60.723267731530328</c:v>
                </c:pt>
                <c:pt idx="87">
                  <c:v>62.307286247855252</c:v>
                </c:pt>
                <c:pt idx="88">
                  <c:v>64.009715868037603</c:v>
                </c:pt>
                <c:pt idx="89">
                  <c:v>65.830996707713567</c:v>
                </c:pt>
                <c:pt idx="90">
                  <c:v>67.771394101928351</c:v>
                </c:pt>
              </c:numCache>
            </c:numRef>
          </c:yVal>
        </c:ser>
        <c:ser>
          <c:idx val="9"/>
          <c:order val="8"/>
          <c:tx>
            <c:v>Secondary orange</c:v>
          </c:tx>
          <c:spPr>
            <a:ln>
              <a:solidFill>
                <a:srgbClr val="FF7F00"/>
              </a:solidFill>
            </a:ln>
          </c:spPr>
          <c:marker>
            <c:symbol val="none"/>
          </c:marker>
          <c:xVal>
            <c:numRef>
              <c:f>'rainbow elev vs theta'!$B$12:$B$102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'rainbow elev vs theta'!$N$12:$N$102</c:f>
              <c:numCache>
                <c:formatCode>0.00</c:formatCode>
                <c:ptCount val="91"/>
                <c:pt idx="0">
                  <c:v>180</c:v>
                </c:pt>
                <c:pt idx="1">
                  <c:v>177.49595573354569</c:v>
                </c:pt>
                <c:pt idx="2">
                  <c:v>174.99251049852714</c:v>
                </c:pt>
                <c:pt idx="3">
                  <c:v>172.49026406956088</c:v>
                </c:pt>
                <c:pt idx="4">
                  <c:v>169.98981770883228</c:v>
                </c:pt>
                <c:pt idx="5">
                  <c:v>167.49177491289709</c:v>
                </c:pt>
                <c:pt idx="6">
                  <c:v>164.99674216310044</c:v>
                </c:pt>
                <c:pt idx="7">
                  <c:v>162.50532968081279</c:v>
                </c:pt>
                <c:pt idx="8">
                  <c:v>160.01815218867847</c:v>
                </c:pt>
                <c:pt idx="9">
                  <c:v>157.53582967906368</c:v>
                </c:pt>
                <c:pt idx="10">
                  <c:v>155.05898819088404</c:v>
                </c:pt>
                <c:pt idx="11">
                  <c:v>152.58826059597749</c:v>
                </c:pt>
                <c:pt idx="12">
                  <c:v>150.12428739617761</c:v>
                </c:pt>
                <c:pt idx="13">
                  <c:v>147.66771753222127</c:v>
                </c:pt>
                <c:pt idx="14">
                  <c:v>145.2192092056064</c:v>
                </c:pt>
                <c:pt idx="15">
                  <c:v>142.77943071448652</c:v>
                </c:pt>
                <c:pt idx="16">
                  <c:v>140.34906130465995</c:v>
                </c:pt>
                <c:pt idx="17">
                  <c:v>137.92879203667155</c:v>
                </c:pt>
                <c:pt idx="18">
                  <c:v>135.51932667000193</c:v>
                </c:pt>
                <c:pt idx="19">
                  <c:v>133.12138256526424</c:v>
                </c:pt>
                <c:pt idx="20">
                  <c:v>130.73569160526688</c:v>
                </c:pt>
                <c:pt idx="21">
                  <c:v>128.36300113572554</c:v>
                </c:pt>
                <c:pt idx="22">
                  <c:v>126.00407492632324</c:v>
                </c:pt>
                <c:pt idx="23">
                  <c:v>123.65969415271456</c:v>
                </c:pt>
                <c:pt idx="24">
                  <c:v>121.33065839995555</c:v>
                </c:pt>
                <c:pt idx="25">
                  <c:v>119.0177866877049</c:v>
                </c:pt>
                <c:pt idx="26">
                  <c:v>116.72191851738705</c:v>
                </c:pt>
                <c:pt idx="27">
                  <c:v>114.44391494133072</c:v>
                </c:pt>
                <c:pt idx="28">
                  <c:v>112.18465965369192</c:v>
                </c:pt>
                <c:pt idx="29">
                  <c:v>109.94506010273972</c:v>
                </c:pt>
                <c:pt idx="30">
                  <c:v>107.72604862381844</c:v>
                </c:pt>
                <c:pt idx="31">
                  <c:v>105.52858359200316</c:v>
                </c:pt>
                <c:pt idx="32">
                  <c:v>103.35365059312791</c:v>
                </c:pt>
                <c:pt idx="33">
                  <c:v>101.20226361148706</c:v>
                </c:pt>
                <c:pt idx="34">
                  <c:v>99.075466232086626</c:v>
                </c:pt>
                <c:pt idx="35">
                  <c:v>96.974332854845315</c:v>
                </c:pt>
                <c:pt idx="36">
                  <c:v>94.899969917617156</c:v>
                </c:pt>
                <c:pt idx="37">
                  <c:v>92.853517124318742</c:v>
                </c:pt>
                <c:pt idx="38">
                  <c:v>90.836148673792891</c:v>
                </c:pt>
                <c:pt idx="39">
                  <c:v>88.849074484321903</c:v>
                </c:pt>
                <c:pt idx="40">
                  <c:v>86.893541407914952</c:v>
                </c:pt>
                <c:pt idx="41">
                  <c:v>84.970834427629953</c:v>
                </c:pt>
                <c:pt idx="42">
                  <c:v>83.082277830247904</c:v>
                </c:pt>
                <c:pt idx="43">
                  <c:v>81.229236345597926</c:v>
                </c:pt>
                <c:pt idx="44">
                  <c:v>79.413116242726829</c:v>
                </c:pt>
                <c:pt idx="45">
                  <c:v>77.635366371923254</c:v>
                </c:pt>
                <c:pt idx="46">
                  <c:v>75.897479140345141</c:v>
                </c:pt>
                <c:pt idx="47">
                  <c:v>74.200991407655252</c:v>
                </c:pt>
                <c:pt idx="48">
                  <c:v>72.547485286663473</c:v>
                </c:pt>
                <c:pt idx="49">
                  <c:v>70.938588832500074</c:v>
                </c:pt>
                <c:pt idx="50">
                  <c:v>69.375976602325338</c:v>
                </c:pt>
                <c:pt idx="51">
                  <c:v>67.861370066024477</c:v>
                </c:pt>
                <c:pt idx="52">
                  <c:v>66.396537846771139</c:v>
                </c:pt>
                <c:pt idx="53">
                  <c:v>64.983295768787627</c:v>
                </c:pt>
                <c:pt idx="54">
                  <c:v>63.623506688118127</c:v>
                </c:pt>
                <c:pt idx="55">
                  <c:v>62.319080080802877</c:v>
                </c:pt>
                <c:pt idx="56">
                  <c:v>61.071971361533244</c:v>
                </c:pt>
                <c:pt idx="57">
                  <c:v>59.884180904740319</c:v>
                </c:pt>
                <c:pt idx="58">
                  <c:v>58.757752739169582</c:v>
                </c:pt>
                <c:pt idx="59">
                  <c:v>57.694772886396123</c:v>
                </c:pt>
                <c:pt idx="60">
                  <c:v>56.697367313502397</c:v>
                </c:pt>
                <c:pt idx="61">
                  <c:v>55.767699470354806</c:v>
                </c:pt>
                <c:pt idx="62">
                  <c:v>54.907967382656956</c:v>
                </c:pt>
                <c:pt idx="63">
                  <c:v>54.12040027330908</c:v>
                </c:pt>
                <c:pt idx="64">
                  <c:v>53.407254686652536</c:v>
                </c:pt>
                <c:pt idx="65">
                  <c:v>52.770810093006361</c:v>
                </c:pt>
                <c:pt idx="66">
                  <c:v>52.213363954584636</c:v>
                </c:pt>
                <c:pt idx="67">
                  <c:v>51.737226238492177</c:v>
                </c:pt>
                <c:pt idx="68">
                  <c:v>51.344713368072078</c:v>
                </c:pt>
                <c:pt idx="69">
                  <c:v>51.038141610464123</c:v>
                </c:pt>
                <c:pt idx="70">
                  <c:v>50.819819905824282</c:v>
                </c:pt>
                <c:pt idx="71">
                  <c:v>50.692042152232858</c:v>
                </c:pt>
                <c:pt idx="72">
                  <c:v>50.65707896980792</c:v>
                </c:pt>
                <c:pt idx="73">
                  <c:v>50.717168977846597</c:v>
                </c:pt>
                <c:pt idx="74">
                  <c:v>50.874509629777748</c:v>
                </c:pt>
                <c:pt idx="75">
                  <c:v>51.131247662125041</c:v>
                </c:pt>
                <c:pt idx="76">
                  <c:v>51.489469225308547</c:v>
                </c:pt>
                <c:pt idx="77">
                  <c:v>51.951189775643392</c:v>
                </c:pt>
                <c:pt idx="78">
                  <c:v>52.518343819008358</c:v>
                </c:pt>
                <c:pt idx="79">
                  <c:v>53.19277460696965</c:v>
                </c:pt>
                <c:pt idx="80">
                  <c:v>53.976223895275488</c:v>
                </c:pt>
                <c:pt idx="81">
                  <c:v>54.87032188218798</c:v>
                </c:pt>
                <c:pt idx="82">
                  <c:v>55.876577449703419</c:v>
                </c:pt>
                <c:pt idx="83">
                  <c:v>56.996368833982054</c:v>
                </c:pt>
                <c:pt idx="84">
                  <c:v>58.230934851956604</c:v>
                </c:pt>
                <c:pt idx="85">
                  <c:v>59.581366808890486</c:v>
                </c:pt>
                <c:pt idx="86">
                  <c:v>61.04860120646299</c:v>
                </c:pt>
                <c:pt idx="87">
                  <c:v>62.633413362736341</c:v>
                </c:pt>
                <c:pt idx="88">
                  <c:v>64.336412044185565</c:v>
                </c:pt>
                <c:pt idx="89">
                  <c:v>66.158035196030411</c:v>
                </c:pt>
                <c:pt idx="90">
                  <c:v>68.098546840723643</c:v>
                </c:pt>
              </c:numCache>
            </c:numRef>
          </c:yVal>
        </c:ser>
        <c:ser>
          <c:idx val="10"/>
          <c:order val="9"/>
          <c:tx>
            <c:v>Secondary yellow</c:v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'rainbow elev vs theta'!$B$12:$B$102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'rainbow elev vs theta'!$O$12:$O$102</c:f>
              <c:numCache>
                <c:formatCode>0.00</c:formatCode>
                <c:ptCount val="91"/>
                <c:pt idx="0">
                  <c:v>180</c:v>
                </c:pt>
                <c:pt idx="1">
                  <c:v>177.49791289664188</c:v>
                </c:pt>
                <c:pt idx="2">
                  <c:v>174.99642523592522</c:v>
                </c:pt>
                <c:pt idx="3">
                  <c:v>172.49613720337692</c:v>
                </c:pt>
                <c:pt idx="4">
                  <c:v>169.99765047149796</c:v>
                </c:pt>
                <c:pt idx="5">
                  <c:v>167.50156894625889</c:v>
                </c:pt>
                <c:pt idx="6">
                  <c:v>165.00849951720133</c:v>
                </c:pt>
                <c:pt idx="7">
                  <c:v>162.51905281234173</c:v>
                </c:pt>
                <c:pt idx="8">
                  <c:v>160.03384395906943</c:v>
                </c:pt>
                <c:pt idx="9">
                  <c:v>157.55349335222152</c:v>
                </c:pt>
                <c:pt idx="10">
                  <c:v>155.07862743051021</c:v>
                </c:pt>
                <c:pt idx="11">
                  <c:v>152.60987946246578</c:v>
                </c:pt>
                <c:pt idx="12">
                  <c:v>150.14789034304354</c:v>
                </c:pt>
                <c:pt idx="13">
                  <c:v>147.6933094020263</c:v>
                </c:pt>
                <c:pt idx="14">
                  <c:v>145.24679522533177</c:v>
                </c:pt>
                <c:pt idx="15">
                  <c:v>142.80901649030733</c:v>
                </c:pt>
                <c:pt idx="16">
                  <c:v>140.38065281606467</c:v>
                </c:pt>
                <c:pt idx="17">
                  <c:v>137.96239562986639</c:v>
                </c:pt>
                <c:pt idx="18">
                  <c:v>135.55494905053388</c:v>
                </c:pt>
                <c:pt idx="19">
                  <c:v>133.15903078979014</c:v>
                </c:pt>
                <c:pt idx="20">
                  <c:v>130.77537307238984</c:v>
                </c:pt>
                <c:pt idx="21">
                  <c:v>128.4047235758128</c:v>
                </c:pt>
                <c:pt idx="22">
                  <c:v>126.04784639021258</c:v>
                </c:pt>
                <c:pt idx="23">
                  <c:v>123.70552299920882</c:v>
                </c:pt>
                <c:pt idx="24">
                  <c:v>121.37855328199672</c:v>
                </c:pt>
                <c:pt idx="25">
                  <c:v>119.06775653711136</c:v>
                </c:pt>
                <c:pt idx="26">
                  <c:v>116.77397252802854</c:v>
                </c:pt>
                <c:pt idx="27">
                  <c:v>114.49806255060666</c:v>
                </c:pt>
                <c:pt idx="28">
                  <c:v>112.24091052216983</c:v>
                </c:pt>
                <c:pt idx="29">
                  <c:v>110.0034240918</c:v>
                </c:pt>
                <c:pt idx="30">
                  <c:v>107.78653577114295</c:v>
                </c:pt>
                <c:pt idx="31">
                  <c:v>105.59120408473422</c:v>
                </c:pt>
                <c:pt idx="32">
                  <c:v>103.41841473851424</c:v>
                </c:pt>
                <c:pt idx="33">
                  <c:v>101.2691818048238</c:v>
                </c:pt>
                <c:pt idx="34">
                  <c:v>99.144548921744615</c:v>
                </c:pt>
                <c:pt idx="35">
                  <c:v>97.045590504176886</c:v>
                </c:pt>
                <c:pt idx="36">
                  <c:v>94.973412963514946</c:v>
                </c:pt>
                <c:pt idx="37">
                  <c:v>92.929155932195499</c:v>
                </c:pt>
                <c:pt idx="38">
                  <c:v>90.913993488741255</c:v>
                </c:pt>
                <c:pt idx="39">
                  <c:v>88.929135378207377</c:v>
                </c:pt>
                <c:pt idx="40">
                  <c:v>86.975828222148778</c:v>
                </c:pt>
                <c:pt idx="41">
                  <c:v>85.055356711363885</c:v>
                </c:pt>
                <c:pt idx="42">
                  <c:v>83.169044773732637</c:v>
                </c:pt>
                <c:pt idx="43">
                  <c:v>81.318256708446427</c:v>
                </c:pt>
                <c:pt idx="44">
                  <c:v>79.5043982768277</c:v>
                </c:pt>
                <c:pt idx="45">
                  <c:v>77.728917738758597</c:v>
                </c:pt>
                <c:pt idx="46">
                  <c:v>75.993306822475901</c:v>
                </c:pt>
                <c:pt idx="47">
                  <c:v>74.299101614157777</c:v>
                </c:pt>
                <c:pt idx="48">
                  <c:v>72.64788335232106</c:v>
                </c:pt>
                <c:pt idx="49">
                  <c:v>71.041279110584469</c:v>
                </c:pt>
                <c:pt idx="50">
                  <c:v>69.480962350838027</c:v>
                </c:pt>
                <c:pt idx="51">
                  <c:v>67.968653327314456</c:v>
                </c:pt>
                <c:pt idx="52">
                  <c:v>66.506119320499707</c:v>
                </c:pt>
                <c:pt idx="53">
                  <c:v>65.095174678274219</c:v>
                </c:pt>
                <c:pt idx="54">
                  <c:v>63.737680640177963</c:v>
                </c:pt>
                <c:pt idx="55">
                  <c:v>62.435544919272971</c:v>
                </c:pt>
                <c:pt idx="56">
                  <c:v>61.190721014783712</c:v>
                </c:pt>
                <c:pt idx="57">
                  <c:v>60.005207227579781</c:v>
                </c:pt>
                <c:pt idx="58">
                  <c:v>58.881045349677855</c:v>
                </c:pt>
                <c:pt idx="59">
                  <c:v>57.820318998357948</c:v>
                </c:pt>
                <c:pt idx="60">
                  <c:v>56.825151565264804</c:v>
                </c:pt>
                <c:pt idx="61">
                  <c:v>55.897703751095349</c:v>
                </c:pt>
                <c:pt idx="62">
                  <c:v>55.040170657222767</c:v>
                </c:pt>
                <c:pt idx="63">
                  <c:v>54.254778406969777</c:v>
                </c:pt>
                <c:pt idx="64">
                  <c:v>53.543780271298097</c:v>
                </c:pt>
                <c:pt idx="65">
                  <c:v>52.909452276511153</c:v>
                </c:pt>
                <c:pt idx="66">
                  <c:v>52.35408827525162</c:v>
                </c:pt>
                <c:pt idx="67">
                  <c:v>51.879994466672436</c:v>
                </c:pt>
                <c:pt idx="68">
                  <c:v>51.489483357227684</c:v>
                </c:pt>
                <c:pt idx="69">
                  <c:v>51.184867160097753</c:v>
                </c:pt>
                <c:pt idx="70">
                  <c:v>50.968450638826937</c:v>
                </c:pt>
                <c:pt idx="71">
                  <c:v>50.842523409296469</c:v>
                </c:pt>
                <c:pt idx="72">
                  <c:v>50.809351723608913</c:v>
                </c:pt>
                <c:pt idx="73">
                  <c:v>50.87116976971172</c:v>
                </c:pt>
                <c:pt idx="74">
                  <c:v>51.030170531497291</c:v>
                </c:pt>
                <c:pt idx="75">
                  <c:v>51.288496265471892</c:v>
                </c:pt>
                <c:pt idx="76">
                  <c:v>51.648228661639017</c:v>
                </c:pt>
                <c:pt idx="77">
                  <c:v>52.111378767714903</c:v>
                </c:pt>
                <c:pt idx="78">
                  <c:v>52.679876766821174</c:v>
                </c:pt>
                <c:pt idx="79">
                  <c:v>53.355561709048402</c:v>
                </c:pt>
                <c:pt idx="80">
                  <c:v>54.140171306341621</c:v>
                </c:pt>
                <c:pt idx="81">
                  <c:v>55.035331907645038</c:v>
                </c:pt>
                <c:pt idx="82">
                  <c:v>56.04254877677743</c:v>
                </c:pt>
                <c:pt idx="83">
                  <c:v>57.163196798733331</c:v>
                </c:pt>
                <c:pt idx="84">
                  <c:v>58.398511740732303</c:v>
                </c:pt>
                <c:pt idx="85">
                  <c:v>59.749582192125885</c:v>
                </c:pt>
                <c:pt idx="86">
                  <c:v>61.217342302093797</c:v>
                </c:pt>
                <c:pt idx="87">
                  <c:v>62.802565425867648</c:v>
                </c:pt>
                <c:pt idx="88">
                  <c:v>64.505858779095973</c:v>
                </c:pt>
                <c:pt idx="89">
                  <c:v>66.327659186099069</c:v>
                </c:pt>
                <c:pt idx="90">
                  <c:v>68.268229991461922</c:v>
                </c:pt>
              </c:numCache>
            </c:numRef>
          </c:yVal>
        </c:ser>
        <c:ser>
          <c:idx val="11"/>
          <c:order val="10"/>
          <c:tx>
            <c:v>Secondary green</c:v>
          </c:tx>
          <c:spPr>
            <a:ln>
              <a:solidFill>
                <a:srgbClr val="00FF00"/>
              </a:solidFill>
            </a:ln>
          </c:spPr>
          <c:marker>
            <c:symbol val="none"/>
          </c:marker>
          <c:xVal>
            <c:numRef>
              <c:f>'rainbow elev vs theta'!$B$12:$B$102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'rainbow elev vs theta'!$P$12:$P$102</c:f>
              <c:numCache>
                <c:formatCode>0.00</c:formatCode>
                <c:ptCount val="91"/>
                <c:pt idx="0">
                  <c:v>180</c:v>
                </c:pt>
                <c:pt idx="1">
                  <c:v>177.50170462004533</c:v>
                </c:pt>
                <c:pt idx="2">
                  <c:v>175.00400947689252</c:v>
                </c:pt>
                <c:pt idx="3">
                  <c:v>172.507515549651</c:v>
                </c:pt>
                <c:pt idx="4">
                  <c:v>170.01282530324215</c:v>
                </c:pt>
                <c:pt idx="5">
                  <c:v>167.52054343429572</c:v>
                </c:pt>
                <c:pt idx="6">
                  <c:v>165.03127762063127</c:v>
                </c:pt>
                <c:pt idx="7">
                  <c:v>162.54563927551354</c:v>
                </c:pt>
                <c:pt idx="8">
                  <c:v>160.06424430786572</c:v>
                </c:pt>
                <c:pt idx="9">
                  <c:v>157.58771388961623</c:v>
                </c:pt>
                <c:pt idx="10">
                  <c:v>155.11667523134645</c:v>
                </c:pt>
                <c:pt idx="11">
                  <c:v>152.65176236739418</c:v>
                </c:pt>
                <c:pt idx="12">
                  <c:v>150.1936169515532</c:v>
                </c:pt>
                <c:pt idx="13">
                  <c:v>147.7428890644911</c:v>
                </c:pt>
                <c:pt idx="14">
                  <c:v>145.30023803398558</c:v>
                </c:pt>
                <c:pt idx="15">
                  <c:v>142.86633326905272</c:v>
                </c:pt>
                <c:pt idx="16">
                  <c:v>140.44185510900795</c:v>
                </c:pt>
                <c:pt idx="17">
                  <c:v>138.02749568846269</c:v>
                </c:pt>
                <c:pt idx="18">
                  <c:v>135.62395981921387</c:v>
                </c:pt>
                <c:pt idx="19">
                  <c:v>133.23196588992775</c:v>
                </c:pt>
                <c:pt idx="20">
                  <c:v>130.85224678445871</c:v>
                </c:pt>
                <c:pt idx="21">
                  <c:v>128.4855508195657</c:v>
                </c:pt>
                <c:pt idx="22">
                  <c:v>126.13264270270336</c:v>
                </c:pt>
                <c:pt idx="23">
                  <c:v>123.79430451046338</c:v>
                </c:pt>
                <c:pt idx="24">
                  <c:v>121.47133668812292</c:v>
                </c:pt>
                <c:pt idx="25">
                  <c:v>119.16455907062242</c:v>
                </c:pt>
                <c:pt idx="26">
                  <c:v>116.87481192513796</c:v>
                </c:pt>
                <c:pt idx="27">
                  <c:v>114.60295701523506</c:v>
                </c:pt>
                <c:pt idx="28">
                  <c:v>112.34987868638618</c:v>
                </c:pt>
                <c:pt idx="29">
                  <c:v>110.11648497240138</c:v>
                </c:pt>
                <c:pt idx="30">
                  <c:v>107.903708722058</c:v>
                </c:pt>
                <c:pt idx="31">
                  <c:v>105.71250874491588</c:v>
                </c:pt>
                <c:pt idx="32">
                  <c:v>103.54387097496807</c:v>
                </c:pt>
                <c:pt idx="33">
                  <c:v>101.39880965039795</c:v>
                </c:pt>
                <c:pt idx="34">
                  <c:v>99.278368507289116</c:v>
                </c:pt>
                <c:pt idx="35">
                  <c:v>97.183621984659638</c:v>
                </c:pt>
                <c:pt idx="36">
                  <c:v>95.11567643766449</c:v>
                </c:pt>
                <c:pt idx="37">
                  <c:v>93.075671355222681</c:v>
                </c:pt>
                <c:pt idx="38">
                  <c:v>91.064780577677112</c:v>
                </c:pt>
                <c:pt idx="39">
                  <c:v>89.084213509380191</c:v>
                </c:pt>
                <c:pt idx="40">
                  <c:v>87.135216320312793</c:v>
                </c:pt>
                <c:pt idx="41">
                  <c:v>85.219073129985418</c:v>
                </c:pt>
                <c:pt idx="42">
                  <c:v>83.337107165934484</c:v>
                </c:pt>
                <c:pt idx="43">
                  <c:v>81.490681888114665</c:v>
                </c:pt>
                <c:pt idx="44">
                  <c:v>79.681202069392654</c:v>
                </c:pt>
                <c:pt idx="45">
                  <c:v>77.9101148211751</c:v>
                </c:pt>
                <c:pt idx="46">
                  <c:v>76.178910551954189</c:v>
                </c:pt>
                <c:pt idx="47">
                  <c:v>74.489123845227766</c:v>
                </c:pt>
                <c:pt idx="48">
                  <c:v>72.842334241856378</c:v>
                </c:pt>
                <c:pt idx="49">
                  <c:v>71.240166910471771</c:v>
                </c:pt>
                <c:pt idx="50">
                  <c:v>69.684293188047761</c:v>
                </c:pt>
                <c:pt idx="51">
                  <c:v>68.176430971215538</c:v>
                </c:pt>
                <c:pt idx="52">
                  <c:v>66.718344937367632</c:v>
                </c:pt>
                <c:pt idx="53">
                  <c:v>65.311846573065964</c:v>
                </c:pt>
                <c:pt idx="54">
                  <c:v>63.95879398579244</c:v>
                </c:pt>
                <c:pt idx="55">
                  <c:v>62.661091473684621</c:v>
                </c:pt>
                <c:pt idx="56">
                  <c:v>61.420688826628876</c:v>
                </c:pt>
                <c:pt idx="57">
                  <c:v>60.239580330990755</c:v>
                </c:pt>
                <c:pt idx="58">
                  <c:v>59.119803449403776</c:v>
                </c:pt>
                <c:pt idx="59">
                  <c:v>58.063437146475664</c:v>
                </c:pt>
                <c:pt idx="60">
                  <c:v>57.072599831076452</c:v>
                </c:pt>
                <c:pt idx="61">
                  <c:v>56.149446886121787</c:v>
                </c:pt>
                <c:pt idx="62">
                  <c:v>55.296167757537724</c:v>
                </c:pt>
                <c:pt idx="63">
                  <c:v>54.514982575467911</c:v>
                </c:pt>
                <c:pt idx="64">
                  <c:v>53.808138282854316</c:v>
                </c:pt>
                <c:pt idx="65">
                  <c:v>53.177904249355954</c:v>
                </c:pt>
                <c:pt idx="66">
                  <c:v>52.626567352249531</c:v>
                </c:pt>
                <c:pt idx="67">
                  <c:v>52.156426510545487</c:v>
                </c:pt>
                <c:pt idx="68">
                  <c:v>51.769786664095776</c:v>
                </c:pt>
                <c:pt idx="69">
                  <c:v>51.468952195999528</c:v>
                </c:pt>
                <c:pt idx="70">
                  <c:v>51.256219804134503</c:v>
                </c:pt>
                <c:pt idx="71">
                  <c:v>51.133870836118959</c:v>
                </c:pt>
                <c:pt idx="72">
                  <c:v>51.10416311138529</c:v>
                </c:pt>
                <c:pt idx="73">
                  <c:v>51.169322264207928</c:v>
                </c:pt>
                <c:pt idx="74">
                  <c:v>51.331532652328676</c:v>
                </c:pt>
                <c:pt idx="75">
                  <c:v>51.592927887059616</c:v>
                </c:pt>
                <c:pt idx="76">
                  <c:v>51.955581052167716</c:v>
                </c:pt>
                <c:pt idx="77">
                  <c:v>52.421494690178001</c:v>
                </c:pt>
                <c:pt idx="78">
                  <c:v>52.992590645621149</c:v>
                </c:pt>
                <c:pt idx="79">
                  <c:v>53.670699864858427</c:v>
                </c:pt>
                <c:pt idx="80">
                  <c:v>54.457552261040931</c:v>
                </c:pt>
                <c:pt idx="81">
                  <c:v>55.354766760125628</c:v>
                </c:pt>
                <c:pt idx="82">
                  <c:v>56.363841649301129</c:v>
                </c:pt>
                <c:pt idx="83">
                  <c:v>57.486145352319745</c:v>
                </c:pt>
                <c:pt idx="84">
                  <c:v>58.722907756810088</c:v>
                </c:pt>
                <c:pt idx="85">
                  <c:v>60.075212216415963</c:v>
                </c:pt>
                <c:pt idx="86">
                  <c:v>61.54398834544817</c:v>
                </c:pt>
                <c:pt idx="87">
                  <c:v>63.130005715605272</c:v>
                </c:pt>
                <c:pt idx="88">
                  <c:v>64.833868553292817</c:v>
                </c:pt>
                <c:pt idx="89">
                  <c:v>66.656011522341075</c:v>
                </c:pt>
                <c:pt idx="90">
                  <c:v>68.596696660796439</c:v>
                </c:pt>
              </c:numCache>
            </c:numRef>
          </c:yVal>
        </c:ser>
        <c:ser>
          <c:idx val="12"/>
          <c:order val="11"/>
          <c:tx>
            <c:v>Secondary cyan</c:v>
          </c:tx>
          <c:spPr>
            <a:ln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'rainbow elev vs theta'!$B$12:$B$102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'rainbow elev vs theta'!$Q$12:$Q$102</c:f>
              <c:numCache>
                <c:formatCode>0.00</c:formatCode>
                <c:ptCount val="91"/>
                <c:pt idx="0">
                  <c:v>180</c:v>
                </c:pt>
                <c:pt idx="1">
                  <c:v>177.50584980791075</c:v>
                </c:pt>
                <c:pt idx="2">
                  <c:v>175.01230071705695</c:v>
                </c:pt>
                <c:pt idx="3">
                  <c:v>172.51995457034229</c:v>
                </c:pt>
                <c:pt idx="4">
                  <c:v>170.02941469519601</c:v>
                </c:pt>
                <c:pt idx="5">
                  <c:v>167.54128664880682</c:v>
                </c:pt>
                <c:pt idx="6">
                  <c:v>165.05617896691871</c:v>
                </c:pt>
                <c:pt idx="7">
                  <c:v>162.57470391736939</c:v>
                </c:pt>
                <c:pt idx="8">
                  <c:v>160.0974782595473</c:v>
                </c:pt>
                <c:pt idx="9">
                  <c:v>157.62512401093466</c:v>
                </c:pt>
                <c:pt idx="10">
                  <c:v>155.15826922189487</c:v>
                </c:pt>
                <c:pt idx="11">
                  <c:v>152.69754875985075</c:v>
                </c:pt>
                <c:pt idx="12">
                  <c:v>150.24360510398395</c:v>
                </c:pt>
                <c:pt idx="13">
                  <c:v>147.79708915156917</c:v>
                </c:pt>
                <c:pt idx="14">
                  <c:v>145.35866103703194</c:v>
                </c:pt>
                <c:pt idx="15">
                  <c:v>142.92899096479348</c:v>
                </c:pt>
                <c:pt idx="16">
                  <c:v>140.50876005693289</c:v>
                </c:pt>
                <c:pt idx="17">
                  <c:v>138.09866121665644</c:v>
                </c:pt>
                <c:pt idx="18">
                  <c:v>135.69940000852014</c:v>
                </c:pt>
                <c:pt idx="19">
                  <c:v>133.31169555629378</c:v>
                </c:pt>
                <c:pt idx="20">
                  <c:v>130.93628145929293</c:v>
                </c:pt>
                <c:pt idx="21">
                  <c:v>128.57390672792749</c:v>
                </c:pt>
                <c:pt idx="22">
                  <c:v>126.22533673912953</c:v>
                </c:pt>
                <c:pt idx="23">
                  <c:v>123.89135421221866</c:v>
                </c:pt>
                <c:pt idx="24">
                  <c:v>121.57276020564674</c:v>
                </c:pt>
                <c:pt idx="25">
                  <c:v>119.27037513492556</c:v>
                </c:pt>
                <c:pt idx="26">
                  <c:v>116.98503981188541</c:v>
                </c:pt>
                <c:pt idx="27">
                  <c:v>114.71761650523257</c:v>
                </c:pt>
                <c:pt idx="28">
                  <c:v>112.46899002216799</c:v>
                </c:pt>
                <c:pt idx="29">
                  <c:v>110.24006881059736</c:v>
                </c:pt>
                <c:pt idx="30">
                  <c:v>108.0317860811971</c:v>
                </c:pt>
                <c:pt idx="31">
                  <c:v>105.8451009483022</c:v>
                </c:pt>
                <c:pt idx="32">
                  <c:v>103.68099958824502</c:v>
                </c:pt>
                <c:pt idx="33">
                  <c:v>101.54049641339373</c:v>
                </c:pt>
                <c:pt idx="34">
                  <c:v>99.424635259717135</c:v>
                </c:pt>
                <c:pt idx="35">
                  <c:v>97.33449058522595</c:v>
                </c:pt>
                <c:pt idx="36">
                  <c:v>95.271168676114627</c:v>
                </c:pt>
                <c:pt idx="37">
                  <c:v>93.235808856842695</c:v>
                </c:pt>
                <c:pt idx="38">
                  <c:v>91.229584699746198</c:v>
                </c:pt>
                <c:pt idx="39">
                  <c:v>89.253705229058127</c:v>
                </c:pt>
                <c:pt idx="40">
                  <c:v>87.309416113434182</c:v>
                </c:pt>
                <c:pt idx="41">
                  <c:v>85.39800084022454</c:v>
                </c:pt>
                <c:pt idx="42">
                  <c:v>83.520781863802284</c:v>
                </c:pt>
                <c:pt idx="43">
                  <c:v>81.67912171925137</c:v>
                </c:pt>
                <c:pt idx="44">
                  <c:v>79.874424091627489</c:v>
                </c:pt>
                <c:pt idx="45">
                  <c:v>78.108134829844332</c:v>
                </c:pt>
                <c:pt idx="46">
                  <c:v>76.381742892992008</c:v>
                </c:pt>
                <c:pt idx="47">
                  <c:v>74.696781215581836</c:v>
                </c:pt>
                <c:pt idx="48">
                  <c:v>73.054827476830567</c:v>
                </c:pt>
                <c:pt idx="49">
                  <c:v>71.457504757658853</c:v>
                </c:pt>
                <c:pt idx="50">
                  <c:v>69.906482067594723</c:v>
                </c:pt>
                <c:pt idx="51">
                  <c:v>68.403474722260142</c:v>
                </c:pt>
                <c:pt idx="52">
                  <c:v>66.950244550598867</c:v>
                </c:pt>
                <c:pt idx="53">
                  <c:v>65.548599909497881</c:v>
                </c:pt>
                <c:pt idx="54">
                  <c:v>64.200395481999848</c:v>
                </c:pt>
                <c:pt idx="55">
                  <c:v>62.907531833932111</c:v>
                </c:pt>
                <c:pt idx="56">
                  <c:v>61.671954702533561</c:v>
                </c:pt>
                <c:pt idx="57">
                  <c:v>60.495653989595446</c:v>
                </c:pt>
                <c:pt idx="58">
                  <c:v>59.380662430798594</c:v>
                </c:pt>
                <c:pt idx="59">
                  <c:v>58.329053912397612</c:v>
                </c:pt>
                <c:pt idx="60">
                  <c:v>57.342941406231155</c:v>
                </c:pt>
                <c:pt idx="61">
                  <c:v>56.424474494312122</c:v>
                </c:pt>
                <c:pt idx="62">
                  <c:v>55.575836455046542</c:v>
                </c:pt>
                <c:pt idx="63">
                  <c:v>54.799240884521417</c:v>
                </c:pt>
                <c:pt idx="64">
                  <c:v>54.096927828383613</c:v>
                </c:pt>
                <c:pt idx="65">
                  <c:v>53.471159402671312</c:v>
                </c:pt>
                <c:pt idx="66">
                  <c:v>52.924214885635948</c:v>
                </c:pt>
                <c:pt idx="67">
                  <c:v>52.458385267167223</c:v>
                </c:pt>
                <c:pt idx="68">
                  <c:v>52.075967247952477</c:v>
                </c:pt>
                <c:pt idx="69">
                  <c:v>51.779256686993776</c:v>
                </c:pt>
                <c:pt idx="70">
                  <c:v>51.570541503573025</c:v>
                </c:pt>
                <c:pt idx="71">
                  <c:v>51.452094048165165</c:v>
                </c:pt>
                <c:pt idx="72">
                  <c:v>51.426162966092868</c:v>
                </c:pt>
                <c:pt idx="73">
                  <c:v>51.494964587774355</c:v>
                </c:pt>
                <c:pt idx="74">
                  <c:v>51.660673890103702</c:v>
                </c:pt>
                <c:pt idx="75">
                  <c:v>51.9254150846104</c:v>
                </c:pt>
                <c:pt idx="76">
                  <c:v>52.291251899328721</c:v>
                </c:pt>
                <c:pt idx="77">
                  <c:v>52.760177632489544</c:v>
                </c:pt>
                <c:pt idx="78">
                  <c:v>53.33410506689026</c:v>
                </c:pt>
                <c:pt idx="79">
                  <c:v>54.014856343746679</c:v>
                </c:pt>
                <c:pt idx="80">
                  <c:v>54.804152903619354</c:v>
                </c:pt>
                <c:pt idx="81">
                  <c:v>55.70360560923482</c:v>
                </c:pt>
                <c:pt idx="82">
                  <c:v>56.714705170346377</c:v>
                </c:pt>
                <c:pt idx="83">
                  <c:v>57.838812993835049</c:v>
                </c:pt>
                <c:pt idx="84">
                  <c:v>59.077152582776492</c:v>
                </c:pt>
                <c:pt idx="85">
                  <c:v>60.430801605953825</c:v>
                </c:pt>
                <c:pt idx="86">
                  <c:v>61.900684754161141</c:v>
                </c:pt>
                <c:pt idx="87">
                  <c:v>63.487567491575</c:v>
                </c:pt>
                <c:pt idx="88">
                  <c:v>65.192050799554892</c:v>
                </c:pt>
                <c:pt idx="89">
                  <c:v>67.014566996651538</c:v>
                </c:pt>
                <c:pt idx="90">
                  <c:v>68.955376702659919</c:v>
                </c:pt>
              </c:numCache>
            </c:numRef>
          </c:yVal>
        </c:ser>
        <c:ser>
          <c:idx val="13"/>
          <c:order val="12"/>
          <c:tx>
            <c:v>Secondary blue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'rainbow elev vs theta'!$B$12:$B$102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'rainbow elev vs theta'!$R$12:$R$102</c:f>
              <c:numCache>
                <c:formatCode>0.00</c:formatCode>
                <c:ptCount val="91"/>
                <c:pt idx="0">
                  <c:v>180</c:v>
                </c:pt>
                <c:pt idx="1">
                  <c:v>177.50983930289655</c:v>
                </c:pt>
                <c:pt idx="2">
                  <c:v>175.02028053529003</c:v>
                </c:pt>
                <c:pt idx="3">
                  <c:v>172.53192636772266</c:v>
                </c:pt>
                <c:pt idx="4">
                  <c:v>170.04538095400866</c:v>
                </c:pt>
                <c:pt idx="5">
                  <c:v>167.56125067582292</c:v>
                </c:pt>
                <c:pt idx="6">
                  <c:v>165.08014489082922</c:v>
                </c:pt>
                <c:pt idx="7">
                  <c:v>162.60267668552098</c:v>
                </c:pt>
                <c:pt idx="8">
                  <c:v>160.12946363394281</c:v>
                </c:pt>
                <c:pt idx="9">
                  <c:v>157.66112856345217</c:v>
                </c:pt>
                <c:pt idx="10">
                  <c:v>155.19830032867122</c:v>
                </c:pt>
                <c:pt idx="11">
                  <c:v>152.74161459476696</c:v>
                </c:pt>
                <c:pt idx="12">
                  <c:v>150.29171463118078</c:v>
                </c:pt>
                <c:pt idx="13">
                  <c:v>147.84925211691171</c:v>
                </c:pt>
                <c:pt idx="14">
                  <c:v>145.41488795843284</c:v>
                </c:pt>
                <c:pt idx="15">
                  <c:v>142.98929312129394</c:v>
                </c:pt>
                <c:pt idx="16">
                  <c:v>140.57314947642956</c:v>
                </c:pt>
                <c:pt idx="17">
                  <c:v>138.1671506621519</c:v>
                </c:pt>
                <c:pt idx="18">
                  <c:v>135.77200296276209</c:v>
                </c:pt>
                <c:pt idx="19">
                  <c:v>133.38842620465607</c:v>
                </c:pt>
                <c:pt idx="20">
                  <c:v>131.01715467073819</c:v>
                </c:pt>
                <c:pt idx="21">
                  <c:v>128.65893803387786</c:v>
                </c:pt>
                <c:pt idx="22">
                  <c:v>126.31454231005678</c:v>
                </c:pt>
                <c:pt idx="23">
                  <c:v>123.98475083175083</c:v>
                </c:pt>
                <c:pt idx="24">
                  <c:v>121.67036524197134</c:v>
                </c:pt>
                <c:pt idx="25">
                  <c:v>119.37220650925428</c:v>
                </c:pt>
                <c:pt idx="26">
                  <c:v>117.09111596372666</c:v>
                </c:pt>
                <c:pt idx="27">
                  <c:v>114.82795635420084</c:v>
                </c:pt>
                <c:pt idx="28">
                  <c:v>112.58361292604046</c:v>
                </c:pt>
                <c:pt idx="29">
                  <c:v>110.35899451930906</c:v>
                </c:pt>
                <c:pt idx="30">
                  <c:v>108.15503468644594</c:v>
                </c:pt>
                <c:pt idx="31">
                  <c:v>105.972692828416</c:v>
                </c:pt>
                <c:pt idx="32">
                  <c:v>103.81295534794128</c:v>
                </c:pt>
                <c:pt idx="33">
                  <c:v>101.67683681804445</c:v>
                </c:pt>
                <c:pt idx="34">
                  <c:v>99.565381163709361</c:v>
                </c:pt>
                <c:pt idx="35">
                  <c:v>97.479662853990177</c:v>
                </c:pt>
                <c:pt idx="36">
                  <c:v>95.420788101374768</c:v>
                </c:pt>
                <c:pt idx="37">
                  <c:v>93.389896064623116</c:v>
                </c:pt>
                <c:pt idx="38">
                  <c:v>91.388160050656495</c:v>
                </c:pt>
                <c:pt idx="39">
                  <c:v>89.416788710362425</c:v>
                </c:pt>
                <c:pt idx="40">
                  <c:v>87.477027222401347</c:v>
                </c:pt>
                <c:pt idx="41">
                  <c:v>85.570158458248756</c:v>
                </c:pt>
                <c:pt idx="42">
                  <c:v>83.697504120780877</c:v>
                </c:pt>
                <c:pt idx="43">
                  <c:v>81.860425847709138</c:v>
                </c:pt>
                <c:pt idx="44">
                  <c:v>80.060326270087415</c:v>
                </c:pt>
                <c:pt idx="45">
                  <c:v>78.298650014959591</c:v>
                </c:pt>
                <c:pt idx="46">
                  <c:v>76.576884639980349</c:v>
                </c:pt>
                <c:pt idx="47">
                  <c:v>74.896561486540321</c:v>
                </c:pt>
                <c:pt idx="48">
                  <c:v>73.259256436553997</c:v>
                </c:pt>
                <c:pt idx="49">
                  <c:v>71.666590556647847</c:v>
                </c:pt>
                <c:pt idx="50">
                  <c:v>70.120230612013884</c:v>
                </c:pt>
                <c:pt idx="51">
                  <c:v>68.62188943070008</c:v>
                </c:pt>
                <c:pt idx="52">
                  <c:v>67.173326097605454</c:v>
                </c:pt>
                <c:pt idx="53">
                  <c:v>65.776345955963933</c:v>
                </c:pt>
                <c:pt idx="54">
                  <c:v>64.432800392666735</c:v>
                </c:pt>
                <c:pt idx="55">
                  <c:v>63.144586382424485</c:v>
                </c:pt>
                <c:pt idx="56">
                  <c:v>61.913645764550743</c:v>
                </c:pt>
                <c:pt idx="57">
                  <c:v>60.741964225107935</c:v>
                </c:pt>
                <c:pt idx="58">
                  <c:v>59.631569956351342</c:v>
                </c:pt>
                <c:pt idx="59">
                  <c:v>58.584531964896065</c:v>
                </c:pt>
                <c:pt idx="60">
                  <c:v>57.602957999889412</c:v>
                </c:pt>
                <c:pt idx="61">
                  <c:v>56.688992072767903</c:v>
                </c:pt>
                <c:pt idx="62">
                  <c:v>55.844811540990037</c:v>
                </c:pt>
                <c:pt idx="63">
                  <c:v>55.072623729549626</c:v>
                </c:pt>
                <c:pt idx="64">
                  <c:v>54.374662066162323</c:v>
                </c:pt>
                <c:pt idx="65">
                  <c:v>53.753181708864879</c:v>
                </c:pt>
                <c:pt idx="66">
                  <c:v>53.210454648438393</c:v>
                </c:pt>
                <c:pt idx="67">
                  <c:v>52.748764272628598</c:v>
                </c:pt>
                <c:pt idx="68">
                  <c:v>52.37039938462997</c:v>
                </c:pt>
                <c:pt idx="69">
                  <c:v>52.07764767475679</c:v>
                </c:pt>
                <c:pt idx="70">
                  <c:v>51.87278865163826</c:v>
                </c:pt>
                <c:pt idx="71">
                  <c:v>51.758086047622449</c:v>
                </c:pt>
                <c:pt idx="72">
                  <c:v>51.735779722282203</c:v>
                </c:pt>
                <c:pt idx="73">
                  <c:v>51.808077097883441</c:v>
                </c:pt>
                <c:pt idx="74">
                  <c:v>51.977144171251069</c:v>
                </c:pt>
                <c:pt idx="75">
                  <c:v>52.24509615745194</c:v>
                </c:pt>
                <c:pt idx="76">
                  <c:v>52.613987831868251</c:v>
                </c:pt>
                <c:pt idx="77">
                  <c:v>53.085803648272666</c:v>
                </c:pt>
                <c:pt idx="78">
                  <c:v>53.662447721114468</c:v>
                </c:pt>
                <c:pt idx="79">
                  <c:v>54.345733770036844</c:v>
                </c:pt>
                <c:pt idx="80">
                  <c:v>55.137375133290924</c:v>
                </c:pt>
                <c:pt idx="81">
                  <c:v>56.038974963821083</c:v>
                </c:pt>
                <c:pt idx="82">
                  <c:v>57.052016727015001</c:v>
                </c:pt>
                <c:pt idx="83">
                  <c:v>58.177855122084431</c:v>
                </c:pt>
                <c:pt idx="84">
                  <c:v>59.417707549522966</c:v>
                </c:pt>
                <c:pt idx="85">
                  <c:v>60.772646244819725</c:v>
                </c:pt>
                <c:pt idx="86">
                  <c:v>62.243591193499881</c:v>
                </c:pt>
                <c:pt idx="87">
                  <c:v>63.831303934555777</c:v>
                </c:pt>
                <c:pt idx="88">
                  <c:v>65.536382348518245</c:v>
                </c:pt>
                <c:pt idx="89">
                  <c:v>67.359256512978632</c:v>
                </c:pt>
                <c:pt idx="90">
                  <c:v>69.300185692601971</c:v>
                </c:pt>
              </c:numCache>
            </c:numRef>
          </c:yVal>
        </c:ser>
        <c:ser>
          <c:idx val="4"/>
          <c:order val="13"/>
          <c:tx>
            <c:v>Secondary violet</c:v>
          </c:tx>
          <c:spPr>
            <a:ln>
              <a:solidFill>
                <a:srgbClr val="8900FF"/>
              </a:solidFill>
            </a:ln>
          </c:spPr>
          <c:marker>
            <c:symbol val="none"/>
          </c:marker>
          <c:xVal>
            <c:numRef>
              <c:f>'rainbow elev vs theta'!$B$12:$B$102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'rainbow elev vs theta'!$S$12:$S$102</c:f>
              <c:numCache>
                <c:formatCode>0.00</c:formatCode>
                <c:ptCount val="91"/>
                <c:pt idx="0">
                  <c:v>180</c:v>
                </c:pt>
                <c:pt idx="1">
                  <c:v>177.51930746176615</c:v>
                </c:pt>
                <c:pt idx="2">
                  <c:v>175.03921880419568</c:v>
                </c:pt>
                <c:pt idx="3">
                  <c:v>172.56033864748855</c:v>
                </c:pt>
                <c:pt idx="4">
                  <c:v>170.08327309208178</c:v>
                </c:pt>
                <c:pt idx="5">
                  <c:v>167.6086304616768</c:v>
                </c:pt>
                <c:pt idx="6">
                  <c:v>165.13702204975306</c:v>
                </c:pt>
                <c:pt idx="7">
                  <c:v>162.66906287072311</c:v>
                </c:pt>
                <c:pt idx="8">
                  <c:v>160.20537241687887</c:v>
                </c:pt>
                <c:pt idx="9">
                  <c:v>157.74657542226885</c:v>
                </c:pt>
                <c:pt idx="10">
                  <c:v>155.29330263463774</c:v>
                </c:pt>
                <c:pt idx="11">
                  <c:v>152.84619159654488</c:v>
                </c:pt>
                <c:pt idx="12">
                  <c:v>150.40588743676301</c:v>
                </c:pt>
                <c:pt idx="13">
                  <c:v>147.97304367303821</c:v>
                </c:pt>
                <c:pt idx="14">
                  <c:v>145.54832302726871</c:v>
                </c:pt>
                <c:pt idx="15">
                  <c:v>143.13239825413083</c:v>
                </c:pt>
                <c:pt idx="16">
                  <c:v>140.72595298414583</c:v>
                </c:pt>
                <c:pt idx="17">
                  <c:v>138.32968258214157</c:v>
                </c:pt>
                <c:pt idx="18">
                  <c:v>135.94429502201348</c:v>
                </c:pt>
                <c:pt idx="19">
                  <c:v>133.57051177863244</c:v>
                </c:pt>
                <c:pt idx="20">
                  <c:v>131.20906873768152</c:v>
                </c:pt>
                <c:pt idx="21">
                  <c:v>128.86071712412536</c:v>
                </c:pt>
                <c:pt idx="22">
                  <c:v>126.52622444992416</c:v>
                </c:pt>
                <c:pt idx="23">
                  <c:v>124.20637548150245</c:v>
                </c:pt>
                <c:pt idx="24">
                  <c:v>121.90197322735899</c:v>
                </c:pt>
                <c:pt idx="25">
                  <c:v>119.61383994606767</c:v>
                </c:pt>
                <c:pt idx="26">
                  <c:v>117.34281817475845</c:v>
                </c:pt>
                <c:pt idx="27">
                  <c:v>115.08977177798656</c:v>
                </c:pt>
                <c:pt idx="28">
                  <c:v>112.85558701669029</c:v>
                </c:pt>
                <c:pt idx="29">
                  <c:v>110.64117363670424</c:v>
                </c:pt>
                <c:pt idx="30">
                  <c:v>108.44746597602563</c:v>
                </c:pt>
                <c:pt idx="31">
                  <c:v>106.27542408973501</c:v>
                </c:pt>
                <c:pt idx="32">
                  <c:v>104.12603489113208</c:v>
                </c:pt>
                <c:pt idx="33">
                  <c:v>102.00031330726885</c:v>
                </c:pt>
                <c:pt idx="34">
                  <c:v>99.899303446640531</c:v>
                </c:pt>
                <c:pt idx="35">
                  <c:v>97.824079776319977</c:v>
                </c:pt>
                <c:pt idx="36">
                  <c:v>95.775748305298208</c:v>
                </c:pt>
                <c:pt idx="37">
                  <c:v>93.755447770212854</c:v>
                </c:pt>
                <c:pt idx="38">
                  <c:v>91.76435081900344</c:v>
                </c:pt>
                <c:pt idx="39">
                  <c:v>89.803665187329216</c:v>
                </c:pt>
                <c:pt idx="40">
                  <c:v>87.874634861811586</c:v>
                </c:pt>
                <c:pt idx="41">
                  <c:v>85.978541223319823</c:v>
                </c:pt>
                <c:pt idx="42">
                  <c:v>84.116704162605117</c:v>
                </c:pt>
                <c:pt idx="43">
                  <c:v>82.290483159595269</c:v>
                </c:pt>
                <c:pt idx="44">
                  <c:v>80.5012783165988</c:v>
                </c:pt>
                <c:pt idx="45">
                  <c:v>78.750531334526741</c:v>
                </c:pt>
                <c:pt idx="46">
                  <c:v>77.039726420028728</c:v>
                </c:pt>
                <c:pt idx="47">
                  <c:v>75.37039111015909</c:v>
                </c:pt>
                <c:pt idx="48">
                  <c:v>73.744096999847841</c:v>
                </c:pt>
                <c:pt idx="49">
                  <c:v>72.16246035605738</c:v>
                </c:pt>
                <c:pt idx="50">
                  <c:v>70.627142601071881</c:v>
                </c:pt>
                <c:pt idx="51">
                  <c:v>69.139850645909505</c:v>
                </c:pt>
                <c:pt idx="52">
                  <c:v>67.702337053389229</c:v>
                </c:pt>
                <c:pt idx="53">
                  <c:v>66.316400008945024</c:v>
                </c:pt>
                <c:pt idx="54">
                  <c:v>64.983883075898959</c:v>
                </c:pt>
                <c:pt idx="55">
                  <c:v>63.706674710608013</c:v>
                </c:pt>
                <c:pt idx="56">
                  <c:v>62.486707511738587</c:v>
                </c:pt>
                <c:pt idx="57">
                  <c:v>61.32595717694182</c:v>
                </c:pt>
                <c:pt idx="58">
                  <c:v>60.226441139451566</c:v>
                </c:pt>
                <c:pt idx="59">
                  <c:v>59.190216856684664</c:v>
                </c:pt>
                <c:pt idx="60">
                  <c:v>58.219379722828869</c:v>
                </c:pt>
                <c:pt idx="61">
                  <c:v>57.316060577759352</c:v>
                </c:pt>
                <c:pt idx="62">
                  <c:v>56.482422785479791</c:v>
                </c:pt>
                <c:pt idx="63">
                  <c:v>55.720658856736598</c:v>
                </c:pt>
                <c:pt idx="64">
                  <c:v>55.032986592566914</c:v>
                </c:pt>
                <c:pt idx="65">
                  <c:v>54.421644728396906</c:v>
                </c:pt>
                <c:pt idx="66">
                  <c:v>53.888888061966782</c:v>
                </c:pt>
                <c:pt idx="67">
                  <c:v>53.436982052893931</c:v>
                </c:pt>
                <c:pt idx="68">
                  <c:v>53.068196887113061</c:v>
                </c:pt>
                <c:pt idx="69">
                  <c:v>52.784801005805633</c:v>
                </c:pt>
                <c:pt idx="70">
                  <c:v>52.589054105725467</c:v>
                </c:pt>
                <c:pt idx="71">
                  <c:v>52.483199626015676</c:v>
                </c:pt>
                <c:pt idx="72">
                  <c:v>52.469456745638325</c:v>
                </c:pt>
                <c:pt idx="73">
                  <c:v>52.550011925277737</c:v>
                </c:pt>
                <c:pt idx="74">
                  <c:v>52.727010037896093</c:v>
                </c:pt>
                <c:pt idx="75">
                  <c:v>53.002545142822065</c:v>
                </c:pt>
                <c:pt idx="76">
                  <c:v>53.378650969091012</c:v>
                </c:pt>
                <c:pt idx="77">
                  <c:v>53.857291184471748</c:v>
                </c:pt>
                <c:pt idx="78">
                  <c:v>54.440349536874706</c:v>
                </c:pt>
                <c:pt idx="79">
                  <c:v>55.129619964317435</c:v>
                </c:pt>
                <c:pt idx="80">
                  <c:v>55.92679677795325</c:v>
                </c:pt>
                <c:pt idx="81">
                  <c:v>56.833465029495208</c:v>
                </c:pt>
                <c:pt idx="82">
                  <c:v>57.85109117934006</c:v>
                </c:pt>
                <c:pt idx="83">
                  <c:v>58.981014184491748</c:v>
                </c:pt>
                <c:pt idx="84">
                  <c:v>60.224437125743108</c:v>
                </c:pt>
                <c:pt idx="85">
                  <c:v>61.582419491279325</c:v>
                </c:pt>
                <c:pt idx="86">
                  <c:v>63.055870228807123</c:v>
                </c:pt>
                <c:pt idx="87">
                  <c:v>64.645541670458911</c:v>
                </c:pt>
                <c:pt idx="88">
                  <c:v>66.352024424141689</c:v>
                </c:pt>
                <c:pt idx="89">
                  <c:v>68.175743311890301</c:v>
                </c:pt>
                <c:pt idx="90">
                  <c:v>70.116954420424733</c:v>
                </c:pt>
              </c:numCache>
            </c:numRef>
          </c:yVal>
        </c:ser>
        <c:axId val="103088512"/>
        <c:axId val="104675200"/>
      </c:scatterChart>
      <c:valAx>
        <c:axId val="103088512"/>
        <c:scaling>
          <c:orientation val="minMax"/>
          <c:max val="90"/>
          <c:min val="4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Angle</a:t>
                </a:r>
                <a:r>
                  <a:rPr lang="en-GB" baseline="0"/>
                  <a:t> of incidence /deg</a:t>
                </a:r>
                <a:endParaRPr lang="en-GB"/>
              </a:p>
            </c:rich>
          </c:tx>
          <c:layout/>
        </c:title>
        <c:numFmt formatCode="General" sourceLinked="1"/>
        <c:tickLblPos val="nextTo"/>
        <c:crossAx val="104675200"/>
        <c:crosses val="autoZero"/>
        <c:crossBetween val="midCat"/>
      </c:valAx>
      <c:valAx>
        <c:axId val="104675200"/>
        <c:scaling>
          <c:orientation val="minMax"/>
          <c:max val="60"/>
          <c:min val="40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Elevation</a:t>
                </a:r>
                <a:r>
                  <a:rPr lang="en-GB" baseline="0"/>
                  <a:t> angle /deg</a:t>
                </a:r>
                <a:endParaRPr lang="en-GB"/>
              </a:p>
            </c:rich>
          </c:tx>
          <c:layout/>
        </c:title>
        <c:numFmt formatCode="0.00" sourceLinked="1"/>
        <c:tickLblPos val="nextTo"/>
        <c:crossAx val="10308851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200"/>
              <a:t>Descartes'</a:t>
            </a:r>
            <a:r>
              <a:rPr lang="en-GB" sz="1200" baseline="0"/>
              <a:t> ray model of a spherical raindrop</a:t>
            </a:r>
            <a:endParaRPr lang="en-GB" sz="1200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Primary bow</c:v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'rainbow elev vs freq'!$B$6:$B$45</c:f>
              <c:numCache>
                <c:formatCode>General</c:formatCode>
                <c:ptCount val="40"/>
                <c:pt idx="0">
                  <c:v>405</c:v>
                </c:pt>
                <c:pt idx="1">
                  <c:v>415</c:v>
                </c:pt>
                <c:pt idx="2">
                  <c:v>425</c:v>
                </c:pt>
                <c:pt idx="3">
                  <c:v>435</c:v>
                </c:pt>
                <c:pt idx="4">
                  <c:v>445</c:v>
                </c:pt>
                <c:pt idx="5">
                  <c:v>455</c:v>
                </c:pt>
                <c:pt idx="6">
                  <c:v>465</c:v>
                </c:pt>
                <c:pt idx="7">
                  <c:v>475</c:v>
                </c:pt>
                <c:pt idx="8">
                  <c:v>485</c:v>
                </c:pt>
                <c:pt idx="9">
                  <c:v>495</c:v>
                </c:pt>
                <c:pt idx="10">
                  <c:v>505</c:v>
                </c:pt>
                <c:pt idx="11">
                  <c:v>515</c:v>
                </c:pt>
                <c:pt idx="12">
                  <c:v>525</c:v>
                </c:pt>
                <c:pt idx="13">
                  <c:v>535</c:v>
                </c:pt>
                <c:pt idx="14">
                  <c:v>545</c:v>
                </c:pt>
                <c:pt idx="15">
                  <c:v>555</c:v>
                </c:pt>
                <c:pt idx="16">
                  <c:v>565</c:v>
                </c:pt>
                <c:pt idx="17">
                  <c:v>575</c:v>
                </c:pt>
                <c:pt idx="18">
                  <c:v>585</c:v>
                </c:pt>
                <c:pt idx="19">
                  <c:v>595</c:v>
                </c:pt>
                <c:pt idx="20">
                  <c:v>605</c:v>
                </c:pt>
                <c:pt idx="21">
                  <c:v>615</c:v>
                </c:pt>
                <c:pt idx="22">
                  <c:v>625</c:v>
                </c:pt>
                <c:pt idx="23">
                  <c:v>635</c:v>
                </c:pt>
                <c:pt idx="24">
                  <c:v>645</c:v>
                </c:pt>
                <c:pt idx="25">
                  <c:v>655</c:v>
                </c:pt>
                <c:pt idx="26">
                  <c:v>665</c:v>
                </c:pt>
                <c:pt idx="27">
                  <c:v>675</c:v>
                </c:pt>
                <c:pt idx="28">
                  <c:v>685</c:v>
                </c:pt>
                <c:pt idx="29">
                  <c:v>695</c:v>
                </c:pt>
                <c:pt idx="30">
                  <c:v>705</c:v>
                </c:pt>
                <c:pt idx="31">
                  <c:v>715</c:v>
                </c:pt>
                <c:pt idx="32">
                  <c:v>725</c:v>
                </c:pt>
                <c:pt idx="33">
                  <c:v>735</c:v>
                </c:pt>
                <c:pt idx="34">
                  <c:v>745</c:v>
                </c:pt>
                <c:pt idx="35">
                  <c:v>755</c:v>
                </c:pt>
                <c:pt idx="36">
                  <c:v>765</c:v>
                </c:pt>
                <c:pt idx="37">
                  <c:v>775</c:v>
                </c:pt>
                <c:pt idx="38">
                  <c:v>785</c:v>
                </c:pt>
                <c:pt idx="39">
                  <c:v>795</c:v>
                </c:pt>
              </c:numCache>
            </c:numRef>
          </c:xVal>
          <c:yVal>
            <c:numRef>
              <c:f>'rainbow elev vs freq'!$E$6:$E$45</c:f>
              <c:numCache>
                <c:formatCode>0.00</c:formatCode>
                <c:ptCount val="40"/>
                <c:pt idx="0">
                  <c:v>42.475400444162688</c:v>
                </c:pt>
                <c:pt idx="1">
                  <c:v>42.448495468057203</c:v>
                </c:pt>
                <c:pt idx="2">
                  <c:v>42.420900748489913</c:v>
                </c:pt>
                <c:pt idx="3">
                  <c:v>42.39261377867664</c:v>
                </c:pt>
                <c:pt idx="4">
                  <c:v>42.363631981908163</c:v>
                </c:pt>
                <c:pt idx="5">
                  <c:v>42.333952710773126</c:v>
                </c:pt>
                <c:pt idx="6">
                  <c:v>42.303573246355988</c:v>
                </c:pt>
                <c:pt idx="7">
                  <c:v>42.272490797409908</c:v>
                </c:pt>
                <c:pt idx="8">
                  <c:v>42.240702499503463</c:v>
                </c:pt>
                <c:pt idx="9">
                  <c:v>42.20820541414114</c:v>
                </c:pt>
                <c:pt idx="10">
                  <c:v>42.174996527857125</c:v>
                </c:pt>
                <c:pt idx="11">
                  <c:v>42.141072751280767</c:v>
                </c:pt>
                <c:pt idx="12">
                  <c:v>42.106430918174723</c:v>
                </c:pt>
                <c:pt idx="13">
                  <c:v>42.071067784443585</c:v>
                </c:pt>
                <c:pt idx="14">
                  <c:v>42.034980027113214</c:v>
                </c:pt>
                <c:pt idx="15">
                  <c:v>41.998164243279888</c:v>
                </c:pt>
                <c:pt idx="16">
                  <c:v>41.960616949028136</c:v>
                </c:pt>
                <c:pt idx="17">
                  <c:v>41.922334578317411</c:v>
                </c:pt>
                <c:pt idx="18">
                  <c:v>41.883313481835827</c:v>
                </c:pt>
                <c:pt idx="19">
                  <c:v>41.843549925820724</c:v>
                </c:pt>
                <c:pt idx="20">
                  <c:v>41.803040090845123</c:v>
                </c:pt>
                <c:pt idx="21">
                  <c:v>41.761780070569195</c:v>
                </c:pt>
                <c:pt idx="22">
                  <c:v>41.719765870455618</c:v>
                </c:pt>
                <c:pt idx="23">
                  <c:v>41.676993406448524</c:v>
                </c:pt>
                <c:pt idx="24">
                  <c:v>41.633458503614186</c:v>
                </c:pt>
                <c:pt idx="25">
                  <c:v>41.589156894743113</c:v>
                </c:pt>
                <c:pt idx="26">
                  <c:v>41.544084218912595</c:v>
                </c:pt>
                <c:pt idx="27">
                  <c:v>41.498236020007454</c:v>
                </c:pt>
                <c:pt idx="28">
                  <c:v>41.451607745199979</c:v>
                </c:pt>
                <c:pt idx="29">
                  <c:v>41.404194743385766</c:v>
                </c:pt>
                <c:pt idx="30">
                  <c:v>41.35599226357575</c:v>
                </c:pt>
                <c:pt idx="31">
                  <c:v>41.306995453241868</c:v>
                </c:pt>
                <c:pt idx="32">
                  <c:v>41.257199356616994</c:v>
                </c:pt>
                <c:pt idx="33">
                  <c:v>41.206598912945715</c:v>
                </c:pt>
                <c:pt idx="34">
                  <c:v>41.155188954685585</c:v>
                </c:pt>
                <c:pt idx="35">
                  <c:v>41.10296420565772</c:v>
                </c:pt>
                <c:pt idx="36">
                  <c:v>41.049919279144994</c:v>
                </c:pt>
                <c:pt idx="37">
                  <c:v>40.996048675935342</c:v>
                </c:pt>
                <c:pt idx="38">
                  <c:v>40.941346782310148</c:v>
                </c:pt>
                <c:pt idx="39">
                  <c:v>40.885807867975188</c:v>
                </c:pt>
              </c:numCache>
            </c:numRef>
          </c:yVal>
        </c:ser>
        <c:ser>
          <c:idx val="1"/>
          <c:order val="1"/>
          <c:tx>
            <c:v>Secondary bow</c:v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xVal>
            <c:numRef>
              <c:f>'rainbow elev vs freq'!$B$6:$B$45</c:f>
              <c:numCache>
                <c:formatCode>General</c:formatCode>
                <c:ptCount val="40"/>
                <c:pt idx="0">
                  <c:v>405</c:v>
                </c:pt>
                <c:pt idx="1">
                  <c:v>415</c:v>
                </c:pt>
                <c:pt idx="2">
                  <c:v>425</c:v>
                </c:pt>
                <c:pt idx="3">
                  <c:v>435</c:v>
                </c:pt>
                <c:pt idx="4">
                  <c:v>445</c:v>
                </c:pt>
                <c:pt idx="5">
                  <c:v>455</c:v>
                </c:pt>
                <c:pt idx="6">
                  <c:v>465</c:v>
                </c:pt>
                <c:pt idx="7">
                  <c:v>475</c:v>
                </c:pt>
                <c:pt idx="8">
                  <c:v>485</c:v>
                </c:pt>
                <c:pt idx="9">
                  <c:v>495</c:v>
                </c:pt>
                <c:pt idx="10">
                  <c:v>505</c:v>
                </c:pt>
                <c:pt idx="11">
                  <c:v>515</c:v>
                </c:pt>
                <c:pt idx="12">
                  <c:v>525</c:v>
                </c:pt>
                <c:pt idx="13">
                  <c:v>535</c:v>
                </c:pt>
                <c:pt idx="14">
                  <c:v>545</c:v>
                </c:pt>
                <c:pt idx="15">
                  <c:v>555</c:v>
                </c:pt>
                <c:pt idx="16">
                  <c:v>565</c:v>
                </c:pt>
                <c:pt idx="17">
                  <c:v>575</c:v>
                </c:pt>
                <c:pt idx="18">
                  <c:v>585</c:v>
                </c:pt>
                <c:pt idx="19">
                  <c:v>595</c:v>
                </c:pt>
                <c:pt idx="20">
                  <c:v>605</c:v>
                </c:pt>
                <c:pt idx="21">
                  <c:v>615</c:v>
                </c:pt>
                <c:pt idx="22">
                  <c:v>625</c:v>
                </c:pt>
                <c:pt idx="23">
                  <c:v>635</c:v>
                </c:pt>
                <c:pt idx="24">
                  <c:v>645</c:v>
                </c:pt>
                <c:pt idx="25">
                  <c:v>655</c:v>
                </c:pt>
                <c:pt idx="26">
                  <c:v>665</c:v>
                </c:pt>
                <c:pt idx="27">
                  <c:v>675</c:v>
                </c:pt>
                <c:pt idx="28">
                  <c:v>685</c:v>
                </c:pt>
                <c:pt idx="29">
                  <c:v>695</c:v>
                </c:pt>
                <c:pt idx="30">
                  <c:v>705</c:v>
                </c:pt>
                <c:pt idx="31">
                  <c:v>715</c:v>
                </c:pt>
                <c:pt idx="32">
                  <c:v>725</c:v>
                </c:pt>
                <c:pt idx="33">
                  <c:v>735</c:v>
                </c:pt>
                <c:pt idx="34">
                  <c:v>745</c:v>
                </c:pt>
                <c:pt idx="35">
                  <c:v>755</c:v>
                </c:pt>
                <c:pt idx="36">
                  <c:v>765</c:v>
                </c:pt>
                <c:pt idx="37">
                  <c:v>775</c:v>
                </c:pt>
                <c:pt idx="38">
                  <c:v>785</c:v>
                </c:pt>
                <c:pt idx="39">
                  <c:v>795</c:v>
                </c:pt>
              </c:numCache>
            </c:numRef>
          </c:xVal>
          <c:yVal>
            <c:numRef>
              <c:f>'rainbow elev vs freq'!$G$6:$G$45</c:f>
              <c:numCache>
                <c:formatCode>0.00</c:formatCode>
                <c:ptCount val="40"/>
                <c:pt idx="0">
                  <c:v>50.175030542860711</c:v>
                </c:pt>
                <c:pt idx="1">
                  <c:v>50.223474737199957</c:v>
                </c:pt>
                <c:pt idx="2">
                  <c:v>50.273164672599577</c:v>
                </c:pt>
                <c:pt idx="3">
                  <c:v>50.324105157433891</c:v>
                </c:pt>
                <c:pt idx="4">
                  <c:v>50.376301135394307</c:v>
                </c:pt>
                <c:pt idx="5">
                  <c:v>50.429757687077569</c:v>
                </c:pt>
                <c:pt idx="6">
                  <c:v>50.48448003162445</c:v>
                </c:pt>
                <c:pt idx="7">
                  <c:v>50.540473528412726</c:v>
                </c:pt>
                <c:pt idx="8">
                  <c:v>50.597743678802289</c:v>
                </c:pt>
                <c:pt idx="9">
                  <c:v>50.656296127936479</c:v>
                </c:pt>
                <c:pt idx="10">
                  <c:v>50.716136666598146</c:v>
                </c:pt>
                <c:pt idx="11">
                  <c:v>50.777271233126029</c:v>
                </c:pt>
                <c:pt idx="12">
                  <c:v>50.839705915386894</c:v>
                </c:pt>
                <c:pt idx="13">
                  <c:v>50.90344695281027</c:v>
                </c:pt>
                <c:pt idx="14">
                  <c:v>50.9685007384846</c:v>
                </c:pt>
                <c:pt idx="15">
                  <c:v>51.034873821316303</c:v>
                </c:pt>
                <c:pt idx="16">
                  <c:v>51.10257290825443</c:v>
                </c:pt>
                <c:pt idx="17">
                  <c:v>51.171604866581745</c:v>
                </c:pt>
                <c:pt idx="18">
                  <c:v>51.241976726274672</c:v>
                </c:pt>
                <c:pt idx="19">
                  <c:v>51.313695682432403</c:v>
                </c:pt>
                <c:pt idx="20">
                  <c:v>51.386769097779215</c:v>
                </c:pt>
                <c:pt idx="21">
                  <c:v>51.461204505240076</c:v>
                </c:pt>
                <c:pt idx="22">
                  <c:v>51.537009610592591</c:v>
                </c:pt>
                <c:pt idx="23">
                  <c:v>51.61419229519624</c:v>
                </c:pt>
                <c:pt idx="24">
                  <c:v>51.692760618803007</c:v>
                </c:pt>
                <c:pt idx="25">
                  <c:v>51.772722822449062</c:v>
                </c:pt>
                <c:pt idx="26">
                  <c:v>51.854087331432154</c:v>
                </c:pt>
                <c:pt idx="27">
                  <c:v>51.93686275837559</c:v>
                </c:pt>
                <c:pt idx="28">
                  <c:v>52.021057906381856</c:v>
                </c:pt>
                <c:pt idx="29">
                  <c:v>52.106681772278414</c:v>
                </c:pt>
                <c:pt idx="30">
                  <c:v>52.19374354995854</c:v>
                </c:pt>
                <c:pt idx="31">
                  <c:v>52.282252633819489</c:v>
                </c:pt>
                <c:pt idx="32">
                  <c:v>52.372218622301062</c:v>
                </c:pt>
                <c:pt idx="33">
                  <c:v>52.46365132152836</c:v>
                </c:pt>
                <c:pt idx="34">
                  <c:v>52.556560749059834</c:v>
                </c:pt>
                <c:pt idx="35">
                  <c:v>52.650957137747255</c:v>
                </c:pt>
                <c:pt idx="36">
                  <c:v>52.746850939706015</c:v>
                </c:pt>
                <c:pt idx="37">
                  <c:v>52.844252830405111</c:v>
                </c:pt>
                <c:pt idx="38">
                  <c:v>52.943173712874966</c:v>
                </c:pt>
                <c:pt idx="39">
                  <c:v>53.043624722041443</c:v>
                </c:pt>
              </c:numCache>
            </c:numRef>
          </c:yVal>
        </c:ser>
        <c:ser>
          <c:idx val="2"/>
          <c:order val="2"/>
          <c:tx>
            <c:v>Primary red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'rainbow elev vs freq'!$K$3</c:f>
              <c:numCache>
                <c:formatCode>General</c:formatCode>
                <c:ptCount val="1"/>
                <c:pt idx="0">
                  <c:v>442.5</c:v>
                </c:pt>
              </c:numCache>
            </c:numRef>
          </c:xVal>
          <c:yVal>
            <c:numRef>
              <c:f>'rainbow elev vs freq'!$K$6</c:f>
              <c:numCache>
                <c:formatCode>0.0000</c:formatCode>
                <c:ptCount val="1"/>
                <c:pt idx="0">
                  <c:v>42.370942714691878</c:v>
                </c:pt>
              </c:numCache>
            </c:numRef>
          </c:yVal>
        </c:ser>
        <c:ser>
          <c:idx val="3"/>
          <c:order val="3"/>
          <c:tx>
            <c:v>Primary orange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7F00"/>
              </a:solidFill>
              <a:ln>
                <a:noFill/>
              </a:ln>
            </c:spPr>
          </c:marker>
          <c:xVal>
            <c:numRef>
              <c:f>'rainbow elev vs freq'!$L$3</c:f>
              <c:numCache>
                <c:formatCode>General</c:formatCode>
                <c:ptCount val="1"/>
                <c:pt idx="0">
                  <c:v>495</c:v>
                </c:pt>
              </c:numCache>
            </c:numRef>
          </c:xVal>
          <c:yVal>
            <c:numRef>
              <c:f>'rainbow elev vs freq'!$L$6</c:f>
              <c:numCache>
                <c:formatCode>0.0000</c:formatCode>
                <c:ptCount val="1"/>
                <c:pt idx="0">
                  <c:v>42.20820541414114</c:v>
                </c:pt>
              </c:numCache>
            </c:numRef>
          </c:yVal>
        </c:ser>
        <c:ser>
          <c:idx val="4"/>
          <c:order val="4"/>
          <c:tx>
            <c:v>Primary yellow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FF00"/>
              </a:solidFill>
              <a:ln>
                <a:noFill/>
              </a:ln>
            </c:spPr>
          </c:marker>
          <c:xVal>
            <c:numRef>
              <c:f>'rainbow elev vs freq'!$M$3</c:f>
              <c:numCache>
                <c:formatCode>General</c:formatCode>
                <c:ptCount val="1"/>
                <c:pt idx="0">
                  <c:v>520</c:v>
                </c:pt>
              </c:numCache>
            </c:numRef>
          </c:xVal>
          <c:yVal>
            <c:numRef>
              <c:f>'rainbow elev vs freq'!$M$6</c:f>
              <c:numCache>
                <c:formatCode>0.0000</c:formatCode>
                <c:ptCount val="1"/>
                <c:pt idx="0">
                  <c:v>42.123841792713307</c:v>
                </c:pt>
              </c:numCache>
            </c:numRef>
          </c:yVal>
        </c:ser>
        <c:ser>
          <c:idx val="5"/>
          <c:order val="5"/>
          <c:tx>
            <c:v>Primary green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00FF00"/>
              </a:solidFill>
              <a:ln>
                <a:noFill/>
              </a:ln>
            </c:spPr>
          </c:marker>
          <c:xVal>
            <c:numRef>
              <c:f>'rainbow elev vs freq'!$N$3</c:f>
              <c:numCache>
                <c:formatCode>General</c:formatCode>
                <c:ptCount val="1"/>
                <c:pt idx="0">
                  <c:v>565</c:v>
                </c:pt>
              </c:numCache>
            </c:numRef>
          </c:xVal>
          <c:yVal>
            <c:numRef>
              <c:f>'rainbow elev vs freq'!$N$6</c:f>
              <c:numCache>
                <c:formatCode>0.0000</c:formatCode>
                <c:ptCount val="1"/>
                <c:pt idx="0">
                  <c:v>41.960616949028136</c:v>
                </c:pt>
              </c:numCache>
            </c:numRef>
          </c:yVal>
        </c:ser>
        <c:ser>
          <c:idx val="6"/>
          <c:order val="6"/>
          <c:tx>
            <c:v>Primary cyan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00FFFF"/>
              </a:solidFill>
              <a:ln>
                <a:noFill/>
              </a:ln>
            </c:spPr>
          </c:marker>
          <c:xVal>
            <c:numRef>
              <c:f>'rainbow elev vs freq'!$O$3</c:f>
              <c:numCache>
                <c:formatCode>General</c:formatCode>
                <c:ptCount val="1"/>
                <c:pt idx="0">
                  <c:v>610</c:v>
                </c:pt>
              </c:numCache>
            </c:numRef>
          </c:xVal>
          <c:yVal>
            <c:numRef>
              <c:f>'rainbow elev vs freq'!$O$6</c:f>
              <c:numCache>
                <c:formatCode>0.0000</c:formatCode>
                <c:ptCount val="1"/>
                <c:pt idx="0">
                  <c:v>41.782504101445824</c:v>
                </c:pt>
              </c:numCache>
            </c:numRef>
          </c:yVal>
        </c:ser>
        <c:ser>
          <c:idx val="7"/>
          <c:order val="7"/>
          <c:tx>
            <c:v>Primary blue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xVal>
            <c:numRef>
              <c:f>'rainbow elev vs freq'!$P$3</c:f>
              <c:numCache>
                <c:formatCode>General</c:formatCode>
                <c:ptCount val="1"/>
                <c:pt idx="0">
                  <c:v>650</c:v>
                </c:pt>
              </c:numCache>
            </c:numRef>
          </c:xVal>
          <c:yVal>
            <c:numRef>
              <c:f>'rainbow elev vs freq'!$P$6</c:f>
              <c:numCache>
                <c:formatCode>0.0000</c:formatCode>
                <c:ptCount val="1"/>
                <c:pt idx="0">
                  <c:v>41.611403807777414</c:v>
                </c:pt>
              </c:numCache>
            </c:numRef>
          </c:yVal>
        </c:ser>
        <c:ser>
          <c:idx val="8"/>
          <c:order val="8"/>
          <c:tx>
            <c:v>Primary violet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8900FF"/>
              </a:solidFill>
              <a:ln>
                <a:noFill/>
              </a:ln>
            </c:spPr>
          </c:marker>
          <c:xVal>
            <c:numRef>
              <c:f>'rainbow elev vs freq'!$Q$3</c:f>
              <c:numCache>
                <c:formatCode>General</c:formatCode>
                <c:ptCount val="1"/>
                <c:pt idx="0">
                  <c:v>735</c:v>
                </c:pt>
              </c:numCache>
            </c:numRef>
          </c:xVal>
          <c:yVal>
            <c:numRef>
              <c:f>'rainbow elev vs freq'!$Q$6</c:f>
              <c:numCache>
                <c:formatCode>0.0000</c:formatCode>
                <c:ptCount val="1"/>
                <c:pt idx="0">
                  <c:v>41.206598912945715</c:v>
                </c:pt>
              </c:numCache>
            </c:numRef>
          </c:yVal>
        </c:ser>
        <c:ser>
          <c:idx val="9"/>
          <c:order val="9"/>
          <c:tx>
            <c:v>Secondary red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'rainbow elev vs freq'!$K$3</c:f>
              <c:numCache>
                <c:formatCode>General</c:formatCode>
                <c:ptCount val="1"/>
                <c:pt idx="0">
                  <c:v>442.5</c:v>
                </c:pt>
              </c:numCache>
            </c:numRef>
          </c:xVal>
          <c:yVal>
            <c:numRef>
              <c:f>'rainbow elev vs freq'!$K$8</c:f>
              <c:numCache>
                <c:formatCode>0.0000</c:formatCode>
                <c:ptCount val="1"/>
                <c:pt idx="0">
                  <c:v>50.363134162933477</c:v>
                </c:pt>
              </c:numCache>
            </c:numRef>
          </c:yVal>
        </c:ser>
        <c:ser>
          <c:idx val="10"/>
          <c:order val="10"/>
          <c:tx>
            <c:v>Secondary orange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7F00"/>
              </a:solidFill>
              <a:ln>
                <a:noFill/>
              </a:ln>
            </c:spPr>
          </c:marker>
          <c:xVal>
            <c:numRef>
              <c:f>'rainbow elev vs freq'!$L$3</c:f>
              <c:numCache>
                <c:formatCode>General</c:formatCode>
                <c:ptCount val="1"/>
                <c:pt idx="0">
                  <c:v>495</c:v>
                </c:pt>
              </c:numCache>
            </c:numRef>
          </c:xVal>
          <c:yVal>
            <c:numRef>
              <c:f>'rainbow elev vs freq'!$L$8</c:f>
              <c:numCache>
                <c:formatCode>0.0000</c:formatCode>
                <c:ptCount val="1"/>
                <c:pt idx="0">
                  <c:v>50.656296127936479</c:v>
                </c:pt>
              </c:numCache>
            </c:numRef>
          </c:yVal>
        </c:ser>
        <c:ser>
          <c:idx val="11"/>
          <c:order val="11"/>
          <c:tx>
            <c:v>Secondary yellow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FF00"/>
              </a:solidFill>
              <a:ln>
                <a:noFill/>
              </a:ln>
            </c:spPr>
          </c:marker>
          <c:xVal>
            <c:numRef>
              <c:f>'rainbow elev vs freq'!$M$3</c:f>
              <c:numCache>
                <c:formatCode>General</c:formatCode>
                <c:ptCount val="1"/>
                <c:pt idx="0">
                  <c:v>520</c:v>
                </c:pt>
              </c:numCache>
            </c:numRef>
          </c:xVal>
          <c:yVal>
            <c:numRef>
              <c:f>'rainbow elev vs freq'!$M$8</c:f>
              <c:numCache>
                <c:formatCode>0.0000</c:formatCode>
                <c:ptCount val="1"/>
                <c:pt idx="0">
                  <c:v>50.808325673401988</c:v>
                </c:pt>
              </c:numCache>
            </c:numRef>
          </c:yVal>
        </c:ser>
        <c:ser>
          <c:idx val="12"/>
          <c:order val="12"/>
          <c:tx>
            <c:v>Secondary green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00FF00"/>
              </a:solidFill>
              <a:ln>
                <a:noFill/>
              </a:ln>
            </c:spPr>
          </c:marker>
          <c:xVal>
            <c:numRef>
              <c:f>'rainbow elev vs freq'!$N$3</c:f>
              <c:numCache>
                <c:formatCode>General</c:formatCode>
                <c:ptCount val="1"/>
                <c:pt idx="0">
                  <c:v>565</c:v>
                </c:pt>
              </c:numCache>
            </c:numRef>
          </c:xVal>
          <c:yVal>
            <c:numRef>
              <c:f>'rainbow elev vs freq'!$N$8</c:f>
              <c:numCache>
                <c:formatCode>0.0000</c:formatCode>
                <c:ptCount val="1"/>
                <c:pt idx="0">
                  <c:v>51.10257290825443</c:v>
                </c:pt>
              </c:numCache>
            </c:numRef>
          </c:yVal>
        </c:ser>
        <c:ser>
          <c:idx val="13"/>
          <c:order val="13"/>
          <c:tx>
            <c:v>Secondary cyan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00FFFF"/>
              </a:solidFill>
              <a:ln>
                <a:noFill/>
              </a:ln>
            </c:spPr>
          </c:marker>
          <c:xVal>
            <c:numRef>
              <c:f>'rainbow elev vs freq'!$O$3</c:f>
              <c:numCache>
                <c:formatCode>General</c:formatCode>
                <c:ptCount val="1"/>
                <c:pt idx="0">
                  <c:v>610</c:v>
                </c:pt>
              </c:numCache>
            </c:numRef>
          </c:xVal>
          <c:yVal>
            <c:numRef>
              <c:f>'rainbow elev vs freq'!$O$8</c:f>
              <c:numCache>
                <c:formatCode>0.0000</c:formatCode>
                <c:ptCount val="1"/>
                <c:pt idx="0">
                  <c:v>51.423816074967135</c:v>
                </c:pt>
              </c:numCache>
            </c:numRef>
          </c:yVal>
        </c:ser>
        <c:ser>
          <c:idx val="14"/>
          <c:order val="14"/>
          <c:tx>
            <c:v>Secondary blue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xVal>
            <c:numRef>
              <c:f>'rainbow elev vs freq'!$P$3</c:f>
              <c:numCache>
                <c:formatCode>General</c:formatCode>
                <c:ptCount val="1"/>
                <c:pt idx="0">
                  <c:v>650</c:v>
                </c:pt>
              </c:numCache>
            </c:numRef>
          </c:xVal>
          <c:yVal>
            <c:numRef>
              <c:f>'rainbow elev vs freq'!$P$8</c:f>
              <c:numCache>
                <c:formatCode>0.0000</c:formatCode>
                <c:ptCount val="1"/>
                <c:pt idx="0">
                  <c:v>51.732566963394092</c:v>
                </c:pt>
              </c:numCache>
            </c:numRef>
          </c:yVal>
        </c:ser>
        <c:ser>
          <c:idx val="15"/>
          <c:order val="15"/>
          <c:tx>
            <c:v>Secondary violet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8900FF"/>
              </a:solidFill>
              <a:ln>
                <a:noFill/>
              </a:ln>
            </c:spPr>
          </c:marker>
          <c:xVal>
            <c:numRef>
              <c:f>'rainbow elev vs freq'!$Q$3</c:f>
              <c:numCache>
                <c:formatCode>General</c:formatCode>
                <c:ptCount val="1"/>
                <c:pt idx="0">
                  <c:v>735</c:v>
                </c:pt>
              </c:numCache>
            </c:numRef>
          </c:xVal>
          <c:yVal>
            <c:numRef>
              <c:f>'rainbow elev vs freq'!$Q$8</c:f>
              <c:numCache>
                <c:formatCode>0.0000</c:formatCode>
                <c:ptCount val="1"/>
                <c:pt idx="0">
                  <c:v>52.46365132152836</c:v>
                </c:pt>
              </c:numCache>
            </c:numRef>
          </c:yVal>
        </c:ser>
        <c:axId val="134030464"/>
        <c:axId val="134032384"/>
      </c:scatterChart>
      <c:valAx>
        <c:axId val="134030464"/>
        <c:scaling>
          <c:orientation val="minMax"/>
          <c:max val="790"/>
          <c:min val="405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Light</a:t>
                </a:r>
                <a:r>
                  <a:rPr lang="en-GB" baseline="0"/>
                  <a:t> frequency /THz</a:t>
                </a:r>
                <a:endParaRPr lang="en-GB"/>
              </a:p>
            </c:rich>
          </c:tx>
          <c:layout/>
        </c:title>
        <c:numFmt formatCode="General" sourceLinked="1"/>
        <c:tickLblPos val="nextTo"/>
        <c:crossAx val="134032384"/>
        <c:crosses val="autoZero"/>
        <c:crossBetween val="midCat"/>
      </c:valAx>
      <c:valAx>
        <c:axId val="134032384"/>
        <c:scaling>
          <c:orientation val="minMax"/>
          <c:max val="54"/>
          <c:min val="40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Rainbow elevation</a:t>
                </a:r>
                <a:r>
                  <a:rPr lang="en-GB" baseline="0"/>
                  <a:t> angle /deg</a:t>
                </a:r>
                <a:endParaRPr lang="en-GB"/>
              </a:p>
            </c:rich>
          </c:tx>
          <c:layout/>
        </c:title>
        <c:numFmt formatCode="0.00" sourceLinked="1"/>
        <c:tickLblPos val="nextTo"/>
        <c:crossAx val="1340304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200"/>
              <a:t>Refractive</a:t>
            </a:r>
            <a:r>
              <a:rPr lang="en-GB" sz="1200" baseline="0"/>
              <a:t> index (n) of water vs frequency</a:t>
            </a:r>
            <a:endParaRPr lang="en-GB" sz="1200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Refractive index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'rainbow elev vs freq'!$B$6:$B$45</c:f>
              <c:numCache>
                <c:formatCode>General</c:formatCode>
                <c:ptCount val="40"/>
                <c:pt idx="0">
                  <c:v>405</c:v>
                </c:pt>
                <c:pt idx="1">
                  <c:v>415</c:v>
                </c:pt>
                <c:pt idx="2">
                  <c:v>425</c:v>
                </c:pt>
                <c:pt idx="3">
                  <c:v>435</c:v>
                </c:pt>
                <c:pt idx="4">
                  <c:v>445</c:v>
                </c:pt>
                <c:pt idx="5">
                  <c:v>455</c:v>
                </c:pt>
                <c:pt idx="6">
                  <c:v>465</c:v>
                </c:pt>
                <c:pt idx="7">
                  <c:v>475</c:v>
                </c:pt>
                <c:pt idx="8">
                  <c:v>485</c:v>
                </c:pt>
                <c:pt idx="9">
                  <c:v>495</c:v>
                </c:pt>
                <c:pt idx="10">
                  <c:v>505</c:v>
                </c:pt>
                <c:pt idx="11">
                  <c:v>515</c:v>
                </c:pt>
                <c:pt idx="12">
                  <c:v>525</c:v>
                </c:pt>
                <c:pt idx="13">
                  <c:v>535</c:v>
                </c:pt>
                <c:pt idx="14">
                  <c:v>545</c:v>
                </c:pt>
                <c:pt idx="15">
                  <c:v>555</c:v>
                </c:pt>
                <c:pt idx="16">
                  <c:v>565</c:v>
                </c:pt>
                <c:pt idx="17">
                  <c:v>575</c:v>
                </c:pt>
                <c:pt idx="18">
                  <c:v>585</c:v>
                </c:pt>
                <c:pt idx="19">
                  <c:v>595</c:v>
                </c:pt>
                <c:pt idx="20">
                  <c:v>605</c:v>
                </c:pt>
                <c:pt idx="21">
                  <c:v>615</c:v>
                </c:pt>
                <c:pt idx="22">
                  <c:v>625</c:v>
                </c:pt>
                <c:pt idx="23">
                  <c:v>635</c:v>
                </c:pt>
                <c:pt idx="24">
                  <c:v>645</c:v>
                </c:pt>
                <c:pt idx="25">
                  <c:v>655</c:v>
                </c:pt>
                <c:pt idx="26">
                  <c:v>665</c:v>
                </c:pt>
                <c:pt idx="27">
                  <c:v>675</c:v>
                </c:pt>
                <c:pt idx="28">
                  <c:v>685</c:v>
                </c:pt>
                <c:pt idx="29">
                  <c:v>695</c:v>
                </c:pt>
                <c:pt idx="30">
                  <c:v>705</c:v>
                </c:pt>
                <c:pt idx="31">
                  <c:v>715</c:v>
                </c:pt>
                <c:pt idx="32">
                  <c:v>725</c:v>
                </c:pt>
                <c:pt idx="33">
                  <c:v>735</c:v>
                </c:pt>
                <c:pt idx="34">
                  <c:v>745</c:v>
                </c:pt>
                <c:pt idx="35">
                  <c:v>755</c:v>
                </c:pt>
                <c:pt idx="36">
                  <c:v>765</c:v>
                </c:pt>
                <c:pt idx="37">
                  <c:v>775</c:v>
                </c:pt>
                <c:pt idx="38">
                  <c:v>785</c:v>
                </c:pt>
                <c:pt idx="39">
                  <c:v>795</c:v>
                </c:pt>
              </c:numCache>
            </c:numRef>
          </c:xVal>
          <c:yVal>
            <c:numRef>
              <c:f>'rainbow elev vs freq'!$C$6:$C$45</c:f>
              <c:numCache>
                <c:formatCode>0.0000</c:formatCode>
                <c:ptCount val="40"/>
                <c:pt idx="0">
                  <c:v>1.330279348645736</c:v>
                </c:pt>
                <c:pt idx="1">
                  <c:v>1.330462876907792</c:v>
                </c:pt>
                <c:pt idx="2">
                  <c:v>1.3306512178339036</c:v>
                </c:pt>
                <c:pt idx="3">
                  <c:v>1.3308443968284747</c:v>
                </c:pt>
                <c:pt idx="4">
                  <c:v>1.3310424400355754</c:v>
                </c:pt>
                <c:pt idx="5">
                  <c:v>1.3312453743493429</c:v>
                </c:pt>
                <c:pt idx="6">
                  <c:v>1.3314532274247328</c:v>
                </c:pt>
                <c:pt idx="7">
                  <c:v>1.3316660276886332</c:v>
                </c:pt>
                <c:pt idx="8">
                  <c:v>1.3318838043513459</c:v>
                </c:pt>
                <c:pt idx="9">
                  <c:v>1.3321065874184512</c:v>
                </c:pt>
                <c:pt idx="10">
                  <c:v>1.3323344077030566</c:v>
                </c:pt>
                <c:pt idx="11">
                  <c:v>1.3325672968384512</c:v>
                </c:pt>
                <c:pt idx="12">
                  <c:v>1.3328052872911653</c:v>
                </c:pt>
                <c:pt idx="13">
                  <c:v>1.3330484123744548</c:v>
                </c:pt>
                <c:pt idx="14">
                  <c:v>1.3332967062622172</c:v>
                </c:pt>
                <c:pt idx="15">
                  <c:v>1.333550204003354</c:v>
                </c:pt>
                <c:pt idx="16">
                  <c:v>1.3338089415365895</c:v>
                </c:pt>
                <c:pt idx="17">
                  <c:v>1.3340729557057611</c:v>
                </c:pt>
                <c:pt idx="18">
                  <c:v>1.3343422842755945</c:v>
                </c:pt>
                <c:pt idx="19">
                  <c:v>1.3346169659479752</c:v>
                </c:pt>
                <c:pt idx="20">
                  <c:v>1.3348970403787355</c:v>
                </c:pt>
                <c:pt idx="21">
                  <c:v>1.3351825481949682</c:v>
                </c:pt>
                <c:pt idx="22">
                  <c:v>1.3354735310128851</c:v>
                </c:pt>
                <c:pt idx="23">
                  <c:v>1.3357700314562346</c:v>
                </c:pt>
                <c:pt idx="24">
                  <c:v>1.3360720931752998</c:v>
                </c:pt>
                <c:pt idx="25">
                  <c:v>1.3363797608664882</c:v>
                </c:pt>
                <c:pt idx="26">
                  <c:v>1.3366930802925385</c:v>
                </c:pt>
                <c:pt idx="27">
                  <c:v>1.3370120983033595</c:v>
                </c:pt>
                <c:pt idx="28">
                  <c:v>1.3373368628575217</c:v>
                </c:pt>
                <c:pt idx="29">
                  <c:v>1.3376674230444234</c:v>
                </c:pt>
                <c:pt idx="30">
                  <c:v>1.3380038291071525</c:v>
                </c:pt>
                <c:pt idx="31">
                  <c:v>1.3383461324660677</c:v>
                </c:pt>
                <c:pt idx="32">
                  <c:v>1.3386943857431193</c:v>
                </c:pt>
                <c:pt idx="33">
                  <c:v>1.3390486427869375</c:v>
                </c:pt>
                <c:pt idx="34">
                  <c:v>1.3394089586987137</c:v>
                </c:pt>
                <c:pt idx="35">
                  <c:v>1.3397753898588982</c:v>
                </c:pt>
                <c:pt idx="36">
                  <c:v>1.3401479939547434</c:v>
                </c:pt>
                <c:pt idx="37">
                  <c:v>1.3405268300087247</c:v>
                </c:pt>
                <c:pt idx="38">
                  <c:v>1.3409119584078621</c:v>
                </c:pt>
                <c:pt idx="39">
                  <c:v>1.3413034409339812</c:v>
                </c:pt>
              </c:numCache>
            </c:numRef>
          </c:yVal>
        </c:ser>
        <c:axId val="103143680"/>
        <c:axId val="112646400"/>
      </c:scatterChart>
      <c:valAx>
        <c:axId val="103143680"/>
        <c:scaling>
          <c:orientation val="minMax"/>
          <c:max val="790"/>
          <c:min val="405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Light</a:t>
                </a:r>
                <a:r>
                  <a:rPr lang="en-GB" baseline="0"/>
                  <a:t> frequency /THz</a:t>
                </a:r>
                <a:endParaRPr lang="en-GB"/>
              </a:p>
            </c:rich>
          </c:tx>
          <c:layout/>
        </c:title>
        <c:numFmt formatCode="General" sourceLinked="1"/>
        <c:tickLblPos val="nextTo"/>
        <c:crossAx val="112646400"/>
        <c:crosses val="autoZero"/>
        <c:crossBetween val="midCat"/>
      </c:valAx>
      <c:valAx>
        <c:axId val="112646400"/>
        <c:scaling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Refractive</a:t>
                </a:r>
                <a:r>
                  <a:rPr lang="en-GB" baseline="0"/>
                  <a:t> index</a:t>
                </a:r>
                <a:endParaRPr lang="en-GB"/>
              </a:p>
            </c:rich>
          </c:tx>
          <c:layout/>
        </c:title>
        <c:numFmt formatCode="0.0000" sourceLinked="1"/>
        <c:tickLblPos val="nextTo"/>
        <c:crossAx val="10314368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4.png"/><Relationship Id="rId1" Type="http://schemas.openxmlformats.org/officeDocument/2006/relationships/chart" Target="../charts/chart3.xml"/><Relationship Id="rId5" Type="http://schemas.openxmlformats.org/officeDocument/2006/relationships/image" Target="../media/image3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215292</xdr:colOff>
      <xdr:row>27</xdr:row>
      <xdr:rowOff>125161</xdr:rowOff>
    </xdr:from>
    <xdr:to>
      <xdr:col>29</xdr:col>
      <xdr:colOff>537882</xdr:colOff>
      <xdr:row>53</xdr:row>
      <xdr:rowOff>37307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196190</xdr:colOff>
      <xdr:row>1</xdr:row>
      <xdr:rowOff>152054</xdr:rowOff>
    </xdr:from>
    <xdr:to>
      <xdr:col>29</xdr:col>
      <xdr:colOff>510988</xdr:colOff>
      <xdr:row>26</xdr:row>
      <xdr:rowOff>55235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171203</xdr:colOff>
      <xdr:row>12</xdr:row>
      <xdr:rowOff>133766</xdr:rowOff>
    </xdr:from>
    <xdr:to>
      <xdr:col>13</xdr:col>
      <xdr:colOff>80684</xdr:colOff>
      <xdr:row>34</xdr:row>
      <xdr:rowOff>78271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238003" y="2473554"/>
          <a:ext cx="6677834" cy="388897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188260</xdr:colOff>
      <xdr:row>31</xdr:row>
      <xdr:rowOff>26894</xdr:rowOff>
    </xdr:from>
    <xdr:to>
      <xdr:col>18</xdr:col>
      <xdr:colOff>457201</xdr:colOff>
      <xdr:row>54</xdr:row>
      <xdr:rowOff>142842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194613" y="5773270"/>
          <a:ext cx="5145741" cy="423971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381344</xdr:colOff>
      <xdr:row>36</xdr:row>
      <xdr:rowOff>107575</xdr:rowOff>
    </xdr:from>
    <xdr:to>
      <xdr:col>8</xdr:col>
      <xdr:colOff>38660</xdr:colOff>
      <xdr:row>54</xdr:row>
      <xdr:rowOff>8590</xdr:rowOff>
    </xdr:to>
    <xdr:pic>
      <xdr:nvPicPr>
        <xdr:cNvPr id="7" name="Picture 6" descr="C:\AndyFrench\Projects\Rainbows\descartes.png"/>
        <xdr:cNvPicPr>
          <a:picLocks noGrp="1"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730097" y="6750422"/>
          <a:ext cx="2095716" cy="3128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9</xdr:row>
      <xdr:rowOff>137160</xdr:rowOff>
    </xdr:from>
    <xdr:to>
      <xdr:col>17</xdr:col>
      <xdr:colOff>291938</xdr:colOff>
      <xdr:row>32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495300</xdr:colOff>
      <xdr:row>1</xdr:row>
      <xdr:rowOff>53340</xdr:rowOff>
    </xdr:from>
    <xdr:to>
      <xdr:col>25</xdr:col>
      <xdr:colOff>312420</xdr:colOff>
      <xdr:row>20</xdr:row>
      <xdr:rowOff>83820</xdr:rowOff>
    </xdr:to>
    <xdr:pic>
      <xdr:nvPicPr>
        <xdr:cNvPr id="3" name="Picture 2" descr="E:\LIVE PROJECTS\2018 Science by Simulation\Vol1 - A Mezze of Mathematical Models\Models by chapter\The Subtlety of Rainbows\Illustrations\elevation vs f + eqa.pn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268200" y="236220"/>
          <a:ext cx="4693920" cy="387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17</xdr:col>
      <xdr:colOff>563880</xdr:colOff>
      <xdr:row>21</xdr:row>
      <xdr:rowOff>83820</xdr:rowOff>
    </xdr:from>
    <xdr:to>
      <xdr:col>25</xdr:col>
      <xdr:colOff>449580</xdr:colOff>
      <xdr:row>44</xdr:row>
      <xdr:rowOff>68580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579120</xdr:colOff>
      <xdr:row>33</xdr:row>
      <xdr:rowOff>15240</xdr:rowOff>
    </xdr:from>
    <xdr:to>
      <xdr:col>17</xdr:col>
      <xdr:colOff>208454</xdr:colOff>
      <xdr:row>54</xdr:row>
      <xdr:rowOff>63736</xdr:rowOff>
    </xdr:to>
    <xdr:pic>
      <xdr:nvPicPr>
        <xdr:cNvPr id="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303520" y="6416040"/>
          <a:ext cx="6677834" cy="388897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350520</xdr:colOff>
      <xdr:row>13</xdr:row>
      <xdr:rowOff>7620</xdr:rowOff>
    </xdr:from>
    <xdr:to>
      <xdr:col>5</xdr:col>
      <xdr:colOff>465036</xdr:colOff>
      <xdr:row>30</xdr:row>
      <xdr:rowOff>26969</xdr:rowOff>
    </xdr:to>
    <xdr:pic>
      <xdr:nvPicPr>
        <xdr:cNvPr id="6" name="Picture 5" descr="C:\AndyFrench\Projects\Rainbows\descartes.png"/>
        <xdr:cNvPicPr>
          <a:picLocks noGrp="1"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684020" y="2750820"/>
          <a:ext cx="2095716" cy="3128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S102"/>
  <sheetViews>
    <sheetView tabSelected="1" zoomScale="85" zoomScaleNormal="85" workbookViewId="0">
      <selection activeCell="B48" sqref="B48"/>
    </sheetView>
  </sheetViews>
  <sheetFormatPr defaultRowHeight="14.4"/>
  <cols>
    <col min="1" max="1" width="8.88671875" style="2"/>
    <col min="2" max="2" width="6.6640625" style="2" customWidth="1"/>
    <col min="3" max="3" width="8.88671875" style="2"/>
    <col min="4" max="4" width="9.77734375" style="2" customWidth="1"/>
    <col min="5" max="16384" width="8.88671875" style="2"/>
  </cols>
  <sheetData>
    <row r="2" spans="2:19">
      <c r="B2" s="12" t="s">
        <v>0</v>
      </c>
      <c r="C2" s="13"/>
      <c r="D2" s="13"/>
      <c r="E2" s="13"/>
    </row>
    <row r="3" spans="2:19">
      <c r="B3" s="2" t="s">
        <v>1</v>
      </c>
    </row>
    <row r="5" spans="2:19">
      <c r="D5" s="12" t="s">
        <v>13</v>
      </c>
      <c r="E5" s="13"/>
      <c r="M5" s="12" t="s">
        <v>14</v>
      </c>
      <c r="N5" s="13"/>
    </row>
    <row r="7" spans="2:19">
      <c r="D7" s="5" t="s">
        <v>5</v>
      </c>
      <c r="E7" s="5" t="s">
        <v>7</v>
      </c>
      <c r="F7" s="5" t="s">
        <v>8</v>
      </c>
      <c r="G7" s="5" t="s">
        <v>9</v>
      </c>
      <c r="H7" s="5" t="s">
        <v>10</v>
      </c>
      <c r="I7" s="5" t="s">
        <v>11</v>
      </c>
      <c r="J7" s="5" t="s">
        <v>12</v>
      </c>
      <c r="M7" s="5" t="s">
        <v>5</v>
      </c>
      <c r="N7" s="5" t="s">
        <v>7</v>
      </c>
      <c r="O7" s="5" t="s">
        <v>8</v>
      </c>
      <c r="P7" s="5" t="s">
        <v>9</v>
      </c>
      <c r="Q7" s="5" t="s">
        <v>10</v>
      </c>
      <c r="R7" s="5" t="s">
        <v>11</v>
      </c>
      <c r="S7" s="5" t="s">
        <v>12</v>
      </c>
    </row>
    <row r="8" spans="2:19">
      <c r="C8" s="5" t="s">
        <v>20</v>
      </c>
      <c r="D8" s="14">
        <v>442.5</v>
      </c>
      <c r="E8" s="16">
        <v>495</v>
      </c>
      <c r="F8" s="18">
        <v>520</v>
      </c>
      <c r="G8" s="20">
        <v>565</v>
      </c>
      <c r="H8" s="22">
        <v>610</v>
      </c>
      <c r="I8" s="24">
        <v>650</v>
      </c>
      <c r="J8" s="25">
        <v>735</v>
      </c>
      <c r="L8" s="5" t="s">
        <v>20</v>
      </c>
      <c r="M8" s="14">
        <v>442.5</v>
      </c>
      <c r="N8" s="16">
        <v>495</v>
      </c>
      <c r="O8" s="18">
        <v>520</v>
      </c>
      <c r="P8" s="20">
        <v>565</v>
      </c>
      <c r="Q8" s="22">
        <v>610</v>
      </c>
      <c r="R8" s="24">
        <v>650</v>
      </c>
      <c r="S8" s="25">
        <v>735</v>
      </c>
    </row>
    <row r="9" spans="2:19">
      <c r="C9" s="5" t="s">
        <v>6</v>
      </c>
      <c r="D9" s="15">
        <f>SQRT( 1 + ( 1.731-0.261*((D8*1000000000000/1000000000000000)^2))^(-0.5))</f>
        <v>1.3309924717560209</v>
      </c>
      <c r="E9" s="17">
        <f t="shared" ref="E9:M9" si="0">SQRT( 1 + ( 1.731-0.261*((E8*1000000000000/1000000000000000)^2))^(-0.5))</f>
        <v>1.3321065874184512</v>
      </c>
      <c r="F9" s="19">
        <f t="shared" si="0"/>
        <v>1.332685652338071</v>
      </c>
      <c r="G9" s="21">
        <f t="shared" si="0"/>
        <v>1.3338089415365895</v>
      </c>
      <c r="H9" s="23">
        <f t="shared" si="0"/>
        <v>1.3350391125360501</v>
      </c>
      <c r="I9" s="26">
        <f t="shared" si="0"/>
        <v>1.3362252234394405</v>
      </c>
      <c r="J9" s="27">
        <f t="shared" si="0"/>
        <v>1.3390486427869375</v>
      </c>
      <c r="K9" s="8"/>
      <c r="L9" s="9" t="s">
        <v>6</v>
      </c>
      <c r="M9" s="15">
        <f t="shared" si="0"/>
        <v>1.3309924717560209</v>
      </c>
      <c r="N9" s="17">
        <f t="shared" ref="N9" si="1">SQRT( 1 + ( 1.731-0.261*((N8*1000000000000/1000000000000000)^2))^(-0.5))</f>
        <v>1.3321065874184512</v>
      </c>
      <c r="O9" s="19">
        <f t="shared" ref="O9" si="2">SQRT( 1 + ( 1.731-0.261*((O8*1000000000000/1000000000000000)^2))^(-0.5))</f>
        <v>1.332685652338071</v>
      </c>
      <c r="P9" s="21">
        <f t="shared" ref="P9" si="3">SQRT( 1 + ( 1.731-0.261*((P8*1000000000000/1000000000000000)^2))^(-0.5))</f>
        <v>1.3338089415365895</v>
      </c>
      <c r="Q9" s="23">
        <f t="shared" ref="Q9" si="4">SQRT( 1 + ( 1.731-0.261*((Q8*1000000000000/1000000000000000)^2))^(-0.5))</f>
        <v>1.3350391125360501</v>
      </c>
      <c r="R9" s="26">
        <f t="shared" ref="R9" si="5">SQRT( 1 + ( 1.731-0.261*((R8*1000000000000/1000000000000000)^2))^(-0.5))</f>
        <v>1.3362252234394405</v>
      </c>
      <c r="S9" s="27">
        <f t="shared" ref="S9" si="6">SQRT( 1 + ( 1.731-0.261*((S8*1000000000000/1000000000000000)^2))^(-0.5))</f>
        <v>1.3390486427869375</v>
      </c>
    </row>
    <row r="11" spans="2:19" s="1" customFormat="1" ht="28.8">
      <c r="B11" s="6" t="s">
        <v>2</v>
      </c>
      <c r="C11" s="6" t="s">
        <v>3</v>
      </c>
      <c r="D11" s="6" t="s">
        <v>4</v>
      </c>
      <c r="E11" s="6" t="s">
        <v>4</v>
      </c>
      <c r="F11" s="6" t="s">
        <v>4</v>
      </c>
      <c r="G11" s="6" t="s">
        <v>4</v>
      </c>
      <c r="H11" s="6" t="s">
        <v>4</v>
      </c>
      <c r="I11" s="6" t="s">
        <v>4</v>
      </c>
      <c r="J11" s="6" t="s">
        <v>4</v>
      </c>
      <c r="M11" s="6" t="s">
        <v>4</v>
      </c>
      <c r="N11" s="6" t="s">
        <v>4</v>
      </c>
      <c r="O11" s="6" t="s">
        <v>4</v>
      </c>
      <c r="P11" s="6" t="s">
        <v>4</v>
      </c>
      <c r="Q11" s="6" t="s">
        <v>4</v>
      </c>
      <c r="R11" s="6" t="s">
        <v>4</v>
      </c>
      <c r="S11" s="6" t="s">
        <v>4</v>
      </c>
    </row>
    <row r="12" spans="2:19">
      <c r="B12" s="3">
        <v>0</v>
      </c>
      <c r="C12" s="10">
        <f>B12*PI()/180</f>
        <v>0</v>
      </c>
      <c r="D12" s="28">
        <f>(180/PI())*( 4*ASIN( SIN($C12)/D$9) - 2*$C12 )</f>
        <v>0</v>
      </c>
      <c r="E12" s="29">
        <f t="shared" ref="E12:J27" si="7">(180/PI())*( 4*ASIN( SIN($C12)/E$9) - 2*$C12 )</f>
        <v>0</v>
      </c>
      <c r="F12" s="30">
        <f t="shared" si="7"/>
        <v>0</v>
      </c>
      <c r="G12" s="32">
        <f t="shared" si="7"/>
        <v>0</v>
      </c>
      <c r="H12" s="31">
        <f t="shared" si="7"/>
        <v>0</v>
      </c>
      <c r="I12" s="33">
        <f t="shared" si="7"/>
        <v>0</v>
      </c>
      <c r="J12" s="34">
        <f t="shared" si="7"/>
        <v>0</v>
      </c>
      <c r="K12" s="11"/>
      <c r="L12" s="11"/>
      <c r="M12" s="28">
        <f>(180/PI())*( PI() - 6*ASIN( SIN($C12)/M$9) + 2*$C12 )</f>
        <v>180</v>
      </c>
      <c r="N12" s="29">
        <f t="shared" ref="N12:S27" si="8">(180/PI())*( PI() - 6*ASIN( SIN($C12)/N$9) + 2*$C12 )</f>
        <v>180</v>
      </c>
      <c r="O12" s="30">
        <f t="shared" si="8"/>
        <v>180</v>
      </c>
      <c r="P12" s="32">
        <f t="shared" si="8"/>
        <v>180</v>
      </c>
      <c r="Q12" s="31">
        <f t="shared" si="8"/>
        <v>180</v>
      </c>
      <c r="R12" s="33">
        <f t="shared" si="8"/>
        <v>180</v>
      </c>
      <c r="S12" s="34">
        <f t="shared" si="8"/>
        <v>180</v>
      </c>
    </row>
    <row r="13" spans="2:19">
      <c r="B13" s="3">
        <f>B12+1</f>
        <v>1</v>
      </c>
      <c r="C13" s="10">
        <f t="shared" ref="C13:C76" si="9">B13*PI()/180</f>
        <v>1.7453292519943295E-2</v>
      </c>
      <c r="D13" s="28">
        <f t="shared" ref="D13:J44" si="10">(180/PI())*( 4*ASIN( SIN($C13)/D$9) - 2*$C13 )</f>
        <v>1.0052097474583412</v>
      </c>
      <c r="E13" s="29">
        <f t="shared" si="7"/>
        <v>1.0026961776362102</v>
      </c>
      <c r="F13" s="30">
        <f t="shared" si="7"/>
        <v>1.0013914022387642</v>
      </c>
      <c r="G13" s="32">
        <f t="shared" si="7"/>
        <v>0.9988635866364427</v>
      </c>
      <c r="H13" s="31">
        <f t="shared" si="7"/>
        <v>0.99610012805949821</v>
      </c>
      <c r="I13" s="33">
        <f t="shared" si="7"/>
        <v>0.99344046473564263</v>
      </c>
      <c r="J13" s="34">
        <f t="shared" si="7"/>
        <v>0.98712835882256489</v>
      </c>
      <c r="K13" s="11"/>
      <c r="L13" s="11"/>
      <c r="M13" s="28">
        <f t="shared" ref="M13:S44" si="11">(180/PI())*( PI() - 6*ASIN( SIN($C13)/M$9) + 2*$C13 )</f>
        <v>177.49218537881251</v>
      </c>
      <c r="N13" s="29">
        <f t="shared" si="8"/>
        <v>177.49595573354569</v>
      </c>
      <c r="O13" s="30">
        <f t="shared" si="8"/>
        <v>177.49791289664188</v>
      </c>
      <c r="P13" s="32">
        <f t="shared" si="8"/>
        <v>177.50170462004533</v>
      </c>
      <c r="Q13" s="31">
        <f t="shared" si="8"/>
        <v>177.50584980791075</v>
      </c>
      <c r="R13" s="33">
        <f t="shared" si="8"/>
        <v>177.50983930289655</v>
      </c>
      <c r="S13" s="34">
        <f t="shared" si="8"/>
        <v>177.51930746176615</v>
      </c>
    </row>
    <row r="14" spans="2:19">
      <c r="B14" s="3">
        <f t="shared" ref="B14:B77" si="12">B13+1</f>
        <v>2</v>
      </c>
      <c r="C14" s="10">
        <f t="shared" si="9"/>
        <v>3.4906585039886591E-2</v>
      </c>
      <c r="D14" s="28">
        <f t="shared" si="10"/>
        <v>2.0100206703815759</v>
      </c>
      <c r="E14" s="29">
        <f t="shared" si="7"/>
        <v>2.0049930009819099</v>
      </c>
      <c r="F14" s="30">
        <f t="shared" si="7"/>
        <v>2.0023831760498538</v>
      </c>
      <c r="G14" s="32">
        <f t="shared" si="7"/>
        <v>1.9973270154049947</v>
      </c>
      <c r="H14" s="31">
        <f t="shared" si="7"/>
        <v>1.9917995219620384</v>
      </c>
      <c r="I14" s="33">
        <f t="shared" si="7"/>
        <v>1.9864796431399807</v>
      </c>
      <c r="J14" s="34">
        <f t="shared" si="7"/>
        <v>1.9738541305362074</v>
      </c>
      <c r="K14" s="11"/>
      <c r="L14" s="11"/>
      <c r="M14" s="28">
        <f t="shared" si="11"/>
        <v>174.98496899442765</v>
      </c>
      <c r="N14" s="29">
        <f t="shared" si="8"/>
        <v>174.99251049852714</v>
      </c>
      <c r="O14" s="30">
        <f t="shared" si="8"/>
        <v>174.99642523592522</v>
      </c>
      <c r="P14" s="32">
        <f t="shared" si="8"/>
        <v>175.00400947689252</v>
      </c>
      <c r="Q14" s="31">
        <f t="shared" si="8"/>
        <v>175.01230071705695</v>
      </c>
      <c r="R14" s="33">
        <f t="shared" si="8"/>
        <v>175.02028053529003</v>
      </c>
      <c r="S14" s="34">
        <f t="shared" si="8"/>
        <v>175.03921880419568</v>
      </c>
    </row>
    <row r="15" spans="2:19">
      <c r="B15" s="3">
        <f t="shared" si="12"/>
        <v>3</v>
      </c>
      <c r="C15" s="10">
        <f t="shared" si="9"/>
        <v>5.2359877559829883E-2</v>
      </c>
      <c r="D15" s="28">
        <f t="shared" si="10"/>
        <v>3.0140334484047551</v>
      </c>
      <c r="E15" s="29">
        <f t="shared" si="7"/>
        <v>3.0064906202927508</v>
      </c>
      <c r="F15" s="30">
        <f t="shared" si="7"/>
        <v>3.0025751977487412</v>
      </c>
      <c r="G15" s="32">
        <f t="shared" si="7"/>
        <v>2.9949896335660156</v>
      </c>
      <c r="H15" s="31">
        <f t="shared" si="7"/>
        <v>2.9866969531051466</v>
      </c>
      <c r="I15" s="33">
        <f t="shared" si="7"/>
        <v>2.9787157548515588</v>
      </c>
      <c r="J15" s="34">
        <f t="shared" si="7"/>
        <v>2.9597742350076373</v>
      </c>
      <c r="K15" s="11"/>
      <c r="L15" s="11"/>
      <c r="M15" s="28">
        <f t="shared" si="11"/>
        <v>172.47894982739288</v>
      </c>
      <c r="N15" s="29">
        <f t="shared" si="8"/>
        <v>172.49026406956088</v>
      </c>
      <c r="O15" s="30">
        <f t="shared" si="8"/>
        <v>172.49613720337692</v>
      </c>
      <c r="P15" s="32">
        <f t="shared" si="8"/>
        <v>172.507515549651</v>
      </c>
      <c r="Q15" s="31">
        <f t="shared" si="8"/>
        <v>172.51995457034229</v>
      </c>
      <c r="R15" s="33">
        <f t="shared" si="8"/>
        <v>172.53192636772266</v>
      </c>
      <c r="S15" s="34">
        <f t="shared" si="8"/>
        <v>172.56033864748855</v>
      </c>
    </row>
    <row r="16" spans="2:19">
      <c r="B16" s="3">
        <f t="shared" si="12"/>
        <v>4</v>
      </c>
      <c r="C16" s="10">
        <f t="shared" si="9"/>
        <v>6.9813170079773182E-2</v>
      </c>
      <c r="D16" s="28">
        <f t="shared" si="10"/>
        <v>4.0168477686937054</v>
      </c>
      <c r="E16" s="29">
        <f t="shared" si="7"/>
        <v>4.006788194111822</v>
      </c>
      <c r="F16" s="30">
        <f t="shared" si="7"/>
        <v>4.0015663523347058</v>
      </c>
      <c r="G16" s="32">
        <f t="shared" si="7"/>
        <v>3.9914497978385728</v>
      </c>
      <c r="H16" s="31">
        <f t="shared" si="7"/>
        <v>3.9803902032026617</v>
      </c>
      <c r="I16" s="33">
        <f t="shared" si="7"/>
        <v>3.9697460306608958</v>
      </c>
      <c r="J16" s="34">
        <f t="shared" si="7"/>
        <v>3.9444846052788152</v>
      </c>
      <c r="K16" s="11"/>
      <c r="L16" s="11"/>
      <c r="M16" s="28">
        <f t="shared" si="11"/>
        <v>169.97472834695947</v>
      </c>
      <c r="N16" s="29">
        <f t="shared" si="8"/>
        <v>169.98981770883228</v>
      </c>
      <c r="O16" s="30">
        <f t="shared" si="8"/>
        <v>169.99765047149796</v>
      </c>
      <c r="P16" s="32">
        <f t="shared" si="8"/>
        <v>170.01282530324215</v>
      </c>
      <c r="Q16" s="31">
        <f t="shared" si="8"/>
        <v>170.02941469519601</v>
      </c>
      <c r="R16" s="33">
        <f t="shared" si="8"/>
        <v>170.04538095400866</v>
      </c>
      <c r="S16" s="34">
        <f t="shared" si="8"/>
        <v>170.08327309208178</v>
      </c>
    </row>
    <row r="17" spans="2:19">
      <c r="B17" s="3">
        <f t="shared" si="12"/>
        <v>5</v>
      </c>
      <c r="C17" s="10">
        <f t="shared" si="9"/>
        <v>8.7266462599716474E-2</v>
      </c>
      <c r="D17" s="28">
        <f t="shared" si="10"/>
        <v>5.0180618276872675</v>
      </c>
      <c r="E17" s="29">
        <f t="shared" si="7"/>
        <v>5.0054833914019312</v>
      </c>
      <c r="F17" s="30">
        <f t="shared" si="7"/>
        <v>4.9989540358273912</v>
      </c>
      <c r="G17" s="32">
        <f t="shared" si="7"/>
        <v>4.986304377136177</v>
      </c>
      <c r="H17" s="31">
        <f t="shared" si="7"/>
        <v>4.9724755674621086</v>
      </c>
      <c r="I17" s="33">
        <f t="shared" si="7"/>
        <v>4.9591662161180379</v>
      </c>
      <c r="J17" s="34">
        <f t="shared" si="7"/>
        <v>4.9275796922154544</v>
      </c>
      <c r="K17" s="11"/>
      <c r="L17" s="11"/>
      <c r="M17" s="28">
        <f t="shared" si="11"/>
        <v>167.47290725846909</v>
      </c>
      <c r="N17" s="29">
        <f t="shared" si="8"/>
        <v>167.49177491289709</v>
      </c>
      <c r="O17" s="30">
        <f t="shared" si="8"/>
        <v>167.50156894625889</v>
      </c>
      <c r="P17" s="32">
        <f t="shared" si="8"/>
        <v>167.52054343429572</v>
      </c>
      <c r="Q17" s="31">
        <f t="shared" si="8"/>
        <v>167.54128664880682</v>
      </c>
      <c r="R17" s="33">
        <f t="shared" si="8"/>
        <v>167.56125067582292</v>
      </c>
      <c r="S17" s="34">
        <f t="shared" si="8"/>
        <v>167.6086304616768</v>
      </c>
    </row>
    <row r="18" spans="2:19">
      <c r="B18" s="3">
        <f t="shared" si="12"/>
        <v>6</v>
      </c>
      <c r="C18" s="10">
        <f t="shared" si="9"/>
        <v>0.10471975511965977</v>
      </c>
      <c r="D18" s="28">
        <f t="shared" si="10"/>
        <v>6.0172718304139767</v>
      </c>
      <c r="E18" s="29">
        <f t="shared" si="7"/>
        <v>6.0021718912663689</v>
      </c>
      <c r="F18" s="30">
        <f t="shared" si="7"/>
        <v>5.9943336551991147</v>
      </c>
      <c r="G18" s="32">
        <f t="shared" si="7"/>
        <v>5.9791482529124806</v>
      </c>
      <c r="H18" s="31">
        <f t="shared" si="7"/>
        <v>5.9625473553875192</v>
      </c>
      <c r="I18" s="33">
        <f t="shared" si="7"/>
        <v>5.9465700727805118</v>
      </c>
      <c r="J18" s="34">
        <f t="shared" si="7"/>
        <v>5.9086519668312905</v>
      </c>
      <c r="K18" s="11"/>
      <c r="L18" s="11"/>
      <c r="M18" s="28">
        <f t="shared" si="11"/>
        <v>164.97409225437903</v>
      </c>
      <c r="N18" s="29">
        <f t="shared" si="8"/>
        <v>164.99674216310044</v>
      </c>
      <c r="O18" s="30">
        <f t="shared" si="8"/>
        <v>165.00849951720133</v>
      </c>
      <c r="P18" s="32">
        <f t="shared" si="8"/>
        <v>165.03127762063127</v>
      </c>
      <c r="Q18" s="31">
        <f t="shared" si="8"/>
        <v>165.05617896691871</v>
      </c>
      <c r="R18" s="33">
        <f t="shared" si="8"/>
        <v>165.08014489082922</v>
      </c>
      <c r="S18" s="34">
        <f t="shared" si="8"/>
        <v>165.13702204975306</v>
      </c>
    </row>
    <row r="19" spans="2:19">
      <c r="B19" s="3">
        <f t="shared" si="12"/>
        <v>7</v>
      </c>
      <c r="C19" s="10">
        <f t="shared" si="9"/>
        <v>0.12217304763960307</v>
      </c>
      <c r="D19" s="28">
        <f t="shared" si="10"/>
        <v>7.0140714865782359</v>
      </c>
      <c r="E19" s="29">
        <f t="shared" si="7"/>
        <v>6.9964468794581327</v>
      </c>
      <c r="F19" s="30">
        <f t="shared" si="7"/>
        <v>6.9872981251055064</v>
      </c>
      <c r="G19" s="32">
        <f t="shared" si="7"/>
        <v>6.9695738163243002</v>
      </c>
      <c r="H19" s="31">
        <f t="shared" si="7"/>
        <v>6.9501973884204089</v>
      </c>
      <c r="I19" s="33">
        <f t="shared" si="7"/>
        <v>6.9315488763193356</v>
      </c>
      <c r="J19" s="34">
        <f t="shared" si="7"/>
        <v>6.8872914195179087</v>
      </c>
      <c r="K19" s="11"/>
      <c r="L19" s="11"/>
      <c r="M19" s="28">
        <f t="shared" si="11"/>
        <v>162.47889277013263</v>
      </c>
      <c r="N19" s="29">
        <f t="shared" si="8"/>
        <v>162.50532968081279</v>
      </c>
      <c r="O19" s="30">
        <f t="shared" si="8"/>
        <v>162.51905281234173</v>
      </c>
      <c r="P19" s="32">
        <f t="shared" si="8"/>
        <v>162.54563927551354</v>
      </c>
      <c r="Q19" s="31">
        <f t="shared" si="8"/>
        <v>162.57470391736939</v>
      </c>
      <c r="R19" s="33">
        <f t="shared" si="8"/>
        <v>162.60267668552098</v>
      </c>
      <c r="S19" s="34">
        <f t="shared" si="8"/>
        <v>162.66906287072311</v>
      </c>
    </row>
    <row r="20" spans="2:19">
      <c r="B20" s="3">
        <f t="shared" si="12"/>
        <v>8</v>
      </c>
      <c r="C20" s="10">
        <f t="shared" si="9"/>
        <v>0.13962634015954636</v>
      </c>
      <c r="D20" s="28">
        <f t="shared" si="10"/>
        <v>8.0080515026145331</v>
      </c>
      <c r="E20" s="29">
        <f t="shared" si="7"/>
        <v>7.9878985408810346</v>
      </c>
      <c r="F20" s="30">
        <f t="shared" si="7"/>
        <v>7.977437360620379</v>
      </c>
      <c r="G20" s="32">
        <f t="shared" si="7"/>
        <v>7.9571704614228542</v>
      </c>
      <c r="H20" s="31">
        <f t="shared" si="7"/>
        <v>7.9350144936351272</v>
      </c>
      <c r="I20" s="33">
        <f t="shared" si="7"/>
        <v>7.9136909107047817</v>
      </c>
      <c r="J20" s="34">
        <f t="shared" si="7"/>
        <v>7.8630850554140839</v>
      </c>
      <c r="K20" s="11"/>
      <c r="L20" s="11"/>
      <c r="M20" s="28">
        <f t="shared" si="11"/>
        <v>159.9879227460782</v>
      </c>
      <c r="N20" s="29">
        <f t="shared" si="8"/>
        <v>160.01815218867847</v>
      </c>
      <c r="O20" s="30">
        <f t="shared" si="8"/>
        <v>160.03384395906943</v>
      </c>
      <c r="P20" s="32">
        <f t="shared" si="8"/>
        <v>160.06424430786572</v>
      </c>
      <c r="Q20" s="31">
        <f t="shared" si="8"/>
        <v>160.0974782595473</v>
      </c>
      <c r="R20" s="33">
        <f t="shared" si="8"/>
        <v>160.12946363394281</v>
      </c>
      <c r="S20" s="34">
        <f t="shared" si="8"/>
        <v>160.20537241687887</v>
      </c>
    </row>
    <row r="21" spans="2:19">
      <c r="B21" s="3">
        <f t="shared" si="12"/>
        <v>9</v>
      </c>
      <c r="C21" s="10">
        <f t="shared" si="9"/>
        <v>0.15707963267948966</v>
      </c>
      <c r="D21" s="28">
        <f t="shared" si="10"/>
        <v>8.9987990689128114</v>
      </c>
      <c r="E21" s="29">
        <f t="shared" si="7"/>
        <v>8.9761135472908684</v>
      </c>
      <c r="F21" s="30">
        <f t="shared" si="7"/>
        <v>8.9643377651856682</v>
      </c>
      <c r="G21" s="32">
        <f t="shared" si="7"/>
        <v>8.9415240735891892</v>
      </c>
      <c r="H21" s="31">
        <f t="shared" si="7"/>
        <v>8.9165839927102315</v>
      </c>
      <c r="I21" s="33">
        <f t="shared" si="7"/>
        <v>8.8925809576985682</v>
      </c>
      <c r="J21" s="34">
        <f t="shared" si="7"/>
        <v>8.8356163851541041</v>
      </c>
      <c r="K21" s="11"/>
      <c r="L21" s="11"/>
      <c r="M21" s="28">
        <f t="shared" si="11"/>
        <v>157.50180139663078</v>
      </c>
      <c r="N21" s="29">
        <f t="shared" si="8"/>
        <v>157.53582967906368</v>
      </c>
      <c r="O21" s="30">
        <f t="shared" si="8"/>
        <v>157.55349335222152</v>
      </c>
      <c r="P21" s="32">
        <f t="shared" si="8"/>
        <v>157.58771388961623</v>
      </c>
      <c r="Q21" s="31">
        <f t="shared" si="8"/>
        <v>157.62512401093466</v>
      </c>
      <c r="R21" s="33">
        <f t="shared" si="8"/>
        <v>157.66112856345217</v>
      </c>
      <c r="S21" s="34">
        <f t="shared" si="8"/>
        <v>157.74657542226885</v>
      </c>
    </row>
    <row r="22" spans="2:19">
      <c r="B22" s="3">
        <f t="shared" si="12"/>
        <v>10</v>
      </c>
      <c r="C22" s="10">
        <f t="shared" si="9"/>
        <v>0.17453292519943295</v>
      </c>
      <c r="D22" s="28">
        <f t="shared" si="10"/>
        <v>9.9858973414236747</v>
      </c>
      <c r="E22" s="29">
        <f t="shared" si="7"/>
        <v>9.9606745394106433</v>
      </c>
      <c r="F22" s="30">
        <f t="shared" si="7"/>
        <v>9.9475817129932036</v>
      </c>
      <c r="G22" s="32">
        <f t="shared" si="7"/>
        <v>9.9222165124357034</v>
      </c>
      <c r="H22" s="31">
        <f t="shared" si="7"/>
        <v>9.8944871854034115</v>
      </c>
      <c r="I22" s="33">
        <f t="shared" si="7"/>
        <v>9.8677997808858606</v>
      </c>
      <c r="J22" s="34">
        <f t="shared" si="7"/>
        <v>9.80446491024151</v>
      </c>
      <c r="K22" s="11"/>
      <c r="L22" s="11"/>
      <c r="M22" s="28">
        <f t="shared" si="11"/>
        <v>155.02115398786449</v>
      </c>
      <c r="N22" s="29">
        <f t="shared" si="8"/>
        <v>155.05898819088404</v>
      </c>
      <c r="O22" s="30">
        <f t="shared" si="8"/>
        <v>155.07862743051021</v>
      </c>
      <c r="P22" s="32">
        <f t="shared" si="8"/>
        <v>155.11667523134645</v>
      </c>
      <c r="Q22" s="31">
        <f t="shared" si="8"/>
        <v>155.15826922189487</v>
      </c>
      <c r="R22" s="33">
        <f t="shared" si="8"/>
        <v>155.19830032867122</v>
      </c>
      <c r="S22" s="34">
        <f t="shared" si="8"/>
        <v>155.29330263463774</v>
      </c>
    </row>
    <row r="23" spans="2:19">
      <c r="B23" s="3">
        <f t="shared" si="12"/>
        <v>11</v>
      </c>
      <c r="C23" s="10">
        <f t="shared" si="9"/>
        <v>0.19198621771937624</v>
      </c>
      <c r="D23" s="28">
        <f t="shared" si="10"/>
        <v>10.968924916859992</v>
      </c>
      <c r="E23" s="29">
        <f t="shared" si="7"/>
        <v>10.941159602681669</v>
      </c>
      <c r="F23" s="30">
        <f t="shared" si="7"/>
        <v>10.926747025022816</v>
      </c>
      <c r="G23" s="32">
        <f t="shared" si="7"/>
        <v>10.898825088403873</v>
      </c>
      <c r="H23" s="31">
        <f t="shared" si="7"/>
        <v>10.868300826766189</v>
      </c>
      <c r="I23" s="33">
        <f t="shared" si="7"/>
        <v>10.838923603488702</v>
      </c>
      <c r="J23" s="34">
        <f t="shared" si="7"/>
        <v>10.769205602303412</v>
      </c>
      <c r="K23" s="11"/>
      <c r="L23" s="11"/>
      <c r="M23" s="28">
        <f t="shared" si="11"/>
        <v>152.54661262471001</v>
      </c>
      <c r="N23" s="29">
        <f t="shared" si="8"/>
        <v>152.58826059597749</v>
      </c>
      <c r="O23" s="30">
        <f t="shared" si="8"/>
        <v>152.60987946246578</v>
      </c>
      <c r="P23" s="32">
        <f t="shared" si="8"/>
        <v>152.65176236739418</v>
      </c>
      <c r="Q23" s="31">
        <f t="shared" si="8"/>
        <v>152.69754875985075</v>
      </c>
      <c r="R23" s="33">
        <f t="shared" si="8"/>
        <v>152.74161459476696</v>
      </c>
      <c r="S23" s="34">
        <f t="shared" si="8"/>
        <v>152.84619159654488</v>
      </c>
    </row>
    <row r="24" spans="2:19">
      <c r="B24" s="3">
        <f t="shared" si="12"/>
        <v>12</v>
      </c>
      <c r="C24" s="10">
        <f t="shared" si="9"/>
        <v>0.20943951023931953</v>
      </c>
      <c r="D24" s="28">
        <f t="shared" si="10"/>
        <v>11.947455300720089</v>
      </c>
      <c r="E24" s="29">
        <f t="shared" si="7"/>
        <v>11.917141735881602</v>
      </c>
      <c r="F24" s="30">
        <f t="shared" si="7"/>
        <v>11.901406437970993</v>
      </c>
      <c r="G24" s="32">
        <f t="shared" si="7"/>
        <v>11.870922032297868</v>
      </c>
      <c r="H24" s="31">
        <f t="shared" si="7"/>
        <v>11.837596597344035</v>
      </c>
      <c r="I24" s="33">
        <f t="shared" si="7"/>
        <v>11.805523579212812</v>
      </c>
      <c r="J24" s="34">
        <f t="shared" si="7"/>
        <v>11.729408375491342</v>
      </c>
      <c r="K24" s="11"/>
      <c r="L24" s="11"/>
      <c r="M24" s="28">
        <f t="shared" si="11"/>
        <v>150.07881704891986</v>
      </c>
      <c r="N24" s="29">
        <f t="shared" si="8"/>
        <v>150.12428739617761</v>
      </c>
      <c r="O24" s="30">
        <f t="shared" si="8"/>
        <v>150.14789034304354</v>
      </c>
      <c r="P24" s="32">
        <f t="shared" si="8"/>
        <v>150.1936169515532</v>
      </c>
      <c r="Q24" s="31">
        <f t="shared" si="8"/>
        <v>150.24360510398395</v>
      </c>
      <c r="R24" s="33">
        <f t="shared" si="8"/>
        <v>150.29171463118078</v>
      </c>
      <c r="S24" s="34">
        <f t="shared" si="8"/>
        <v>150.40588743676301</v>
      </c>
    </row>
    <row r="25" spans="2:19">
      <c r="B25" s="3">
        <f t="shared" si="12"/>
        <v>13</v>
      </c>
      <c r="C25" s="10">
        <f t="shared" si="9"/>
        <v>0.22689280275926285</v>
      </c>
      <c r="D25" s="28">
        <f t="shared" si="10"/>
        <v>12.921056367369857</v>
      </c>
      <c r="E25" s="29">
        <f t="shared" si="7"/>
        <v>12.88818831185249</v>
      </c>
      <c r="F25" s="30">
        <f t="shared" si="7"/>
        <v>12.871127065315795</v>
      </c>
      <c r="G25" s="32">
        <f t="shared" si="7"/>
        <v>12.838073957005953</v>
      </c>
      <c r="H25" s="31">
        <f t="shared" si="7"/>
        <v>12.801940565620558</v>
      </c>
      <c r="I25" s="33">
        <f t="shared" si="7"/>
        <v>12.767165255392195</v>
      </c>
      <c r="J25" s="34">
        <f t="shared" si="7"/>
        <v>12.684637551307864</v>
      </c>
      <c r="K25" s="11"/>
      <c r="L25" s="11"/>
      <c r="M25" s="28">
        <f t="shared" si="11"/>
        <v>147.6184154489452</v>
      </c>
      <c r="N25" s="29">
        <f t="shared" si="8"/>
        <v>147.66771753222127</v>
      </c>
      <c r="O25" s="30">
        <f t="shared" si="8"/>
        <v>147.6933094020263</v>
      </c>
      <c r="P25" s="32">
        <f t="shared" si="8"/>
        <v>147.7428890644911</v>
      </c>
      <c r="Q25" s="31">
        <f t="shared" si="8"/>
        <v>147.79708915156917</v>
      </c>
      <c r="R25" s="33">
        <f t="shared" si="8"/>
        <v>147.84925211691171</v>
      </c>
      <c r="S25" s="34">
        <f t="shared" si="8"/>
        <v>147.97304367303821</v>
      </c>
    </row>
    <row r="26" spans="2:19">
      <c r="B26" s="3">
        <f t="shared" si="12"/>
        <v>14</v>
      </c>
      <c r="C26" s="10">
        <f t="shared" si="9"/>
        <v>0.24434609527920614</v>
      </c>
      <c r="D26" s="28">
        <f t="shared" si="10"/>
        <v>13.889289811434587</v>
      </c>
      <c r="E26" s="29">
        <f t="shared" si="7"/>
        <v>13.853860529595744</v>
      </c>
      <c r="F26" s="30">
        <f t="shared" si="7"/>
        <v>13.835469849778834</v>
      </c>
      <c r="G26" s="32">
        <f t="shared" si="7"/>
        <v>13.799841310676291</v>
      </c>
      <c r="H26" s="31">
        <f t="shared" si="7"/>
        <v>13.760892641978728</v>
      </c>
      <c r="I26" s="33">
        <f t="shared" si="7"/>
        <v>13.723408027711443</v>
      </c>
      <c r="J26" s="34">
        <f t="shared" si="7"/>
        <v>13.634451315154175</v>
      </c>
      <c r="K26" s="11"/>
      <c r="L26" s="11"/>
      <c r="M26" s="28">
        <f t="shared" si="11"/>
        <v>145.16606528284811</v>
      </c>
      <c r="N26" s="29">
        <f t="shared" si="8"/>
        <v>145.2192092056064</v>
      </c>
      <c r="O26" s="30">
        <f t="shared" si="8"/>
        <v>145.24679522533177</v>
      </c>
      <c r="P26" s="32">
        <f t="shared" si="8"/>
        <v>145.30023803398558</v>
      </c>
      <c r="Q26" s="31">
        <f t="shared" si="8"/>
        <v>145.35866103703194</v>
      </c>
      <c r="R26" s="33">
        <f t="shared" si="8"/>
        <v>145.41488795843284</v>
      </c>
      <c r="S26" s="34">
        <f t="shared" si="8"/>
        <v>145.54832302726871</v>
      </c>
    </row>
    <row r="27" spans="2:19">
      <c r="B27" s="3">
        <f t="shared" si="12"/>
        <v>15</v>
      </c>
      <c r="C27" s="10">
        <f t="shared" si="9"/>
        <v>0.26179938779914941</v>
      </c>
      <c r="D27" s="28">
        <f t="shared" si="10"/>
        <v>14.851710589768809</v>
      </c>
      <c r="E27" s="29">
        <f t="shared" si="7"/>
        <v>14.813712857008973</v>
      </c>
      <c r="F27" s="30">
        <f t="shared" si="7"/>
        <v>14.79398900646178</v>
      </c>
      <c r="G27" s="32">
        <f t="shared" si="7"/>
        <v>14.755777820631533</v>
      </c>
      <c r="H27" s="31">
        <f t="shared" si="7"/>
        <v>14.714006023471006</v>
      </c>
      <c r="I27" s="33">
        <f t="shared" si="7"/>
        <v>14.673804585804033</v>
      </c>
      <c r="J27" s="34">
        <f t="shared" si="7"/>
        <v>14.578401163912776</v>
      </c>
      <c r="K27" s="11"/>
      <c r="L27" s="11"/>
      <c r="M27" s="28">
        <f t="shared" si="11"/>
        <v>142.7224341153468</v>
      </c>
      <c r="N27" s="29">
        <f t="shared" si="8"/>
        <v>142.77943071448652</v>
      </c>
      <c r="O27" s="30">
        <f t="shared" si="8"/>
        <v>142.80901649030733</v>
      </c>
      <c r="P27" s="32">
        <f t="shared" si="8"/>
        <v>142.86633326905272</v>
      </c>
      <c r="Q27" s="31">
        <f t="shared" si="8"/>
        <v>142.92899096479348</v>
      </c>
      <c r="R27" s="33">
        <f t="shared" si="8"/>
        <v>142.98929312129394</v>
      </c>
      <c r="S27" s="34">
        <f t="shared" si="8"/>
        <v>143.13239825413083</v>
      </c>
    </row>
    <row r="28" spans="2:19">
      <c r="B28" s="3">
        <f t="shared" si="12"/>
        <v>16</v>
      </c>
      <c r="C28" s="10">
        <f t="shared" si="9"/>
        <v>0.27925268031909273</v>
      </c>
      <c r="D28" s="28">
        <f t="shared" si="10"/>
        <v>15.807866353292795</v>
      </c>
      <c r="E28" s="29">
        <f t="shared" si="10"/>
        <v>15.767292463560022</v>
      </c>
      <c r="F28" s="30">
        <f t="shared" si="10"/>
        <v>15.746231455956885</v>
      </c>
      <c r="G28" s="32">
        <f t="shared" si="10"/>
        <v>15.705429927328044</v>
      </c>
      <c r="H28" s="31">
        <f t="shared" si="10"/>
        <v>15.66082662871141</v>
      </c>
      <c r="I28" s="33">
        <f t="shared" si="10"/>
        <v>15.617900349046971</v>
      </c>
      <c r="J28" s="34">
        <f t="shared" si="10"/>
        <v>15.516031343902787</v>
      </c>
      <c r="K28" s="11"/>
      <c r="L28" s="11"/>
      <c r="M28" s="28">
        <f t="shared" si="11"/>
        <v>140.28820047006079</v>
      </c>
      <c r="N28" s="29">
        <f t="shared" si="11"/>
        <v>140.34906130465995</v>
      </c>
      <c r="O28" s="30">
        <f t="shared" si="11"/>
        <v>140.38065281606467</v>
      </c>
      <c r="P28" s="32">
        <f t="shared" si="11"/>
        <v>140.44185510900795</v>
      </c>
      <c r="Q28" s="31">
        <f t="shared" si="11"/>
        <v>140.50876005693289</v>
      </c>
      <c r="R28" s="33">
        <f t="shared" si="11"/>
        <v>140.57314947642956</v>
      </c>
      <c r="S28" s="34">
        <f t="shared" si="11"/>
        <v>140.72595298414583</v>
      </c>
    </row>
    <row r="29" spans="2:19">
      <c r="B29" s="3">
        <f t="shared" si="12"/>
        <v>17</v>
      </c>
      <c r="C29" s="10">
        <f t="shared" si="9"/>
        <v>0.29670597283903605</v>
      </c>
      <c r="D29" s="28">
        <f t="shared" si="10"/>
        <v>16.757296868009398</v>
      </c>
      <c r="E29" s="29">
        <f t="shared" si="10"/>
        <v>16.714138642218966</v>
      </c>
      <c r="F29" s="30">
        <f t="shared" si="10"/>
        <v>16.691736246755738</v>
      </c>
      <c r="G29" s="32">
        <f t="shared" si="10"/>
        <v>16.648336207691528</v>
      </c>
      <c r="H29" s="31">
        <f t="shared" si="10"/>
        <v>16.600892522229032</v>
      </c>
      <c r="I29" s="33">
        <f t="shared" si="10"/>
        <v>16.555232891898736</v>
      </c>
      <c r="J29" s="34">
        <f t="shared" si="10"/>
        <v>16.446878278572282</v>
      </c>
      <c r="K29" s="11"/>
      <c r="L29" s="11"/>
      <c r="M29" s="28">
        <f t="shared" si="11"/>
        <v>137.86405469798589</v>
      </c>
      <c r="N29" s="29">
        <f t="shared" si="11"/>
        <v>137.92879203667155</v>
      </c>
      <c r="O29" s="30">
        <f t="shared" si="11"/>
        <v>137.96239562986639</v>
      </c>
      <c r="P29" s="32">
        <f t="shared" si="11"/>
        <v>138.02749568846269</v>
      </c>
      <c r="Q29" s="31">
        <f t="shared" si="11"/>
        <v>138.09866121665644</v>
      </c>
      <c r="R29" s="33">
        <f t="shared" si="11"/>
        <v>138.1671506621519</v>
      </c>
      <c r="S29" s="34">
        <f t="shared" si="11"/>
        <v>138.32968258214157</v>
      </c>
    </row>
    <row r="30" spans="2:19">
      <c r="B30" s="3">
        <f t="shared" si="12"/>
        <v>18</v>
      </c>
      <c r="C30" s="10">
        <f t="shared" si="9"/>
        <v>0.31415926535897931</v>
      </c>
      <c r="D30" s="28">
        <f t="shared" si="10"/>
        <v>17.699533424544182</v>
      </c>
      <c r="E30" s="29">
        <f t="shared" si="10"/>
        <v>17.653782219998714</v>
      </c>
      <c r="F30" s="30">
        <f t="shared" si="10"/>
        <v>17.630033966310755</v>
      </c>
      <c r="G30" s="32">
        <f t="shared" si="10"/>
        <v>17.584026787190762</v>
      </c>
      <c r="H30" s="31">
        <f t="shared" si="10"/>
        <v>17.533733327653231</v>
      </c>
      <c r="I30" s="33">
        <f t="shared" si="10"/>
        <v>17.485331358158604</v>
      </c>
      <c r="J30" s="34">
        <f t="shared" si="10"/>
        <v>17.370469985324338</v>
      </c>
      <c r="K30" s="11"/>
      <c r="L30" s="11"/>
      <c r="M30" s="28">
        <f t="shared" si="11"/>
        <v>135.45069986318373</v>
      </c>
      <c r="N30" s="29">
        <f t="shared" si="11"/>
        <v>135.51932667000193</v>
      </c>
      <c r="O30" s="30">
        <f t="shared" si="11"/>
        <v>135.55494905053388</v>
      </c>
      <c r="P30" s="32">
        <f t="shared" si="11"/>
        <v>135.62395981921387</v>
      </c>
      <c r="Q30" s="31">
        <f t="shared" si="11"/>
        <v>135.69940000852014</v>
      </c>
      <c r="R30" s="33">
        <f t="shared" si="11"/>
        <v>135.77200296276209</v>
      </c>
      <c r="S30" s="34">
        <f t="shared" si="11"/>
        <v>135.94429502201348</v>
      </c>
    </row>
    <row r="31" spans="2:19">
      <c r="B31" s="3">
        <f t="shared" si="12"/>
        <v>19</v>
      </c>
      <c r="C31" s="10">
        <f t="shared" si="9"/>
        <v>0.33161255787892258</v>
      </c>
      <c r="D31" s="28">
        <f t="shared" si="10"/>
        <v>18.634098235587331</v>
      </c>
      <c r="E31" s="29">
        <f t="shared" si="10"/>
        <v>18.585744956490505</v>
      </c>
      <c r="F31" s="30">
        <f t="shared" si="10"/>
        <v>18.560646140139916</v>
      </c>
      <c r="G31" s="32">
        <f t="shared" si="10"/>
        <v>18.512022740048181</v>
      </c>
      <c r="H31" s="31">
        <f t="shared" si="10"/>
        <v>18.458869629137471</v>
      </c>
      <c r="I31" s="33">
        <f t="shared" si="10"/>
        <v>18.407715863562622</v>
      </c>
      <c r="J31" s="34">
        <f t="shared" si="10"/>
        <v>18.286325480911717</v>
      </c>
      <c r="K31" s="11"/>
      <c r="L31" s="11"/>
      <c r="M31" s="28">
        <f t="shared" si="11"/>
        <v>133.04885264661903</v>
      </c>
      <c r="N31" s="29">
        <f t="shared" si="11"/>
        <v>133.12138256526424</v>
      </c>
      <c r="O31" s="30">
        <f t="shared" si="11"/>
        <v>133.15903078979014</v>
      </c>
      <c r="P31" s="32">
        <f t="shared" si="11"/>
        <v>133.23196588992775</v>
      </c>
      <c r="Q31" s="31">
        <f t="shared" si="11"/>
        <v>133.31169555629378</v>
      </c>
      <c r="R31" s="33">
        <f t="shared" si="11"/>
        <v>133.38842620465607</v>
      </c>
      <c r="S31" s="34">
        <f t="shared" si="11"/>
        <v>133.57051177863244</v>
      </c>
    </row>
    <row r="32" spans="2:19">
      <c r="B32" s="3">
        <f t="shared" si="12"/>
        <v>20</v>
      </c>
      <c r="C32" s="10">
        <f t="shared" si="9"/>
        <v>0.3490658503988659</v>
      </c>
      <c r="D32" s="28">
        <f t="shared" si="10"/>
        <v>19.560503820656809</v>
      </c>
      <c r="E32" s="29">
        <f t="shared" si="10"/>
        <v>19.509538929822078</v>
      </c>
      <c r="F32" s="30">
        <f t="shared" si="10"/>
        <v>19.483084618406782</v>
      </c>
      <c r="G32" s="32">
        <f t="shared" si="10"/>
        <v>19.431835477027526</v>
      </c>
      <c r="H32" s="31">
        <f t="shared" si="10"/>
        <v>19.375812360471386</v>
      </c>
      <c r="I32" s="33">
        <f t="shared" si="10"/>
        <v>19.321896886174532</v>
      </c>
      <c r="J32" s="34">
        <f t="shared" si="10"/>
        <v>19.193954174878989</v>
      </c>
      <c r="K32" s="11"/>
      <c r="L32" s="11"/>
      <c r="M32" s="28">
        <f t="shared" si="11"/>
        <v>130.65924426901478</v>
      </c>
      <c r="N32" s="29">
        <f t="shared" si="11"/>
        <v>130.73569160526688</v>
      </c>
      <c r="O32" s="30">
        <f t="shared" si="11"/>
        <v>130.77537307238984</v>
      </c>
      <c r="P32" s="32">
        <f t="shared" si="11"/>
        <v>130.85224678445871</v>
      </c>
      <c r="Q32" s="31">
        <f t="shared" si="11"/>
        <v>130.93628145929293</v>
      </c>
      <c r="R32" s="33">
        <f t="shared" si="11"/>
        <v>131.01715467073819</v>
      </c>
      <c r="S32" s="34">
        <f t="shared" si="11"/>
        <v>131.20906873768152</v>
      </c>
    </row>
    <row r="33" spans="2:19">
      <c r="B33" s="3">
        <f t="shared" si="12"/>
        <v>21</v>
      </c>
      <c r="C33" s="10">
        <f t="shared" si="9"/>
        <v>0.36651914291880922</v>
      </c>
      <c r="D33" s="28">
        <f t="shared" si="10"/>
        <v>20.478252377651508</v>
      </c>
      <c r="E33" s="29">
        <f t="shared" si="10"/>
        <v>20.42466590951631</v>
      </c>
      <c r="F33" s="30">
        <f t="shared" si="10"/>
        <v>20.396850949458138</v>
      </c>
      <c r="G33" s="32">
        <f t="shared" si="10"/>
        <v>20.342966120289542</v>
      </c>
      <c r="H33" s="31">
        <f t="shared" si="10"/>
        <v>20.284062181381675</v>
      </c>
      <c r="I33" s="33">
        <f t="shared" si="10"/>
        <v>20.227374644081426</v>
      </c>
      <c r="J33" s="34">
        <f t="shared" si="10"/>
        <v>20.092855250583099</v>
      </c>
      <c r="K33" s="11"/>
      <c r="L33" s="11"/>
      <c r="M33" s="28">
        <f t="shared" si="11"/>
        <v>128.28262143352276</v>
      </c>
      <c r="N33" s="29">
        <f t="shared" si="11"/>
        <v>128.36300113572554</v>
      </c>
      <c r="O33" s="30">
        <f t="shared" si="11"/>
        <v>128.4047235758128</v>
      </c>
      <c r="P33" s="32">
        <f t="shared" si="11"/>
        <v>128.4855508195657</v>
      </c>
      <c r="Q33" s="31">
        <f t="shared" si="11"/>
        <v>128.57390672792749</v>
      </c>
      <c r="R33" s="33">
        <f t="shared" si="11"/>
        <v>128.65893803387786</v>
      </c>
      <c r="S33" s="34">
        <f t="shared" si="11"/>
        <v>128.86071712412536</v>
      </c>
    </row>
    <row r="34" spans="2:19">
      <c r="B34" s="3">
        <f t="shared" si="12"/>
        <v>22</v>
      </c>
      <c r="C34" s="10">
        <f t="shared" si="9"/>
        <v>0.38397243543875248</v>
      </c>
      <c r="D34" s="28">
        <f t="shared" si="10"/>
        <v>21.386835140719771</v>
      </c>
      <c r="E34" s="29">
        <f t="shared" si="10"/>
        <v>21.330616715784508</v>
      </c>
      <c r="F34" s="30">
        <f t="shared" si="10"/>
        <v>21.301435739858274</v>
      </c>
      <c r="G34" s="32">
        <f t="shared" si="10"/>
        <v>21.244904864864424</v>
      </c>
      <c r="H34" s="31">
        <f t="shared" si="10"/>
        <v>21.183108840580328</v>
      </c>
      <c r="I34" s="33">
        <f t="shared" si="10"/>
        <v>21.123638459962155</v>
      </c>
      <c r="J34" s="34">
        <f t="shared" si="10"/>
        <v>20.982517033383886</v>
      </c>
      <c r="K34" s="11"/>
      <c r="L34" s="11"/>
      <c r="M34" s="28">
        <f t="shared" si="11"/>
        <v>125.91974728892036</v>
      </c>
      <c r="N34" s="29">
        <f t="shared" si="11"/>
        <v>126.00407492632324</v>
      </c>
      <c r="O34" s="30">
        <f t="shared" si="11"/>
        <v>126.04784639021258</v>
      </c>
      <c r="P34" s="32">
        <f t="shared" si="11"/>
        <v>126.13264270270336</v>
      </c>
      <c r="Q34" s="31">
        <f t="shared" si="11"/>
        <v>126.22533673912953</v>
      </c>
      <c r="R34" s="33">
        <f t="shared" si="11"/>
        <v>126.31454231005678</v>
      </c>
      <c r="S34" s="34">
        <f t="shared" si="11"/>
        <v>126.52622444992416</v>
      </c>
    </row>
    <row r="35" spans="2:19">
      <c r="B35" s="3">
        <f t="shared" si="12"/>
        <v>23</v>
      </c>
      <c r="C35" s="10">
        <f t="shared" si="9"/>
        <v>0.40142572795869574</v>
      </c>
      <c r="D35" s="28">
        <f t="shared" si="10"/>
        <v>22.285731724035561</v>
      </c>
      <c r="E35" s="29">
        <f t="shared" si="10"/>
        <v>22.226870564856956</v>
      </c>
      <c r="F35" s="30">
        <f t="shared" si="10"/>
        <v>22.196318000527445</v>
      </c>
      <c r="G35" s="32">
        <f t="shared" si="10"/>
        <v>22.137130326357738</v>
      </c>
      <c r="H35" s="31">
        <f t="shared" si="10"/>
        <v>22.072430525187563</v>
      </c>
      <c r="I35" s="33">
        <f t="shared" si="10"/>
        <v>22.010166112166122</v>
      </c>
      <c r="J35" s="34">
        <f t="shared" si="10"/>
        <v>21.862416345665043</v>
      </c>
      <c r="K35" s="11"/>
      <c r="L35" s="11"/>
      <c r="M35" s="28">
        <f t="shared" si="11"/>
        <v>123.57140241394667</v>
      </c>
      <c r="N35" s="29">
        <f t="shared" si="11"/>
        <v>123.65969415271456</v>
      </c>
      <c r="O35" s="30">
        <f t="shared" si="11"/>
        <v>123.70552299920882</v>
      </c>
      <c r="P35" s="32">
        <f t="shared" si="11"/>
        <v>123.79430451046338</v>
      </c>
      <c r="Q35" s="31">
        <f t="shared" si="11"/>
        <v>123.89135421221866</v>
      </c>
      <c r="R35" s="33">
        <f t="shared" si="11"/>
        <v>123.98475083175083</v>
      </c>
      <c r="S35" s="34">
        <f t="shared" si="11"/>
        <v>124.20637548150245</v>
      </c>
    </row>
    <row r="36" spans="2:19">
      <c r="B36" s="3">
        <f t="shared" si="12"/>
        <v>24</v>
      </c>
      <c r="C36" s="10">
        <f t="shared" si="9"/>
        <v>0.41887902047863906</v>
      </c>
      <c r="D36" s="28">
        <f t="shared" si="10"/>
        <v>23.174409451151625</v>
      </c>
      <c r="E36" s="29">
        <f t="shared" si="10"/>
        <v>23.112894400029621</v>
      </c>
      <c r="F36" s="30">
        <f t="shared" si="10"/>
        <v>23.080964478668854</v>
      </c>
      <c r="G36" s="32">
        <f t="shared" si="10"/>
        <v>23.019108874584713</v>
      </c>
      <c r="H36" s="31">
        <f t="shared" si="10"/>
        <v>22.951493196235496</v>
      </c>
      <c r="I36" s="33">
        <f t="shared" si="10"/>
        <v>22.886423172019104</v>
      </c>
      <c r="J36" s="34">
        <f t="shared" si="10"/>
        <v>22.73201784842734</v>
      </c>
      <c r="K36" s="11"/>
      <c r="L36" s="11"/>
      <c r="M36" s="28">
        <f t="shared" si="11"/>
        <v>121.23838582327255</v>
      </c>
      <c r="N36" s="29">
        <f t="shared" si="11"/>
        <v>121.33065839995555</v>
      </c>
      <c r="O36" s="30">
        <f t="shared" si="11"/>
        <v>121.37855328199672</v>
      </c>
      <c r="P36" s="32">
        <f t="shared" si="11"/>
        <v>121.47133668812292</v>
      </c>
      <c r="Q36" s="31">
        <f t="shared" si="11"/>
        <v>121.57276020564674</v>
      </c>
      <c r="R36" s="33">
        <f t="shared" si="11"/>
        <v>121.67036524197134</v>
      </c>
      <c r="S36" s="34">
        <f t="shared" si="11"/>
        <v>121.90197322735899</v>
      </c>
    </row>
    <row r="37" spans="2:19">
      <c r="B37" s="3">
        <f t="shared" si="12"/>
        <v>25</v>
      </c>
      <c r="C37" s="10">
        <f t="shared" si="9"/>
        <v>0.43633231299858238</v>
      </c>
      <c r="D37" s="28">
        <f t="shared" si="10"/>
        <v>24.052322669688365</v>
      </c>
      <c r="E37" s="29">
        <f t="shared" si="10"/>
        <v>23.988142208196727</v>
      </c>
      <c r="F37" s="30">
        <f t="shared" si="10"/>
        <v>23.95482897525908</v>
      </c>
      <c r="G37" s="32">
        <f t="shared" si="10"/>
        <v>23.890293952918391</v>
      </c>
      <c r="H37" s="31">
        <f t="shared" si="10"/>
        <v>23.81974991004963</v>
      </c>
      <c r="I37" s="33">
        <f t="shared" si="10"/>
        <v>23.751862327163803</v>
      </c>
      <c r="J37" s="34">
        <f t="shared" si="10"/>
        <v>23.590773369288218</v>
      </c>
      <c r="K37" s="11"/>
      <c r="L37" s="11"/>
      <c r="M37" s="28">
        <f t="shared" si="11"/>
        <v>118.92151599546744</v>
      </c>
      <c r="N37" s="29">
        <f t="shared" si="11"/>
        <v>119.0177866877049</v>
      </c>
      <c r="O37" s="30">
        <f t="shared" si="11"/>
        <v>119.06775653711136</v>
      </c>
      <c r="P37" s="32">
        <f t="shared" si="11"/>
        <v>119.16455907062242</v>
      </c>
      <c r="Q37" s="31">
        <f t="shared" si="11"/>
        <v>119.27037513492556</v>
      </c>
      <c r="R37" s="33">
        <f t="shared" si="11"/>
        <v>119.37220650925428</v>
      </c>
      <c r="S37" s="34">
        <f t="shared" si="11"/>
        <v>119.61383994606767</v>
      </c>
    </row>
    <row r="38" spans="2:19">
      <c r="B38" s="3">
        <f t="shared" si="12"/>
        <v>26</v>
      </c>
      <c r="C38" s="10">
        <f t="shared" si="9"/>
        <v>0.4537856055185257</v>
      </c>
      <c r="D38" s="28">
        <f t="shared" si="10"/>
        <v>24.918912051219735</v>
      </c>
      <c r="E38" s="29">
        <f t="shared" si="10"/>
        <v>24.852054321741953</v>
      </c>
      <c r="F38" s="30">
        <f t="shared" si="10"/>
        <v>24.817351647980967</v>
      </c>
      <c r="G38" s="32">
        <f t="shared" si="10"/>
        <v>24.750125383241361</v>
      </c>
      <c r="H38" s="31">
        <f t="shared" si="10"/>
        <v>24.676640125409723</v>
      </c>
      <c r="I38" s="33">
        <f t="shared" si="10"/>
        <v>24.605922690848878</v>
      </c>
      <c r="J38" s="34">
        <f t="shared" si="10"/>
        <v>24.438121216827689</v>
      </c>
      <c r="K38" s="11"/>
      <c r="L38" s="11"/>
      <c r="M38" s="28">
        <f t="shared" si="11"/>
        <v>116.62163192317038</v>
      </c>
      <c r="N38" s="29">
        <f t="shared" si="11"/>
        <v>116.72191851738705</v>
      </c>
      <c r="O38" s="30">
        <f t="shared" si="11"/>
        <v>116.77397252802854</v>
      </c>
      <c r="P38" s="32">
        <f t="shared" si="11"/>
        <v>116.87481192513796</v>
      </c>
      <c r="Q38" s="31">
        <f t="shared" si="11"/>
        <v>116.98503981188541</v>
      </c>
      <c r="R38" s="33">
        <f t="shared" si="11"/>
        <v>117.09111596372666</v>
      </c>
      <c r="S38" s="34">
        <f t="shared" si="11"/>
        <v>117.34281817475845</v>
      </c>
    </row>
    <row r="39" spans="2:19">
      <c r="B39" s="3">
        <f t="shared" si="12"/>
        <v>27</v>
      </c>
      <c r="C39" s="10">
        <f t="shared" si="9"/>
        <v>0.47123889803846897</v>
      </c>
      <c r="D39" s="28">
        <f t="shared" si="10"/>
        <v>25.773603876336537</v>
      </c>
      <c r="E39" s="29">
        <f t="shared" si="10"/>
        <v>25.704056705779522</v>
      </c>
      <c r="F39" s="30">
        <f t="shared" si="10"/>
        <v>25.667958299595551</v>
      </c>
      <c r="G39" s="32">
        <f t="shared" si="10"/>
        <v>25.598028656509957</v>
      </c>
      <c r="H39" s="31">
        <f t="shared" si="10"/>
        <v>25.521588996511632</v>
      </c>
      <c r="I39" s="33">
        <f t="shared" si="10"/>
        <v>25.448029097199441</v>
      </c>
      <c r="J39" s="34">
        <f t="shared" si="10"/>
        <v>25.273485481342302</v>
      </c>
      <c r="K39" s="11"/>
      <c r="L39" s="11"/>
      <c r="M39" s="28">
        <f t="shared" si="11"/>
        <v>114.3395941854952</v>
      </c>
      <c r="N39" s="29">
        <f t="shared" si="11"/>
        <v>114.44391494133072</v>
      </c>
      <c r="O39" s="30">
        <f t="shared" si="11"/>
        <v>114.49806255060666</v>
      </c>
      <c r="P39" s="32">
        <f t="shared" si="11"/>
        <v>114.60295701523506</v>
      </c>
      <c r="Q39" s="31">
        <f t="shared" si="11"/>
        <v>114.71761650523257</v>
      </c>
      <c r="R39" s="33">
        <f t="shared" si="11"/>
        <v>114.82795635420084</v>
      </c>
      <c r="S39" s="34">
        <f t="shared" si="11"/>
        <v>115.08977177798656</v>
      </c>
    </row>
    <row r="40" spans="2:19">
      <c r="B40" s="3">
        <f t="shared" si="12"/>
        <v>28</v>
      </c>
      <c r="C40" s="10">
        <f t="shared" si="9"/>
        <v>0.48869219055841229</v>
      </c>
      <c r="D40" s="28">
        <f t="shared" si="10"/>
        <v>26.61580930500137</v>
      </c>
      <c r="E40" s="29">
        <f t="shared" si="10"/>
        <v>26.543560230872057</v>
      </c>
      <c r="F40" s="30">
        <f t="shared" si="10"/>
        <v>26.506059651886773</v>
      </c>
      <c r="G40" s="32">
        <f t="shared" si="10"/>
        <v>26.433414209075885</v>
      </c>
      <c r="H40" s="31">
        <f t="shared" si="10"/>
        <v>26.354006651888017</v>
      </c>
      <c r="I40" s="33">
        <f t="shared" si="10"/>
        <v>26.277591382639695</v>
      </c>
      <c r="J40" s="34">
        <f t="shared" si="10"/>
        <v>26.09627532220647</v>
      </c>
      <c r="K40" s="11"/>
      <c r="L40" s="11"/>
      <c r="M40" s="28">
        <f t="shared" si="11"/>
        <v>112.07628604249796</v>
      </c>
      <c r="N40" s="29">
        <f t="shared" si="11"/>
        <v>112.18465965369192</v>
      </c>
      <c r="O40" s="30">
        <f t="shared" si="11"/>
        <v>112.24091052216983</v>
      </c>
      <c r="P40" s="32">
        <f t="shared" si="11"/>
        <v>112.34987868638618</v>
      </c>
      <c r="Q40" s="31">
        <f t="shared" si="11"/>
        <v>112.46899002216799</v>
      </c>
      <c r="R40" s="33">
        <f t="shared" si="11"/>
        <v>112.58361292604046</v>
      </c>
      <c r="S40" s="34">
        <f t="shared" si="11"/>
        <v>112.85558701669029</v>
      </c>
    </row>
    <row r="41" spans="2:19">
      <c r="B41" s="3">
        <f t="shared" si="12"/>
        <v>29</v>
      </c>
      <c r="C41" s="10">
        <f t="shared" si="9"/>
        <v>0.50614548307835561</v>
      </c>
      <c r="D41" s="28">
        <f t="shared" si="10"/>
        <v>27.444923632464619</v>
      </c>
      <c r="E41" s="29">
        <f t="shared" si="10"/>
        <v>27.369959931506852</v>
      </c>
      <c r="F41" s="30">
        <f t="shared" si="10"/>
        <v>27.331050605466658</v>
      </c>
      <c r="G41" s="32">
        <f t="shared" si="10"/>
        <v>27.255676685065751</v>
      </c>
      <c r="H41" s="31">
        <f t="shared" si="10"/>
        <v>27.173287459601763</v>
      </c>
      <c r="I41" s="33">
        <f t="shared" si="10"/>
        <v>27.094003653793962</v>
      </c>
      <c r="J41" s="34">
        <f t="shared" si="10"/>
        <v>26.905884242197168</v>
      </c>
      <c r="K41" s="11"/>
      <c r="L41" s="11"/>
      <c r="M41" s="28">
        <f t="shared" si="11"/>
        <v>109.83261455130307</v>
      </c>
      <c r="N41" s="29">
        <f t="shared" si="11"/>
        <v>109.94506010273972</v>
      </c>
      <c r="O41" s="30">
        <f t="shared" si="11"/>
        <v>110.0034240918</v>
      </c>
      <c r="P41" s="32">
        <f t="shared" si="11"/>
        <v>110.11648497240138</v>
      </c>
      <c r="Q41" s="31">
        <f t="shared" si="11"/>
        <v>110.24006881059736</v>
      </c>
      <c r="R41" s="33">
        <f t="shared" si="11"/>
        <v>110.35899451930906</v>
      </c>
      <c r="S41" s="34">
        <f t="shared" si="11"/>
        <v>110.64117363670424</v>
      </c>
    </row>
    <row r="42" spans="2:19">
      <c r="B42" s="3">
        <f t="shared" si="12"/>
        <v>30</v>
      </c>
      <c r="C42" s="10">
        <f t="shared" si="9"/>
        <v>0.52359877559829882</v>
      </c>
      <c r="D42" s="28">
        <f t="shared" si="10"/>
        <v>28.260325531186076</v>
      </c>
      <c r="E42" s="29">
        <f t="shared" si="10"/>
        <v>28.1826342507877</v>
      </c>
      <c r="F42" s="30">
        <f t="shared" si="10"/>
        <v>28.1423094859047</v>
      </c>
      <c r="G42" s="32">
        <f t="shared" si="10"/>
        <v>28.064194185294667</v>
      </c>
      <c r="H42" s="31">
        <f t="shared" si="10"/>
        <v>27.97880927920194</v>
      </c>
      <c r="I42" s="33">
        <f t="shared" si="10"/>
        <v>27.896643542369372</v>
      </c>
      <c r="J42" s="34">
        <f t="shared" si="10"/>
        <v>27.701689349316243</v>
      </c>
      <c r="K42" s="11"/>
      <c r="L42" s="11"/>
      <c r="M42" s="28">
        <f t="shared" si="11"/>
        <v>107.60951170322087</v>
      </c>
      <c r="N42" s="29">
        <f t="shared" si="11"/>
        <v>107.72604862381844</v>
      </c>
      <c r="O42" s="30">
        <f t="shared" si="11"/>
        <v>107.78653577114295</v>
      </c>
      <c r="P42" s="32">
        <f t="shared" si="11"/>
        <v>107.903708722058</v>
      </c>
      <c r="Q42" s="31">
        <f t="shared" si="11"/>
        <v>108.0317860811971</v>
      </c>
      <c r="R42" s="33">
        <f t="shared" si="11"/>
        <v>108.15503468644594</v>
      </c>
      <c r="S42" s="34">
        <f t="shared" si="11"/>
        <v>108.44746597602563</v>
      </c>
    </row>
    <row r="43" spans="2:19">
      <c r="B43" s="3">
        <f t="shared" si="12"/>
        <v>31</v>
      </c>
      <c r="C43" s="10">
        <f t="shared" si="9"/>
        <v>0.54105206811824214</v>
      </c>
      <c r="D43" s="28">
        <f t="shared" si="10"/>
        <v>29.061376279404435</v>
      </c>
      <c r="E43" s="29">
        <f t="shared" si="10"/>
        <v>28.980944271997892</v>
      </c>
      <c r="F43" s="30">
        <f t="shared" si="10"/>
        <v>28.939197276843863</v>
      </c>
      <c r="G43" s="32">
        <f t="shared" si="10"/>
        <v>28.858327503389418</v>
      </c>
      <c r="H43" s="31">
        <f t="shared" si="10"/>
        <v>28.769932701131857</v>
      </c>
      <c r="I43" s="33">
        <f t="shared" si="10"/>
        <v>28.684871447722671</v>
      </c>
      <c r="J43" s="34">
        <f t="shared" si="10"/>
        <v>28.483050606843314</v>
      </c>
      <c r="K43" s="11"/>
      <c r="L43" s="11"/>
      <c r="M43" s="28">
        <f t="shared" si="11"/>
        <v>105.40793558089335</v>
      </c>
      <c r="N43" s="29">
        <f t="shared" si="11"/>
        <v>105.52858359200316</v>
      </c>
      <c r="O43" s="30">
        <f t="shared" si="11"/>
        <v>105.59120408473422</v>
      </c>
      <c r="P43" s="32">
        <f t="shared" si="11"/>
        <v>105.71250874491588</v>
      </c>
      <c r="Q43" s="31">
        <f t="shared" si="11"/>
        <v>105.8451009483022</v>
      </c>
      <c r="R43" s="33">
        <f t="shared" si="11"/>
        <v>105.972692828416</v>
      </c>
      <c r="S43" s="34">
        <f t="shared" si="11"/>
        <v>106.27542408973501</v>
      </c>
    </row>
    <row r="44" spans="2:19">
      <c r="B44" s="3">
        <f t="shared" si="12"/>
        <v>32</v>
      </c>
      <c r="C44" s="10">
        <f t="shared" si="9"/>
        <v>0.55850536063818546</v>
      </c>
      <c r="D44" s="28">
        <f t="shared" si="10"/>
        <v>29.847418977222127</v>
      </c>
      <c r="E44" s="29">
        <f t="shared" si="10"/>
        <v>29.764232937914734</v>
      </c>
      <c r="F44" s="30">
        <f t="shared" si="10"/>
        <v>29.721056840990499</v>
      </c>
      <c r="G44" s="32">
        <f t="shared" si="10"/>
        <v>29.63741935002129</v>
      </c>
      <c r="H44" s="31">
        <f t="shared" si="10"/>
        <v>29.546000274503324</v>
      </c>
      <c r="I44" s="33">
        <f t="shared" si="10"/>
        <v>29.45802976803914</v>
      </c>
      <c r="J44" s="34">
        <f t="shared" si="10"/>
        <v>29.249310072578609</v>
      </c>
      <c r="K44" s="11"/>
      <c r="L44" s="11"/>
      <c r="M44" s="28">
        <f t="shared" si="11"/>
        <v>103.22887153416683</v>
      </c>
      <c r="N44" s="29">
        <f t="shared" si="11"/>
        <v>103.35365059312791</v>
      </c>
      <c r="O44" s="30">
        <f t="shared" si="11"/>
        <v>103.41841473851424</v>
      </c>
      <c r="P44" s="32">
        <f t="shared" si="11"/>
        <v>103.54387097496807</v>
      </c>
      <c r="Q44" s="31">
        <f t="shared" si="11"/>
        <v>103.68099958824502</v>
      </c>
      <c r="R44" s="33">
        <f t="shared" si="11"/>
        <v>103.81295534794128</v>
      </c>
      <c r="S44" s="34">
        <f t="shared" si="11"/>
        <v>104.12603489113208</v>
      </c>
    </row>
    <row r="45" spans="2:19">
      <c r="B45" s="3">
        <f t="shared" si="12"/>
        <v>33</v>
      </c>
      <c r="C45" s="10">
        <f t="shared" si="9"/>
        <v>0.57595865315812877</v>
      </c>
      <c r="D45" s="28">
        <f t="shared" ref="D45:J76" si="13">(180/PI())*( 4*ASIN( SIN($C45)/D$9) - 2*$C45 )</f>
        <v>30.617777751325111</v>
      </c>
      <c r="E45" s="29">
        <f t="shared" si="13"/>
        <v>30.53182425900863</v>
      </c>
      <c r="F45" s="30">
        <f t="shared" si="13"/>
        <v>30.487212130117463</v>
      </c>
      <c r="G45" s="32">
        <f t="shared" si="13"/>
        <v>30.400793566401369</v>
      </c>
      <c r="H45" s="31">
        <f t="shared" si="13"/>
        <v>30.306335724404185</v>
      </c>
      <c r="I45" s="33">
        <f t="shared" si="13"/>
        <v>30.215442121303692</v>
      </c>
      <c r="J45" s="34">
        <f t="shared" si="13"/>
        <v>29.999791128487431</v>
      </c>
      <c r="K45" s="11"/>
      <c r="L45" s="11"/>
      <c r="M45" s="28">
        <f t="shared" ref="M45:S76" si="14">(180/PI())*( PI() - 6*ASIN( SIN($C45)/M$9) + 2*$C45 )</f>
        <v>101.07333337301233</v>
      </c>
      <c r="N45" s="29">
        <f t="shared" si="14"/>
        <v>101.20226361148706</v>
      </c>
      <c r="O45" s="30">
        <f t="shared" si="14"/>
        <v>101.2691818048238</v>
      </c>
      <c r="P45" s="32">
        <f t="shared" si="14"/>
        <v>101.39880965039795</v>
      </c>
      <c r="Q45" s="31">
        <f t="shared" si="14"/>
        <v>101.54049641339373</v>
      </c>
      <c r="R45" s="33">
        <f t="shared" si="14"/>
        <v>101.67683681804445</v>
      </c>
      <c r="S45" s="34">
        <f t="shared" si="14"/>
        <v>102.00031330726885</v>
      </c>
    </row>
    <row r="46" spans="2:19">
      <c r="B46" s="3">
        <f t="shared" si="12"/>
        <v>34</v>
      </c>
      <c r="C46" s="10">
        <f t="shared" si="9"/>
        <v>0.59341194567807209</v>
      </c>
      <c r="D46" s="28">
        <f t="shared" si="13"/>
        <v>31.371756949740018</v>
      </c>
      <c r="E46" s="29">
        <f t="shared" si="13"/>
        <v>31.283022511942249</v>
      </c>
      <c r="F46" s="30">
        <f t="shared" si="13"/>
        <v>31.236967385503579</v>
      </c>
      <c r="G46" s="32">
        <f t="shared" si="13"/>
        <v>31.14775432847393</v>
      </c>
      <c r="H46" s="31">
        <f t="shared" si="13"/>
        <v>31.050243160188568</v>
      </c>
      <c r="I46" s="33">
        <f t="shared" si="13"/>
        <v>30.956412557527081</v>
      </c>
      <c r="J46" s="34">
        <f t="shared" si="13"/>
        <v>30.733797702239642</v>
      </c>
      <c r="K46" s="11"/>
      <c r="L46" s="11"/>
      <c r="M46" s="28">
        <f t="shared" si="14"/>
        <v>98.942364575389973</v>
      </c>
      <c r="N46" s="29">
        <f t="shared" si="14"/>
        <v>99.075466232086626</v>
      </c>
      <c r="O46" s="30">
        <f t="shared" si="14"/>
        <v>99.144548921744615</v>
      </c>
      <c r="P46" s="32">
        <f t="shared" si="14"/>
        <v>99.278368507289116</v>
      </c>
      <c r="Q46" s="31">
        <f t="shared" si="14"/>
        <v>99.424635259717135</v>
      </c>
      <c r="R46" s="33">
        <f t="shared" si="14"/>
        <v>99.565381163709361</v>
      </c>
      <c r="S46" s="34">
        <f t="shared" si="14"/>
        <v>99.899303446640531</v>
      </c>
    </row>
    <row r="47" spans="2:19">
      <c r="B47" s="3">
        <f t="shared" si="12"/>
        <v>35</v>
      </c>
      <c r="C47" s="10">
        <f t="shared" si="9"/>
        <v>0.6108652381980153</v>
      </c>
      <c r="D47" s="28">
        <f t="shared" si="13"/>
        <v>32.108640328349239</v>
      </c>
      <c r="E47" s="29">
        <f t="shared" si="13"/>
        <v>32.017111430103121</v>
      </c>
      <c r="F47" s="30">
        <f t="shared" si="13"/>
        <v>31.969606330548739</v>
      </c>
      <c r="G47" s="32">
        <f t="shared" si="13"/>
        <v>31.877585343560241</v>
      </c>
      <c r="H47" s="31">
        <f t="shared" si="13"/>
        <v>31.777006276516037</v>
      </c>
      <c r="I47" s="33">
        <f t="shared" si="13"/>
        <v>31.680224764006546</v>
      </c>
      <c r="J47" s="34">
        <f t="shared" si="13"/>
        <v>31.450613482453338</v>
      </c>
      <c r="K47" s="11"/>
      <c r="L47" s="11"/>
      <c r="M47" s="28">
        <f t="shared" si="14"/>
        <v>96.837039507476149</v>
      </c>
      <c r="N47" s="29">
        <f t="shared" si="14"/>
        <v>96.974332854845315</v>
      </c>
      <c r="O47" s="30">
        <f t="shared" si="14"/>
        <v>97.045590504176886</v>
      </c>
      <c r="P47" s="32">
        <f t="shared" si="14"/>
        <v>97.183621984659638</v>
      </c>
      <c r="Q47" s="31">
        <f t="shared" si="14"/>
        <v>97.33449058522595</v>
      </c>
      <c r="R47" s="33">
        <f t="shared" si="14"/>
        <v>97.479662853990177</v>
      </c>
      <c r="S47" s="34">
        <f t="shared" si="14"/>
        <v>97.824079776319977</v>
      </c>
    </row>
    <row r="48" spans="2:19">
      <c r="B48" s="3">
        <f t="shared" si="12"/>
        <v>36</v>
      </c>
      <c r="C48" s="10">
        <f t="shared" si="9"/>
        <v>0.62831853071795862</v>
      </c>
      <c r="D48" s="28">
        <f t="shared" si="13"/>
        <v>32.827690231236701</v>
      </c>
      <c r="E48" s="29">
        <f t="shared" si="13"/>
        <v>32.733353388255232</v>
      </c>
      <c r="F48" s="30">
        <f t="shared" si="13"/>
        <v>32.684391357656693</v>
      </c>
      <c r="G48" s="32">
        <f t="shared" si="13"/>
        <v>32.589549041557007</v>
      </c>
      <c r="H48" s="31">
        <f t="shared" si="13"/>
        <v>32.485887549256923</v>
      </c>
      <c r="I48" s="33">
        <f t="shared" si="13"/>
        <v>32.386141265750155</v>
      </c>
      <c r="J48" s="34">
        <f t="shared" si="13"/>
        <v>32.14950112980118</v>
      </c>
      <c r="K48" s="11"/>
      <c r="L48" s="11"/>
      <c r="M48" s="28">
        <f t="shared" si="14"/>
        <v>94.758464653144955</v>
      </c>
      <c r="N48" s="29">
        <f t="shared" si="14"/>
        <v>94.899969917617156</v>
      </c>
      <c r="O48" s="30">
        <f t="shared" si="14"/>
        <v>94.973412963514946</v>
      </c>
      <c r="P48" s="32">
        <f t="shared" si="14"/>
        <v>95.11567643766449</v>
      </c>
      <c r="Q48" s="31">
        <f t="shared" si="14"/>
        <v>95.271168676114627</v>
      </c>
      <c r="R48" s="33">
        <f t="shared" si="14"/>
        <v>95.420788101374768</v>
      </c>
      <c r="S48" s="34">
        <f t="shared" si="14"/>
        <v>95.775748305298208</v>
      </c>
    </row>
    <row r="49" spans="2:19">
      <c r="B49" s="3">
        <f t="shared" si="12"/>
        <v>37</v>
      </c>
      <c r="C49" s="10">
        <f t="shared" si="9"/>
        <v>0.64577182323790194</v>
      </c>
      <c r="D49" s="28">
        <f t="shared" si="13"/>
        <v>33.528146767330966</v>
      </c>
      <c r="E49" s="29">
        <f t="shared" si="13"/>
        <v>33.43098858378751</v>
      </c>
      <c r="F49" s="30">
        <f t="shared" si="13"/>
        <v>33.380562711869665</v>
      </c>
      <c r="G49" s="32">
        <f t="shared" si="13"/>
        <v>33.282885763184872</v>
      </c>
      <c r="H49" s="31">
        <f t="shared" si="13"/>
        <v>33.17612742877153</v>
      </c>
      <c r="I49" s="33">
        <f t="shared" si="13"/>
        <v>33.073402623584599</v>
      </c>
      <c r="J49" s="34">
        <f t="shared" si="13"/>
        <v>32.829701486524762</v>
      </c>
      <c r="K49" s="11"/>
      <c r="L49" s="11"/>
      <c r="M49" s="28">
        <f t="shared" si="14"/>
        <v>92.707779849003558</v>
      </c>
      <c r="N49" s="29">
        <f t="shared" si="14"/>
        <v>92.853517124318742</v>
      </c>
      <c r="O49" s="30">
        <f t="shared" si="14"/>
        <v>92.929155932195499</v>
      </c>
      <c r="P49" s="32">
        <f t="shared" si="14"/>
        <v>93.075671355222681</v>
      </c>
      <c r="Q49" s="31">
        <f t="shared" si="14"/>
        <v>93.235808856842695</v>
      </c>
      <c r="R49" s="33">
        <f t="shared" si="14"/>
        <v>93.389896064623116</v>
      </c>
      <c r="S49" s="34">
        <f t="shared" si="14"/>
        <v>93.755447770212854</v>
      </c>
    </row>
    <row r="50" spans="2:19">
      <c r="B50" s="3">
        <f t="shared" si="12"/>
        <v>38</v>
      </c>
      <c r="C50" s="10">
        <f t="shared" si="9"/>
        <v>0.66322511575784515</v>
      </c>
      <c r="D50" s="28">
        <f t="shared" si="13"/>
        <v>34.209226986247046</v>
      </c>
      <c r="E50" s="29">
        <f t="shared" si="13"/>
        <v>34.10923421747141</v>
      </c>
      <c r="F50" s="30">
        <f t="shared" si="13"/>
        <v>34.057337674172501</v>
      </c>
      <c r="G50" s="32">
        <f t="shared" si="13"/>
        <v>33.956812948215259</v>
      </c>
      <c r="H50" s="31">
        <f t="shared" si="13"/>
        <v>33.846943533502532</v>
      </c>
      <c r="I50" s="33">
        <f t="shared" si="13"/>
        <v>33.741226632895675</v>
      </c>
      <c r="J50" s="34">
        <f t="shared" si="13"/>
        <v>33.490432787331038</v>
      </c>
      <c r="K50" s="11"/>
      <c r="L50" s="11"/>
      <c r="M50" s="28">
        <f t="shared" si="14"/>
        <v>90.686159520629417</v>
      </c>
      <c r="N50" s="29">
        <f t="shared" si="14"/>
        <v>90.836148673792891</v>
      </c>
      <c r="O50" s="30">
        <f t="shared" si="14"/>
        <v>90.913993488741255</v>
      </c>
      <c r="P50" s="32">
        <f t="shared" si="14"/>
        <v>91.064780577677112</v>
      </c>
      <c r="Q50" s="31">
        <f t="shared" si="14"/>
        <v>91.229584699746198</v>
      </c>
      <c r="R50" s="33">
        <f t="shared" si="14"/>
        <v>91.388160050656495</v>
      </c>
      <c r="S50" s="34">
        <f t="shared" si="14"/>
        <v>91.76435081900344</v>
      </c>
    </row>
    <row r="51" spans="2:19">
      <c r="B51" s="3">
        <f t="shared" si="12"/>
        <v>39</v>
      </c>
      <c r="C51" s="10">
        <f t="shared" si="9"/>
        <v>0.68067840827778847</v>
      </c>
      <c r="D51" s="28">
        <f t="shared" si="13"/>
        <v>34.870124056708555</v>
      </c>
      <c r="E51" s="29">
        <f t="shared" si="13"/>
        <v>34.767283677118741</v>
      </c>
      <c r="F51" s="30">
        <f t="shared" si="13"/>
        <v>34.713909747861749</v>
      </c>
      <c r="G51" s="32">
        <f t="shared" si="13"/>
        <v>34.610524327079879</v>
      </c>
      <c r="H51" s="31">
        <f t="shared" si="13"/>
        <v>34.497529847294579</v>
      </c>
      <c r="I51" s="33">
        <f t="shared" si="13"/>
        <v>34.38880752642504</v>
      </c>
      <c r="J51" s="34">
        <f t="shared" si="13"/>
        <v>34.130889875113866</v>
      </c>
      <c r="K51" s="11"/>
      <c r="L51" s="11"/>
      <c r="M51" s="28">
        <f t="shared" si="14"/>
        <v>88.694813914937185</v>
      </c>
      <c r="N51" s="29">
        <f t="shared" si="14"/>
        <v>88.849074484321903</v>
      </c>
      <c r="O51" s="30">
        <f t="shared" si="14"/>
        <v>88.929135378207377</v>
      </c>
      <c r="P51" s="32">
        <f t="shared" si="14"/>
        <v>89.084213509380191</v>
      </c>
      <c r="Q51" s="31">
        <f t="shared" si="14"/>
        <v>89.253705229058127</v>
      </c>
      <c r="R51" s="33">
        <f t="shared" si="14"/>
        <v>89.416788710362425</v>
      </c>
      <c r="S51" s="34">
        <f t="shared" si="14"/>
        <v>89.803665187329216</v>
      </c>
    </row>
    <row r="52" spans="2:19">
      <c r="B52" s="3">
        <f t="shared" si="12"/>
        <v>40</v>
      </c>
      <c r="C52" s="10">
        <f t="shared" si="9"/>
        <v>0.69813170079773179</v>
      </c>
      <c r="D52" s="28">
        <f t="shared" si="13"/>
        <v>35.510006451459496</v>
      </c>
      <c r="E52" s="29">
        <f t="shared" si="13"/>
        <v>35.404305728056698</v>
      </c>
      <c r="F52" s="30">
        <f t="shared" si="13"/>
        <v>35.349447851900813</v>
      </c>
      <c r="G52" s="32">
        <f t="shared" si="13"/>
        <v>35.243189119791467</v>
      </c>
      <c r="H52" s="31">
        <f t="shared" si="13"/>
        <v>35.127055924377203</v>
      </c>
      <c r="I52" s="33">
        <f t="shared" si="13"/>
        <v>35.015315185065759</v>
      </c>
      <c r="J52" s="34">
        <f t="shared" si="13"/>
        <v>34.75024342545894</v>
      </c>
      <c r="K52" s="11"/>
      <c r="L52" s="11"/>
      <c r="M52" s="28">
        <f t="shared" si="14"/>
        <v>86.734990322810745</v>
      </c>
      <c r="N52" s="29">
        <f t="shared" si="14"/>
        <v>86.893541407914952</v>
      </c>
      <c r="O52" s="30">
        <f t="shared" si="14"/>
        <v>86.975828222148778</v>
      </c>
      <c r="P52" s="32">
        <f t="shared" si="14"/>
        <v>87.135216320312793</v>
      </c>
      <c r="Q52" s="31">
        <f t="shared" si="14"/>
        <v>87.309416113434182</v>
      </c>
      <c r="R52" s="33">
        <f t="shared" si="14"/>
        <v>87.477027222401347</v>
      </c>
      <c r="S52" s="34">
        <f t="shared" si="14"/>
        <v>87.874634861811586</v>
      </c>
    </row>
    <row r="53" spans="2:19">
      <c r="B53" s="3">
        <f t="shared" si="12"/>
        <v>41</v>
      </c>
      <c r="C53" s="10">
        <f t="shared" si="9"/>
        <v>0.715584993317675</v>
      </c>
      <c r="D53" s="28">
        <f t="shared" si="13"/>
        <v>36.128017143154437</v>
      </c>
      <c r="E53" s="29">
        <f t="shared" si="13"/>
        <v>36.019443714913365</v>
      </c>
      <c r="F53" s="30">
        <f t="shared" si="13"/>
        <v>35.963095525757417</v>
      </c>
      <c r="G53" s="32">
        <f t="shared" si="13"/>
        <v>35.853951246676402</v>
      </c>
      <c r="H53" s="31">
        <f t="shared" si="13"/>
        <v>35.734666106516976</v>
      </c>
      <c r="I53" s="33">
        <f t="shared" si="13"/>
        <v>35.619894361167489</v>
      </c>
      <c r="J53" s="34">
        <f t="shared" si="13"/>
        <v>35.347639184453463</v>
      </c>
      <c r="K53" s="11"/>
      <c r="L53" s="11"/>
      <c r="M53" s="28">
        <f t="shared" si="14"/>
        <v>84.807974285268344</v>
      </c>
      <c r="N53" s="29">
        <f t="shared" si="14"/>
        <v>84.970834427629953</v>
      </c>
      <c r="O53" s="30">
        <f t="shared" si="14"/>
        <v>85.055356711363885</v>
      </c>
      <c r="P53" s="32">
        <f t="shared" si="14"/>
        <v>85.219073129985418</v>
      </c>
      <c r="Q53" s="31">
        <f t="shared" si="14"/>
        <v>85.39800084022454</v>
      </c>
      <c r="R53" s="33">
        <f t="shared" si="14"/>
        <v>85.570158458248756</v>
      </c>
      <c r="S53" s="34">
        <f t="shared" si="14"/>
        <v>85.978541223319823</v>
      </c>
    </row>
    <row r="54" spans="2:19">
      <c r="B54" s="3">
        <f t="shared" si="12"/>
        <v>42</v>
      </c>
      <c r="C54" s="10">
        <f t="shared" si="9"/>
        <v>0.73303828583761843</v>
      </c>
      <c r="D54" s="28">
        <f t="shared" si="13"/>
        <v>36.723272816344249</v>
      </c>
      <c r="E54" s="29">
        <f t="shared" si="13"/>
        <v>36.611814779834731</v>
      </c>
      <c r="F54" s="30">
        <f t="shared" si="13"/>
        <v>36.553970150844904</v>
      </c>
      <c r="G54" s="32">
        <f t="shared" si="13"/>
        <v>36.441928556043678</v>
      </c>
      <c r="H54" s="31">
        <f t="shared" si="13"/>
        <v>36.319478757465141</v>
      </c>
      <c r="I54" s="33">
        <f t="shared" si="13"/>
        <v>36.201663919479415</v>
      </c>
      <c r="J54" s="34">
        <f t="shared" si="13"/>
        <v>35.922197224929924</v>
      </c>
      <c r="K54" s="11"/>
      <c r="L54" s="11"/>
      <c r="M54" s="28">
        <f t="shared" si="14"/>
        <v>82.91509077548362</v>
      </c>
      <c r="N54" s="29">
        <f t="shared" si="14"/>
        <v>83.082277830247904</v>
      </c>
      <c r="O54" s="30">
        <f t="shared" si="14"/>
        <v>83.169044773732637</v>
      </c>
      <c r="P54" s="32">
        <f t="shared" si="14"/>
        <v>83.337107165934484</v>
      </c>
      <c r="Q54" s="31">
        <f t="shared" si="14"/>
        <v>83.520781863802284</v>
      </c>
      <c r="R54" s="33">
        <f t="shared" si="14"/>
        <v>83.697504120780877</v>
      </c>
      <c r="S54" s="34">
        <f t="shared" si="14"/>
        <v>84.116704162605117</v>
      </c>
    </row>
    <row r="55" spans="2:19">
      <c r="B55" s="3">
        <f t="shared" si="12"/>
        <v>43</v>
      </c>
      <c r="C55" s="10">
        <f t="shared" si="9"/>
        <v>0.75049157835756164</v>
      </c>
      <c r="D55" s="28">
        <f t="shared" si="13"/>
        <v>37.294863101360654</v>
      </c>
      <c r="E55" s="29">
        <f t="shared" si="13"/>
        <v>37.180509102934714</v>
      </c>
      <c r="F55" s="30">
        <f t="shared" si="13"/>
        <v>37.121162194369063</v>
      </c>
      <c r="G55" s="32">
        <f t="shared" si="13"/>
        <v>37.006212074590209</v>
      </c>
      <c r="H55" s="31">
        <f t="shared" si="13"/>
        <v>36.880585520499089</v>
      </c>
      <c r="I55" s="33">
        <f t="shared" si="13"/>
        <v>36.759716101527246</v>
      </c>
      <c r="J55" s="34">
        <f t="shared" si="13"/>
        <v>36.473011226936485</v>
      </c>
      <c r="K55" s="11"/>
      <c r="L55" s="11"/>
      <c r="M55" s="28">
        <f t="shared" si="14"/>
        <v>81.057705347959029</v>
      </c>
      <c r="N55" s="29">
        <f t="shared" si="14"/>
        <v>81.229236345597926</v>
      </c>
      <c r="O55" s="30">
        <f t="shared" si="14"/>
        <v>81.318256708446427</v>
      </c>
      <c r="P55" s="32">
        <f t="shared" si="14"/>
        <v>81.490681888114665</v>
      </c>
      <c r="Q55" s="31">
        <f t="shared" si="14"/>
        <v>81.67912171925137</v>
      </c>
      <c r="R55" s="33">
        <f t="shared" si="14"/>
        <v>81.860425847709138</v>
      </c>
      <c r="S55" s="34">
        <f t="shared" si="14"/>
        <v>82.290483159595269</v>
      </c>
    </row>
    <row r="56" spans="2:19">
      <c r="B56" s="3">
        <f t="shared" si="12"/>
        <v>44</v>
      </c>
      <c r="C56" s="10">
        <f t="shared" si="9"/>
        <v>0.76794487087750496</v>
      </c>
      <c r="D56" s="28">
        <f t="shared" si="13"/>
        <v>37.841849836641344</v>
      </c>
      <c r="E56" s="29">
        <f t="shared" si="13"/>
        <v>37.724589171515454</v>
      </c>
      <c r="F56" s="30">
        <f t="shared" si="13"/>
        <v>37.663734482114869</v>
      </c>
      <c r="G56" s="32">
        <f t="shared" si="13"/>
        <v>37.545865287071564</v>
      </c>
      <c r="H56" s="31">
        <f t="shared" si="13"/>
        <v>37.417050605581686</v>
      </c>
      <c r="I56" s="33">
        <f t="shared" si="13"/>
        <v>37.293115819941725</v>
      </c>
      <c r="J56" s="34">
        <f t="shared" si="13"/>
        <v>36.999147788934145</v>
      </c>
      <c r="K56" s="11"/>
      <c r="L56" s="11"/>
      <c r="M56" s="28">
        <f t="shared" si="14"/>
        <v>79.237225245038005</v>
      </c>
      <c r="N56" s="29">
        <f t="shared" si="14"/>
        <v>79.413116242726829</v>
      </c>
      <c r="O56" s="30">
        <f t="shared" si="14"/>
        <v>79.5043982768277</v>
      </c>
      <c r="P56" s="32">
        <f t="shared" si="14"/>
        <v>79.681202069392654</v>
      </c>
      <c r="Q56" s="31">
        <f t="shared" si="14"/>
        <v>79.874424091627489</v>
      </c>
      <c r="R56" s="33">
        <f t="shared" si="14"/>
        <v>80.060326270087415</v>
      </c>
      <c r="S56" s="34">
        <f t="shared" si="14"/>
        <v>80.5012783165988</v>
      </c>
    </row>
    <row r="57" spans="2:19">
      <c r="B57" s="3">
        <f t="shared" si="12"/>
        <v>45</v>
      </c>
      <c r="C57" s="10">
        <f t="shared" si="9"/>
        <v>0.78539816339744828</v>
      </c>
      <c r="D57" s="28">
        <f t="shared" si="13"/>
        <v>38.363266366831205</v>
      </c>
      <c r="E57" s="29">
        <f t="shared" si="13"/>
        <v>38.243089085384497</v>
      </c>
      <c r="F57" s="30">
        <f t="shared" si="13"/>
        <v>38.180721507494262</v>
      </c>
      <c r="G57" s="32">
        <f t="shared" si="13"/>
        <v>38.059923452549931</v>
      </c>
      <c r="H57" s="31">
        <f t="shared" si="13"/>
        <v>37.927910113437115</v>
      </c>
      <c r="I57" s="33">
        <f t="shared" si="13"/>
        <v>37.800899990026934</v>
      </c>
      <c r="J57" s="34">
        <f t="shared" si="13"/>
        <v>37.499645776982163</v>
      </c>
      <c r="K57" s="11"/>
      <c r="L57" s="11"/>
      <c r="M57" s="28">
        <f t="shared" si="14"/>
        <v>77.455100449753203</v>
      </c>
      <c r="N57" s="29">
        <f t="shared" si="14"/>
        <v>77.635366371923254</v>
      </c>
      <c r="O57" s="30">
        <f t="shared" si="14"/>
        <v>77.728917738758597</v>
      </c>
      <c r="P57" s="32">
        <f t="shared" si="14"/>
        <v>77.9101148211751</v>
      </c>
      <c r="Q57" s="31">
        <f t="shared" si="14"/>
        <v>78.108134829844332</v>
      </c>
      <c r="R57" s="33">
        <f t="shared" si="14"/>
        <v>78.298650014959591</v>
      </c>
      <c r="S57" s="34">
        <f t="shared" si="14"/>
        <v>78.750531334526741</v>
      </c>
    </row>
    <row r="58" spans="2:19">
      <c r="B58" s="3">
        <f t="shared" si="12"/>
        <v>46</v>
      </c>
      <c r="C58" s="10">
        <f t="shared" si="9"/>
        <v>0.80285145591739149</v>
      </c>
      <c r="D58" s="28">
        <f t="shared" si="13"/>
        <v>38.858116884843817</v>
      </c>
      <c r="E58" s="29">
        <f t="shared" si="13"/>
        <v>38.735013906436578</v>
      </c>
      <c r="F58" s="30">
        <f t="shared" si="13"/>
        <v>38.671128785016066</v>
      </c>
      <c r="G58" s="32">
        <f t="shared" si="13"/>
        <v>38.547392965363862</v>
      </c>
      <c r="H58" s="31">
        <f t="shared" si="13"/>
        <v>38.412171404671994</v>
      </c>
      <c r="I58" s="33">
        <f t="shared" si="13"/>
        <v>38.282076906679769</v>
      </c>
      <c r="J58" s="34">
        <f t="shared" si="13"/>
        <v>37.97351571998086</v>
      </c>
      <c r="K58" s="11"/>
      <c r="L58" s="11"/>
      <c r="M58" s="28">
        <f t="shared" si="14"/>
        <v>75.712824672734286</v>
      </c>
      <c r="N58" s="29">
        <f t="shared" si="14"/>
        <v>75.897479140345141</v>
      </c>
      <c r="O58" s="30">
        <f t="shared" si="14"/>
        <v>75.993306822475901</v>
      </c>
      <c r="P58" s="32">
        <f t="shared" si="14"/>
        <v>76.178910551954189</v>
      </c>
      <c r="Q58" s="31">
        <f t="shared" si="14"/>
        <v>76.381742892992008</v>
      </c>
      <c r="R58" s="33">
        <f t="shared" si="14"/>
        <v>76.576884639980349</v>
      </c>
      <c r="S58" s="34">
        <f t="shared" si="14"/>
        <v>77.039726420028728</v>
      </c>
    </row>
    <row r="59" spans="2:19">
      <c r="B59" s="3">
        <f t="shared" si="12"/>
        <v>47</v>
      </c>
      <c r="C59" s="10">
        <f t="shared" si="9"/>
        <v>0.82030474843733492</v>
      </c>
      <c r="D59" s="28">
        <f t="shared" si="13"/>
        <v>39.32537582696628</v>
      </c>
      <c r="E59" s="29">
        <f t="shared" si="13"/>
        <v>39.199339061563158</v>
      </c>
      <c r="F59" s="30">
        <f t="shared" si="13"/>
        <v>39.13393225722816</v>
      </c>
      <c r="G59" s="32">
        <f t="shared" si="13"/>
        <v>39.007250769848156</v>
      </c>
      <c r="H59" s="31">
        <f t="shared" si="13"/>
        <v>38.868812522945433</v>
      </c>
      <c r="I59" s="33">
        <f t="shared" si="13"/>
        <v>38.735625675639774</v>
      </c>
      <c r="J59" s="34">
        <f t="shared" si="13"/>
        <v>38.419739259893952</v>
      </c>
      <c r="K59" s="11"/>
      <c r="L59" s="11"/>
      <c r="M59" s="28">
        <f t="shared" si="14"/>
        <v>74.011936259550566</v>
      </c>
      <c r="N59" s="29">
        <f t="shared" si="14"/>
        <v>74.200991407655252</v>
      </c>
      <c r="O59" s="30">
        <f t="shared" si="14"/>
        <v>74.299101614157777</v>
      </c>
      <c r="P59" s="32">
        <f t="shared" si="14"/>
        <v>74.489123845227766</v>
      </c>
      <c r="Q59" s="31">
        <f t="shared" si="14"/>
        <v>74.696781215581836</v>
      </c>
      <c r="R59" s="33">
        <f t="shared" si="14"/>
        <v>74.896561486540321</v>
      </c>
      <c r="S59" s="34">
        <f t="shared" si="14"/>
        <v>75.37039111015909</v>
      </c>
    </row>
    <row r="60" spans="2:19">
      <c r="B60" s="3">
        <f t="shared" si="12"/>
        <v>48</v>
      </c>
      <c r="C60" s="10">
        <f t="shared" si="9"/>
        <v>0.83775804095727813</v>
      </c>
      <c r="D60" s="28">
        <f t="shared" si="13"/>
        <v>39.763987331039097</v>
      </c>
      <c r="E60" s="29">
        <f t="shared" si="13"/>
        <v>39.635009808891006</v>
      </c>
      <c r="F60" s="30">
        <f t="shared" si="13"/>
        <v>39.568077765119298</v>
      </c>
      <c r="G60" s="32">
        <f t="shared" si="13"/>
        <v>39.438443838762424</v>
      </c>
      <c r="H60" s="31">
        <f t="shared" si="13"/>
        <v>39.296781682112957</v>
      </c>
      <c r="I60" s="33">
        <f t="shared" si="13"/>
        <v>39.160495708964</v>
      </c>
      <c r="J60" s="34">
        <f t="shared" si="13"/>
        <v>38.837268666768097</v>
      </c>
      <c r="K60" s="11"/>
      <c r="L60" s="11"/>
      <c r="M60" s="28">
        <f t="shared" si="14"/>
        <v>72.354019003441337</v>
      </c>
      <c r="N60" s="29">
        <f t="shared" si="14"/>
        <v>72.547485286663473</v>
      </c>
      <c r="O60" s="30">
        <f t="shared" si="14"/>
        <v>72.64788335232106</v>
      </c>
      <c r="P60" s="32">
        <f t="shared" si="14"/>
        <v>72.842334241856378</v>
      </c>
      <c r="Q60" s="31">
        <f t="shared" si="14"/>
        <v>73.054827476830567</v>
      </c>
      <c r="R60" s="33">
        <f t="shared" si="14"/>
        <v>73.259256436553997</v>
      </c>
      <c r="S60" s="34">
        <f t="shared" si="14"/>
        <v>73.744096999847841</v>
      </c>
    </row>
    <row r="61" spans="2:19">
      <c r="B61" s="3">
        <f t="shared" si="12"/>
        <v>49</v>
      </c>
      <c r="C61" s="10">
        <f t="shared" si="9"/>
        <v>0.85521133347722145</v>
      </c>
      <c r="D61" s="28">
        <f t="shared" si="13"/>
        <v>40.1728647687315</v>
      </c>
      <c r="E61" s="29">
        <f t="shared" si="13"/>
        <v>40.040940778333272</v>
      </c>
      <c r="F61" s="30">
        <f t="shared" si="13"/>
        <v>39.97248059294369</v>
      </c>
      <c r="G61" s="32">
        <f t="shared" si="13"/>
        <v>39.839888726352143</v>
      </c>
      <c r="H61" s="31">
        <f t="shared" si="13"/>
        <v>39.694996828227424</v>
      </c>
      <c r="I61" s="33">
        <f t="shared" si="13"/>
        <v>39.555606295568104</v>
      </c>
      <c r="J61" s="34">
        <f t="shared" si="13"/>
        <v>39.225026429295077</v>
      </c>
      <c r="K61" s="11"/>
      <c r="L61" s="11"/>
      <c r="M61" s="28">
        <f t="shared" si="14"/>
        <v>70.740702846902749</v>
      </c>
      <c r="N61" s="29">
        <f t="shared" si="14"/>
        <v>70.938588832500074</v>
      </c>
      <c r="O61" s="30">
        <f t="shared" si="14"/>
        <v>71.041279110584469</v>
      </c>
      <c r="P61" s="32">
        <f t="shared" si="14"/>
        <v>71.240166910471771</v>
      </c>
      <c r="Q61" s="31">
        <f t="shared" si="14"/>
        <v>71.457504757658853</v>
      </c>
      <c r="R61" s="33">
        <f t="shared" si="14"/>
        <v>71.666590556647847</v>
      </c>
      <c r="S61" s="34">
        <f t="shared" si="14"/>
        <v>72.16246035605738</v>
      </c>
    </row>
    <row r="62" spans="2:19">
      <c r="B62" s="3">
        <f t="shared" si="12"/>
        <v>50</v>
      </c>
      <c r="C62" s="10">
        <f t="shared" si="9"/>
        <v>0.87266462599716477</v>
      </c>
      <c r="D62" s="28">
        <f t="shared" si="13"/>
        <v>40.550890363955801</v>
      </c>
      <c r="E62" s="29">
        <f t="shared" si="13"/>
        <v>40.416015598449768</v>
      </c>
      <c r="F62" s="30">
        <f t="shared" si="13"/>
        <v>40.34602509944132</v>
      </c>
      <c r="G62" s="32">
        <f t="shared" si="13"/>
        <v>40.210471207968162</v>
      </c>
      <c r="H62" s="31">
        <f t="shared" si="13"/>
        <v>40.062345288270187</v>
      </c>
      <c r="I62" s="33">
        <f t="shared" si="13"/>
        <v>39.919846258657415</v>
      </c>
      <c r="J62" s="34">
        <f t="shared" si="13"/>
        <v>39.581904932618748</v>
      </c>
      <c r="K62" s="11"/>
      <c r="L62" s="11"/>
      <c r="M62" s="28">
        <f t="shared" si="14"/>
        <v>69.173664454066284</v>
      </c>
      <c r="N62" s="29">
        <f t="shared" si="14"/>
        <v>69.375976602325338</v>
      </c>
      <c r="O62" s="30">
        <f t="shared" si="14"/>
        <v>69.480962350838027</v>
      </c>
      <c r="P62" s="32">
        <f t="shared" si="14"/>
        <v>69.684293188047761</v>
      </c>
      <c r="Q62" s="31">
        <f t="shared" si="14"/>
        <v>69.906482067594723</v>
      </c>
      <c r="R62" s="33">
        <f t="shared" si="14"/>
        <v>70.120230612013884</v>
      </c>
      <c r="S62" s="34">
        <f t="shared" si="14"/>
        <v>70.627142601071881</v>
      </c>
    </row>
    <row r="63" spans="2:19">
      <c r="B63" s="3">
        <f>B62+1</f>
        <v>51</v>
      </c>
      <c r="C63" s="10">
        <f t="shared" si="9"/>
        <v>0.89011791851710798</v>
      </c>
      <c r="D63" s="28">
        <f t="shared" si="13"/>
        <v>40.896914910513352</v>
      </c>
      <c r="E63" s="29">
        <f t="shared" si="13"/>
        <v>40.759086622650351</v>
      </c>
      <c r="F63" s="30">
        <f t="shared" si="13"/>
        <v>40.687564448457039</v>
      </c>
      <c r="G63" s="32">
        <f t="shared" si="13"/>
        <v>40.549046019189653</v>
      </c>
      <c r="H63" s="31">
        <f t="shared" si="13"/>
        <v>40.397683518493238</v>
      </c>
      <c r="I63" s="33">
        <f t="shared" si="13"/>
        <v>40.252073712866618</v>
      </c>
      <c r="J63" s="34">
        <f t="shared" si="13"/>
        <v>39.906766236060335</v>
      </c>
      <c r="K63" s="11"/>
      <c r="L63" s="11"/>
      <c r="M63" s="28">
        <f t="shared" si="14"/>
        <v>67.654627634229968</v>
      </c>
      <c r="N63" s="29">
        <f t="shared" si="14"/>
        <v>67.861370066024477</v>
      </c>
      <c r="O63" s="30">
        <f t="shared" si="14"/>
        <v>67.968653327314456</v>
      </c>
      <c r="P63" s="32">
        <f t="shared" si="14"/>
        <v>68.176430971215538</v>
      </c>
      <c r="Q63" s="31">
        <f t="shared" si="14"/>
        <v>68.403474722260142</v>
      </c>
      <c r="R63" s="33">
        <f t="shared" si="14"/>
        <v>68.62188943070008</v>
      </c>
      <c r="S63" s="34">
        <f t="shared" si="14"/>
        <v>69.139850645909505</v>
      </c>
    </row>
    <row r="64" spans="2:19">
      <c r="B64" s="3">
        <f t="shared" si="12"/>
        <v>52</v>
      </c>
      <c r="C64" s="10">
        <f t="shared" si="9"/>
        <v>0.90757121103705141</v>
      </c>
      <c r="D64" s="28">
        <f t="shared" si="13"/>
        <v>41.209757603118817</v>
      </c>
      <c r="E64" s="29">
        <f t="shared" si="13"/>
        <v>41.068974768819238</v>
      </c>
      <c r="F64" s="30">
        <f t="shared" si="13"/>
        <v>40.995920453000203</v>
      </c>
      <c r="G64" s="32">
        <f t="shared" si="13"/>
        <v>40.854436708421588</v>
      </c>
      <c r="H64" s="31">
        <f t="shared" si="13"/>
        <v>40.699836966267412</v>
      </c>
      <c r="I64" s="33">
        <f t="shared" si="13"/>
        <v>40.55111593492969</v>
      </c>
      <c r="J64" s="34">
        <f t="shared" si="13"/>
        <v>40.198441964407181</v>
      </c>
      <c r="K64" s="11"/>
      <c r="L64" s="11"/>
      <c r="M64" s="28">
        <f t="shared" si="14"/>
        <v>66.185363595321775</v>
      </c>
      <c r="N64" s="29">
        <f t="shared" si="14"/>
        <v>66.396537846771139</v>
      </c>
      <c r="O64" s="30">
        <f t="shared" si="14"/>
        <v>66.506119320499707</v>
      </c>
      <c r="P64" s="32">
        <f t="shared" si="14"/>
        <v>66.718344937367632</v>
      </c>
      <c r="Q64" s="31">
        <f t="shared" si="14"/>
        <v>66.950244550598867</v>
      </c>
      <c r="R64" s="33">
        <f t="shared" si="14"/>
        <v>67.173326097605454</v>
      </c>
      <c r="S64" s="34">
        <f t="shared" si="14"/>
        <v>67.702337053389229</v>
      </c>
    </row>
    <row r="65" spans="2:19">
      <c r="B65" s="3">
        <f t="shared" si="12"/>
        <v>53</v>
      </c>
      <c r="C65" s="10">
        <f t="shared" si="9"/>
        <v>0.92502450355699462</v>
      </c>
      <c r="D65" s="28">
        <f t="shared" si="13"/>
        <v>41.488205997000684</v>
      </c>
      <c r="E65" s="29">
        <f t="shared" si="13"/>
        <v>41.344469487474925</v>
      </c>
      <c r="F65" s="30">
        <f t="shared" si="13"/>
        <v>41.269883547817187</v>
      </c>
      <c r="G65" s="32">
        <f t="shared" si="13"/>
        <v>41.125435617956029</v>
      </c>
      <c r="H65" s="31">
        <f t="shared" si="13"/>
        <v>40.967600060334739</v>
      </c>
      <c r="I65" s="33">
        <f t="shared" si="13"/>
        <v>40.815769362690702</v>
      </c>
      <c r="J65" s="34">
        <f t="shared" si="13"/>
        <v>40.455733327369991</v>
      </c>
      <c r="K65" s="11"/>
      <c r="L65" s="11"/>
      <c r="M65" s="28">
        <f t="shared" si="14"/>
        <v>64.767691004498985</v>
      </c>
      <c r="N65" s="29">
        <f t="shared" si="14"/>
        <v>64.983295768787627</v>
      </c>
      <c r="O65" s="30">
        <f t="shared" si="14"/>
        <v>65.095174678274219</v>
      </c>
      <c r="P65" s="32">
        <f t="shared" si="14"/>
        <v>65.311846573065964</v>
      </c>
      <c r="Q65" s="31">
        <f t="shared" si="14"/>
        <v>65.548599909497881</v>
      </c>
      <c r="R65" s="33">
        <f t="shared" si="14"/>
        <v>65.776345955963933</v>
      </c>
      <c r="S65" s="34">
        <f t="shared" si="14"/>
        <v>66.316400008945024</v>
      </c>
    </row>
    <row r="66" spans="2:19">
      <c r="B66" s="3">
        <f t="shared" si="12"/>
        <v>54</v>
      </c>
      <c r="C66" s="10">
        <f t="shared" si="9"/>
        <v>0.94247779607693793</v>
      </c>
      <c r="D66" s="28">
        <f t="shared" si="13"/>
        <v>41.731016112297318</v>
      </c>
      <c r="E66" s="29">
        <f t="shared" si="13"/>
        <v>41.584328874587904</v>
      </c>
      <c r="F66" s="30">
        <f t="shared" si="13"/>
        <v>41.508212906548025</v>
      </c>
      <c r="G66" s="32">
        <f t="shared" si="13"/>
        <v>41.360804009471714</v>
      </c>
      <c r="H66" s="31">
        <f t="shared" si="13"/>
        <v>41.199736345333442</v>
      </c>
      <c r="I66" s="33">
        <f t="shared" si="13"/>
        <v>41.044799738222174</v>
      </c>
      <c r="J66" s="34">
        <f t="shared" si="13"/>
        <v>40.677411282734013</v>
      </c>
      <c r="K66" s="11"/>
      <c r="L66" s="11"/>
      <c r="M66" s="28">
        <f t="shared" si="14"/>
        <v>63.40347583155404</v>
      </c>
      <c r="N66" s="29">
        <f t="shared" si="14"/>
        <v>63.623506688118127</v>
      </c>
      <c r="O66" s="30">
        <f t="shared" si="14"/>
        <v>63.737680640177963</v>
      </c>
      <c r="P66" s="32">
        <f t="shared" si="14"/>
        <v>63.95879398579244</v>
      </c>
      <c r="Q66" s="31">
        <f t="shared" si="14"/>
        <v>64.200395481999848</v>
      </c>
      <c r="R66" s="33">
        <f t="shared" si="14"/>
        <v>64.432800392666735</v>
      </c>
      <c r="S66" s="34">
        <f t="shared" si="14"/>
        <v>64.983883075898959</v>
      </c>
    </row>
    <row r="67" spans="2:19">
      <c r="B67" s="3">
        <f t="shared" si="12"/>
        <v>55</v>
      </c>
      <c r="C67" s="10">
        <f t="shared" si="9"/>
        <v>0.95993108859688125</v>
      </c>
      <c r="D67" s="28">
        <f t="shared" si="13"/>
        <v>41.936912700435023</v>
      </c>
      <c r="E67" s="29">
        <f t="shared" si="13"/>
        <v>41.787279946131406</v>
      </c>
      <c r="F67" s="30">
        <f t="shared" si="13"/>
        <v>41.709636720484674</v>
      </c>
      <c r="G67" s="32">
        <f t="shared" si="13"/>
        <v>41.559272350876917</v>
      </c>
      <c r="H67" s="31">
        <f t="shared" si="13"/>
        <v>41.39497877737859</v>
      </c>
      <c r="I67" s="33">
        <f t="shared" si="13"/>
        <v>41.236942411717003</v>
      </c>
      <c r="J67" s="34">
        <f t="shared" si="13"/>
        <v>40.86221685959466</v>
      </c>
      <c r="K67" s="11"/>
      <c r="L67" s="11"/>
      <c r="M67" s="28">
        <f t="shared" si="14"/>
        <v>62.094630949347447</v>
      </c>
      <c r="N67" s="29">
        <f t="shared" si="14"/>
        <v>62.319080080802877</v>
      </c>
      <c r="O67" s="30">
        <f t="shared" si="14"/>
        <v>62.435544919272971</v>
      </c>
      <c r="P67" s="32">
        <f t="shared" si="14"/>
        <v>62.661091473684621</v>
      </c>
      <c r="Q67" s="31">
        <f t="shared" si="14"/>
        <v>62.907531833932111</v>
      </c>
      <c r="R67" s="33">
        <f t="shared" si="14"/>
        <v>63.144586382424485</v>
      </c>
      <c r="S67" s="34">
        <f t="shared" si="14"/>
        <v>63.706674710608013</v>
      </c>
    </row>
    <row r="68" spans="2:19">
      <c r="B68" s="3">
        <f t="shared" si="12"/>
        <v>56</v>
      </c>
      <c r="C68" s="10">
        <f t="shared" si="9"/>
        <v>0.97738438111682457</v>
      </c>
      <c r="D68" s="28">
        <f t="shared" si="13"/>
        <v>42.104589690563081</v>
      </c>
      <c r="E68" s="29">
        <f t="shared" si="13"/>
        <v>41.952019092311154</v>
      </c>
      <c r="F68" s="30">
        <f t="shared" si="13"/>
        <v>41.872852656810849</v>
      </c>
      <c r="G68" s="32">
        <f t="shared" si="13"/>
        <v>41.719540782247414</v>
      </c>
      <c r="H68" s="31">
        <f t="shared" si="13"/>
        <v>41.552030198310966</v>
      </c>
      <c r="I68" s="33">
        <f t="shared" si="13"/>
        <v>41.39090282363285</v>
      </c>
      <c r="J68" s="34">
        <f t="shared" si="13"/>
        <v>41.008861658840928</v>
      </c>
      <c r="K68" s="11"/>
      <c r="L68" s="11"/>
      <c r="M68" s="28">
        <f t="shared" si="14"/>
        <v>60.843115464155353</v>
      </c>
      <c r="N68" s="29">
        <f t="shared" si="14"/>
        <v>61.071971361533244</v>
      </c>
      <c r="O68" s="30">
        <f t="shared" si="14"/>
        <v>61.190721014783712</v>
      </c>
      <c r="P68" s="32">
        <f t="shared" si="14"/>
        <v>61.420688826628876</v>
      </c>
      <c r="Q68" s="31">
        <f t="shared" si="14"/>
        <v>61.671954702533561</v>
      </c>
      <c r="R68" s="33">
        <f t="shared" si="14"/>
        <v>61.913645764550743</v>
      </c>
      <c r="S68" s="34">
        <f t="shared" si="14"/>
        <v>62.486707511738587</v>
      </c>
    </row>
    <row r="69" spans="2:19">
      <c r="B69" s="3">
        <f t="shared" si="12"/>
        <v>57</v>
      </c>
      <c r="C69" s="10">
        <f t="shared" si="9"/>
        <v>0.99483767363676778</v>
      </c>
      <c r="D69" s="28">
        <f t="shared" si="13"/>
        <v>42.232710834888643</v>
      </c>
      <c r="E69" s="29">
        <f t="shared" si="13"/>
        <v>42.077212730173102</v>
      </c>
      <c r="F69" s="30">
        <f t="shared" si="13"/>
        <v>41.996528514946824</v>
      </c>
      <c r="G69" s="32">
        <f t="shared" si="13"/>
        <v>41.840279779339497</v>
      </c>
      <c r="H69" s="31">
        <f t="shared" si="13"/>
        <v>41.669564006936376</v>
      </c>
      <c r="I69" s="33">
        <f t="shared" si="13"/>
        <v>41.50535718326136</v>
      </c>
      <c r="J69" s="34">
        <f t="shared" si="13"/>
        <v>41.116028548705444</v>
      </c>
      <c r="K69" s="11"/>
      <c r="L69" s="11"/>
      <c r="M69" s="28">
        <f t="shared" si="14"/>
        <v>59.650933747667054</v>
      </c>
      <c r="N69" s="29">
        <f t="shared" si="14"/>
        <v>59.884180904740319</v>
      </c>
      <c r="O69" s="30">
        <f t="shared" si="14"/>
        <v>60.005207227579781</v>
      </c>
      <c r="P69" s="32">
        <f t="shared" si="14"/>
        <v>60.239580330990755</v>
      </c>
      <c r="Q69" s="31">
        <f t="shared" si="14"/>
        <v>60.495653989595446</v>
      </c>
      <c r="R69" s="33">
        <f t="shared" si="14"/>
        <v>60.741964225107935</v>
      </c>
      <c r="S69" s="34">
        <f t="shared" si="14"/>
        <v>61.32595717694182</v>
      </c>
    </row>
    <row r="70" spans="2:19">
      <c r="B70" s="3">
        <f t="shared" si="12"/>
        <v>58</v>
      </c>
      <c r="C70" s="10">
        <f t="shared" si="9"/>
        <v>1.0122909661567112</v>
      </c>
      <c r="D70" s="28">
        <f t="shared" si="13"/>
        <v>42.319910572371235</v>
      </c>
      <c r="E70" s="29">
        <f t="shared" si="13"/>
        <v>42.161498173886947</v>
      </c>
      <c r="F70" s="30">
        <f t="shared" si="13"/>
        <v>42.079303100214773</v>
      </c>
      <c r="G70" s="32">
        <f t="shared" si="13"/>
        <v>41.920131033730826</v>
      </c>
      <c r="H70" s="31">
        <f t="shared" si="13"/>
        <v>41.746225046134256</v>
      </c>
      <c r="I70" s="33">
        <f t="shared" si="13"/>
        <v>41.578953362432415</v>
      </c>
      <c r="J70" s="34">
        <f t="shared" si="13"/>
        <v>41.182372573698963</v>
      </c>
      <c r="K70" s="11"/>
      <c r="L70" s="11"/>
      <c r="M70" s="28">
        <f t="shared" si="14"/>
        <v>58.52013414144313</v>
      </c>
      <c r="N70" s="29">
        <f t="shared" si="14"/>
        <v>58.757752739169582</v>
      </c>
      <c r="O70" s="30">
        <f t="shared" si="14"/>
        <v>58.881045349677855</v>
      </c>
      <c r="P70" s="32">
        <f t="shared" si="14"/>
        <v>59.119803449403776</v>
      </c>
      <c r="Q70" s="31">
        <f t="shared" si="14"/>
        <v>59.380662430798594</v>
      </c>
      <c r="R70" s="33">
        <f t="shared" si="14"/>
        <v>59.631569956351342</v>
      </c>
      <c r="S70" s="34">
        <f t="shared" si="14"/>
        <v>60.226441139451566</v>
      </c>
    </row>
    <row r="71" spans="2:19">
      <c r="B71" s="3">
        <f t="shared" si="12"/>
        <v>59</v>
      </c>
      <c r="C71" s="10">
        <f t="shared" si="9"/>
        <v>1.0297442586766543</v>
      </c>
      <c r="D71" s="28">
        <f t="shared" si="13"/>
        <v>42.364795130652873</v>
      </c>
      <c r="E71" s="29">
        <f t="shared" si="13"/>
        <v>42.203484742402587</v>
      </c>
      <c r="F71" s="30">
        <f t="shared" si="13"/>
        <v>42.119787334428018</v>
      </c>
      <c r="G71" s="32">
        <f t="shared" si="13"/>
        <v>41.957708569016226</v>
      </c>
      <c r="H71" s="31">
        <f t="shared" si="13"/>
        <v>41.780630725068249</v>
      </c>
      <c r="I71" s="33">
        <f t="shared" si="13"/>
        <v>41.610312023402614</v>
      </c>
      <c r="J71" s="34">
        <f t="shared" si="13"/>
        <v>41.206522095543576</v>
      </c>
      <c r="K71" s="11"/>
      <c r="L71" s="11"/>
      <c r="M71" s="28">
        <f t="shared" si="14"/>
        <v>57.452807304020695</v>
      </c>
      <c r="N71" s="29">
        <f t="shared" si="14"/>
        <v>57.694772886396123</v>
      </c>
      <c r="O71" s="30">
        <f t="shared" si="14"/>
        <v>57.820318998357948</v>
      </c>
      <c r="P71" s="32">
        <f t="shared" si="14"/>
        <v>58.063437146475664</v>
      </c>
      <c r="Q71" s="31">
        <f t="shared" si="14"/>
        <v>58.329053912397612</v>
      </c>
      <c r="R71" s="33">
        <f t="shared" si="14"/>
        <v>58.584531964896065</v>
      </c>
      <c r="S71" s="34">
        <f t="shared" si="14"/>
        <v>59.190216856684664</v>
      </c>
    </row>
    <row r="72" spans="2:19">
      <c r="B72" s="3">
        <f t="shared" si="12"/>
        <v>60</v>
      </c>
      <c r="C72" s="10">
        <f t="shared" si="9"/>
        <v>1.0471975511965976</v>
      </c>
      <c r="D72" s="28">
        <f t="shared" si="13"/>
        <v>42.365943886270927</v>
      </c>
      <c r="E72" s="29">
        <f t="shared" si="13"/>
        <v>42.20175512433174</v>
      </c>
      <c r="F72" s="30">
        <f t="shared" si="13"/>
        <v>42.116565623156795</v>
      </c>
      <c r="G72" s="32">
        <f t="shared" si="13"/>
        <v>41.951600112615708</v>
      </c>
      <c r="H72" s="31">
        <f t="shared" si="13"/>
        <v>41.771372395845908</v>
      </c>
      <c r="I72" s="33">
        <f t="shared" si="13"/>
        <v>41.598028000073711</v>
      </c>
      <c r="J72" s="34">
        <f t="shared" si="13"/>
        <v>41.187080184780747</v>
      </c>
      <c r="K72" s="11"/>
      <c r="L72" s="11"/>
      <c r="M72" s="28">
        <f t="shared" si="14"/>
        <v>56.451084170593589</v>
      </c>
      <c r="N72" s="29">
        <f t="shared" si="14"/>
        <v>56.697367313502397</v>
      </c>
      <c r="O72" s="30">
        <f t="shared" si="14"/>
        <v>56.825151565264804</v>
      </c>
      <c r="P72" s="32">
        <f t="shared" si="14"/>
        <v>57.072599831076452</v>
      </c>
      <c r="Q72" s="31">
        <f t="shared" si="14"/>
        <v>57.342941406231155</v>
      </c>
      <c r="R72" s="33">
        <f t="shared" si="14"/>
        <v>57.602957999889412</v>
      </c>
      <c r="S72" s="34">
        <f t="shared" si="14"/>
        <v>58.219379722828869</v>
      </c>
    </row>
    <row r="73" spans="2:19">
      <c r="B73" s="3">
        <f>B72+1</f>
        <v>61</v>
      </c>
      <c r="C73" s="10">
        <f t="shared" si="9"/>
        <v>1.064650843716541</v>
      </c>
      <c r="D73" s="28">
        <f t="shared" si="13"/>
        <v>42.32191100307309</v>
      </c>
      <c r="E73" s="29">
        <f t="shared" si="13"/>
        <v>42.154867019763465</v>
      </c>
      <c r="F73" s="30">
        <f t="shared" si="13"/>
        <v>42.068197499269758</v>
      </c>
      <c r="G73" s="32">
        <f t="shared" si="13"/>
        <v>41.900368742585471</v>
      </c>
      <c r="H73" s="31">
        <f t="shared" si="13"/>
        <v>41.717017003791916</v>
      </c>
      <c r="I73" s="33">
        <f t="shared" si="13"/>
        <v>41.540671951488065</v>
      </c>
      <c r="J73" s="34">
        <f t="shared" si="13"/>
        <v>41.122626281493758</v>
      </c>
      <c r="K73" s="11"/>
      <c r="L73" s="11"/>
      <c r="M73" s="28">
        <f t="shared" si="14"/>
        <v>55.517133495390368</v>
      </c>
      <c r="N73" s="29">
        <f t="shared" si="14"/>
        <v>55.767699470354806</v>
      </c>
      <c r="O73" s="30">
        <f t="shared" si="14"/>
        <v>55.897703751095349</v>
      </c>
      <c r="P73" s="32">
        <f t="shared" si="14"/>
        <v>56.149446886121787</v>
      </c>
      <c r="Q73" s="31">
        <f t="shared" si="14"/>
        <v>56.424474494312122</v>
      </c>
      <c r="R73" s="33">
        <f t="shared" si="14"/>
        <v>56.688992072767903</v>
      </c>
      <c r="S73" s="34">
        <f t="shared" si="14"/>
        <v>57.316060577759352</v>
      </c>
    </row>
    <row r="74" spans="2:19">
      <c r="B74" s="3">
        <f t="shared" si="12"/>
        <v>62</v>
      </c>
      <c r="C74" s="10">
        <f t="shared" si="9"/>
        <v>1.0821041362364843</v>
      </c>
      <c r="D74" s="28">
        <f t="shared" si="13"/>
        <v>42.231227368274197</v>
      </c>
      <c r="E74" s="29">
        <f t="shared" si="13"/>
        <v>42.061355078228686</v>
      </c>
      <c r="F74" s="30">
        <f t="shared" si="13"/>
        <v>41.973219561851487</v>
      </c>
      <c r="G74" s="32">
        <f t="shared" si="13"/>
        <v>41.802554828308182</v>
      </c>
      <c r="H74" s="31">
        <f t="shared" si="13"/>
        <v>41.616109029968982</v>
      </c>
      <c r="I74" s="33">
        <f t="shared" si="13"/>
        <v>41.436792306006645</v>
      </c>
      <c r="J74" s="34">
        <f t="shared" si="13"/>
        <v>41.011718143013482</v>
      </c>
      <c r="K74" s="11"/>
      <c r="L74" s="11"/>
      <c r="M74" s="28">
        <f t="shared" si="14"/>
        <v>54.653158947588715</v>
      </c>
      <c r="N74" s="29">
        <f t="shared" si="14"/>
        <v>54.907967382656956</v>
      </c>
      <c r="O74" s="30">
        <f t="shared" si="14"/>
        <v>55.040170657222767</v>
      </c>
      <c r="P74" s="32">
        <f t="shared" si="14"/>
        <v>55.296167757537724</v>
      </c>
      <c r="Q74" s="31">
        <f t="shared" si="14"/>
        <v>55.575836455046542</v>
      </c>
      <c r="R74" s="33">
        <f t="shared" si="14"/>
        <v>55.844811540990037</v>
      </c>
      <c r="S74" s="34">
        <f t="shared" si="14"/>
        <v>56.482422785479791</v>
      </c>
    </row>
    <row r="75" spans="2:19">
      <c r="B75" s="3">
        <f t="shared" si="12"/>
        <v>63</v>
      </c>
      <c r="C75" s="10">
        <f t="shared" si="9"/>
        <v>1.0995574287564276</v>
      </c>
      <c r="D75" s="28">
        <f t="shared" si="13"/>
        <v>42.092402844704445</v>
      </c>
      <c r="E75" s="29">
        <f t="shared" si="13"/>
        <v>41.919733151127289</v>
      </c>
      <c r="F75" s="30">
        <f t="shared" si="13"/>
        <v>41.830147728686796</v>
      </c>
      <c r="G75" s="32">
        <f t="shared" si="13"/>
        <v>41.656678283021378</v>
      </c>
      <c r="H75" s="31">
        <f t="shared" si="13"/>
        <v>41.467172743652391</v>
      </c>
      <c r="I75" s="33">
        <f t="shared" si="13"/>
        <v>41.28491751363358</v>
      </c>
      <c r="J75" s="34">
        <f t="shared" si="13"/>
        <v>40.852894095508951</v>
      </c>
      <c r="K75" s="11"/>
      <c r="L75" s="11"/>
      <c r="M75" s="28">
        <f t="shared" si="14"/>
        <v>53.861395732943357</v>
      </c>
      <c r="N75" s="29">
        <f t="shared" si="14"/>
        <v>54.12040027330908</v>
      </c>
      <c r="O75" s="30">
        <f t="shared" si="14"/>
        <v>54.254778406969777</v>
      </c>
      <c r="P75" s="32">
        <f t="shared" si="14"/>
        <v>54.514982575467911</v>
      </c>
      <c r="Q75" s="31">
        <f t="shared" si="14"/>
        <v>54.799240884521417</v>
      </c>
      <c r="R75" s="33">
        <f t="shared" si="14"/>
        <v>55.072623729549626</v>
      </c>
      <c r="S75" s="34">
        <f t="shared" si="14"/>
        <v>55.720658856736598</v>
      </c>
    </row>
    <row r="76" spans="2:19">
      <c r="B76" s="3">
        <f t="shared" si="12"/>
        <v>64</v>
      </c>
      <c r="C76" s="10">
        <f t="shared" si="9"/>
        <v>1.1170107212763709</v>
      </c>
      <c r="D76" s="28">
        <f t="shared" si="13"/>
        <v>41.90392885643989</v>
      </c>
      <c r="E76" s="29">
        <f t="shared" si="13"/>
        <v>41.728496875564957</v>
      </c>
      <c r="F76" s="30">
        <f t="shared" si="13"/>
        <v>41.637479819134619</v>
      </c>
      <c r="G76" s="32">
        <f t="shared" si="13"/>
        <v>41.461241144763797</v>
      </c>
      <c r="H76" s="31">
        <f t="shared" si="13"/>
        <v>41.268714781077598</v>
      </c>
      <c r="I76" s="33">
        <f t="shared" si="13"/>
        <v>41.083558622558449</v>
      </c>
      <c r="J76" s="34">
        <f t="shared" si="13"/>
        <v>40.644675604955374</v>
      </c>
      <c r="K76" s="11"/>
      <c r="L76" s="11"/>
      <c r="M76" s="28">
        <f t="shared" si="14"/>
        <v>53.144106715340158</v>
      </c>
      <c r="N76" s="29">
        <f t="shared" si="14"/>
        <v>53.407254686652536</v>
      </c>
      <c r="O76" s="30">
        <f t="shared" si="14"/>
        <v>53.543780271298097</v>
      </c>
      <c r="P76" s="32">
        <f t="shared" si="14"/>
        <v>53.808138282854316</v>
      </c>
      <c r="Q76" s="31">
        <f t="shared" si="14"/>
        <v>54.096927828383613</v>
      </c>
      <c r="R76" s="33">
        <f t="shared" si="14"/>
        <v>54.374662066162323</v>
      </c>
      <c r="S76" s="34">
        <f t="shared" si="14"/>
        <v>55.032986592566914</v>
      </c>
    </row>
    <row r="77" spans="2:19">
      <c r="B77" s="3">
        <f t="shared" si="12"/>
        <v>65</v>
      </c>
      <c r="C77" s="10">
        <f t="shared" ref="C77:C102" si="15">B77*PI()/180</f>
        <v>1.1344640137963142</v>
      </c>
      <c r="D77" s="28">
        <f t="shared" ref="D77:J102" si="16">(180/PI())*( 4*ASIN( SIN($C77)/D$9) - 2*$C77 )</f>
        <v>41.664281323125515</v>
      </c>
      <c r="E77" s="29">
        <f t="shared" si="16"/>
        <v>41.486126604662417</v>
      </c>
      <c r="F77" s="30">
        <f t="shared" si="16"/>
        <v>41.393698482325888</v>
      </c>
      <c r="G77" s="32">
        <f t="shared" si="16"/>
        <v>41.214730500429368</v>
      </c>
      <c r="H77" s="31">
        <f t="shared" si="16"/>
        <v>41.019227064885797</v>
      </c>
      <c r="I77" s="33">
        <f t="shared" si="16"/>
        <v>40.831212194090078</v>
      </c>
      <c r="J77" s="34">
        <f t="shared" si="16"/>
        <v>40.385570181068744</v>
      </c>
      <c r="K77" s="11"/>
      <c r="L77" s="11"/>
      <c r="M77" s="28">
        <f t="shared" ref="M77:S102" si="17">(180/PI())*( PI() - 6*ASIN( SIN($C77)/M$9) + 2*$C77 )</f>
        <v>52.503578015311739</v>
      </c>
      <c r="N77" s="29">
        <f t="shared" si="17"/>
        <v>52.770810093006361</v>
      </c>
      <c r="O77" s="30">
        <f t="shared" si="17"/>
        <v>52.909452276511153</v>
      </c>
      <c r="P77" s="32">
        <f t="shared" si="17"/>
        <v>53.177904249355954</v>
      </c>
      <c r="Q77" s="31">
        <f t="shared" si="17"/>
        <v>53.471159402671312</v>
      </c>
      <c r="R77" s="33">
        <f t="shared" si="17"/>
        <v>53.753181708864879</v>
      </c>
      <c r="S77" s="34">
        <f t="shared" si="17"/>
        <v>54.421644728396906</v>
      </c>
    </row>
    <row r="78" spans="2:19">
      <c r="B78" s="3">
        <f t="shared" ref="B78" si="18">B77+1</f>
        <v>66</v>
      </c>
      <c r="C78" s="10">
        <f t="shared" si="15"/>
        <v>1.1519173063162575</v>
      </c>
      <c r="D78" s="28">
        <f t="shared" si="16"/>
        <v>41.371923955844125</v>
      </c>
      <c r="E78" s="29">
        <f t="shared" si="16"/>
        <v>41.191090696943569</v>
      </c>
      <c r="F78" s="30">
        <f t="shared" si="16"/>
        <v>41.097274483165563</v>
      </c>
      <c r="G78" s="32">
        <f t="shared" si="16"/>
        <v>40.915621765166996</v>
      </c>
      <c r="H78" s="31">
        <f t="shared" si="16"/>
        <v>40.717190076242701</v>
      </c>
      <c r="I78" s="33">
        <f t="shared" si="16"/>
        <v>40.526363567707733</v>
      </c>
      <c r="J78" s="34">
        <f t="shared" si="16"/>
        <v>40.074074625355472</v>
      </c>
      <c r="K78" s="11"/>
      <c r="L78" s="11"/>
      <c r="M78" s="28">
        <f t="shared" si="17"/>
        <v>51.94211406623382</v>
      </c>
      <c r="N78" s="29">
        <f t="shared" si="17"/>
        <v>52.213363954584636</v>
      </c>
      <c r="O78" s="30">
        <f t="shared" si="17"/>
        <v>52.35408827525162</v>
      </c>
      <c r="P78" s="32">
        <f t="shared" si="17"/>
        <v>52.626567352249531</v>
      </c>
      <c r="Q78" s="31">
        <f t="shared" si="17"/>
        <v>52.924214885635948</v>
      </c>
      <c r="R78" s="33">
        <f t="shared" si="17"/>
        <v>53.210454648438393</v>
      </c>
      <c r="S78" s="34">
        <f t="shared" si="17"/>
        <v>53.888888061966782</v>
      </c>
    </row>
    <row r="79" spans="2:19">
      <c r="B79" s="3">
        <f>B78+1</f>
        <v>67</v>
      </c>
      <c r="C79" s="10">
        <f t="shared" si="15"/>
        <v>1.1693705988362006</v>
      </c>
      <c r="D79" s="28">
        <f t="shared" si="16"/>
        <v>41.025311924305299</v>
      </c>
      <c r="E79" s="29">
        <f t="shared" si="16"/>
        <v>40.841849174338556</v>
      </c>
      <c r="F79" s="30">
        <f t="shared" si="16"/>
        <v>40.746670355551714</v>
      </c>
      <c r="G79" s="32">
        <f t="shared" si="16"/>
        <v>40.562382326303002</v>
      </c>
      <c r="H79" s="31">
        <f t="shared" si="16"/>
        <v>40.361076488555199</v>
      </c>
      <c r="I79" s="33">
        <f t="shared" si="16"/>
        <v>40.167490484914282</v>
      </c>
      <c r="J79" s="34">
        <f t="shared" si="16"/>
        <v>39.708678631404034</v>
      </c>
      <c r="K79" s="11"/>
      <c r="L79" s="11"/>
      <c r="M79" s="28">
        <f t="shared" si="17"/>
        <v>51.462032113542058</v>
      </c>
      <c r="N79" s="29">
        <f t="shared" si="17"/>
        <v>51.737226238492177</v>
      </c>
      <c r="O79" s="30">
        <f t="shared" si="17"/>
        <v>51.879994466672436</v>
      </c>
      <c r="P79" s="32">
        <f t="shared" si="17"/>
        <v>52.156426510545487</v>
      </c>
      <c r="Q79" s="31">
        <f t="shared" si="17"/>
        <v>52.458385267167223</v>
      </c>
      <c r="R79" s="33">
        <f t="shared" si="17"/>
        <v>52.748764272628598</v>
      </c>
      <c r="S79" s="34">
        <f t="shared" si="17"/>
        <v>53.436982052893931</v>
      </c>
    </row>
    <row r="80" spans="2:19">
      <c r="B80" s="3">
        <f t="shared" ref="B80:B96" si="19">B79+1</f>
        <v>68</v>
      </c>
      <c r="C80" s="10">
        <f t="shared" si="15"/>
        <v>1.1868238913561442</v>
      </c>
      <c r="D80" s="28">
        <f t="shared" si="16"/>
        <v>40.622895901395111</v>
      </c>
      <c r="E80" s="29">
        <f t="shared" si="16"/>
        <v>40.4368577546186</v>
      </c>
      <c r="F80" s="30">
        <f t="shared" si="16"/>
        <v>40.340344428514882</v>
      </c>
      <c r="G80" s="32">
        <f t="shared" si="16"/>
        <v>40.153475557269459</v>
      </c>
      <c r="H80" s="31">
        <f t="shared" si="16"/>
        <v>39.949355168031659</v>
      </c>
      <c r="I80" s="33">
        <f t="shared" si="16"/>
        <v>39.753067076913332</v>
      </c>
      <c r="J80" s="34">
        <f t="shared" si="16"/>
        <v>39.287868741924626</v>
      </c>
      <c r="K80" s="11"/>
      <c r="L80" s="11"/>
      <c r="M80" s="28">
        <f t="shared" si="17"/>
        <v>51.065656147907319</v>
      </c>
      <c r="N80" s="29">
        <f t="shared" si="17"/>
        <v>51.344713368072078</v>
      </c>
      <c r="O80" s="30">
        <f t="shared" si="17"/>
        <v>51.489483357227684</v>
      </c>
      <c r="P80" s="32">
        <f t="shared" si="17"/>
        <v>51.769786664095776</v>
      </c>
      <c r="Q80" s="31">
        <f t="shared" si="17"/>
        <v>52.075967247952477</v>
      </c>
      <c r="R80" s="33">
        <f t="shared" si="17"/>
        <v>52.37039938462997</v>
      </c>
      <c r="S80" s="34">
        <f t="shared" si="17"/>
        <v>53.068196887113061</v>
      </c>
    </row>
    <row r="81" spans="2:19">
      <c r="B81" s="3">
        <f t="shared" si="19"/>
        <v>69</v>
      </c>
      <c r="C81" s="10">
        <f t="shared" si="15"/>
        <v>1.2042771838760873</v>
      </c>
      <c r="D81" s="28">
        <f t="shared" si="16"/>
        <v>40.163126486715207</v>
      </c>
      <c r="E81" s="29">
        <f t="shared" si="16"/>
        <v>39.974572259690582</v>
      </c>
      <c r="F81" s="30">
        <f t="shared" si="16"/>
        <v>39.876755226601503</v>
      </c>
      <c r="G81" s="32">
        <f t="shared" si="16"/>
        <v>39.687365202666996</v>
      </c>
      <c r="H81" s="31">
        <f t="shared" si="16"/>
        <v>39.480495542004135</v>
      </c>
      <c r="I81" s="33">
        <f t="shared" si="16"/>
        <v>39.281568216828809</v>
      </c>
      <c r="J81" s="34">
        <f t="shared" si="16"/>
        <v>38.810132662796264</v>
      </c>
      <c r="K81" s="11"/>
      <c r="L81" s="11"/>
      <c r="M81" s="28">
        <f t="shared" si="17"/>
        <v>50.755310269927165</v>
      </c>
      <c r="N81" s="29">
        <f t="shared" si="17"/>
        <v>51.038141610464123</v>
      </c>
      <c r="O81" s="30">
        <f t="shared" si="17"/>
        <v>51.184867160097753</v>
      </c>
      <c r="P81" s="32">
        <f t="shared" si="17"/>
        <v>51.468952195999528</v>
      </c>
      <c r="Q81" s="31">
        <f t="shared" si="17"/>
        <v>51.779256686993776</v>
      </c>
      <c r="R81" s="33">
        <f t="shared" si="17"/>
        <v>52.07764767475679</v>
      </c>
      <c r="S81" s="34">
        <f t="shared" si="17"/>
        <v>52.784801005805633</v>
      </c>
    </row>
    <row r="82" spans="2:19">
      <c r="B82" s="3">
        <f t="shared" si="19"/>
        <v>70</v>
      </c>
      <c r="C82" s="10">
        <f t="shared" si="15"/>
        <v>1.2217304763960306</v>
      </c>
      <c r="D82" s="28">
        <f t="shared" si="16"/>
        <v>39.644459005644492</v>
      </c>
      <c r="E82" s="29">
        <f t="shared" si="16"/>
        <v>39.453453396117148</v>
      </c>
      <c r="F82" s="30">
        <f t="shared" si="16"/>
        <v>39.354366240782042</v>
      </c>
      <c r="G82" s="32">
        <f t="shared" si="16"/>
        <v>39.162520130577008</v>
      </c>
      <c r="H82" s="31">
        <f t="shared" si="16"/>
        <v>38.952972330951333</v>
      </c>
      <c r="I82" s="33">
        <f t="shared" si="16"/>
        <v>38.751474232241158</v>
      </c>
      <c r="J82" s="34">
        <f t="shared" si="16"/>
        <v>38.273963929516377</v>
      </c>
      <c r="K82" s="11"/>
      <c r="L82" s="11"/>
      <c r="M82" s="28">
        <f t="shared" si="17"/>
        <v>50.533311491533247</v>
      </c>
      <c r="N82" s="29">
        <f t="shared" si="17"/>
        <v>50.819819905824282</v>
      </c>
      <c r="O82" s="30">
        <f t="shared" si="17"/>
        <v>50.968450638826937</v>
      </c>
      <c r="P82" s="32">
        <f t="shared" si="17"/>
        <v>51.256219804134503</v>
      </c>
      <c r="Q82" s="31">
        <f t="shared" si="17"/>
        <v>51.570541503573025</v>
      </c>
      <c r="R82" s="33">
        <f t="shared" si="17"/>
        <v>51.87278865163826</v>
      </c>
      <c r="S82" s="34">
        <f t="shared" si="17"/>
        <v>52.589054105725467</v>
      </c>
    </row>
    <row r="83" spans="2:19">
      <c r="B83" s="3">
        <f t="shared" si="19"/>
        <v>71</v>
      </c>
      <c r="C83" s="10">
        <f t="shared" si="15"/>
        <v>1.2391837689159739</v>
      </c>
      <c r="D83" s="28">
        <f t="shared" si="16"/>
        <v>39.065358674700612</v>
      </c>
      <c r="E83" s="29">
        <f t="shared" si="16"/>
        <v>38.871971898511411</v>
      </c>
      <c r="F83" s="30">
        <f t="shared" si="16"/>
        <v>38.771651060469004</v>
      </c>
      <c r="G83" s="32">
        <f t="shared" si="16"/>
        <v>38.577419442587356</v>
      </c>
      <c r="H83" s="31">
        <f t="shared" si="16"/>
        <v>38.365270634556538</v>
      </c>
      <c r="I83" s="33">
        <f t="shared" si="16"/>
        <v>38.161275968251701</v>
      </c>
      <c r="J83" s="34">
        <f t="shared" si="16"/>
        <v>37.677866915989554</v>
      </c>
      <c r="K83" s="11"/>
      <c r="L83" s="11"/>
      <c r="M83" s="28">
        <f t="shared" si="17"/>
        <v>50.401961987949072</v>
      </c>
      <c r="N83" s="29">
        <f t="shared" si="17"/>
        <v>50.692042152232858</v>
      </c>
      <c r="O83" s="30">
        <f t="shared" si="17"/>
        <v>50.842523409296469</v>
      </c>
      <c r="P83" s="32">
        <f t="shared" si="17"/>
        <v>51.133870836118959</v>
      </c>
      <c r="Q83" s="31">
        <f t="shared" si="17"/>
        <v>51.452094048165165</v>
      </c>
      <c r="R83" s="33">
        <f t="shared" si="17"/>
        <v>51.758086047622449</v>
      </c>
      <c r="S83" s="34">
        <f t="shared" si="17"/>
        <v>52.483199626015676</v>
      </c>
    </row>
    <row r="84" spans="2:19">
      <c r="B84" s="3">
        <f t="shared" si="19"/>
        <v>72</v>
      </c>
      <c r="C84" s="10">
        <f t="shared" si="15"/>
        <v>1.2566370614359172</v>
      </c>
      <c r="D84" s="28">
        <f t="shared" si="16"/>
        <v>38.424306117594831</v>
      </c>
      <c r="E84" s="29">
        <f t="shared" si="16"/>
        <v>38.228614020128056</v>
      </c>
      <c r="F84" s="30">
        <f t="shared" si="16"/>
        <v>38.127098850927375</v>
      </c>
      <c r="G84" s="32">
        <f t="shared" si="16"/>
        <v>37.93055792574313</v>
      </c>
      <c r="H84" s="31">
        <f t="shared" si="16"/>
        <v>37.715891355938069</v>
      </c>
      <c r="I84" s="33">
        <f t="shared" si="16"/>
        <v>37.509480185145186</v>
      </c>
      <c r="J84" s="34">
        <f t="shared" si="16"/>
        <v>37.020362169574447</v>
      </c>
      <c r="K84" s="11"/>
      <c r="L84" s="11"/>
      <c r="M84" s="28">
        <f t="shared" si="17"/>
        <v>50.363540823607764</v>
      </c>
      <c r="N84" s="29">
        <f t="shared" si="17"/>
        <v>50.65707896980792</v>
      </c>
      <c r="O84" s="30">
        <f t="shared" si="17"/>
        <v>50.809351723608913</v>
      </c>
      <c r="P84" s="32">
        <f t="shared" si="17"/>
        <v>51.10416311138529</v>
      </c>
      <c r="Q84" s="31">
        <f t="shared" si="17"/>
        <v>51.426162966092868</v>
      </c>
      <c r="R84" s="33">
        <f t="shared" si="17"/>
        <v>51.735779722282203</v>
      </c>
      <c r="S84" s="34">
        <f t="shared" si="17"/>
        <v>52.469456745638325</v>
      </c>
    </row>
    <row r="85" spans="2:19">
      <c r="B85" s="3">
        <f t="shared" si="19"/>
        <v>73</v>
      </c>
      <c r="C85" s="10">
        <f t="shared" si="15"/>
        <v>1.2740903539558606</v>
      </c>
      <c r="D85" s="28">
        <f t="shared" si="16"/>
        <v>37.719803209446681</v>
      </c>
      <c r="E85" s="29">
        <f t="shared" si="16"/>
        <v>37.521887348102254</v>
      </c>
      <c r="F85" s="30">
        <f t="shared" si="16"/>
        <v>37.419220153525536</v>
      </c>
      <c r="G85" s="32">
        <f t="shared" si="16"/>
        <v>37.220451823861374</v>
      </c>
      <c r="H85" s="31">
        <f t="shared" si="16"/>
        <v>37.00335694148378</v>
      </c>
      <c r="I85" s="33">
        <f t="shared" si="16"/>
        <v>36.794615268077685</v>
      </c>
      <c r="J85" s="34">
        <f t="shared" si="16"/>
        <v>36.29999204981484</v>
      </c>
      <c r="K85" s="11"/>
      <c r="L85" s="11"/>
      <c r="M85" s="28">
        <f t="shared" si="17"/>
        <v>50.420295185830007</v>
      </c>
      <c r="N85" s="29">
        <f t="shared" si="17"/>
        <v>50.717168977846597</v>
      </c>
      <c r="O85" s="30">
        <f t="shared" si="17"/>
        <v>50.87116976971172</v>
      </c>
      <c r="P85" s="32">
        <f t="shared" si="17"/>
        <v>51.169322264207928</v>
      </c>
      <c r="Q85" s="31">
        <f t="shared" si="17"/>
        <v>51.494964587774355</v>
      </c>
      <c r="R85" s="33">
        <f t="shared" si="17"/>
        <v>51.808077097883441</v>
      </c>
      <c r="S85" s="34">
        <f t="shared" si="17"/>
        <v>52.550011925277737</v>
      </c>
    </row>
    <row r="86" spans="2:19">
      <c r="B86" s="3">
        <f t="shared" si="19"/>
        <v>74</v>
      </c>
      <c r="C86" s="10">
        <f t="shared" si="15"/>
        <v>1.2915436464758039</v>
      </c>
      <c r="D86" s="28">
        <f t="shared" si="16"/>
        <v>36.950379219242443</v>
      </c>
      <c r="E86" s="29">
        <f t="shared" si="16"/>
        <v>36.750326913481508</v>
      </c>
      <c r="F86" s="30">
        <f t="shared" si="16"/>
        <v>36.646552979001797</v>
      </c>
      <c r="G86" s="32">
        <f t="shared" si="16"/>
        <v>36.44564489844754</v>
      </c>
      <c r="H86" s="31">
        <f t="shared" si="16"/>
        <v>36.226217406597542</v>
      </c>
      <c r="I86" s="33">
        <f t="shared" si="16"/>
        <v>36.015237219165961</v>
      </c>
      <c r="J86" s="34">
        <f t="shared" si="16"/>
        <v>35.515326641402609</v>
      </c>
      <c r="K86" s="11"/>
      <c r="L86" s="11"/>
      <c r="M86" s="28">
        <f t="shared" si="17"/>
        <v>50.574431171136332</v>
      </c>
      <c r="N86" s="29">
        <f t="shared" si="17"/>
        <v>50.874509629777748</v>
      </c>
      <c r="O86" s="30">
        <f t="shared" si="17"/>
        <v>51.030170531497291</v>
      </c>
      <c r="P86" s="32">
        <f t="shared" si="17"/>
        <v>51.331532652328676</v>
      </c>
      <c r="Q86" s="31">
        <f t="shared" si="17"/>
        <v>51.660673890103702</v>
      </c>
      <c r="R86" s="33">
        <f t="shared" si="17"/>
        <v>51.977144171251069</v>
      </c>
      <c r="S86" s="34">
        <f t="shared" si="17"/>
        <v>52.727010037896093</v>
      </c>
    </row>
    <row r="87" spans="2:19">
      <c r="B87" s="3">
        <f t="shared" si="19"/>
        <v>75</v>
      </c>
      <c r="C87" s="10">
        <f t="shared" si="15"/>
        <v>1.3089969389957472</v>
      </c>
      <c r="D87" s="28">
        <f t="shared" si="16"/>
        <v>36.114597212931628</v>
      </c>
      <c r="E87" s="29">
        <f t="shared" si="16"/>
        <v>35.912501558583308</v>
      </c>
      <c r="F87" s="30">
        <f t="shared" si="16"/>
        <v>35.807669156352077</v>
      </c>
      <c r="G87" s="32">
        <f t="shared" si="16"/>
        <v>35.604714741960244</v>
      </c>
      <c r="H87" s="31">
        <f t="shared" si="16"/>
        <v>35.383056610259729</v>
      </c>
      <c r="I87" s="33">
        <f t="shared" si="16"/>
        <v>35.169935895032026</v>
      </c>
      <c r="J87" s="34">
        <f t="shared" si="16"/>
        <v>34.664969904785302</v>
      </c>
      <c r="K87" s="11"/>
      <c r="L87" s="11"/>
      <c r="M87" s="28">
        <f t="shared" si="17"/>
        <v>50.82810418060253</v>
      </c>
      <c r="N87" s="29">
        <f t="shared" si="17"/>
        <v>51.131247662125041</v>
      </c>
      <c r="O87" s="30">
        <f t="shared" si="17"/>
        <v>51.288496265471892</v>
      </c>
      <c r="P87" s="32">
        <f t="shared" si="17"/>
        <v>51.592927887059616</v>
      </c>
      <c r="Q87" s="31">
        <f t="shared" si="17"/>
        <v>51.9254150846104</v>
      </c>
      <c r="R87" s="33">
        <f t="shared" si="17"/>
        <v>52.24509615745194</v>
      </c>
      <c r="S87" s="34">
        <f t="shared" si="17"/>
        <v>53.002545142822065</v>
      </c>
    </row>
    <row r="88" spans="2:19">
      <c r="B88" s="3">
        <f t="shared" si="19"/>
        <v>76</v>
      </c>
      <c r="C88" s="10">
        <f t="shared" si="15"/>
        <v>1.3264502315156903</v>
      </c>
      <c r="D88" s="28">
        <f t="shared" si="16"/>
        <v>35.21106067171678</v>
      </c>
      <c r="E88" s="29">
        <f t="shared" si="16"/>
        <v>35.007020516460969</v>
      </c>
      <c r="F88" s="30">
        <f t="shared" si="16"/>
        <v>34.901180892240653</v>
      </c>
      <c r="G88" s="32">
        <f t="shared" si="16"/>
        <v>34.696279298554849</v>
      </c>
      <c r="H88" s="31">
        <f t="shared" si="16"/>
        <v>34.47249873378086</v>
      </c>
      <c r="I88" s="33">
        <f t="shared" si="16"/>
        <v>34.257341445421162</v>
      </c>
      <c r="J88" s="34">
        <f t="shared" si="16"/>
        <v>33.747566020606008</v>
      </c>
      <c r="K88" s="11"/>
      <c r="L88" s="11"/>
      <c r="M88" s="28">
        <f t="shared" si="17"/>
        <v>51.183408992424852</v>
      </c>
      <c r="N88" s="29">
        <f t="shared" si="17"/>
        <v>51.489469225308547</v>
      </c>
      <c r="O88" s="30">
        <f t="shared" si="17"/>
        <v>51.648228661639017</v>
      </c>
      <c r="P88" s="32">
        <f t="shared" si="17"/>
        <v>51.955581052167716</v>
      </c>
      <c r="Q88" s="31">
        <f t="shared" si="17"/>
        <v>52.291251899328721</v>
      </c>
      <c r="R88" s="33">
        <f t="shared" si="17"/>
        <v>52.613987831868251</v>
      </c>
      <c r="S88" s="34">
        <f t="shared" si="17"/>
        <v>53.378650969091012</v>
      </c>
    </row>
    <row r="89" spans="2:19">
      <c r="B89" s="3">
        <f t="shared" si="19"/>
        <v>77</v>
      </c>
      <c r="C89" s="10">
        <f t="shared" si="15"/>
        <v>1.3439035240356338</v>
      </c>
      <c r="D89" s="28">
        <f t="shared" si="16"/>
        <v>34.238420272310229</v>
      </c>
      <c r="E89" s="29">
        <f t="shared" si="16"/>
        <v>34.032540149571069</v>
      </c>
      <c r="F89" s="30">
        <f t="shared" si="16"/>
        <v>33.925747488190062</v>
      </c>
      <c r="G89" s="32">
        <f t="shared" si="16"/>
        <v>33.719003539881335</v>
      </c>
      <c r="H89" s="31">
        <f t="shared" si="16"/>
        <v>33.493214911673626</v>
      </c>
      <c r="I89" s="33">
        <f t="shared" si="16"/>
        <v>33.276130901151554</v>
      </c>
      <c r="J89" s="34">
        <f t="shared" si="16"/>
        <v>32.76180587701883</v>
      </c>
      <c r="K89" s="11"/>
      <c r="L89" s="11"/>
      <c r="M89" s="28">
        <f t="shared" si="17"/>
        <v>51.642369591534674</v>
      </c>
      <c r="N89" s="29">
        <f t="shared" si="17"/>
        <v>51.951189775643392</v>
      </c>
      <c r="O89" s="30">
        <f t="shared" si="17"/>
        <v>52.111378767714903</v>
      </c>
      <c r="P89" s="32">
        <f t="shared" si="17"/>
        <v>52.421494690178001</v>
      </c>
      <c r="Q89" s="31">
        <f t="shared" si="17"/>
        <v>52.760177632489544</v>
      </c>
      <c r="R89" s="33">
        <f t="shared" si="17"/>
        <v>53.085803648272666</v>
      </c>
      <c r="S89" s="34">
        <f t="shared" si="17"/>
        <v>53.857291184471748</v>
      </c>
    </row>
    <row r="90" spans="2:19">
      <c r="B90" s="3">
        <f t="shared" si="19"/>
        <v>78</v>
      </c>
      <c r="C90" s="10">
        <f t="shared" si="15"/>
        <v>1.3613568165555769</v>
      </c>
      <c r="D90" s="28">
        <f t="shared" si="16"/>
        <v>33.195380768427732</v>
      </c>
      <c r="E90" s="29">
        <f t="shared" si="16"/>
        <v>32.987770787327754</v>
      </c>
      <c r="F90" s="30">
        <f t="shared" si="16"/>
        <v>32.88008215545257</v>
      </c>
      <c r="G90" s="32">
        <f t="shared" si="16"/>
        <v>32.671606236252558</v>
      </c>
      <c r="H90" s="31">
        <f t="shared" si="16"/>
        <v>32.443929955406496</v>
      </c>
      <c r="I90" s="33">
        <f t="shared" si="16"/>
        <v>32.225034852590369</v>
      </c>
      <c r="J90" s="34">
        <f t="shared" si="16"/>
        <v>31.706433642083539</v>
      </c>
      <c r="K90" s="11"/>
      <c r="L90" s="11"/>
      <c r="M90" s="28">
        <f t="shared" si="17"/>
        <v>52.206928847358391</v>
      </c>
      <c r="N90" s="29">
        <f t="shared" si="17"/>
        <v>52.518343819008358</v>
      </c>
      <c r="O90" s="30">
        <f t="shared" si="17"/>
        <v>52.679876766821174</v>
      </c>
      <c r="P90" s="32">
        <f t="shared" si="17"/>
        <v>52.992590645621149</v>
      </c>
      <c r="Q90" s="31">
        <f t="shared" si="17"/>
        <v>53.33410506689026</v>
      </c>
      <c r="R90" s="33">
        <f t="shared" si="17"/>
        <v>53.662447721114468</v>
      </c>
      <c r="S90" s="34">
        <f t="shared" si="17"/>
        <v>54.440349536874706</v>
      </c>
    </row>
    <row r="91" spans="2:19">
      <c r="B91" s="3">
        <f t="shared" si="19"/>
        <v>79</v>
      </c>
      <c r="C91" s="10">
        <f t="shared" si="15"/>
        <v>1.3788101090755203</v>
      </c>
      <c r="D91" s="28">
        <f t="shared" si="16"/>
        <v>32.080707905819565</v>
      </c>
      <c r="E91" s="29">
        <f t="shared" si="16"/>
        <v>31.871483595353567</v>
      </c>
      <c r="F91" s="30">
        <f t="shared" si="16"/>
        <v>31.762958860634409</v>
      </c>
      <c r="G91" s="32">
        <f t="shared" si="16"/>
        <v>31.552866756761034</v>
      </c>
      <c r="H91" s="31">
        <f t="shared" si="16"/>
        <v>31.323429104168898</v>
      </c>
      <c r="I91" s="33">
        <f t="shared" si="16"/>
        <v>31.102844153308762</v>
      </c>
      <c r="J91" s="34">
        <f t="shared" si="16"/>
        <v>30.580253357121702</v>
      </c>
      <c r="K91" s="11"/>
      <c r="L91" s="11"/>
      <c r="M91" s="28">
        <f t="shared" si="17"/>
        <v>52.878938141270666</v>
      </c>
      <c r="N91" s="29">
        <f t="shared" si="17"/>
        <v>53.19277460696965</v>
      </c>
      <c r="O91" s="30">
        <f t="shared" si="17"/>
        <v>53.355561709048402</v>
      </c>
      <c r="P91" s="32">
        <f t="shared" si="17"/>
        <v>53.670699864858427</v>
      </c>
      <c r="Q91" s="31">
        <f t="shared" si="17"/>
        <v>54.014856343746679</v>
      </c>
      <c r="R91" s="33">
        <f t="shared" si="17"/>
        <v>54.345733770036844</v>
      </c>
      <c r="S91" s="34">
        <f t="shared" si="17"/>
        <v>55.129619964317435</v>
      </c>
    </row>
    <row r="92" spans="2:19">
      <c r="B92" s="3">
        <f t="shared" si="19"/>
        <v>80</v>
      </c>
      <c r="C92" s="10">
        <f t="shared" si="15"/>
        <v>1.3962634015954636</v>
      </c>
      <c r="D92" s="28">
        <f t="shared" si="16"/>
        <v>30.893235296961119</v>
      </c>
      <c r="E92" s="29">
        <f t="shared" si="16"/>
        <v>30.68251740314966</v>
      </c>
      <c r="F92" s="30">
        <f t="shared" si="16"/>
        <v>30.573219129105571</v>
      </c>
      <c r="G92" s="32">
        <f t="shared" si="16"/>
        <v>30.361631825972704</v>
      </c>
      <c r="H92" s="31">
        <f t="shared" si="16"/>
        <v>30.130564730920447</v>
      </c>
      <c r="I92" s="33">
        <f t="shared" si="16"/>
        <v>29.908416577806069</v>
      </c>
      <c r="J92" s="34">
        <f t="shared" si="16"/>
        <v>29.382135481364482</v>
      </c>
      <c r="K92" s="11"/>
      <c r="L92" s="11"/>
      <c r="M92" s="28">
        <f t="shared" si="17"/>
        <v>53.660147054558308</v>
      </c>
      <c r="N92" s="29">
        <f t="shared" si="17"/>
        <v>53.976223895275488</v>
      </c>
      <c r="O92" s="30">
        <f t="shared" si="17"/>
        <v>54.140171306341621</v>
      </c>
      <c r="P92" s="32">
        <f t="shared" si="17"/>
        <v>54.457552261040931</v>
      </c>
      <c r="Q92" s="31">
        <f t="shared" si="17"/>
        <v>54.804152903619354</v>
      </c>
      <c r="R92" s="33">
        <f t="shared" si="17"/>
        <v>55.137375133290924</v>
      </c>
      <c r="S92" s="34">
        <f t="shared" si="17"/>
        <v>55.92679677795325</v>
      </c>
    </row>
    <row r="93" spans="2:19">
      <c r="B93" s="3">
        <f t="shared" si="19"/>
        <v>81</v>
      </c>
      <c r="C93" s="10">
        <f t="shared" si="15"/>
        <v>1.4137166941154069</v>
      </c>
      <c r="D93" s="28">
        <f t="shared" si="16"/>
        <v>29.63187117641062</v>
      </c>
      <c r="E93" s="29">
        <f t="shared" si="16"/>
        <v>29.419785411874674</v>
      </c>
      <c r="F93" s="30">
        <f t="shared" si="16"/>
        <v>29.30977872823664</v>
      </c>
      <c r="G93" s="32">
        <f t="shared" si="16"/>
        <v>29.096822159916229</v>
      </c>
      <c r="H93" s="31">
        <f t="shared" si="16"/>
        <v>28.864262927176796</v>
      </c>
      <c r="I93" s="33">
        <f t="shared" si="16"/>
        <v>28.640683357452595</v>
      </c>
      <c r="J93" s="34">
        <f t="shared" si="16"/>
        <v>28.111023313669847</v>
      </c>
      <c r="K93" s="11"/>
      <c r="L93" s="11"/>
      <c r="M93" s="28">
        <f t="shared" si="17"/>
        <v>54.55219323538406</v>
      </c>
      <c r="N93" s="29">
        <f t="shared" si="17"/>
        <v>54.87032188218798</v>
      </c>
      <c r="O93" s="30">
        <f t="shared" si="17"/>
        <v>55.035331907645038</v>
      </c>
      <c r="P93" s="32">
        <f t="shared" si="17"/>
        <v>55.354766760125628</v>
      </c>
      <c r="Q93" s="31">
        <f t="shared" si="17"/>
        <v>55.70360560923482</v>
      </c>
      <c r="R93" s="33">
        <f t="shared" si="17"/>
        <v>56.038974963821083</v>
      </c>
      <c r="S93" s="34">
        <f t="shared" si="17"/>
        <v>56.833465029495208</v>
      </c>
    </row>
    <row r="94" spans="2:19">
      <c r="B94" s="3">
        <f t="shared" si="19"/>
        <v>82</v>
      </c>
      <c r="C94" s="10">
        <f t="shared" si="15"/>
        <v>1.43116998663535</v>
      </c>
      <c r="D94" s="28">
        <f t="shared" si="16"/>
        <v>28.29560495404462</v>
      </c>
      <c r="E94" s="29">
        <f t="shared" si="16"/>
        <v>28.082281700197708</v>
      </c>
      <c r="F94" s="30">
        <f t="shared" si="16"/>
        <v>27.971634148815063</v>
      </c>
      <c r="G94" s="32">
        <f t="shared" si="16"/>
        <v>27.757438900465921</v>
      </c>
      <c r="H94" s="31">
        <f t="shared" si="16"/>
        <v>27.523529886435757</v>
      </c>
      <c r="I94" s="33">
        <f t="shared" si="16"/>
        <v>27.298655515323347</v>
      </c>
      <c r="J94" s="34">
        <f t="shared" si="16"/>
        <v>26.765939213773311</v>
      </c>
      <c r="K94" s="11"/>
      <c r="L94" s="11"/>
      <c r="M94" s="28">
        <f t="shared" si="17"/>
        <v>55.556592568933105</v>
      </c>
      <c r="N94" s="29">
        <f t="shared" si="17"/>
        <v>55.876577449703419</v>
      </c>
      <c r="O94" s="30">
        <f t="shared" si="17"/>
        <v>56.04254877677743</v>
      </c>
      <c r="P94" s="32">
        <f t="shared" si="17"/>
        <v>56.363841649301129</v>
      </c>
      <c r="Q94" s="31">
        <f t="shared" si="17"/>
        <v>56.714705170346377</v>
      </c>
      <c r="R94" s="33">
        <f t="shared" si="17"/>
        <v>57.052016727015001</v>
      </c>
      <c r="S94" s="34">
        <f t="shared" si="17"/>
        <v>57.85109117934006</v>
      </c>
    </row>
    <row r="95" spans="2:19">
      <c r="B95" s="3">
        <f t="shared" si="19"/>
        <v>83</v>
      </c>
      <c r="C95" s="10">
        <f t="shared" si="15"/>
        <v>1.4486232791552935</v>
      </c>
      <c r="D95" s="28">
        <f t="shared" si="16"/>
        <v>26.883513481153198</v>
      </c>
      <c r="E95" s="29">
        <f t="shared" si="16"/>
        <v>26.669087444011971</v>
      </c>
      <c r="F95" s="30">
        <f t="shared" si="16"/>
        <v>26.557868800844428</v>
      </c>
      <c r="G95" s="32">
        <f t="shared" si="16"/>
        <v>26.342569765120157</v>
      </c>
      <c r="H95" s="31">
        <f t="shared" si="16"/>
        <v>26.107458004109969</v>
      </c>
      <c r="I95" s="33">
        <f t="shared" si="16"/>
        <v>25.881429918610369</v>
      </c>
      <c r="J95" s="34">
        <f t="shared" si="16"/>
        <v>25.345990543672183</v>
      </c>
      <c r="K95" s="11"/>
      <c r="L95" s="11"/>
      <c r="M95" s="28">
        <f t="shared" si="17"/>
        <v>56.674729778270212</v>
      </c>
      <c r="N95" s="29">
        <f t="shared" si="17"/>
        <v>56.996368833982054</v>
      </c>
      <c r="O95" s="30">
        <f t="shared" si="17"/>
        <v>57.163196798733331</v>
      </c>
      <c r="P95" s="32">
        <f t="shared" si="17"/>
        <v>57.486145352319745</v>
      </c>
      <c r="Q95" s="31">
        <f t="shared" si="17"/>
        <v>57.838812993835049</v>
      </c>
      <c r="R95" s="33">
        <f t="shared" si="17"/>
        <v>58.177855122084431</v>
      </c>
      <c r="S95" s="34">
        <f t="shared" si="17"/>
        <v>58.981014184491748</v>
      </c>
    </row>
    <row r="96" spans="2:19">
      <c r="B96" s="3">
        <f t="shared" si="19"/>
        <v>84</v>
      </c>
      <c r="C96" s="10">
        <f t="shared" si="15"/>
        <v>1.4660765716752369</v>
      </c>
      <c r="D96" s="28">
        <f t="shared" si="16"/>
        <v>25.394766943904269</v>
      </c>
      <c r="E96" s="29">
        <f t="shared" si="16"/>
        <v>25.179376765362253</v>
      </c>
      <c r="F96" s="30">
        <f t="shared" si="16"/>
        <v>25.067658839511779</v>
      </c>
      <c r="G96" s="32">
        <f t="shared" si="16"/>
        <v>24.851394828793261</v>
      </c>
      <c r="H96" s="31">
        <f t="shared" si="16"/>
        <v>24.615231611482344</v>
      </c>
      <c r="I96" s="33">
        <f t="shared" si="16"/>
        <v>24.388194966984695</v>
      </c>
      <c r="J96" s="34">
        <f t="shared" si="16"/>
        <v>23.850375249504591</v>
      </c>
      <c r="K96" s="11"/>
      <c r="L96" s="11"/>
      <c r="M96" s="28">
        <f t="shared" si="17"/>
        <v>57.907849584143577</v>
      </c>
      <c r="N96" s="29">
        <f t="shared" si="17"/>
        <v>58.230934851956604</v>
      </c>
      <c r="O96" s="30">
        <f t="shared" si="17"/>
        <v>58.398511740732303</v>
      </c>
      <c r="P96" s="32">
        <f t="shared" si="17"/>
        <v>58.722907756810088</v>
      </c>
      <c r="Q96" s="31">
        <f t="shared" si="17"/>
        <v>59.077152582776492</v>
      </c>
      <c r="R96" s="33">
        <f t="shared" si="17"/>
        <v>59.417707549522966</v>
      </c>
      <c r="S96" s="34">
        <f t="shared" si="17"/>
        <v>60.224437125743108</v>
      </c>
    </row>
    <row r="97" spans="2:19">
      <c r="B97" s="3">
        <f>B96+1</f>
        <v>85</v>
      </c>
      <c r="C97" s="10">
        <f t="shared" si="15"/>
        <v>1.4835298641951802</v>
      </c>
      <c r="D97" s="28">
        <f t="shared" si="16"/>
        <v>23.828634300144607</v>
      </c>
      <c r="E97" s="29">
        <f t="shared" si="16"/>
        <v>23.612422127406319</v>
      </c>
      <c r="F97" s="30">
        <f t="shared" si="16"/>
        <v>23.500278538582734</v>
      </c>
      <c r="G97" s="32">
        <f t="shared" si="16"/>
        <v>23.283191855722688</v>
      </c>
      <c r="H97" s="31">
        <f t="shared" si="16"/>
        <v>23.046132262697444</v>
      </c>
      <c r="I97" s="33">
        <f t="shared" si="16"/>
        <v>22.818235836786837</v>
      </c>
      <c r="J97" s="34">
        <f t="shared" si="16"/>
        <v>22.278387005813798</v>
      </c>
      <c r="K97" s="11"/>
      <c r="L97" s="11"/>
      <c r="M97" s="28">
        <f t="shared" si="17"/>
        <v>59.257048549783057</v>
      </c>
      <c r="N97" s="29">
        <f t="shared" si="17"/>
        <v>59.581366808890486</v>
      </c>
      <c r="O97" s="30">
        <f t="shared" si="17"/>
        <v>59.749582192125885</v>
      </c>
      <c r="P97" s="32">
        <f t="shared" si="17"/>
        <v>60.075212216415963</v>
      </c>
      <c r="Q97" s="31">
        <f t="shared" si="17"/>
        <v>60.430801605953825</v>
      </c>
      <c r="R97" s="33">
        <f t="shared" si="17"/>
        <v>60.772646244819725</v>
      </c>
      <c r="S97" s="34">
        <f t="shared" si="17"/>
        <v>61.582419491279325</v>
      </c>
    </row>
    <row r="98" spans="2:19">
      <c r="B98" s="3">
        <f t="shared" ref="B98:B100" si="20">B97+1</f>
        <v>86</v>
      </c>
      <c r="C98" s="10">
        <f t="shared" si="15"/>
        <v>1.5009831567151233</v>
      </c>
      <c r="D98" s="28">
        <f t="shared" si="16"/>
        <v>22.184488178979791</v>
      </c>
      <c r="E98" s="29">
        <f t="shared" si="16"/>
        <v>21.967599195691342</v>
      </c>
      <c r="F98" s="30">
        <f t="shared" si="16"/>
        <v>21.855105131937471</v>
      </c>
      <c r="G98" s="32">
        <f t="shared" si="16"/>
        <v>21.637341103034576</v>
      </c>
      <c r="H98" s="31">
        <f t="shared" si="16"/>
        <v>21.399543497225903</v>
      </c>
      <c r="I98" s="33">
        <f t="shared" si="16"/>
        <v>21.170939204333418</v>
      </c>
      <c r="J98" s="34">
        <f t="shared" si="16"/>
        <v>20.629419847461907</v>
      </c>
      <c r="K98" s="11"/>
      <c r="L98" s="11"/>
      <c r="M98" s="28">
        <f t="shared" si="17"/>
        <v>60.723267731530328</v>
      </c>
      <c r="N98" s="29">
        <f t="shared" si="17"/>
        <v>61.04860120646299</v>
      </c>
      <c r="O98" s="30">
        <f t="shared" si="17"/>
        <v>61.217342302093797</v>
      </c>
      <c r="P98" s="32">
        <f t="shared" si="17"/>
        <v>61.54398834544817</v>
      </c>
      <c r="Q98" s="31">
        <f t="shared" si="17"/>
        <v>61.900684754161141</v>
      </c>
      <c r="R98" s="33">
        <f t="shared" si="17"/>
        <v>62.243591193499881</v>
      </c>
      <c r="S98" s="34">
        <f t="shared" si="17"/>
        <v>63.055870228807123</v>
      </c>
    </row>
    <row r="99" spans="2:19">
      <c r="B99" s="3">
        <f t="shared" si="20"/>
        <v>87</v>
      </c>
      <c r="C99" s="10">
        <f t="shared" si="15"/>
        <v>1.5184364492350666</v>
      </c>
      <c r="D99" s="28">
        <f t="shared" si="16"/>
        <v>20.461809168096515</v>
      </c>
      <c r="E99" s="29">
        <f t="shared" si="16"/>
        <v>20.244391091509108</v>
      </c>
      <c r="F99" s="30">
        <f t="shared" si="16"/>
        <v>20.13162304942157</v>
      </c>
      <c r="G99" s="32">
        <f t="shared" si="16"/>
        <v>19.913329522929821</v>
      </c>
      <c r="H99" s="31">
        <f t="shared" si="16"/>
        <v>19.674955005616678</v>
      </c>
      <c r="I99" s="33">
        <f t="shared" si="16"/>
        <v>19.445797376962808</v>
      </c>
      <c r="J99" s="34">
        <f t="shared" si="16"/>
        <v>18.902972219694057</v>
      </c>
      <c r="K99" s="11"/>
      <c r="L99" s="11"/>
      <c r="M99" s="28">
        <f t="shared" si="17"/>
        <v>62.307286247855252</v>
      </c>
      <c r="N99" s="29">
        <f t="shared" si="17"/>
        <v>62.633413362736341</v>
      </c>
      <c r="O99" s="30">
        <f t="shared" si="17"/>
        <v>62.802565425867648</v>
      </c>
      <c r="P99" s="32">
        <f t="shared" si="17"/>
        <v>63.130005715605272</v>
      </c>
      <c r="Q99" s="31">
        <f t="shared" si="17"/>
        <v>63.487567491575</v>
      </c>
      <c r="R99" s="33">
        <f t="shared" si="17"/>
        <v>63.831303934555777</v>
      </c>
      <c r="S99" s="34">
        <f t="shared" si="17"/>
        <v>64.645541670458911</v>
      </c>
    </row>
    <row r="100" spans="2:19">
      <c r="B100" s="3">
        <f t="shared" si="20"/>
        <v>88</v>
      </c>
      <c r="C100" s="10">
        <f t="shared" si="15"/>
        <v>1.5358897417550099</v>
      </c>
      <c r="D100" s="28">
        <f t="shared" si="16"/>
        <v>18.660189421308278</v>
      </c>
      <c r="E100" s="29">
        <f t="shared" si="16"/>
        <v>18.442391970542939</v>
      </c>
      <c r="F100" s="30">
        <f t="shared" si="16"/>
        <v>18.329427480602707</v>
      </c>
      <c r="G100" s="32">
        <f t="shared" si="16"/>
        <v>18.110754297804796</v>
      </c>
      <c r="H100" s="31">
        <f t="shared" si="16"/>
        <v>17.871966133630085</v>
      </c>
      <c r="I100" s="33">
        <f t="shared" si="16"/>
        <v>17.642411767654494</v>
      </c>
      <c r="J100" s="34">
        <f t="shared" si="16"/>
        <v>17.098650383905557</v>
      </c>
      <c r="K100" s="11"/>
      <c r="L100" s="11"/>
      <c r="M100" s="28">
        <f t="shared" si="17"/>
        <v>64.009715868037603</v>
      </c>
      <c r="N100" s="29">
        <f t="shared" si="17"/>
        <v>64.336412044185565</v>
      </c>
      <c r="O100" s="30">
        <f t="shared" si="17"/>
        <v>64.505858779095973</v>
      </c>
      <c r="P100" s="32">
        <f t="shared" si="17"/>
        <v>64.833868553292817</v>
      </c>
      <c r="Q100" s="31">
        <f t="shared" si="17"/>
        <v>65.192050799554892</v>
      </c>
      <c r="R100" s="33">
        <f t="shared" si="17"/>
        <v>65.536382348518245</v>
      </c>
      <c r="S100" s="34">
        <f t="shared" si="17"/>
        <v>66.352024424141689</v>
      </c>
    </row>
    <row r="101" spans="2:19">
      <c r="B101" s="3">
        <f>B100+1</f>
        <v>89</v>
      </c>
      <c r="C101" s="10">
        <f t="shared" si="15"/>
        <v>1.5533430342749535</v>
      </c>
      <c r="D101" s="28">
        <f t="shared" si="16"/>
        <v>16.779335528190941</v>
      </c>
      <c r="E101" s="29">
        <f t="shared" si="16"/>
        <v>16.561309869313071</v>
      </c>
      <c r="F101" s="30">
        <f t="shared" si="16"/>
        <v>16.448227209267273</v>
      </c>
      <c r="G101" s="32">
        <f t="shared" si="16"/>
        <v>16.229325651772609</v>
      </c>
      <c r="H101" s="31">
        <f t="shared" si="16"/>
        <v>15.990288668898961</v>
      </c>
      <c r="I101" s="33">
        <f t="shared" si="16"/>
        <v>15.76049565801423</v>
      </c>
      <c r="J101" s="34">
        <f t="shared" si="16"/>
        <v>15.216171125406467</v>
      </c>
      <c r="K101" s="11"/>
      <c r="L101" s="11"/>
      <c r="M101" s="28">
        <f t="shared" si="17"/>
        <v>65.830996707713567</v>
      </c>
      <c r="N101" s="29">
        <f t="shared" si="17"/>
        <v>66.158035196030411</v>
      </c>
      <c r="O101" s="30">
        <f t="shared" si="17"/>
        <v>66.327659186099069</v>
      </c>
      <c r="P101" s="32">
        <f t="shared" si="17"/>
        <v>66.656011522341075</v>
      </c>
      <c r="Q101" s="31">
        <f t="shared" si="17"/>
        <v>67.014566996651538</v>
      </c>
      <c r="R101" s="33">
        <f t="shared" si="17"/>
        <v>67.359256512978632</v>
      </c>
      <c r="S101" s="34">
        <f t="shared" si="17"/>
        <v>68.175743311890301</v>
      </c>
    </row>
    <row r="102" spans="2:19">
      <c r="B102" s="3">
        <f t="shared" ref="B102" si="21">B101+1</f>
        <v>90</v>
      </c>
      <c r="C102" s="10">
        <f t="shared" si="15"/>
        <v>1.5707963267948966</v>
      </c>
      <c r="D102" s="28">
        <f t="shared" si="16"/>
        <v>14.819070598714413</v>
      </c>
      <c r="E102" s="29">
        <f t="shared" si="16"/>
        <v>14.600968772850889</v>
      </c>
      <c r="F102" s="30">
        <f t="shared" si="16"/>
        <v>14.487846672358723</v>
      </c>
      <c r="G102" s="32">
        <f t="shared" si="16"/>
        <v>14.268868892802365</v>
      </c>
      <c r="H102" s="31">
        <f t="shared" si="16"/>
        <v>14.029748864893389</v>
      </c>
      <c r="I102" s="33">
        <f t="shared" si="16"/>
        <v>13.799876204932017</v>
      </c>
      <c r="J102" s="34">
        <f t="shared" si="16"/>
        <v>13.255363719716854</v>
      </c>
      <c r="K102" s="11"/>
      <c r="L102" s="11"/>
      <c r="M102" s="28">
        <f t="shared" si="17"/>
        <v>67.771394101928351</v>
      </c>
      <c r="N102" s="29">
        <f t="shared" si="17"/>
        <v>68.098546840723643</v>
      </c>
      <c r="O102" s="30">
        <f t="shared" si="17"/>
        <v>68.268229991461922</v>
      </c>
      <c r="P102" s="32">
        <f t="shared" si="17"/>
        <v>68.596696660796439</v>
      </c>
      <c r="Q102" s="31">
        <f t="shared" si="17"/>
        <v>68.955376702659919</v>
      </c>
      <c r="R102" s="33">
        <f t="shared" si="17"/>
        <v>69.300185692601971</v>
      </c>
      <c r="S102" s="34">
        <f t="shared" si="17"/>
        <v>70.116954420424733</v>
      </c>
    </row>
  </sheetData>
  <printOptions horizontalCentered="1" verticalCentered="1"/>
  <pageMargins left="0.31496062992125984" right="0.31496062992125984" top="0.35433070866141736" bottom="0.35433070866141736" header="0.31496062992125984" footer="0.31496062992125984"/>
  <pageSetup paperSize="9" scale="53" fitToHeight="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Q45"/>
  <sheetViews>
    <sheetView workbookViewId="0">
      <selection activeCell="G3" sqref="G3"/>
    </sheetView>
  </sheetViews>
  <sheetFormatPr defaultRowHeight="14.4"/>
  <cols>
    <col min="1" max="1" width="8.88671875" style="2"/>
    <col min="2" max="2" width="10.5546875" style="2" customWidth="1"/>
    <col min="3" max="3" width="9.6640625" style="2" customWidth="1"/>
    <col min="4" max="4" width="10.109375" style="2" customWidth="1"/>
    <col min="5" max="5" width="9.109375" style="2" customWidth="1"/>
    <col min="6" max="6" width="10.33203125" style="2" customWidth="1"/>
    <col min="7" max="7" width="10.21875" style="2" customWidth="1"/>
    <col min="8" max="9" width="8.88671875" style="2"/>
    <col min="10" max="10" width="22.77734375" style="2" customWidth="1"/>
    <col min="11" max="16384" width="8.88671875" style="2"/>
  </cols>
  <sheetData>
    <row r="2" spans="2:17">
      <c r="B2" s="12" t="s">
        <v>0</v>
      </c>
      <c r="C2" s="13"/>
      <c r="D2" s="13"/>
      <c r="E2" s="13"/>
      <c r="K2" s="5" t="s">
        <v>5</v>
      </c>
      <c r="L2" s="5" t="s">
        <v>7</v>
      </c>
      <c r="M2" s="5" t="s">
        <v>8</v>
      </c>
      <c r="N2" s="5" t="s">
        <v>9</v>
      </c>
      <c r="O2" s="5" t="s">
        <v>10</v>
      </c>
      <c r="P2" s="5" t="s">
        <v>11</v>
      </c>
      <c r="Q2" s="5" t="s">
        <v>12</v>
      </c>
    </row>
    <row r="3" spans="2:17">
      <c r="B3" s="2" t="s">
        <v>1</v>
      </c>
      <c r="J3" s="5" t="s">
        <v>20</v>
      </c>
      <c r="K3" s="35">
        <v>442.5</v>
      </c>
      <c r="L3" s="36">
        <v>495</v>
      </c>
      <c r="M3" s="37">
        <v>520</v>
      </c>
      <c r="N3" s="38">
        <v>565</v>
      </c>
      <c r="O3" s="39">
        <v>610</v>
      </c>
      <c r="P3" s="40">
        <v>650</v>
      </c>
      <c r="Q3" s="41">
        <v>735</v>
      </c>
    </row>
    <row r="4" spans="2:17">
      <c r="J4" s="5" t="s">
        <v>6</v>
      </c>
      <c r="K4" s="15">
        <f>SQRT( 1 + ( 1.731-0.261*((K3*1000000000000/1000000000000000)^2))^(-0.5))</f>
        <v>1.3309924717560209</v>
      </c>
      <c r="L4" s="17">
        <f t="shared" ref="L4:Q4" si="0">SQRT( 1 + ( 1.731-0.261*((L3*1000000000000/1000000000000000)^2))^(-0.5))</f>
        <v>1.3321065874184512</v>
      </c>
      <c r="M4" s="19">
        <f t="shared" si="0"/>
        <v>1.332685652338071</v>
      </c>
      <c r="N4" s="21">
        <f t="shared" si="0"/>
        <v>1.3338089415365895</v>
      </c>
      <c r="O4" s="23">
        <f t="shared" si="0"/>
        <v>1.3350391125360501</v>
      </c>
      <c r="P4" s="26">
        <f t="shared" si="0"/>
        <v>1.3362252234394405</v>
      </c>
      <c r="Q4" s="27">
        <f t="shared" si="0"/>
        <v>1.3390486427869375</v>
      </c>
    </row>
    <row r="5" spans="2:17" s="1" customFormat="1" ht="43.2">
      <c r="B5" s="4" t="s">
        <v>15</v>
      </c>
      <c r="C5" s="4" t="s">
        <v>25</v>
      </c>
      <c r="D5" s="4" t="s">
        <v>16</v>
      </c>
      <c r="E5" s="4" t="s">
        <v>17</v>
      </c>
      <c r="F5" s="4" t="s">
        <v>18</v>
      </c>
      <c r="G5" s="4" t="s">
        <v>19</v>
      </c>
      <c r="J5" s="49" t="s">
        <v>21</v>
      </c>
      <c r="K5" s="50">
        <f>ASIN( SQRT( (4-K4^2)/3 ) )</f>
        <v>1.0389453730042499</v>
      </c>
      <c r="L5" s="51">
        <f t="shared" ref="L5:Q5" si="1">ASIN( SQRT( (4-L4^2)/3 ) )</f>
        <v>1.0378147093249777</v>
      </c>
      <c r="M5" s="52">
        <f t="shared" si="1"/>
        <v>1.0372272283817672</v>
      </c>
      <c r="N5" s="53">
        <f t="shared" si="1"/>
        <v>1.036087969159937</v>
      </c>
      <c r="O5" s="54">
        <f t="shared" si="1"/>
        <v>1.034840839398623</v>
      </c>
      <c r="P5" s="55">
        <f t="shared" si="1"/>
        <v>1.0336388935142307</v>
      </c>
      <c r="Q5" s="56">
        <f t="shared" si="1"/>
        <v>1.0307797675664434</v>
      </c>
    </row>
    <row r="6" spans="2:17">
      <c r="B6" s="3">
        <f>405</f>
        <v>405</v>
      </c>
      <c r="C6" s="7">
        <f>SQRT( 1 + (1.731-0.261*(B6*1000000000000/1000000000000000)^2)^(-0.5) )</f>
        <v>1.330279348645736</v>
      </c>
      <c r="D6" s="10">
        <f>(180/PI())*ASIN( SQRT( (4-C6^2)/3 ) )</f>
        <v>59.568665082082276</v>
      </c>
      <c r="E6" s="10">
        <f>(180/PI())*( 4*ASIN( SIN(D6*PI()/180)/C6 ) - 2*D6*PI()/180 )</f>
        <v>42.475400444162688</v>
      </c>
      <c r="F6" s="10">
        <f>(180/PI())*ASIN( SQRT( (9-C6^2)/8 ) )</f>
        <v>71.93052769509346</v>
      </c>
      <c r="G6" s="10">
        <f>(180/PI())* ( PI() - 6*ASIN( SIN( (PI()/180)*F6)/C6 ) + 2*(PI()/180)*F6 )</f>
        <v>50.175030542860711</v>
      </c>
      <c r="J6" s="5" t="s">
        <v>22</v>
      </c>
      <c r="K6" s="42">
        <f>(180/PI())*( 4*ASIN( SIN(K5)/K4 ) - 2*K5 )</f>
        <v>42.370942714691878</v>
      </c>
      <c r="L6" s="43">
        <f t="shared" ref="L6:Q6" si="2">(180/PI())*( 4*ASIN( SIN(L5)/L4 ) - 2*L5 )</f>
        <v>42.20820541414114</v>
      </c>
      <c r="M6" s="44">
        <f t="shared" si="2"/>
        <v>42.123841792713307</v>
      </c>
      <c r="N6" s="45">
        <f t="shared" si="2"/>
        <v>41.960616949028136</v>
      </c>
      <c r="O6" s="46">
        <f t="shared" si="2"/>
        <v>41.782504101445824</v>
      </c>
      <c r="P6" s="47">
        <f t="shared" si="2"/>
        <v>41.611403807777414</v>
      </c>
      <c r="Q6" s="48">
        <f t="shared" si="2"/>
        <v>41.206598912945715</v>
      </c>
    </row>
    <row r="7" spans="2:17">
      <c r="B7" s="3">
        <f>B6+10</f>
        <v>415</v>
      </c>
      <c r="C7" s="7">
        <f t="shared" ref="C7:C45" si="3">SQRT( 1 + (1.731-0.261*(B7*1000000000000/1000000000000000)^2)^(-0.5) )</f>
        <v>1.330462876907792</v>
      </c>
      <c r="D7" s="10">
        <f t="shared" ref="D7:D45" si="4">(180/PI())*ASIN( SQRT( (4-C7^2)/3 ) )</f>
        <v>59.557988766292901</v>
      </c>
      <c r="E7" s="10">
        <f t="shared" ref="E7:E45" si="5">(180/PI())*( 4*ASIN( SIN(D7*PI()/180)/C7 ) - 2*D7*PI()/180 )</f>
        <v>42.448495468057203</v>
      </c>
      <c r="F7" s="10">
        <f t="shared" ref="F7:F45" si="6">(180/PI())*ASIN( SQRT( (9-C7^2)/8 ) )</f>
        <v>71.924598274151165</v>
      </c>
      <c r="G7" s="10">
        <f t="shared" ref="G7:G45" si="7">(180/PI())* ( PI() - 6*ASIN( SIN( (PI()/180)*F7)/C7 ) + 2*(PI()/180)*F7 )</f>
        <v>50.223474737199957</v>
      </c>
      <c r="J7" s="5" t="s">
        <v>23</v>
      </c>
      <c r="K7" s="15">
        <f>ASIN( SQRT( (9-K4^2)/8 ) )</f>
        <v>1.2550225093682463</v>
      </c>
      <c r="L7" s="17">
        <f t="shared" ref="L7:Q7" si="8">ASIN( SQRT( (9-L4^2)/8 ) )</f>
        <v>1.2543948660891813</v>
      </c>
      <c r="M7" s="19">
        <f t="shared" si="8"/>
        <v>1.2540688635452282</v>
      </c>
      <c r="N7" s="21">
        <f t="shared" si="8"/>
        <v>1.2534368936647242</v>
      </c>
      <c r="O7" s="23">
        <f t="shared" si="8"/>
        <v>1.252745424306136</v>
      </c>
      <c r="P7" s="26">
        <f t="shared" si="8"/>
        <v>1.2520793427546564</v>
      </c>
      <c r="Q7" s="27">
        <f t="shared" si="8"/>
        <v>1.2504962320939212</v>
      </c>
    </row>
    <row r="8" spans="2:17">
      <c r="B8" s="3">
        <f t="shared" ref="B8:B45" si="9">B7+10</f>
        <v>425</v>
      </c>
      <c r="C8" s="7">
        <f t="shared" si="3"/>
        <v>1.3306512178339036</v>
      </c>
      <c r="D8" s="10">
        <f t="shared" si="4"/>
        <v>59.547033257991018</v>
      </c>
      <c r="E8" s="10">
        <f t="shared" si="5"/>
        <v>42.420900748489913</v>
      </c>
      <c r="F8" s="10">
        <f t="shared" si="6"/>
        <v>71.918514261844962</v>
      </c>
      <c r="G8" s="10">
        <f t="shared" si="7"/>
        <v>50.273164672599577</v>
      </c>
      <c r="J8" s="5" t="s">
        <v>24</v>
      </c>
      <c r="K8" s="42">
        <f>(180/PI())*( PI() - 6*ASIN( SIN(K7)/K4 ) + 2*K7 )</f>
        <v>50.363134162933477</v>
      </c>
      <c r="L8" s="43">
        <f t="shared" ref="L8:Q8" si="10">(180/PI())*( PI() - 6*ASIN( SIN(L7)/L4 ) + 2*L7 )</f>
        <v>50.656296127936479</v>
      </c>
      <c r="M8" s="44">
        <f t="shared" si="10"/>
        <v>50.808325673401988</v>
      </c>
      <c r="N8" s="45">
        <f t="shared" si="10"/>
        <v>51.10257290825443</v>
      </c>
      <c r="O8" s="46">
        <f t="shared" si="10"/>
        <v>51.423816074967135</v>
      </c>
      <c r="P8" s="47">
        <f t="shared" si="10"/>
        <v>51.732566963394092</v>
      </c>
      <c r="Q8" s="48">
        <f t="shared" si="10"/>
        <v>52.46365132152836</v>
      </c>
    </row>
    <row r="9" spans="2:17">
      <c r="B9" s="3">
        <f t="shared" si="9"/>
        <v>435</v>
      </c>
      <c r="C9" s="7">
        <f t="shared" si="3"/>
        <v>1.3308443968284747</v>
      </c>
      <c r="D9" s="10">
        <f t="shared" si="4"/>
        <v>59.535797137416282</v>
      </c>
      <c r="E9" s="10">
        <f t="shared" si="5"/>
        <v>42.39261377867664</v>
      </c>
      <c r="F9" s="10">
        <f t="shared" si="6"/>
        <v>71.912274906180855</v>
      </c>
      <c r="G9" s="10">
        <f t="shared" si="7"/>
        <v>50.324105157433891</v>
      </c>
    </row>
    <row r="10" spans="2:17">
      <c r="B10" s="3">
        <f t="shared" si="9"/>
        <v>445</v>
      </c>
      <c r="C10" s="7">
        <f t="shared" si="3"/>
        <v>1.3310424400355754</v>
      </c>
      <c r="D10" s="10">
        <f t="shared" si="4"/>
        <v>59.524278943432726</v>
      </c>
      <c r="E10" s="10">
        <f t="shared" si="5"/>
        <v>42.363631981908163</v>
      </c>
      <c r="F10" s="10">
        <f t="shared" si="6"/>
        <v>71.905879433403342</v>
      </c>
      <c r="G10" s="10">
        <f t="shared" si="7"/>
        <v>50.376301135394307</v>
      </c>
    </row>
    <row r="11" spans="2:17">
      <c r="B11" s="3">
        <f t="shared" si="9"/>
        <v>455</v>
      </c>
      <c r="C11" s="7">
        <f t="shared" si="3"/>
        <v>1.3312453743493429</v>
      </c>
      <c r="D11" s="10">
        <f t="shared" si="4"/>
        <v>59.512477172943775</v>
      </c>
      <c r="E11" s="10">
        <f t="shared" si="5"/>
        <v>42.333952710773126</v>
      </c>
      <c r="F11" s="10">
        <f t="shared" si="6"/>
        <v>71.899327047698463</v>
      </c>
      <c r="G11" s="10">
        <f t="shared" si="7"/>
        <v>50.429757687077569</v>
      </c>
    </row>
    <row r="12" spans="2:17">
      <c r="B12" s="3">
        <f t="shared" si="9"/>
        <v>465</v>
      </c>
      <c r="C12" s="7">
        <f t="shared" si="3"/>
        <v>1.3314532274247328</v>
      </c>
      <c r="D12" s="10">
        <f t="shared" si="4"/>
        <v>59.500390280287021</v>
      </c>
      <c r="E12" s="10">
        <f t="shared" si="5"/>
        <v>42.303573246355988</v>
      </c>
      <c r="F12" s="10">
        <f t="shared" si="6"/>
        <v>71.892616930886589</v>
      </c>
      <c r="G12" s="10">
        <f t="shared" si="7"/>
        <v>50.48448003162445</v>
      </c>
    </row>
    <row r="13" spans="2:17">
      <c r="B13" s="3">
        <f t="shared" si="9"/>
        <v>475</v>
      </c>
      <c r="C13" s="7">
        <f t="shared" si="3"/>
        <v>1.3316660276886332</v>
      </c>
      <c r="D13" s="10">
        <f t="shared" si="4"/>
        <v>59.488016676608872</v>
      </c>
      <c r="E13" s="10">
        <f t="shared" si="5"/>
        <v>42.272490797409908</v>
      </c>
      <c r="F13" s="10">
        <f t="shared" si="6"/>
        <v>71.885748242104938</v>
      </c>
      <c r="G13" s="10">
        <f t="shared" si="7"/>
        <v>50.540473528412726</v>
      </c>
    </row>
    <row r="14" spans="2:17">
      <c r="B14" s="3">
        <f t="shared" si="9"/>
        <v>485</v>
      </c>
      <c r="C14" s="7">
        <f t="shared" si="3"/>
        <v>1.3318838043513459</v>
      </c>
      <c r="D14" s="10">
        <f t="shared" si="4"/>
        <v>59.475354729218026</v>
      </c>
      <c r="E14" s="10">
        <f t="shared" si="5"/>
        <v>42.240702499503463</v>
      </c>
      <c r="F14" s="10">
        <f t="shared" si="6"/>
        <v>71.878720117479901</v>
      </c>
      <c r="G14" s="10">
        <f t="shared" si="7"/>
        <v>50.597743678802289</v>
      </c>
    </row>
    <row r="15" spans="2:17">
      <c r="B15" s="3">
        <f t="shared" si="9"/>
        <v>495</v>
      </c>
      <c r="C15" s="7">
        <f t="shared" si="3"/>
        <v>1.3321065874184512</v>
      </c>
      <c r="D15" s="10">
        <f t="shared" si="4"/>
        <v>59.462402760917541</v>
      </c>
      <c r="E15" s="10">
        <f t="shared" si="5"/>
        <v>42.20820541414114</v>
      </c>
      <c r="F15" s="10">
        <f t="shared" si="6"/>
        <v>71.871531669788155</v>
      </c>
      <c r="G15" s="10">
        <f t="shared" si="7"/>
        <v>50.656296127936479</v>
      </c>
    </row>
    <row r="16" spans="2:17">
      <c r="B16" s="3">
        <f t="shared" si="9"/>
        <v>505</v>
      </c>
      <c r="C16" s="7">
        <f t="shared" si="3"/>
        <v>1.3323344077030566</v>
      </c>
      <c r="D16" s="10">
        <f t="shared" si="4"/>
        <v>59.449159049314893</v>
      </c>
      <c r="E16" s="10">
        <f t="shared" si="5"/>
        <v>42.174996527857125</v>
      </c>
      <c r="F16" s="10">
        <f t="shared" si="6"/>
        <v>71.864181988107049</v>
      </c>
      <c r="G16" s="10">
        <f t="shared" si="7"/>
        <v>50.716136666598146</v>
      </c>
    </row>
    <row r="17" spans="2:7">
      <c r="B17" s="3">
        <f t="shared" si="9"/>
        <v>515</v>
      </c>
      <c r="C17" s="7">
        <f t="shared" si="3"/>
        <v>1.3325672968384512</v>
      </c>
      <c r="D17" s="10">
        <f t="shared" si="4"/>
        <v>59.435621826109063</v>
      </c>
      <c r="E17" s="10">
        <f t="shared" si="5"/>
        <v>42.141072751280767</v>
      </c>
      <c r="F17" s="10">
        <f t="shared" si="6"/>
        <v>71.856670137453392</v>
      </c>
      <c r="G17" s="10">
        <f t="shared" si="7"/>
        <v>50.777271233126029</v>
      </c>
    </row>
    <row r="18" spans="2:7">
      <c r="B18" s="3">
        <f t="shared" si="9"/>
        <v>525</v>
      </c>
      <c r="C18" s="7">
        <f t="shared" si="3"/>
        <v>1.3328052872911653</v>
      </c>
      <c r="D18" s="10">
        <f t="shared" si="4"/>
        <v>59.421789276354765</v>
      </c>
      <c r="E18" s="10">
        <f t="shared" si="5"/>
        <v>42.106430918174723</v>
      </c>
      <c r="F18" s="10">
        <f t="shared" si="6"/>
        <v>71.848995158410901</v>
      </c>
      <c r="G18" s="10">
        <f t="shared" si="7"/>
        <v>50.839705915386894</v>
      </c>
    </row>
    <row r="19" spans="2:7">
      <c r="B19" s="3">
        <f t="shared" si="9"/>
        <v>535</v>
      </c>
      <c r="C19" s="7">
        <f t="shared" si="3"/>
        <v>1.3330484123744548</v>
      </c>
      <c r="D19" s="10">
        <f t="shared" si="4"/>
        <v>59.407659537702465</v>
      </c>
      <c r="E19" s="10">
        <f t="shared" si="5"/>
        <v>42.071067784443585</v>
      </c>
      <c r="F19" s="10">
        <f t="shared" si="6"/>
        <v>71.841156066745427</v>
      </c>
      <c r="G19" s="10">
        <f t="shared" si="7"/>
        <v>50.90344695281027</v>
      </c>
    </row>
    <row r="20" spans="2:7">
      <c r="B20" s="3">
        <f t="shared" si="9"/>
        <v>545</v>
      </c>
      <c r="C20" s="7">
        <f t="shared" si="3"/>
        <v>1.3332967062622172</v>
      </c>
      <c r="D20" s="10">
        <f t="shared" si="4"/>
        <v>59.393230699613781</v>
      </c>
      <c r="E20" s="10">
        <f t="shared" si="5"/>
        <v>42.034980027113214</v>
      </c>
      <c r="F20" s="10">
        <f t="shared" si="6"/>
        <v>71.833151853008019</v>
      </c>
      <c r="G20" s="10">
        <f t="shared" si="7"/>
        <v>50.9685007384846</v>
      </c>
    </row>
    <row r="21" spans="2:7">
      <c r="B21" s="3">
        <f t="shared" si="9"/>
        <v>555</v>
      </c>
      <c r="C21" s="7">
        <f t="shared" si="3"/>
        <v>1.333550204003354</v>
      </c>
      <c r="D21" s="10">
        <f t="shared" si="4"/>
        <v>59.378500802551748</v>
      </c>
      <c r="E21" s="10">
        <f t="shared" si="5"/>
        <v>41.998164243279888</v>
      </c>
      <c r="F21" s="10">
        <f t="shared" si="6"/>
        <v>71.824981482125253</v>
      </c>
      <c r="G21" s="10">
        <f t="shared" si="7"/>
        <v>51.034873821316303</v>
      </c>
    </row>
    <row r="22" spans="2:7">
      <c r="B22" s="3">
        <f t="shared" si="9"/>
        <v>565</v>
      </c>
      <c r="C22" s="7">
        <f t="shared" si="3"/>
        <v>1.3338089415365895</v>
      </c>
      <c r="D22" s="10">
        <f t="shared" si="4"/>
        <v>59.363467837144988</v>
      </c>
      <c r="E22" s="10">
        <f t="shared" si="5"/>
        <v>41.960616949028136</v>
      </c>
      <c r="F22" s="10">
        <f t="shared" si="6"/>
        <v>71.816643892976856</v>
      </c>
      <c r="G22" s="10">
        <f t="shared" si="7"/>
        <v>51.10257290825443</v>
      </c>
    </row>
    <row r="23" spans="2:7">
      <c r="B23" s="3">
        <f t="shared" si="9"/>
        <v>575</v>
      </c>
      <c r="C23" s="7">
        <f t="shared" si="3"/>
        <v>1.3340729557057611</v>
      </c>
      <c r="D23" s="10">
        <f t="shared" si="4"/>
        <v>59.348129743325025</v>
      </c>
      <c r="E23" s="10">
        <f t="shared" si="5"/>
        <v>41.922334578317411</v>
      </c>
      <c r="F23" s="10">
        <f t="shared" si="6"/>
        <v>71.808137997959548</v>
      </c>
      <c r="G23" s="10">
        <f t="shared" si="7"/>
        <v>51.171604866581745</v>
      </c>
    </row>
    <row r="24" spans="2:7">
      <c r="B24" s="3">
        <f t="shared" si="9"/>
        <v>585</v>
      </c>
      <c r="C24" s="7">
        <f t="shared" si="3"/>
        <v>1.3343422842755945</v>
      </c>
      <c r="D24" s="10">
        <f t="shared" si="4"/>
        <v>59.332484409436084</v>
      </c>
      <c r="E24" s="10">
        <f t="shared" si="5"/>
        <v>41.883313481835827</v>
      </c>
      <c r="F24" s="10">
        <f t="shared" si="6"/>
        <v>71.799462682537737</v>
      </c>
      <c r="G24" s="10">
        <f t="shared" si="7"/>
        <v>51.241976726274672</v>
      </c>
    </row>
    <row r="25" spans="2:7">
      <c r="B25" s="3">
        <f t="shared" si="9"/>
        <v>595</v>
      </c>
      <c r="C25" s="7">
        <f t="shared" si="3"/>
        <v>1.3346169659479752</v>
      </c>
      <c r="D25" s="10">
        <f t="shared" si="4"/>
        <v>59.316529671316751</v>
      </c>
      <c r="E25" s="10">
        <f t="shared" si="5"/>
        <v>41.843549925820724</v>
      </c>
      <c r="F25" s="10">
        <f t="shared" si="6"/>
        <v>71.790616804779503</v>
      </c>
      <c r="G25" s="10">
        <f t="shared" si="7"/>
        <v>51.313695682432403</v>
      </c>
    </row>
    <row r="26" spans="2:7">
      <c r="B26" s="3">
        <f t="shared" si="9"/>
        <v>605</v>
      </c>
      <c r="C26" s="7">
        <f t="shared" si="3"/>
        <v>1.3348970403787355</v>
      </c>
      <c r="D26" s="10">
        <f t="shared" si="4"/>
        <v>59.300263311351941</v>
      </c>
      <c r="E26" s="10">
        <f t="shared" si="5"/>
        <v>41.803040090845123</v>
      </c>
      <c r="F26" s="10">
        <f t="shared" si="6"/>
        <v>71.781599194878581</v>
      </c>
      <c r="G26" s="10">
        <f t="shared" si="7"/>
        <v>51.386769097779215</v>
      </c>
    </row>
    <row r="27" spans="2:7">
      <c r="B27" s="3">
        <f t="shared" si="9"/>
        <v>615</v>
      </c>
      <c r="C27" s="7">
        <f t="shared" si="3"/>
        <v>1.3351825481949682</v>
      </c>
      <c r="D27" s="10">
        <f t="shared" si="4"/>
        <v>59.283683057495168</v>
      </c>
      <c r="E27" s="10">
        <f t="shared" si="5"/>
        <v>41.761780070569195</v>
      </c>
      <c r="F27" s="10">
        <f t="shared" si="6"/>
        <v>71.77240865466095</v>
      </c>
      <c r="G27" s="10">
        <f t="shared" si="7"/>
        <v>51.461204505240076</v>
      </c>
    </row>
    <row r="28" spans="2:7">
      <c r="B28" s="3">
        <f t="shared" si="9"/>
        <v>625</v>
      </c>
      <c r="C28" s="7">
        <f t="shared" si="3"/>
        <v>1.3354735310128851</v>
      </c>
      <c r="D28" s="10">
        <f t="shared" si="4"/>
        <v>59.266786582259648</v>
      </c>
      <c r="E28" s="10">
        <f t="shared" si="5"/>
        <v>41.719765870455618</v>
      </c>
      <c r="F28" s="10">
        <f t="shared" si="6"/>
        <v>71.763043957076533</v>
      </c>
      <c r="G28" s="10">
        <f t="shared" si="7"/>
        <v>51.537009610592591</v>
      </c>
    </row>
    <row r="29" spans="2:7">
      <c r="B29" s="3">
        <f t="shared" si="9"/>
        <v>635</v>
      </c>
      <c r="C29" s="7">
        <f t="shared" si="3"/>
        <v>1.3357700314562346</v>
      </c>
      <c r="D29" s="10">
        <f t="shared" si="4"/>
        <v>59.249571501677401</v>
      </c>
      <c r="E29" s="10">
        <f t="shared" si="5"/>
        <v>41.676993406448524</v>
      </c>
      <c r="F29" s="10">
        <f t="shared" si="6"/>
        <v>71.753503845674388</v>
      </c>
      <c r="G29" s="10">
        <f t="shared" si="7"/>
        <v>51.61419229519624</v>
      </c>
    </row>
    <row r="30" spans="2:7">
      <c r="B30" s="3">
        <f t="shared" si="9"/>
        <v>645</v>
      </c>
      <c r="C30" s="7">
        <f t="shared" si="3"/>
        <v>1.3360720931752998</v>
      </c>
      <c r="D30" s="10">
        <f t="shared" si="4"/>
        <v>59.232035374225411</v>
      </c>
      <c r="E30" s="10">
        <f t="shared" si="5"/>
        <v>41.633458503614186</v>
      </c>
      <c r="F30" s="10">
        <f t="shared" si="6"/>
        <v>71.743787034062223</v>
      </c>
      <c r="G30" s="10">
        <f t="shared" si="7"/>
        <v>51.692760618803007</v>
      </c>
    </row>
    <row r="31" spans="2:7">
      <c r="B31" s="3">
        <f t="shared" si="9"/>
        <v>655</v>
      </c>
      <c r="C31" s="7">
        <f t="shared" si="3"/>
        <v>1.3363797608664882</v>
      </c>
      <c r="D31" s="10">
        <f t="shared" si="4"/>
        <v>59.21417569971787</v>
      </c>
      <c r="E31" s="10">
        <f t="shared" si="5"/>
        <v>41.589156894743113</v>
      </c>
      <c r="F31" s="10">
        <f t="shared" si="6"/>
        <v>71.733892205348738</v>
      </c>
      <c r="G31" s="10">
        <f t="shared" si="7"/>
        <v>51.772722822449062</v>
      </c>
    </row>
    <row r="32" spans="2:7">
      <c r="B32" s="3">
        <f t="shared" si="9"/>
        <v>665</v>
      </c>
      <c r="C32" s="7">
        <f t="shared" si="3"/>
        <v>1.3366930802925385</v>
      </c>
      <c r="D32" s="10">
        <f t="shared" si="4"/>
        <v>59.195989918163136</v>
      </c>
      <c r="E32" s="10">
        <f t="shared" si="5"/>
        <v>41.544084218912595</v>
      </c>
      <c r="F32" s="10">
        <f t="shared" si="6"/>
        <v>71.723818011568511</v>
      </c>
      <c r="G32" s="10">
        <f t="shared" si="7"/>
        <v>51.854087331432154</v>
      </c>
    </row>
    <row r="33" spans="2:7">
      <c r="B33" s="3">
        <f t="shared" si="9"/>
        <v>675</v>
      </c>
      <c r="C33" s="7">
        <f t="shared" si="3"/>
        <v>1.3370120983033595</v>
      </c>
      <c r="D33" s="10">
        <f t="shared" si="4"/>
        <v>59.177475408584712</v>
      </c>
      <c r="E33" s="10">
        <f t="shared" si="5"/>
        <v>41.498236020007454</v>
      </c>
      <c r="F33" s="10">
        <f t="shared" si="6"/>
        <v>71.713563073089347</v>
      </c>
      <c r="G33" s="10">
        <f t="shared" si="7"/>
        <v>51.93686275837559</v>
      </c>
    </row>
    <row r="34" spans="2:7">
      <c r="B34" s="3">
        <f t="shared" si="9"/>
        <v>685</v>
      </c>
      <c r="C34" s="7">
        <f t="shared" si="3"/>
        <v>1.3373368628575217</v>
      </c>
      <c r="D34" s="10">
        <f t="shared" si="4"/>
        <v>59.158629487804795</v>
      </c>
      <c r="E34" s="10">
        <f t="shared" si="5"/>
        <v>41.451607745199979</v>
      </c>
      <c r="F34" s="10">
        <f t="shared" si="6"/>
        <v>71.703125978000898</v>
      </c>
      <c r="G34" s="10">
        <f t="shared" si="7"/>
        <v>52.021057906381856</v>
      </c>
    </row>
    <row r="35" spans="2:7">
      <c r="B35" s="3">
        <f t="shared" si="9"/>
        <v>695</v>
      </c>
      <c r="C35" s="7">
        <f t="shared" si="3"/>
        <v>1.3376674230444234</v>
      </c>
      <c r="D35" s="10">
        <f t="shared" si="4"/>
        <v>59.139449409189133</v>
      </c>
      <c r="E35" s="10">
        <f t="shared" si="5"/>
        <v>41.404194743385766</v>
      </c>
      <c r="F35" s="10">
        <f t="shared" si="6"/>
        <v>71.69250528148433</v>
      </c>
      <c r="G35" s="10">
        <f t="shared" si="7"/>
        <v>52.106681772278414</v>
      </c>
    </row>
    <row r="36" spans="2:7">
      <c r="B36" s="3">
        <f>B35+10</f>
        <v>705</v>
      </c>
      <c r="C36" s="7">
        <f t="shared" si="3"/>
        <v>1.3380038291071525</v>
      </c>
      <c r="D36" s="10">
        <f t="shared" si="4"/>
        <v>59.119932361352205</v>
      </c>
      <c r="E36" s="10">
        <f t="shared" si="5"/>
        <v>41.35599226357575</v>
      </c>
      <c r="F36" s="10">
        <f t="shared" si="6"/>
        <v>71.681699505162427</v>
      </c>
      <c r="G36" s="10">
        <f t="shared" si="7"/>
        <v>52.19374354995854</v>
      </c>
    </row>
    <row r="37" spans="2:7">
      <c r="B37" s="3">
        <f t="shared" si="9"/>
        <v>715</v>
      </c>
      <c r="C37" s="7">
        <f t="shared" si="3"/>
        <v>1.3383461324660677</v>
      </c>
      <c r="D37" s="10">
        <f t="shared" si="4"/>
        <v>59.100075466821146</v>
      </c>
      <c r="E37" s="10">
        <f t="shared" si="5"/>
        <v>41.306995453241868</v>
      </c>
      <c r="F37" s="10">
        <f t="shared" si="6"/>
        <v>71.670707136429257</v>
      </c>
      <c r="G37" s="10">
        <f t="shared" si="7"/>
        <v>52.282252633819489</v>
      </c>
    </row>
    <row r="38" spans="2:7">
      <c r="B38" s="3">
        <f t="shared" si="9"/>
        <v>725</v>
      </c>
      <c r="C38" s="7">
        <f t="shared" si="3"/>
        <v>1.3386943857431193</v>
      </c>
      <c r="D38" s="10">
        <f t="shared" si="4"/>
        <v>59.07987578065719</v>
      </c>
      <c r="E38" s="10">
        <f t="shared" si="5"/>
        <v>41.257199356616994</v>
      </c>
      <c r="F38" s="10">
        <f t="shared" si="6"/>
        <v>71.659526627759064</v>
      </c>
      <c r="G38" s="10">
        <f t="shared" si="7"/>
        <v>52.372218622301062</v>
      </c>
    </row>
    <row r="39" spans="2:7">
      <c r="B39" s="3">
        <f t="shared" si="9"/>
        <v>735</v>
      </c>
      <c r="C39" s="7">
        <f t="shared" si="3"/>
        <v>1.3390486427869375</v>
      </c>
      <c r="D39" s="10">
        <f t="shared" si="4"/>
        <v>59.059330289033184</v>
      </c>
      <c r="E39" s="10">
        <f t="shared" si="5"/>
        <v>41.206598912945715</v>
      </c>
      <c r="F39" s="10">
        <f t="shared" si="6"/>
        <v>71.648156395993524</v>
      </c>
      <c r="G39" s="10">
        <f t="shared" si="7"/>
        <v>52.46365132152836</v>
      </c>
    </row>
    <row r="40" spans="2:7">
      <c r="B40" s="3">
        <f t="shared" si="9"/>
        <v>745</v>
      </c>
      <c r="C40" s="7">
        <f t="shared" si="3"/>
        <v>1.3394089586987137</v>
      </c>
      <c r="D40" s="10">
        <f t="shared" si="4"/>
        <v>59.038435907765496</v>
      </c>
      <c r="E40" s="10">
        <f t="shared" si="5"/>
        <v>41.155188954685585</v>
      </c>
      <c r="F40" s="10">
        <f t="shared" si="6"/>
        <v>71.636594821606579</v>
      </c>
      <c r="G40" s="10">
        <f t="shared" si="7"/>
        <v>52.556560749059834</v>
      </c>
    </row>
    <row r="41" spans="2:7">
      <c r="B41" s="3">
        <f t="shared" si="9"/>
        <v>755</v>
      </c>
      <c r="C41" s="7">
        <f t="shared" si="3"/>
        <v>1.3397753898588982</v>
      </c>
      <c r="D41" s="10">
        <f t="shared" si="4"/>
        <v>59.01718948079921</v>
      </c>
      <c r="E41" s="10">
        <f t="shared" si="5"/>
        <v>41.10296420565772</v>
      </c>
      <c r="F41" s="10">
        <f t="shared" si="6"/>
        <v>71.624840247946295</v>
      </c>
      <c r="G41" s="10">
        <f t="shared" si="7"/>
        <v>52.650957137747255</v>
      </c>
    </row>
    <row r="42" spans="2:7">
      <c r="B42" s="3">
        <f t="shared" si="9"/>
        <v>765</v>
      </c>
      <c r="C42" s="7">
        <f t="shared" si="3"/>
        <v>1.3401479939547434</v>
      </c>
      <c r="D42" s="10">
        <f t="shared" si="4"/>
        <v>58.995587778644463</v>
      </c>
      <c r="E42" s="10">
        <f t="shared" si="5"/>
        <v>41.049919279144994</v>
      </c>
      <c r="F42" s="10">
        <f t="shared" si="6"/>
        <v>71.612890980452946</v>
      </c>
      <c r="G42" s="10">
        <f t="shared" si="7"/>
        <v>52.746850939706015</v>
      </c>
    </row>
    <row r="43" spans="2:7">
      <c r="B43" s="3">
        <f>B42+10</f>
        <v>775</v>
      </c>
      <c r="C43" s="7">
        <f t="shared" si="3"/>
        <v>1.3405268300087247</v>
      </c>
      <c r="D43" s="10">
        <f t="shared" si="4"/>
        <v>58.973627496762553</v>
      </c>
      <c r="E43" s="10">
        <f t="shared" si="5"/>
        <v>40.996048675935342</v>
      </c>
      <c r="F43" s="10">
        <f t="shared" si="6"/>
        <v>71.600745285852085</v>
      </c>
      <c r="G43" s="10">
        <f t="shared" si="7"/>
        <v>52.844252830405111</v>
      </c>
    </row>
    <row r="44" spans="2:7">
      <c r="B44" s="3">
        <f t="shared" si="9"/>
        <v>785</v>
      </c>
      <c r="C44" s="7">
        <f t="shared" si="3"/>
        <v>1.3409119584078621</v>
      </c>
      <c r="D44" s="10">
        <f t="shared" si="4"/>
        <v>58.951305253900223</v>
      </c>
      <c r="E44" s="10">
        <f t="shared" si="5"/>
        <v>40.941346782310148</v>
      </c>
      <c r="F44" s="10">
        <f t="shared" si="6"/>
        <v>71.588401391322876</v>
      </c>
      <c r="G44" s="10">
        <f t="shared" si="7"/>
        <v>52.943173712874966</v>
      </c>
    </row>
    <row r="45" spans="2:7">
      <c r="B45" s="3">
        <f t="shared" si="9"/>
        <v>795</v>
      </c>
      <c r="C45" s="7">
        <f t="shared" si="3"/>
        <v>1.3413034409339812</v>
      </c>
      <c r="D45" s="10">
        <f t="shared" si="4"/>
        <v>58.928617590369548</v>
      </c>
      <c r="E45" s="10">
        <f t="shared" si="5"/>
        <v>40.885807867975188</v>
      </c>
      <c r="F45" s="10">
        <f t="shared" si="6"/>
        <v>71.575857483639126</v>
      </c>
      <c r="G45" s="10">
        <f t="shared" si="7"/>
        <v>53.043624722041443</v>
      </c>
    </row>
  </sheetData>
  <printOptions horizontalCentered="1" verticalCentered="1"/>
  <pageMargins left="0.31496062992125984" right="0.31496062992125984" top="0.35433070866141736" bottom="0.35433070866141736" header="0.31496062992125984" footer="0.31496062992125984"/>
  <pageSetup paperSize="9" scale="5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rainbow elev vs theta</vt:lpstr>
      <vt:lpstr>rainbow elev vs freq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2020-07-20T09:36:39Z</dcterms:modified>
</cp:coreProperties>
</file>