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PAS_2\Cohorte3\TBE\"/>
    </mc:Choice>
  </mc:AlternateContent>
  <xr:revisionPtr revIDLastSave="0" documentId="13_ncr:1_{BE419348-78E8-4071-9F49-F7EDE3FD7B1E}" xr6:coauthVersionLast="47" xr6:coauthVersionMax="47" xr10:uidLastSave="{00000000-0000-0000-0000-000000000000}"/>
  <bookViews>
    <workbookView xWindow="-108" yWindow="-108" windowWidth="23256" windowHeight="12456" activeTab="1" xr2:uid="{A7773E59-1ACE-4D56-8933-809B074FB738}"/>
  </bookViews>
  <sheets>
    <sheet name="Base_IPI" sheetId="1" r:id="rId1"/>
    <sheet name="IPI" sheetId="3" r:id="rId2"/>
    <sheet name="series_Graph" sheetId="4" r:id="rId3"/>
  </sheets>
  <definedNames>
    <definedName name="BASE_IPI">Base_IPI!$A$14:$E$47</definedName>
    <definedName name="Entete">Base_IPI!$A$14:$E$14</definedName>
    <definedName name="Libelle">Base_IPI!$A$14:$A$47</definedName>
    <definedName name="Rang_IPI">Base_IPI!$G$16:$G$47</definedName>
    <definedName name="Trim">Base_IPI!$A$14:$A$47</definedName>
    <definedName name="Trimestre">Base_IPI!$A$14:$A$47</definedName>
    <definedName name="_xlnm.Print_Area" localSheetId="1">IPI!$A$1:$L$53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 l="1"/>
  <c r="J15" i="3"/>
  <c r="J14" i="3"/>
  <c r="J13" i="3"/>
  <c r="J12" i="3"/>
  <c r="I15" i="3"/>
  <c r="I14" i="3"/>
  <c r="I13" i="3"/>
  <c r="I12" i="3"/>
  <c r="H15" i="3"/>
  <c r="G15" i="3"/>
  <c r="F15" i="3"/>
  <c r="E15" i="3"/>
  <c r="D15" i="3"/>
  <c r="C15" i="3"/>
  <c r="C14" i="3"/>
  <c r="C13" i="3"/>
  <c r="D13" i="3"/>
  <c r="D14" i="3"/>
  <c r="C12" i="3"/>
  <c r="E13" i="3"/>
  <c r="F13" i="3"/>
  <c r="G13" i="3"/>
  <c r="H13" i="3"/>
  <c r="E14" i="3"/>
  <c r="F14" i="3"/>
  <c r="G14" i="3"/>
  <c r="H14" i="3"/>
  <c r="D12" i="3"/>
  <c r="E12" i="3"/>
  <c r="F12" i="3"/>
  <c r="G12" i="3"/>
  <c r="H12" i="3"/>
  <c r="C11" i="3"/>
  <c r="D11" i="3"/>
  <c r="E11" i="3"/>
  <c r="F11" i="3"/>
  <c r="G11" i="3"/>
  <c r="H11" i="3"/>
  <c r="H7" i="1" l="1"/>
  <c r="G7" i="1"/>
  <c r="F7" i="1"/>
  <c r="E7" i="1"/>
  <c r="D7" i="1"/>
  <c r="C7" i="1"/>
  <c r="H6" i="1"/>
  <c r="G6" i="1"/>
  <c r="F6" i="1"/>
  <c r="E6" i="1"/>
  <c r="D6" i="1"/>
  <c r="C6" i="1"/>
  <c r="H5" i="1"/>
  <c r="G5" i="1"/>
  <c r="F5" i="1"/>
  <c r="E5" i="1"/>
  <c r="D5" i="1"/>
  <c r="C5" i="1"/>
  <c r="G4" i="1"/>
  <c r="F4" i="1"/>
  <c r="E4" i="1"/>
  <c r="D4" i="1"/>
  <c r="C4" i="1"/>
  <c r="H4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19" i="1"/>
  <c r="G20" i="1" l="1"/>
  <c r="G21" i="1" s="1"/>
  <c r="G22" i="1" s="1"/>
  <c r="G23" i="1" s="1"/>
  <c r="G24" i="1" s="1"/>
  <c r="G25" i="1" s="1"/>
  <c r="F3" i="1" l="1"/>
  <c r="D3" i="1"/>
  <c r="H3" i="1"/>
  <c r="E3" i="1"/>
  <c r="C3" i="1"/>
  <c r="G3" i="1"/>
  <c r="H14" i="1"/>
</calcChain>
</file>

<file path=xl/sharedStrings.xml><?xml version="1.0" encoding="utf-8"?>
<sst xmlns="http://schemas.openxmlformats.org/spreadsheetml/2006/main" count="77" uniqueCount="52">
  <si>
    <t>Libellé Type d'industries</t>
  </si>
  <si>
    <t>T1-15</t>
  </si>
  <si>
    <t>T2-15</t>
  </si>
  <si>
    <t>T3-15</t>
  </si>
  <si>
    <t>T4-15</t>
  </si>
  <si>
    <t>T1-16</t>
  </si>
  <si>
    <t>T2-16</t>
  </si>
  <si>
    <t>T3-16</t>
  </si>
  <si>
    <t>T4-16</t>
  </si>
  <si>
    <t>T1-17</t>
  </si>
  <si>
    <t>T2-17</t>
  </si>
  <si>
    <t>T3-17</t>
  </si>
  <si>
    <t>T4-17</t>
  </si>
  <si>
    <t>T1-18</t>
  </si>
  <si>
    <t>T2-18</t>
  </si>
  <si>
    <t>T3-18</t>
  </si>
  <si>
    <t>T4-18</t>
  </si>
  <si>
    <t>T1-19</t>
  </si>
  <si>
    <t>T2-19</t>
  </si>
  <si>
    <t>T3-19</t>
  </si>
  <si>
    <t>T4-19</t>
  </si>
  <si>
    <t>T1-20</t>
  </si>
  <si>
    <t>T2-20</t>
  </si>
  <si>
    <t>T3-20</t>
  </si>
  <si>
    <t>T4-20</t>
  </si>
  <si>
    <t>T1-21</t>
  </si>
  <si>
    <t>T2-21</t>
  </si>
  <si>
    <t>T3-21</t>
  </si>
  <si>
    <t>T4-21</t>
  </si>
  <si>
    <t>T1-22</t>
  </si>
  <si>
    <t>T2-22</t>
  </si>
  <si>
    <t>T3-22</t>
  </si>
  <si>
    <t>T4-22</t>
  </si>
  <si>
    <t>T1-23</t>
  </si>
  <si>
    <t>T2-23</t>
  </si>
  <si>
    <t>T3-23</t>
  </si>
  <si>
    <t>EGRENAGE DU COTON</t>
  </si>
  <si>
    <t>INDUSTRIES EXTRACTIVES</t>
  </si>
  <si>
    <t>INDUSTRIES MANUFACTURIÈRES</t>
  </si>
  <si>
    <t>INDUSTRIES DE PRODUCTION ET DE DISTRIBUTION D’ÉLECTRICITÉ, DE GAZ ET D’EAU</t>
  </si>
  <si>
    <t>Validation</t>
  </si>
  <si>
    <t>Rang</t>
  </si>
  <si>
    <t>v</t>
  </si>
  <si>
    <t>V</t>
  </si>
  <si>
    <t>T/T-1</t>
  </si>
  <si>
    <t>T/T-4</t>
  </si>
  <si>
    <t>Code</t>
  </si>
  <si>
    <t>01</t>
  </si>
  <si>
    <t>05-09</t>
  </si>
  <si>
    <t>10-33</t>
  </si>
  <si>
    <t>35-36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</si>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</sst>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9"/>
      <name val="Arial Black"/>
      <family val="2"/>
    </font>
    <font>
      <sz val="9"/>
      <name val="Arial Black"/>
      <family val="2"/>
    </font>
    <font>
      <sz val="9"/>
      <color indexed="12"/>
      <name val="Arial Black"/>
      <family val="2"/>
    </font>
    <font>
      <sz val="9"/>
      <color rgb="FF0000CC"/>
      <name val="Arial Black"/>
      <family val="2"/>
    </font>
    <font>
      <b/>
      <sz val="11"/>
      <color theme="1" tint="4.9989318521683403E-2"/>
      <name val="Sitka Text Semibold"/>
    </font>
    <font>
      <sz val="12"/>
      <color theme="1"/>
      <name val="Open Sans SemiBold"/>
      <family val="2"/>
    </font>
    <font>
      <b/>
      <sz val="14"/>
      <color theme="1"/>
      <name val="Calibri"/>
      <family val="2"/>
      <scheme val="minor"/>
    </font>
    <font>
      <b/>
      <sz val="14"/>
      <color rgb="FF0000FF"/>
      <name val="Arial Black"/>
      <family val="2"/>
    </font>
    <font>
      <b/>
      <sz val="14"/>
      <color theme="1"/>
      <name val="Century"/>
      <family val="1"/>
    </font>
    <font>
      <b/>
      <sz val="18"/>
      <color theme="1"/>
      <name val="Calibri"/>
      <family val="2"/>
    </font>
    <font>
      <b/>
      <sz val="18"/>
      <color theme="1"/>
      <name val="Open Sans SemiBold"/>
      <family val="2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gray125">
        <fgColor theme="6" tint="0.79998168889431442"/>
        <bgColor theme="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164" fontId="3" fillId="0" borderId="3" xfId="0" applyNumberFormat="1" applyFont="1" applyBorder="1" applyAlignment="1">
      <alignment horizontal="center" vertical="center"/>
    </xf>
    <xf numFmtId="3" fontId="2" fillId="0" borderId="2" xfId="0" applyNumberFormat="1" applyFont="1" applyBorder="1"/>
    <xf numFmtId="164" fontId="4" fillId="0" borderId="2" xfId="0" applyNumberFormat="1" applyFont="1" applyBorder="1" applyAlignment="1">
      <alignment horizontal="center" vertical="center"/>
    </xf>
    <xf numFmtId="3" fontId="2" fillId="0" borderId="4" xfId="0" applyNumberFormat="1" applyFont="1" applyBorder="1"/>
    <xf numFmtId="164" fontId="4" fillId="0" borderId="4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2" fontId="6" fillId="5" borderId="2" xfId="0" applyNumberFormat="1" applyFont="1" applyFill="1" applyBorder="1" applyAlignment="1">
      <alignment horizontal="center" vertical="center"/>
    </xf>
    <xf numFmtId="2" fontId="6" fillId="5" borderId="11" xfId="0" applyNumberFormat="1" applyFont="1" applyFill="1" applyBorder="1" applyAlignment="1">
      <alignment horizontal="center" vertical="center"/>
    </xf>
    <xf numFmtId="2" fontId="8" fillId="0" borderId="2" xfId="0" quotePrefix="1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5" borderId="13" xfId="0" applyFont="1" applyFill="1" applyBorder="1"/>
    <xf numFmtId="0" fontId="9" fillId="7" borderId="13" xfId="0" applyFont="1" applyFill="1" applyBorder="1" applyAlignment="1">
      <alignment horizontal="left" vertical="center"/>
    </xf>
    <xf numFmtId="0" fontId="0" fillId="5" borderId="13" xfId="0" applyFill="1" applyBorder="1"/>
    <xf numFmtId="2" fontId="8" fillId="5" borderId="1" xfId="0" quotePrefix="1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left" vertical="center"/>
    </xf>
    <xf numFmtId="0" fontId="10" fillId="5" borderId="13" xfId="0" applyFont="1" applyFill="1" applyBorder="1"/>
    <xf numFmtId="2" fontId="11" fillId="5" borderId="2" xfId="0" applyNumberFormat="1" applyFont="1" applyFill="1" applyBorder="1" applyAlignment="1">
      <alignment horizontal="center" vertical="center"/>
    </xf>
    <xf numFmtId="2" fontId="11" fillId="6" borderId="9" xfId="0" applyNumberFormat="1" applyFont="1" applyFill="1" applyBorder="1" applyAlignment="1">
      <alignment horizontal="center" vertical="center"/>
    </xf>
    <xf numFmtId="2" fontId="11" fillId="5" borderId="11" xfId="0" applyNumberFormat="1" applyFont="1" applyFill="1" applyBorder="1" applyAlignment="1">
      <alignment horizontal="center" vertical="center"/>
    </xf>
    <xf numFmtId="2" fontId="11" fillId="6" borderId="10" xfId="0" applyNumberFormat="1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IPI!$H$11</c:f>
              <c:strCache>
                <c:ptCount val="1"/>
                <c:pt idx="0">
                  <c:v>T2-17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IPI!$B$12:$B$15</c:f>
              <c:strCache>
                <c:ptCount val="4"/>
                <c:pt idx="0">
                  <c:v>01</c:v>
                </c:pt>
                <c:pt idx="1">
                  <c:v>05-09</c:v>
                </c:pt>
                <c:pt idx="2">
                  <c:v>10-33</c:v>
                </c:pt>
                <c:pt idx="3">
                  <c:v>35-36</c:v>
                </c:pt>
              </c:strCache>
            </c:strRef>
          </c:cat>
          <c:val>
            <c:numRef>
              <c:f>IPI!$H$12:$H$15</c:f>
              <c:numCache>
                <c:formatCode>0.00</c:formatCode>
                <c:ptCount val="4"/>
                <c:pt idx="0">
                  <c:v>96.388769562281581</c:v>
                </c:pt>
                <c:pt idx="1">
                  <c:v>68.764916712366258</c:v>
                </c:pt>
                <c:pt idx="2">
                  <c:v>104.38413235835689</c:v>
                </c:pt>
                <c:pt idx="3">
                  <c:v>105.41979591508668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8DF-4F04-8317-304944B27D42}"/>
            </c:ext>
          </c:extLst>
        </c:ser>
        <c:ser>
          <c:idx val="1"/>
          <c:order val="1"/>
          <c:tx>
            <c:strRef>
              <c:f>IPI!$G$11</c:f>
              <c:strCache>
                <c:ptCount val="1"/>
                <c:pt idx="0">
                  <c:v>T1-17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IPI!$B$12:$B$15</c:f>
              <c:strCache>
                <c:ptCount val="4"/>
                <c:pt idx="0">
                  <c:v>01</c:v>
                </c:pt>
                <c:pt idx="1">
                  <c:v>05-09</c:v>
                </c:pt>
                <c:pt idx="2">
                  <c:v>10-33</c:v>
                </c:pt>
                <c:pt idx="3">
                  <c:v>35-36</c:v>
                </c:pt>
              </c:strCache>
            </c:strRef>
          </c:cat>
          <c:val>
            <c:numRef>
              <c:f>IPI!$G$12:$G$15</c:f>
              <c:numCache>
                <c:formatCode>0.00</c:formatCode>
                <c:ptCount val="4"/>
                <c:pt idx="0">
                  <c:v>105.07418375456909</c:v>
                </c:pt>
                <c:pt idx="1">
                  <c:v>70.718344678610165</c:v>
                </c:pt>
                <c:pt idx="2">
                  <c:v>113.60683886075769</c:v>
                </c:pt>
                <c:pt idx="3">
                  <c:v>102.39346696958151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8DF-4F04-8317-304944B27D42}"/>
            </c:ext>
          </c:extLst>
        </c:ser>
        <c:ser>
          <c:idx val="2"/>
          <c:order val="2"/>
          <c:tx>
            <c:strRef>
              <c:f>IPI!$F$11</c:f>
              <c:strCache>
                <c:ptCount val="1"/>
                <c:pt idx="0">
                  <c:v>T4-16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IPI!$B$12:$B$15</c:f>
              <c:strCache>
                <c:ptCount val="4"/>
                <c:pt idx="0">
                  <c:v>01</c:v>
                </c:pt>
                <c:pt idx="1">
                  <c:v>05-09</c:v>
                </c:pt>
                <c:pt idx="2">
                  <c:v>10-33</c:v>
                </c:pt>
                <c:pt idx="3">
                  <c:v>35-36</c:v>
                </c:pt>
              </c:strCache>
            </c:strRef>
          </c:cat>
          <c:val>
            <c:numRef>
              <c:f>IPI!$F$12:$F$15</c:f>
              <c:numCache>
                <c:formatCode>0.00</c:formatCode>
                <c:ptCount val="4"/>
                <c:pt idx="0">
                  <c:v>131.56727395808554</c:v>
                </c:pt>
                <c:pt idx="1">
                  <c:v>113.92118604782087</c:v>
                </c:pt>
                <c:pt idx="2">
                  <c:v>102.53789848262466</c:v>
                </c:pt>
                <c:pt idx="3">
                  <c:v>111.41817463128041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8DF-4F04-8317-304944B27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5959464"/>
        <c:axId val="615962704"/>
      </c:barChart>
      <c:lineChart>
        <c:grouping val="standard"/>
        <c:varyColors val="0"/>
        <c:ser>
          <c:idx val="3"/>
          <c:order val="3"/>
          <c:tx>
            <c:strRef>
              <c:f>IPI!$I$11</c:f>
              <c:strCache>
                <c:ptCount val="1"/>
                <c:pt idx="0">
                  <c:v>T/T-1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IPI!$B$12:$B$15</c:f>
              <c:strCache>
                <c:ptCount val="4"/>
                <c:pt idx="0">
                  <c:v>01</c:v>
                </c:pt>
                <c:pt idx="1">
                  <c:v>05-09</c:v>
                </c:pt>
                <c:pt idx="2">
                  <c:v>10-33</c:v>
                </c:pt>
                <c:pt idx="3">
                  <c:v>35-36</c:v>
                </c:pt>
              </c:strCache>
            </c:strRef>
          </c:cat>
          <c:val>
            <c:numRef>
              <c:f>IPI!$I$12:$I$15</c:f>
              <c:numCache>
                <c:formatCode>0.00</c:formatCode>
                <c:ptCount val="4"/>
                <c:pt idx="0">
                  <c:v>-8.2659830245027539</c:v>
                </c:pt>
                <c:pt idx="1">
                  <c:v>-2.7622648339996392</c:v>
                </c:pt>
                <c:pt idx="2">
                  <c:v>-8.1180909484723998</c:v>
                </c:pt>
                <c:pt idx="3">
                  <c:v>2.9555879247688877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DF-4F04-8317-304944B27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485632"/>
        <c:axId val="681484192"/>
      </c:lineChart>
      <c:catAx>
        <c:axId val="615959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62704"/>
        <c:crosses val="autoZero"/>
        <c:auto val="1"/>
        <c:lblAlgn val="ctr"/>
        <c:lblOffset val="100"/>
        <c:noMultiLvlLbl val="0"/>
      </c:catAx>
      <c:valAx>
        <c:axId val="6159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959464"/>
        <c:crosses val="autoZero"/>
        <c:crossBetween val="between"/>
      </c:valAx>
      <c:valAx>
        <c:axId val="6814841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485632"/>
        <c:crosses val="max"/>
        <c:crossBetween val="between"/>
      </c:valAx>
      <c:catAx>
        <c:axId val="681485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1484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788504</xdr:colOff>
      <xdr:row>17</xdr:row>
      <xdr:rowOff>19050</xdr:rowOff>
    </xdr:from>
    <xdr:to>
      <xdr:col>9</xdr:col>
      <xdr:colOff>781878</xdr:colOff>
      <xdr:row>32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8B98E0-48E4-372C-FC94-8E57FB86D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A15-8E4F-4466-B7B1-0AE3BC832D2B}">
  <dimension ref="A2:AJ51"/>
  <sheetViews>
    <sheetView workbookViewId="0">
      <selection activeCell="C14" sqref="C14"/>
    </sheetView>
  </sheetViews>
  <sheetFormatPr baseColWidth="10" defaultRowHeight="14.4" x14ac:dyDescent="0.3"/>
  <cols>
    <col min="2" max="2" width="84.44140625" customWidth="1"/>
    <col min="3" max="3" width="22.6640625" bestFit="1" customWidth="1"/>
    <col min="4" max="4" width="32.109375" customWidth="1"/>
    <col min="5" max="5" width="22.5546875" customWidth="1"/>
    <col min="6" max="6" width="19.21875" customWidth="1"/>
    <col min="8" max="8" width="17.88671875" customWidth="1"/>
    <col min="9" max="9" width="18" customWidth="1"/>
  </cols>
  <sheetData>
    <row r="2" spans="1:8" x14ac:dyDescent="0.3">
      <c r="C2">
        <v>5</v>
      </c>
      <c r="D2">
        <v>4</v>
      </c>
      <c r="E2">
        <v>3</v>
      </c>
      <c r="F2">
        <v>2</v>
      </c>
      <c r="G2">
        <v>1</v>
      </c>
      <c r="H2">
        <v>0</v>
      </c>
    </row>
    <row r="3" spans="1:8" x14ac:dyDescent="0.3">
      <c r="C3" t="str">
        <f t="shared" ref="C3:H3" si="0">INDEX(BASE_IPI,MAX(Rang_IPI)-C2,1)</f>
        <v>T1-16</v>
      </c>
      <c r="D3" t="str">
        <f t="shared" si="0"/>
        <v>T2-16</v>
      </c>
      <c r="E3" t="str">
        <f t="shared" si="0"/>
        <v>T3-16</v>
      </c>
      <c r="F3" t="str">
        <f t="shared" si="0"/>
        <v>T4-16</v>
      </c>
      <c r="G3" t="str">
        <f t="shared" si="0"/>
        <v>T1-17</v>
      </c>
      <c r="H3" t="str">
        <f t="shared" si="0"/>
        <v>T2-17</v>
      </c>
    </row>
    <row r="4" spans="1:8" ht="15.6" x14ac:dyDescent="0.4">
      <c r="B4" s="2" t="s">
        <v>36</v>
      </c>
      <c r="C4">
        <f t="shared" ref="C4:H7" si="1">INDEX(BASE_IPI,MATCH(C$3,Trim,0),MATCH($B4,Entete,0))</f>
        <v>155.12111106585547</v>
      </c>
      <c r="D4">
        <f t="shared" si="1"/>
        <v>154.93535045930332</v>
      </c>
      <c r="E4">
        <f t="shared" si="1"/>
        <v>0</v>
      </c>
      <c r="F4">
        <f t="shared" si="1"/>
        <v>131.56727395808554</v>
      </c>
      <c r="G4">
        <f t="shared" si="1"/>
        <v>105.07418375456909</v>
      </c>
      <c r="H4">
        <f t="shared" si="1"/>
        <v>96.388769562281581</v>
      </c>
    </row>
    <row r="5" spans="1:8" ht="15.6" x14ac:dyDescent="0.4">
      <c r="B5" s="4" t="s">
        <v>37</v>
      </c>
      <c r="C5">
        <f t="shared" si="1"/>
        <v>93.05660880533793</v>
      </c>
      <c r="D5">
        <f t="shared" si="1"/>
        <v>105.77127332967264</v>
      </c>
      <c r="E5">
        <f t="shared" si="1"/>
        <v>109.04601957121926</v>
      </c>
      <c r="F5">
        <f t="shared" si="1"/>
        <v>113.92118604782087</v>
      </c>
      <c r="G5">
        <f t="shared" si="1"/>
        <v>70.718344678610165</v>
      </c>
      <c r="H5">
        <f t="shared" si="1"/>
        <v>68.764916712366258</v>
      </c>
    </row>
    <row r="6" spans="1:8" ht="15.6" x14ac:dyDescent="0.4">
      <c r="B6" s="4" t="s">
        <v>38</v>
      </c>
      <c r="C6">
        <f t="shared" si="1"/>
        <v>109.9029432554965</v>
      </c>
      <c r="D6">
        <f t="shared" si="1"/>
        <v>99.869737139581389</v>
      </c>
      <c r="E6">
        <f t="shared" si="1"/>
        <v>100.02047371586954</v>
      </c>
      <c r="F6">
        <f t="shared" si="1"/>
        <v>102.53789848262466</v>
      </c>
      <c r="G6">
        <f t="shared" si="1"/>
        <v>113.60683886075769</v>
      </c>
      <c r="H6">
        <f t="shared" si="1"/>
        <v>104.38413235835689</v>
      </c>
    </row>
    <row r="7" spans="1:8" ht="16.2" thickBot="1" x14ac:dyDescent="0.45">
      <c r="B7" s="6" t="s">
        <v>39</v>
      </c>
      <c r="C7">
        <f t="shared" si="1"/>
        <v>110.12263719924428</v>
      </c>
      <c r="D7">
        <f t="shared" si="1"/>
        <v>109.83585907088063</v>
      </c>
      <c r="E7">
        <f t="shared" si="1"/>
        <v>105.2629324766945</v>
      </c>
      <c r="F7">
        <f t="shared" si="1"/>
        <v>111.41817463128041</v>
      </c>
      <c r="G7">
        <f t="shared" si="1"/>
        <v>102.39346696958151</v>
      </c>
      <c r="H7">
        <f t="shared" si="1"/>
        <v>105.41979591508668</v>
      </c>
    </row>
    <row r="13" spans="1:8" ht="15" thickBot="1" x14ac:dyDescent="0.35"/>
    <row r="14" spans="1:8" ht="61.2" thickTop="1" thickBot="1" x14ac:dyDescent="0.45">
      <c r="A14" s="1" t="s">
        <v>0</v>
      </c>
      <c r="B14" s="2" t="s">
        <v>36</v>
      </c>
      <c r="C14" s="4" t="s">
        <v>37</v>
      </c>
      <c r="D14" s="4" t="s">
        <v>38</v>
      </c>
      <c r="E14" s="6" t="s">
        <v>39</v>
      </c>
      <c r="F14" s="9" t="s">
        <v>40</v>
      </c>
      <c r="G14" s="11" t="s">
        <v>41</v>
      </c>
      <c r="H14">
        <f>MAX(Rang_IPI)</f>
        <v>11</v>
      </c>
    </row>
    <row r="15" spans="1:8" ht="15.6" customHeight="1" thickBot="1" x14ac:dyDescent="0.35">
      <c r="A15" s="1" t="s">
        <v>1</v>
      </c>
      <c r="B15" s="3">
        <v>140.50068743396599</v>
      </c>
      <c r="C15" s="5">
        <v>92.967988232180858</v>
      </c>
      <c r="D15" s="5">
        <v>106.39629376484606</v>
      </c>
      <c r="E15" s="7">
        <v>93.974216208841398</v>
      </c>
      <c r="F15" s="10" t="s">
        <v>42</v>
      </c>
      <c r="G15" s="8">
        <v>1</v>
      </c>
    </row>
    <row r="16" spans="1:8" ht="15.6" thickBot="1" x14ac:dyDescent="0.35">
      <c r="A16" s="1" t="s">
        <v>2</v>
      </c>
      <c r="B16" s="3">
        <v>140.33245545251651</v>
      </c>
      <c r="C16" s="5">
        <v>110.80002538864512</v>
      </c>
      <c r="D16" s="5">
        <v>94.525199181519241</v>
      </c>
      <c r="E16" s="7">
        <v>96.553315012085562</v>
      </c>
      <c r="F16" t="s">
        <v>42</v>
      </c>
      <c r="G16" s="8">
        <v>2</v>
      </c>
    </row>
    <row r="17" spans="1:7" ht="15.6" thickBot="1" x14ac:dyDescent="0.35">
      <c r="A17" s="1" t="s">
        <v>3</v>
      </c>
      <c r="B17" s="3">
        <v>0</v>
      </c>
      <c r="C17" s="5">
        <v>100.13293245555687</v>
      </c>
      <c r="D17" s="5">
        <v>98.236817804446574</v>
      </c>
      <c r="E17" s="7">
        <v>97.167928334675793</v>
      </c>
      <c r="F17" t="s">
        <v>42</v>
      </c>
      <c r="G17" s="8">
        <v>3</v>
      </c>
    </row>
    <row r="18" spans="1:7" ht="15.6" thickBot="1" x14ac:dyDescent="0.35">
      <c r="A18" s="1" t="s">
        <v>4</v>
      </c>
      <c r="B18" s="3">
        <v>119.16685711351759</v>
      </c>
      <c r="C18" s="5">
        <v>96.099053923617319</v>
      </c>
      <c r="D18" s="5">
        <v>100.84168924918841</v>
      </c>
      <c r="E18" s="7">
        <v>112.30454044439735</v>
      </c>
      <c r="F18" t="s">
        <v>42</v>
      </c>
      <c r="G18" s="8">
        <v>4</v>
      </c>
    </row>
    <row r="19" spans="1:7" ht="15.6" thickBot="1" x14ac:dyDescent="0.35">
      <c r="A19" s="1" t="s">
        <v>5</v>
      </c>
      <c r="B19" s="3">
        <v>155.12111106585547</v>
      </c>
      <c r="C19" s="5">
        <v>93.05660880533793</v>
      </c>
      <c r="D19" s="5">
        <v>109.9029432554965</v>
      </c>
      <c r="E19" s="7">
        <v>110.12263719924428</v>
      </c>
      <c r="F19" t="s">
        <v>42</v>
      </c>
      <c r="G19">
        <f>IF(LOWER(F19)="v",G18+1,"")</f>
        <v>5</v>
      </c>
    </row>
    <row r="20" spans="1:7" ht="15.6" thickBot="1" x14ac:dyDescent="0.35">
      <c r="A20" s="1" t="s">
        <v>6</v>
      </c>
      <c r="B20" s="3">
        <v>154.93535045930332</v>
      </c>
      <c r="C20" s="5">
        <v>105.77127332967264</v>
      </c>
      <c r="D20" s="5">
        <v>99.869737139581389</v>
      </c>
      <c r="E20" s="7">
        <v>109.83585907088063</v>
      </c>
      <c r="F20" t="s">
        <v>42</v>
      </c>
      <c r="G20">
        <f t="shared" ref="G20:G47" si="2">IF(LOWER(F20)="v",G19+1,"")</f>
        <v>6</v>
      </c>
    </row>
    <row r="21" spans="1:7" ht="15.6" thickBot="1" x14ac:dyDescent="0.35">
      <c r="A21" s="1" t="s">
        <v>7</v>
      </c>
      <c r="B21" s="3">
        <v>0</v>
      </c>
      <c r="C21" s="5">
        <v>109.04601957121926</v>
      </c>
      <c r="D21" s="5">
        <v>100.02047371586954</v>
      </c>
      <c r="E21" s="7">
        <v>105.2629324766945</v>
      </c>
      <c r="F21" t="s">
        <v>43</v>
      </c>
      <c r="G21">
        <f t="shared" si="2"/>
        <v>7</v>
      </c>
    </row>
    <row r="22" spans="1:7" ht="15.6" thickBot="1" x14ac:dyDescent="0.35">
      <c r="A22" s="1" t="s">
        <v>8</v>
      </c>
      <c r="B22" s="3">
        <v>131.56727395808554</v>
      </c>
      <c r="C22" s="5">
        <v>113.92118604782087</v>
      </c>
      <c r="D22" s="5">
        <v>102.53789848262466</v>
      </c>
      <c r="E22" s="7">
        <v>111.41817463128041</v>
      </c>
      <c r="F22" t="s">
        <v>42</v>
      </c>
      <c r="G22">
        <f t="shared" si="2"/>
        <v>8</v>
      </c>
    </row>
    <row r="23" spans="1:7" ht="15.6" thickBot="1" x14ac:dyDescent="0.35">
      <c r="A23" s="1" t="s">
        <v>9</v>
      </c>
      <c r="B23" s="3">
        <v>105.07418375456909</v>
      </c>
      <c r="C23" s="5">
        <v>70.718344678610165</v>
      </c>
      <c r="D23" s="5">
        <v>113.60683886075769</v>
      </c>
      <c r="E23" s="7">
        <v>102.39346696958151</v>
      </c>
      <c r="F23" t="s">
        <v>42</v>
      </c>
      <c r="G23">
        <f t="shared" si="2"/>
        <v>9</v>
      </c>
    </row>
    <row r="24" spans="1:7" ht="15.6" thickBot="1" x14ac:dyDescent="0.35">
      <c r="A24" s="1" t="s">
        <v>10</v>
      </c>
      <c r="B24" s="3">
        <v>96.388769562281581</v>
      </c>
      <c r="C24" s="5">
        <v>68.764916712366258</v>
      </c>
      <c r="D24" s="5">
        <v>104.38413235835689</v>
      </c>
      <c r="E24" s="7">
        <v>105.41979591508668</v>
      </c>
      <c r="F24" t="s">
        <v>42</v>
      </c>
      <c r="G24">
        <f t="shared" si="2"/>
        <v>10</v>
      </c>
    </row>
    <row r="25" spans="1:7" ht="15.6" thickBot="1" x14ac:dyDescent="0.35">
      <c r="A25" s="1" t="s">
        <v>11</v>
      </c>
      <c r="B25" s="3">
        <v>0</v>
      </c>
      <c r="C25" s="5">
        <v>68.165349094000788</v>
      </c>
      <c r="D25" s="5">
        <v>105.76890171107775</v>
      </c>
      <c r="E25" s="7">
        <v>112.36868529195685</v>
      </c>
      <c r="F25" t="s">
        <v>42</v>
      </c>
      <c r="G25">
        <f t="shared" si="2"/>
        <v>11</v>
      </c>
    </row>
    <row r="26" spans="1:7" ht="15.6" thickBot="1" x14ac:dyDescent="0.35">
      <c r="A26" s="1" t="s">
        <v>12</v>
      </c>
      <c r="B26" s="3">
        <v>81.421840252003051</v>
      </c>
      <c r="C26" s="5">
        <v>234.14258909259866</v>
      </c>
      <c r="D26" s="5">
        <v>107.32462498109059</v>
      </c>
      <c r="E26" s="7">
        <v>116.29998302407708</v>
      </c>
      <c r="G26" t="str">
        <f t="shared" si="2"/>
        <v/>
      </c>
    </row>
    <row r="27" spans="1:7" ht="15.6" thickBot="1" x14ac:dyDescent="0.35">
      <c r="A27" s="1" t="s">
        <v>13</v>
      </c>
      <c r="B27" s="3">
        <v>102.02154465594406</v>
      </c>
      <c r="C27" s="5">
        <v>233.72620540923802</v>
      </c>
      <c r="D27" s="5">
        <v>129.50456987312199</v>
      </c>
      <c r="E27" s="7">
        <v>117.30721594805529</v>
      </c>
      <c r="G27" t="str">
        <f t="shared" si="2"/>
        <v/>
      </c>
    </row>
    <row r="28" spans="1:7" ht="15.6" thickBot="1" x14ac:dyDescent="0.35">
      <c r="A28" s="1" t="s">
        <v>14</v>
      </c>
      <c r="B28" s="3">
        <v>87.484477338467386</v>
      </c>
      <c r="C28" s="5">
        <v>303.67239627480302</v>
      </c>
      <c r="D28" s="5">
        <v>122.07680789033155</v>
      </c>
      <c r="E28" s="7">
        <v>119.78844384452434</v>
      </c>
      <c r="G28" t="str">
        <f t="shared" si="2"/>
        <v/>
      </c>
    </row>
    <row r="29" spans="1:7" ht="15.6" thickBot="1" x14ac:dyDescent="0.35">
      <c r="A29" s="1" t="s">
        <v>15</v>
      </c>
      <c r="B29" s="3">
        <v>0</v>
      </c>
      <c r="C29" s="5">
        <v>241.45667262006293</v>
      </c>
      <c r="D29" s="5">
        <v>120.78938874044785</v>
      </c>
      <c r="E29" s="7">
        <v>130.81768349403967</v>
      </c>
      <c r="G29" t="str">
        <f t="shared" si="2"/>
        <v/>
      </c>
    </row>
    <row r="30" spans="1:7" ht="15.6" thickBot="1" x14ac:dyDescent="0.35">
      <c r="A30" s="1" t="s">
        <v>16</v>
      </c>
      <c r="B30" s="3">
        <v>73.569763968853891</v>
      </c>
      <c r="C30" s="5">
        <v>248.04394908135083</v>
      </c>
      <c r="D30" s="5">
        <v>114.87609602247048</v>
      </c>
      <c r="E30" s="7">
        <v>134.04087759418857</v>
      </c>
      <c r="G30" t="str">
        <f t="shared" si="2"/>
        <v/>
      </c>
    </row>
    <row r="31" spans="1:7" ht="15.6" thickBot="1" x14ac:dyDescent="0.35">
      <c r="A31" s="1" t="s">
        <v>17</v>
      </c>
      <c r="B31" s="3">
        <v>173.06015617332838</v>
      </c>
      <c r="C31" s="5">
        <v>222.48166308903774</v>
      </c>
      <c r="D31" s="5">
        <v>105.82896037146362</v>
      </c>
      <c r="E31" s="7">
        <v>223.86436917013683</v>
      </c>
      <c r="G31" t="str">
        <f t="shared" si="2"/>
        <v/>
      </c>
    </row>
    <row r="32" spans="1:7" ht="15.6" thickBot="1" x14ac:dyDescent="0.35">
      <c r="A32" s="1" t="s">
        <v>18</v>
      </c>
      <c r="B32" s="3">
        <v>103.23420887740446</v>
      </c>
      <c r="C32" s="5">
        <v>156.90379242936058</v>
      </c>
      <c r="D32" s="5">
        <v>100.8255825759976</v>
      </c>
      <c r="E32" s="7">
        <v>352.74830550248078</v>
      </c>
      <c r="G32" t="str">
        <f t="shared" si="2"/>
        <v/>
      </c>
    </row>
    <row r="33" spans="1:36" ht="15.6" thickBot="1" x14ac:dyDescent="0.35">
      <c r="A33" s="1" t="s">
        <v>19</v>
      </c>
      <c r="B33" s="3">
        <v>0</v>
      </c>
      <c r="C33" s="5">
        <v>168.41108523312209</v>
      </c>
      <c r="D33" s="5">
        <v>118.93362938817265</v>
      </c>
      <c r="E33" s="7">
        <v>247.41008975512301</v>
      </c>
      <c r="G33" t="str">
        <f t="shared" si="2"/>
        <v/>
      </c>
    </row>
    <row r="34" spans="1:36" ht="15.6" thickBot="1" x14ac:dyDescent="0.35">
      <c r="A34" s="1" t="s">
        <v>20</v>
      </c>
      <c r="B34" s="3">
        <v>84.173704960496821</v>
      </c>
      <c r="C34" s="5">
        <v>203.06449665204465</v>
      </c>
      <c r="D34" s="5">
        <v>113.40966748347712</v>
      </c>
      <c r="E34" s="7">
        <v>258.63973050580148</v>
      </c>
      <c r="G34" t="str">
        <f t="shared" si="2"/>
        <v/>
      </c>
    </row>
    <row r="35" spans="1:36" ht="15.6" thickBot="1" x14ac:dyDescent="0.35">
      <c r="A35" s="1" t="s">
        <v>21</v>
      </c>
      <c r="B35" s="3">
        <v>155.53510137053007</v>
      </c>
      <c r="C35" s="5">
        <v>145.7489933082754</v>
      </c>
      <c r="D35" s="5">
        <v>110.90104859023182</v>
      </c>
      <c r="E35" s="7">
        <v>260.71954212452783</v>
      </c>
      <c r="G35" t="str">
        <f t="shared" si="2"/>
        <v/>
      </c>
    </row>
    <row r="36" spans="1:36" ht="15.6" thickBot="1" x14ac:dyDescent="0.35">
      <c r="A36" s="1" t="s">
        <v>22</v>
      </c>
      <c r="B36" s="3">
        <v>143.53119838337483</v>
      </c>
      <c r="C36" s="5">
        <v>164.04819269777664</v>
      </c>
      <c r="D36" s="5">
        <v>98.179845938786826</v>
      </c>
      <c r="E36" s="7">
        <v>399.99417910090114</v>
      </c>
      <c r="G36" t="str">
        <f t="shared" si="2"/>
        <v/>
      </c>
    </row>
    <row r="37" spans="1:36" ht="15.6" thickBot="1" x14ac:dyDescent="0.35">
      <c r="A37" s="1" t="s">
        <v>23</v>
      </c>
      <c r="B37" s="3">
        <v>0</v>
      </c>
      <c r="C37" s="5">
        <v>148.26152448577926</v>
      </c>
      <c r="D37" s="5">
        <v>131.23802503078505</v>
      </c>
      <c r="E37" s="7">
        <v>332.34812054430807</v>
      </c>
      <c r="G37" t="str">
        <f t="shared" si="2"/>
        <v/>
      </c>
    </row>
    <row r="38" spans="1:36" ht="15.6" thickBot="1" x14ac:dyDescent="0.35">
      <c r="A38" s="1" t="s">
        <v>24</v>
      </c>
      <c r="B38" s="3">
        <v>126.10487415715295</v>
      </c>
      <c r="C38" s="5">
        <v>150.46579911263126</v>
      </c>
      <c r="D38" s="5">
        <v>117.37015552169478</v>
      </c>
      <c r="E38" s="7">
        <v>321.3252088739481</v>
      </c>
      <c r="G38" t="str">
        <f t="shared" si="2"/>
        <v/>
      </c>
    </row>
    <row r="39" spans="1:36" ht="15.6" thickBot="1" x14ac:dyDescent="0.35">
      <c r="A39" s="1" t="s">
        <v>25</v>
      </c>
      <c r="B39" s="3">
        <v>203.24718922811974</v>
      </c>
      <c r="C39" s="5">
        <v>169.07641858825713</v>
      </c>
      <c r="D39" s="5">
        <v>127.07959573556113</v>
      </c>
      <c r="E39" s="7">
        <v>277.41026907218816</v>
      </c>
      <c r="G39" t="str">
        <f t="shared" si="2"/>
        <v/>
      </c>
    </row>
    <row r="40" spans="1:36" ht="15.6" thickBot="1" x14ac:dyDescent="0.35">
      <c r="A40" s="1" t="s">
        <v>26</v>
      </c>
      <c r="B40" s="3">
        <v>110.21866511613992</v>
      </c>
      <c r="C40" s="5">
        <v>117.52028771838125</v>
      </c>
      <c r="D40" s="5">
        <v>100.67695118988824</v>
      </c>
      <c r="E40" s="7">
        <v>417.0948967024313</v>
      </c>
      <c r="G40" t="str">
        <f t="shared" si="2"/>
        <v/>
      </c>
    </row>
    <row r="41" spans="1:36" ht="15.6" thickBot="1" x14ac:dyDescent="0.35">
      <c r="A41" s="1" t="s">
        <v>27</v>
      </c>
      <c r="B41" s="3">
        <v>0</v>
      </c>
      <c r="C41" s="5">
        <v>141.36716459169136</v>
      </c>
      <c r="D41" s="5">
        <v>117.10531123712053</v>
      </c>
      <c r="E41" s="7">
        <v>354.18066947292931</v>
      </c>
      <c r="G41" t="str">
        <f t="shared" si="2"/>
        <v/>
      </c>
    </row>
    <row r="42" spans="1:36" ht="15.6" thickBot="1" x14ac:dyDescent="0.35">
      <c r="A42" s="1" t="s">
        <v>28</v>
      </c>
      <c r="B42" s="3">
        <v>98.475165904155261</v>
      </c>
      <c r="C42" s="5">
        <v>121.48954102699085</v>
      </c>
      <c r="D42" s="5">
        <v>139.41158723493425</v>
      </c>
      <c r="E42" s="7">
        <v>378.90577564172793</v>
      </c>
      <c r="G42" t="str">
        <f t="shared" si="2"/>
        <v/>
      </c>
    </row>
    <row r="43" spans="1:36" ht="15.6" thickBot="1" x14ac:dyDescent="0.35">
      <c r="A43" s="1" t="s">
        <v>29</v>
      </c>
      <c r="B43" s="3">
        <v>107.2075233852209</v>
      </c>
      <c r="C43" s="5">
        <v>115.75845363763399</v>
      </c>
      <c r="D43" s="5">
        <v>128.9007284606931</v>
      </c>
      <c r="E43" s="7">
        <v>387.90906577256811</v>
      </c>
      <c r="G43" t="str">
        <f t="shared" si="2"/>
        <v/>
      </c>
    </row>
    <row r="44" spans="1:36" ht="15.6" thickBot="1" x14ac:dyDescent="0.35">
      <c r="A44" s="1" t="s">
        <v>30</v>
      </c>
      <c r="B44" s="3">
        <v>70.81029225961278</v>
      </c>
      <c r="C44" s="5">
        <v>119.36514806078401</v>
      </c>
      <c r="D44" s="5">
        <v>130.92572866157789</v>
      </c>
      <c r="E44" s="7">
        <v>409.647046900899</v>
      </c>
      <c r="G44" t="str">
        <f t="shared" si="2"/>
        <v/>
      </c>
    </row>
    <row r="45" spans="1:36" ht="15.6" thickBot="1" x14ac:dyDescent="0.35">
      <c r="A45" s="1" t="s">
        <v>31</v>
      </c>
      <c r="B45" s="3">
        <v>25.628627111346432</v>
      </c>
      <c r="C45" s="5">
        <v>103.01601259344072</v>
      </c>
      <c r="D45" s="5">
        <v>130.954730548508</v>
      </c>
      <c r="E45" s="7">
        <v>355.04672238288072</v>
      </c>
      <c r="G45" t="str">
        <f t="shared" si="2"/>
        <v/>
      </c>
    </row>
    <row r="46" spans="1:36" ht="15.6" thickBot="1" x14ac:dyDescent="0.35">
      <c r="A46" s="1" t="s">
        <v>32</v>
      </c>
      <c r="B46" s="3">
        <v>17.478450450922253</v>
      </c>
      <c r="C46" s="5">
        <v>141.83272811626605</v>
      </c>
      <c r="D46" s="5">
        <v>140.86934246838652</v>
      </c>
      <c r="E46" s="7">
        <v>380.52067115746019</v>
      </c>
      <c r="G46" t="str">
        <f t="shared" si="2"/>
        <v/>
      </c>
    </row>
    <row r="47" spans="1:36" ht="15.6" thickBot="1" x14ac:dyDescent="0.35">
      <c r="A47" s="1" t="s">
        <v>33</v>
      </c>
      <c r="B47" s="3">
        <v>33.926856622157182</v>
      </c>
      <c r="C47" s="5">
        <v>110.77864518121105</v>
      </c>
      <c r="D47" s="5">
        <v>146.08426135930108</v>
      </c>
      <c r="E47" s="7">
        <v>429.05025018247738</v>
      </c>
      <c r="G47" t="str">
        <f t="shared" si="2"/>
        <v/>
      </c>
      <c r="AI47" s="1" t="s">
        <v>34</v>
      </c>
      <c r="AJ47" s="1" t="s">
        <v>35</v>
      </c>
    </row>
    <row r="48" spans="1:36" ht="15" x14ac:dyDescent="0.3">
      <c r="AI48" s="3">
        <v>2.5194725213707696</v>
      </c>
      <c r="AJ48" s="3">
        <v>9.0071324039467058</v>
      </c>
    </row>
    <row r="49" spans="35:36" ht="15" x14ac:dyDescent="0.3">
      <c r="AI49" s="5">
        <v>110.64208471372487</v>
      </c>
      <c r="AJ49" s="5">
        <v>100.14771824114429</v>
      </c>
    </row>
    <row r="50" spans="35:36" ht="15" x14ac:dyDescent="0.3">
      <c r="AI50" s="5">
        <v>155.46966930800639</v>
      </c>
      <c r="AJ50" s="5">
        <v>153.1407522630559</v>
      </c>
    </row>
    <row r="51" spans="35:36" ht="15.6" thickBot="1" x14ac:dyDescent="0.35">
      <c r="AI51" s="7">
        <v>571.86593262769486</v>
      </c>
      <c r="AJ51" s="7">
        <v>486.99900382981411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2D4E-A663-4D63-B1BA-A0DE0139F629}">
  <dimension ref="A3:L15"/>
  <sheetViews>
    <sheetView tabSelected="1" view="pageBreakPreview" topLeftCell="A7" zoomScale="115" zoomScaleNormal="100" zoomScaleSheetLayoutView="115" workbookViewId="0">
      <selection activeCell="L13" sqref="L13"/>
    </sheetView>
  </sheetViews>
  <sheetFormatPr baseColWidth="10" defaultRowHeight="14.4" x14ac:dyDescent="0.3"/>
  <cols>
    <col min="3" max="4" width="11.5546875" customWidth="1"/>
  </cols>
  <sheetData>
    <row r="3" spans="1:12" ht="15" thickBot="1" x14ac:dyDescent="0.35"/>
    <row r="4" spans="1:12" ht="18.600000000000001" thickBot="1" x14ac:dyDescent="0.4">
      <c r="A4" s="17" t="s">
        <v>46</v>
      </c>
      <c r="B4" s="18" t="s">
        <v>51</v>
      </c>
      <c r="C4" s="19"/>
      <c r="D4" s="19"/>
      <c r="E4" s="19"/>
      <c r="F4" s="19"/>
      <c r="G4" s="19"/>
      <c r="H4" s="19"/>
      <c r="I4" s="19"/>
      <c r="J4" s="19"/>
      <c r="K4" s="19"/>
      <c r="L4" s="19"/>
    </row>
    <row r="5" spans="1:12" ht="24" thickBot="1" x14ac:dyDescent="0.5">
      <c r="A5" s="20" t="s">
        <v>47</v>
      </c>
      <c r="B5" s="22" t="s">
        <v>36</v>
      </c>
      <c r="C5" s="23"/>
      <c r="D5" s="23"/>
      <c r="E5" s="23"/>
      <c r="F5" s="23"/>
      <c r="G5" s="23"/>
      <c r="H5" s="23"/>
      <c r="I5" s="23"/>
      <c r="J5" s="23"/>
      <c r="K5" s="23"/>
      <c r="L5" s="19"/>
    </row>
    <row r="6" spans="1:12" ht="24" thickBot="1" x14ac:dyDescent="0.5">
      <c r="A6" s="21" t="s">
        <v>48</v>
      </c>
      <c r="B6" s="22" t="s">
        <v>37</v>
      </c>
      <c r="C6" s="23"/>
      <c r="D6" s="23"/>
      <c r="E6" s="23"/>
      <c r="F6" s="23"/>
      <c r="G6" s="23"/>
      <c r="H6" s="23"/>
      <c r="I6" s="23"/>
      <c r="J6" s="23"/>
      <c r="K6" s="23"/>
      <c r="L6" s="19"/>
    </row>
    <row r="7" spans="1:12" ht="24" thickBot="1" x14ac:dyDescent="0.5">
      <c r="A7" s="21" t="s">
        <v>49</v>
      </c>
      <c r="B7" s="22" t="s">
        <v>38</v>
      </c>
      <c r="C7" s="23"/>
      <c r="D7" s="23"/>
      <c r="E7" s="23"/>
      <c r="F7" s="23"/>
      <c r="G7" s="23"/>
      <c r="H7" s="23"/>
      <c r="I7" s="23"/>
      <c r="J7" s="23"/>
      <c r="K7" s="23"/>
      <c r="L7" s="19"/>
    </row>
    <row r="8" spans="1:12" ht="24" thickBot="1" x14ac:dyDescent="0.5">
      <c r="A8" s="21" t="s">
        <v>50</v>
      </c>
      <c r="B8" s="22" t="s">
        <v>39</v>
      </c>
      <c r="C8" s="23"/>
      <c r="D8" s="23"/>
      <c r="E8" s="23"/>
      <c r="F8" s="23"/>
      <c r="G8" s="23"/>
      <c r="H8" s="23"/>
      <c r="I8" s="23"/>
      <c r="J8" s="23"/>
      <c r="K8" s="23"/>
      <c r="L8" s="19"/>
    </row>
    <row r="10" spans="1:12" ht="15" thickBot="1" x14ac:dyDescent="0.35"/>
    <row r="11" spans="1:12" ht="40.799999999999997" customHeight="1" thickTop="1" x14ac:dyDescent="0.3">
      <c r="B11" s="28"/>
      <c r="C11" s="28" t="str">
        <f>Base_IPI!C3</f>
        <v>T1-16</v>
      </c>
      <c r="D11" s="28" t="str">
        <f>Base_IPI!D3</f>
        <v>T2-16</v>
      </c>
      <c r="E11" s="28" t="str">
        <f>Base_IPI!E3</f>
        <v>T3-16</v>
      </c>
      <c r="F11" s="28" t="str">
        <f>Base_IPI!F3</f>
        <v>T4-16</v>
      </c>
      <c r="G11" s="28" t="str">
        <f>Base_IPI!G3</f>
        <v>T1-17</v>
      </c>
      <c r="H11" s="28" t="str">
        <f>Base_IPI!H3</f>
        <v>T2-17</v>
      </c>
      <c r="I11" s="29" t="s">
        <v>44</v>
      </c>
      <c r="J11" s="30" t="s">
        <v>45</v>
      </c>
    </row>
    <row r="12" spans="1:12" ht="38.4" customHeight="1" x14ac:dyDescent="0.3">
      <c r="B12" s="14" t="s">
        <v>47</v>
      </c>
      <c r="C12" s="12">
        <f>Base_IPI!C4</f>
        <v>155.12111106585547</v>
      </c>
      <c r="D12" s="12">
        <f>Base_IPI!D4</f>
        <v>154.93535045930332</v>
      </c>
      <c r="E12" s="12">
        <f>Base_IPI!E4</f>
        <v>0</v>
      </c>
      <c r="F12" s="12">
        <f>Base_IPI!F4</f>
        <v>131.56727395808554</v>
      </c>
      <c r="G12" s="12">
        <f>Base_IPI!G4</f>
        <v>105.07418375456909</v>
      </c>
      <c r="H12" s="12">
        <f>Base_IPI!H4</f>
        <v>96.388769562281581</v>
      </c>
      <c r="I12" s="24">
        <f>100*(H12/G12-1)</f>
        <v>-8.2659830245027539</v>
      </c>
      <c r="J12" s="25">
        <f>100*(H12/D12-1)</f>
        <v>-37.787748711615109</v>
      </c>
    </row>
    <row r="13" spans="1:12" ht="39.6" customHeight="1" x14ac:dyDescent="0.3">
      <c r="B13" s="15" t="s">
        <v>48</v>
      </c>
      <c r="C13" s="12">
        <f>Base_IPI!C5</f>
        <v>93.05660880533793</v>
      </c>
      <c r="D13" s="12">
        <f>Base_IPI!D5</f>
        <v>105.77127332967264</v>
      </c>
      <c r="E13" s="12">
        <f>Base_IPI!E5</f>
        <v>109.04601957121926</v>
      </c>
      <c r="F13" s="12">
        <f>Base_IPI!F5</f>
        <v>113.92118604782087</v>
      </c>
      <c r="G13" s="12">
        <f>Base_IPI!G5</f>
        <v>70.718344678610165</v>
      </c>
      <c r="H13" s="12">
        <f>Base_IPI!H5</f>
        <v>68.764916712366258</v>
      </c>
      <c r="I13" s="24">
        <f>100*(H13/G13-1)</f>
        <v>-2.7622648339996392</v>
      </c>
      <c r="J13" s="25">
        <f>100*(H13/D13-1)</f>
        <v>-34.987152420831045</v>
      </c>
      <c r="L13" s="31">
        <f>$H$12:H13</f>
        <v>68.764916712366258</v>
      </c>
    </row>
    <row r="14" spans="1:12" ht="34.200000000000003" customHeight="1" x14ac:dyDescent="0.3">
      <c r="B14" s="15" t="s">
        <v>49</v>
      </c>
      <c r="C14" s="12">
        <f>Base_IPI!C6</f>
        <v>109.9029432554965</v>
      </c>
      <c r="D14" s="12">
        <f>Base_IPI!D6</f>
        <v>99.869737139581389</v>
      </c>
      <c r="E14" s="12">
        <f>Base_IPI!E6</f>
        <v>100.02047371586954</v>
      </c>
      <c r="F14" s="12">
        <f>Base_IPI!F6</f>
        <v>102.53789848262466</v>
      </c>
      <c r="G14" s="12">
        <f>Base_IPI!G6</f>
        <v>113.60683886075769</v>
      </c>
      <c r="H14" s="12">
        <f>Base_IPI!H6</f>
        <v>104.38413235835689</v>
      </c>
      <c r="I14" s="24">
        <f>100*(H14/G14-1)</f>
        <v>-8.1180909484723998</v>
      </c>
      <c r="J14" s="25">
        <f>100*(H14/D14-1)</f>
        <v>4.5202834693216731</v>
      </c>
    </row>
    <row r="15" spans="1:12" ht="46.2" customHeight="1" thickBot="1" x14ac:dyDescent="0.35">
      <c r="B15" s="16" t="s">
        <v>50</v>
      </c>
      <c r="C15" s="13">
        <f>Base_IPI!C7</f>
        <v>110.12263719924428</v>
      </c>
      <c r="D15" s="13">
        <f>Base_IPI!D7</f>
        <v>109.83585907088063</v>
      </c>
      <c r="E15" s="13">
        <f>Base_IPI!E7</f>
        <v>105.2629324766945</v>
      </c>
      <c r="F15" s="13">
        <f>Base_IPI!F7</f>
        <v>111.41817463128041</v>
      </c>
      <c r="G15" s="13">
        <f>Base_IPI!G7</f>
        <v>102.39346696958151</v>
      </c>
      <c r="H15" s="13">
        <f>Base_IPI!H7</f>
        <v>105.41979591508668</v>
      </c>
      <c r="I15" s="26">
        <f>100*(H15/G15-1)</f>
        <v>2.9555879247688877</v>
      </c>
      <c r="J15" s="27">
        <f>100*(H15/D15-1)</f>
        <v>-4.0206023726223394</v>
      </c>
    </row>
  </sheetData>
  <pageMargins left="0.7" right="0.7" top="0.75" bottom="0.75" header="0.3" footer="0.3"/>
  <pageSetup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35FF-458C-4ED1-B591-C16B40D3DF49}">
  <dimension ref="B1:E1"/>
  <sheetViews>
    <sheetView workbookViewId="0">
      <selection activeCell="A2" sqref="A2"/>
    </sheetView>
  </sheetViews>
  <sheetFormatPr baseColWidth="10" defaultRowHeight="14.4" x14ac:dyDescent="0.3"/>
  <sheetData>
    <row r="1" spans="2:5" ht="21.6" thickBot="1" x14ac:dyDescent="0.35">
      <c r="B1" s="14" t="s">
        <v>47</v>
      </c>
      <c r="C1" s="15" t="s">
        <v>48</v>
      </c>
      <c r="D1" s="15" t="s">
        <v>49</v>
      </c>
      <c r="E1" s="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7</vt:i4>
      </vt:variant>
    </vt:vector>
  </HeadingPairs>
  <TitlesOfParts>
    <vt:vector size="10" baseType="lpstr">
      <vt:lpstr>Base_IPI</vt:lpstr>
      <vt:lpstr>IPI</vt:lpstr>
      <vt:lpstr>series_Graph</vt:lpstr>
      <vt:lpstr>BASE_IPI</vt:lpstr>
      <vt:lpstr>Entete</vt:lpstr>
      <vt:lpstr>Libelle</vt:lpstr>
      <vt:lpstr>Rang_IPI</vt:lpstr>
      <vt:lpstr>Trim</vt:lpstr>
      <vt:lpstr>Trimestre</vt:lpstr>
      <vt:lpstr>IPI!Zone_d_impression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Saidou YAMEOGO</dc:creator>
  <cp:lastModifiedBy>Saidou YAMEOGO</cp:lastModifiedBy>
  <dcterms:created xsi:type="dcterms:W3CDTF">2025-03-24T21:25:40Z</dcterms:created>
  <dcterms:modified xsi:type="dcterms:W3CDTF">2025-04-01T17:30:05Z</dcterms:modified>
</cp:coreProperties>
</file>