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Bureau\"/>
    </mc:Choice>
  </mc:AlternateContent>
  <xr:revisionPtr revIDLastSave="0" documentId="8_{A101413C-B009-454C-B795-9D5D3CC9BA35}" xr6:coauthVersionLast="47" xr6:coauthVersionMax="47" xr10:uidLastSave="{00000000-0000-0000-0000-000000000000}"/>
  <bookViews>
    <workbookView xWindow="-108" yWindow="-108" windowWidth="23256" windowHeight="12456" activeTab="1" xr2:uid="{1266296C-028F-4626-9272-AD018660DB90}"/>
  </bookViews>
  <sheets>
    <sheet name="Feuil1" sheetId="1" r:id="rId1"/>
    <sheet name="Feuil2" sheetId="2" r:id="rId2"/>
  </sheets>
  <definedNames>
    <definedName name="Base_PIB">Feuil1!$B$4:$G$28</definedName>
    <definedName name="BASEPIB">Feuil2!$B$3:$G$27</definedName>
    <definedName name="Date">Feuil1!$B$4:$B$28</definedName>
    <definedName name="Libelle">Feuil1!$B$4:$G$4</definedName>
    <definedName name="PIB_Date">Feuil2!$B$3:$B$27</definedName>
    <definedName name="PIB_Libele">Feuil2!$B$3:$G$3</definedName>
    <definedName name="RANG_PIB">Feuil2!$I$3:$I$27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5" i="2"/>
  <c r="K16" i="1"/>
  <c r="K17" i="1"/>
  <c r="K18" i="1"/>
  <c r="K19" i="1"/>
  <c r="K15" i="1"/>
  <c r="P5" i="1"/>
  <c r="G6" i="1"/>
  <c r="G7" i="1"/>
  <c r="G8" i="1"/>
  <c r="G9" i="1"/>
  <c r="G10" i="1"/>
  <c r="G11" i="1"/>
  <c r="G12" i="1"/>
  <c r="G13" i="1"/>
  <c r="G14" i="1"/>
  <c r="P7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C6" i="1"/>
  <c r="C7" i="1"/>
  <c r="C8" i="1"/>
  <c r="F8" i="1" s="1"/>
  <c r="C9" i="1"/>
  <c r="C10" i="1"/>
  <c r="C11" i="1"/>
  <c r="C12" i="1"/>
  <c r="C13" i="1"/>
  <c r="C14" i="1"/>
  <c r="P6" i="1" s="1"/>
  <c r="C15" i="1"/>
  <c r="F15" i="1" s="1"/>
  <c r="C16" i="1"/>
  <c r="F16" i="1" s="1"/>
  <c r="C17" i="1"/>
  <c r="F17" i="1" s="1"/>
  <c r="C18" i="1"/>
  <c r="C19" i="1"/>
  <c r="C20" i="1"/>
  <c r="C21" i="1"/>
  <c r="C22" i="1"/>
  <c r="C23" i="1"/>
  <c r="F23" i="1" s="1"/>
  <c r="C24" i="1"/>
  <c r="C25" i="1"/>
  <c r="C26" i="1"/>
  <c r="F26" i="1" s="1"/>
  <c r="C27" i="1"/>
  <c r="F27" i="1" s="1"/>
  <c r="C28" i="1"/>
  <c r="F28" i="1" s="1"/>
  <c r="C5" i="1"/>
  <c r="M5" i="2" l="1"/>
  <c r="M3" i="2"/>
  <c r="M4" i="2"/>
  <c r="M8" i="2"/>
  <c r="M7" i="2"/>
  <c r="M6" i="2"/>
  <c r="F20" i="1"/>
  <c r="F9" i="1"/>
  <c r="F7" i="1"/>
  <c r="F18" i="1"/>
  <c r="F12" i="1"/>
  <c r="F5" i="1"/>
  <c r="F11" i="1"/>
  <c r="F21" i="1"/>
  <c r="F22" i="1"/>
  <c r="F13" i="1"/>
  <c r="F6" i="1"/>
  <c r="F25" i="1"/>
  <c r="F14" i="1"/>
  <c r="J13" i="1"/>
  <c r="F19" i="1"/>
  <c r="F24" i="1"/>
  <c r="F10" i="1"/>
</calcChain>
</file>

<file path=xl/sharedStrings.xml><?xml version="1.0" encoding="utf-8"?>
<sst xmlns="http://schemas.openxmlformats.org/spreadsheetml/2006/main" count="84" uniqueCount="36">
  <si>
    <t>Trimestre</t>
  </si>
  <si>
    <t>PIB</t>
  </si>
  <si>
    <t>PRIMAIRE</t>
  </si>
  <si>
    <t>SECONDAIRE</t>
  </si>
  <si>
    <t>TERTIARE</t>
  </si>
  <si>
    <t>IMPOTS</t>
  </si>
  <si>
    <t>1T2020</t>
  </si>
  <si>
    <t>2T2020</t>
  </si>
  <si>
    <t>3T2020</t>
  </si>
  <si>
    <t>4T2020</t>
  </si>
  <si>
    <t>1T2021</t>
  </si>
  <si>
    <t>2T2021</t>
  </si>
  <si>
    <t>3T2021</t>
  </si>
  <si>
    <t>4T2021</t>
  </si>
  <si>
    <t>1T2022</t>
  </si>
  <si>
    <t>2T2022</t>
  </si>
  <si>
    <t>3T2022</t>
  </si>
  <si>
    <t>4T2022</t>
  </si>
  <si>
    <t>1T2023</t>
  </si>
  <si>
    <t>2T2023</t>
  </si>
  <si>
    <t>3T2023</t>
  </si>
  <si>
    <t>4T2023</t>
  </si>
  <si>
    <t>1T2024</t>
  </si>
  <si>
    <t>2T2024</t>
  </si>
  <si>
    <t>3T2024</t>
  </si>
  <si>
    <t>4T2024</t>
  </si>
  <si>
    <t>1T2025</t>
  </si>
  <si>
    <t>2T2025</t>
  </si>
  <si>
    <t>3T2025</t>
  </si>
  <si>
    <t>4T2025</t>
  </si>
  <si>
    <t>F- EQUIV</t>
  </si>
  <si>
    <t>F-INDEX</t>
  </si>
  <si>
    <t>Validation</t>
  </si>
  <si>
    <t>Rang</t>
  </si>
  <si>
    <t>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</si>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</sst>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77111117893"/>
      <name val="Arial Black"/>
      <family val="2"/>
    </font>
    <font>
      <sz val="12"/>
      <color theme="1" tint="4.9989318521683403E-2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2" fontId="3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1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3042-8E4D-4AA4-89AB-252125D6850A}">
  <dimension ref="B3:P29"/>
  <sheetViews>
    <sheetView zoomScale="78" workbookViewId="0">
      <selection activeCell="C6" sqref="C6"/>
    </sheetView>
  </sheetViews>
  <sheetFormatPr baseColWidth="10" defaultRowHeight="14.4" x14ac:dyDescent="0.3"/>
  <cols>
    <col min="2" max="2" width="20.6640625" customWidth="1"/>
    <col min="3" max="3" width="21.33203125" customWidth="1"/>
    <col min="4" max="4" width="18.109375" customWidth="1"/>
    <col min="5" max="5" width="21.33203125" customWidth="1"/>
    <col min="6" max="6" width="18.44140625" customWidth="1"/>
    <col min="7" max="7" width="16.77734375" customWidth="1"/>
    <col min="10" max="10" width="14.6640625" customWidth="1"/>
    <col min="11" max="11" width="16.77734375" customWidth="1"/>
  </cols>
  <sheetData>
    <row r="3" spans="2:16" ht="15" thickBot="1" x14ac:dyDescent="0.35"/>
    <row r="4" spans="2:16" ht="18" thickBot="1" x14ac:dyDescent="0.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16" ht="30" customHeight="1" thickTop="1" thickBot="1" x14ac:dyDescent="0.5">
      <c r="B5" s="1" t="s">
        <v>6</v>
      </c>
      <c r="C5" s="3">
        <f ca="1">1000*(1+RAND())</f>
        <v>1349.167330913084</v>
      </c>
      <c r="D5" s="3">
        <f ca="1">100*(1+RAND())</f>
        <v>199.17940738285611</v>
      </c>
      <c r="E5" s="3">
        <f ca="1">500*(1+RAND())</f>
        <v>828.29693276526382</v>
      </c>
      <c r="F5" s="3">
        <f ca="1">C5-D5-E5-G5</f>
        <v>252.32838679496763</v>
      </c>
      <c r="G5" s="3">
        <f ca="1">50*(1+RAND())</f>
        <v>69.362603969996357</v>
      </c>
      <c r="N5" s="4"/>
      <c r="O5" s="4"/>
      <c r="P5" s="4" t="str">
        <f>B28</f>
        <v>4T2025</v>
      </c>
    </row>
    <row r="6" spans="2:16" ht="25.2" customHeight="1" thickBot="1" x14ac:dyDescent="0.5">
      <c r="B6" s="1" t="s">
        <v>7</v>
      </c>
      <c r="C6" s="3">
        <f t="shared" ref="C6:C28" ca="1" si="0">1000*(1+RAND())</f>
        <v>1767.1524862427189</v>
      </c>
      <c r="D6" s="3">
        <f t="shared" ref="D6:D28" ca="1" si="1">100*(1+RAND())</f>
        <v>148.51379537720163</v>
      </c>
      <c r="E6" s="3">
        <f t="shared" ref="E6:E28" ca="1" si="2">500*(1+RAND())</f>
        <v>575.40633575010281</v>
      </c>
      <c r="F6" s="3">
        <f t="shared" ref="F6:F28" ca="1" si="3">C6-D6-E6-G6</f>
        <v>962.77235757343578</v>
      </c>
      <c r="G6" s="3">
        <f t="shared" ref="G6:G28" ca="1" si="4">50*(1+RAND())</f>
        <v>80.459997541978794</v>
      </c>
      <c r="N6" s="1" t="s">
        <v>1</v>
      </c>
      <c r="O6" s="5"/>
      <c r="P6" s="6">
        <f ca="1">INDEX(Base_PIB,11,MATCH(N6,Libelle,0))</f>
        <v>1128.3652730062031</v>
      </c>
    </row>
    <row r="7" spans="2:16" ht="28.2" customHeight="1" thickBot="1" x14ac:dyDescent="0.5">
      <c r="B7" s="1" t="s">
        <v>8</v>
      </c>
      <c r="C7" s="3">
        <f t="shared" ca="1" si="0"/>
        <v>1196.9202187018188</v>
      </c>
      <c r="D7" s="3">
        <f t="shared" ca="1" si="1"/>
        <v>120.20737616850781</v>
      </c>
      <c r="E7" s="3">
        <f t="shared" ca="1" si="2"/>
        <v>940.0457234673363</v>
      </c>
      <c r="F7" s="3">
        <f t="shared" ca="1" si="3"/>
        <v>49.587321482567475</v>
      </c>
      <c r="G7" s="3">
        <f t="shared" ca="1" si="4"/>
        <v>87.079797583407228</v>
      </c>
      <c r="N7" s="1" t="s">
        <v>5</v>
      </c>
      <c r="O7" s="7"/>
      <c r="P7" s="6">
        <f ca="1">INDEX(Base_PIB,11,MATCH(N7,Libelle,0))</f>
        <v>63.545957281864098</v>
      </c>
    </row>
    <row r="8" spans="2:16" ht="29.4" customHeight="1" thickBot="1" x14ac:dyDescent="0.5">
      <c r="B8" s="1" t="s">
        <v>9</v>
      </c>
      <c r="C8" s="3">
        <f t="shared" ca="1" si="0"/>
        <v>1271.3955728409055</v>
      </c>
      <c r="D8" s="3">
        <f t="shared" ca="1" si="1"/>
        <v>153.90063330542461</v>
      </c>
      <c r="E8" s="3">
        <f t="shared" ca="1" si="2"/>
        <v>516.4323134088329</v>
      </c>
      <c r="F8" s="3">
        <f t="shared" ca="1" si="3"/>
        <v>546.04662158890494</v>
      </c>
      <c r="G8" s="3">
        <f t="shared" ca="1" si="4"/>
        <v>55.016004537743044</v>
      </c>
    </row>
    <row r="9" spans="2:16" ht="28.2" customHeight="1" thickBot="1" x14ac:dyDescent="0.5">
      <c r="B9" s="1" t="s">
        <v>10</v>
      </c>
      <c r="C9" s="3">
        <f t="shared" ca="1" si="0"/>
        <v>1605.0348350453137</v>
      </c>
      <c r="D9" s="3">
        <f t="shared" ca="1" si="1"/>
        <v>123.30135716293853</v>
      </c>
      <c r="E9" s="3">
        <f t="shared" ca="1" si="2"/>
        <v>701.81484212210842</v>
      </c>
      <c r="F9" s="3">
        <f t="shared" ca="1" si="3"/>
        <v>698.77609444618929</v>
      </c>
      <c r="G9" s="3">
        <f t="shared" ca="1" si="4"/>
        <v>81.142541314077434</v>
      </c>
    </row>
    <row r="10" spans="2:16" ht="25.2" customHeight="1" thickBot="1" x14ac:dyDescent="0.5">
      <c r="B10" s="1" t="s">
        <v>11</v>
      </c>
      <c r="C10" s="3">
        <f t="shared" ca="1" si="0"/>
        <v>1640.0415260761888</v>
      </c>
      <c r="D10" s="3">
        <f t="shared" ca="1" si="1"/>
        <v>168.20570241818996</v>
      </c>
      <c r="E10" s="3">
        <f t="shared" ca="1" si="2"/>
        <v>857.55013538358128</v>
      </c>
      <c r="F10" s="3">
        <f t="shared" ca="1" si="3"/>
        <v>541.76855020819471</v>
      </c>
      <c r="G10" s="3">
        <f t="shared" ca="1" si="4"/>
        <v>72.517138066222898</v>
      </c>
    </row>
    <row r="11" spans="2:16" ht="28.2" customHeight="1" thickBot="1" x14ac:dyDescent="0.5">
      <c r="B11" s="1" t="s">
        <v>12</v>
      </c>
      <c r="C11" s="3">
        <f t="shared" ca="1" si="0"/>
        <v>1228.5526120641784</v>
      </c>
      <c r="D11" s="3">
        <f t="shared" ca="1" si="1"/>
        <v>191.95585614235563</v>
      </c>
      <c r="E11" s="3">
        <f t="shared" ca="1" si="2"/>
        <v>862.34962171784639</v>
      </c>
      <c r="F11" s="3">
        <f t="shared" ca="1" si="3"/>
        <v>79.044808098877184</v>
      </c>
      <c r="G11" s="3">
        <f t="shared" ca="1" si="4"/>
        <v>95.20232610509936</v>
      </c>
    </row>
    <row r="12" spans="2:16" ht="28.2" customHeight="1" thickBot="1" x14ac:dyDescent="0.5">
      <c r="B12" s="1" t="s">
        <v>13</v>
      </c>
      <c r="C12" s="3">
        <f t="shared" ca="1" si="0"/>
        <v>1955.2348546463741</v>
      </c>
      <c r="D12" s="3">
        <f t="shared" ca="1" si="1"/>
        <v>146.7004278515366</v>
      </c>
      <c r="E12" s="3">
        <f t="shared" ca="1" si="2"/>
        <v>545.34797732300785</v>
      </c>
      <c r="F12" s="3">
        <f t="shared" ca="1" si="3"/>
        <v>1171.6133122965177</v>
      </c>
      <c r="G12" s="3">
        <f t="shared" ca="1" si="4"/>
        <v>91.573137175311686</v>
      </c>
      <c r="J12" t="s">
        <v>31</v>
      </c>
    </row>
    <row r="13" spans="2:16" ht="28.2" customHeight="1" thickBot="1" x14ac:dyDescent="0.5">
      <c r="B13" s="1" t="s">
        <v>14</v>
      </c>
      <c r="C13" s="3">
        <f t="shared" ca="1" si="0"/>
        <v>1645.9332274467929</v>
      </c>
      <c r="D13" s="3">
        <f t="shared" ca="1" si="1"/>
        <v>161.09309161902371</v>
      </c>
      <c r="E13" s="3">
        <f t="shared" ca="1" si="2"/>
        <v>922.20502418255126</v>
      </c>
      <c r="F13" s="3">
        <f t="shared" ca="1" si="3"/>
        <v>509.41069238071867</v>
      </c>
      <c r="G13" s="3">
        <f t="shared" ca="1" si="4"/>
        <v>53.224419264499311</v>
      </c>
      <c r="J13">
        <f ca="1">INDEX(Base_PIB,4,2)</f>
        <v>1196.9202187018188</v>
      </c>
    </row>
    <row r="14" spans="2:16" ht="27.6" customHeight="1" thickBot="1" x14ac:dyDescent="0.5">
      <c r="B14" s="1" t="s">
        <v>15</v>
      </c>
      <c r="C14" s="3">
        <f t="shared" ca="1" si="0"/>
        <v>1128.3652730062031</v>
      </c>
      <c r="D14" s="3">
        <f t="shared" ca="1" si="1"/>
        <v>101.16131062600861</v>
      </c>
      <c r="E14" s="3">
        <f t="shared" ca="1" si="2"/>
        <v>947.93708978645429</v>
      </c>
      <c r="F14" s="3">
        <f t="shared" ca="1" si="3"/>
        <v>15.720915311876134</v>
      </c>
      <c r="G14" s="3">
        <f t="shared" ca="1" si="4"/>
        <v>63.545957281864098</v>
      </c>
      <c r="K14" t="s">
        <v>30</v>
      </c>
    </row>
    <row r="15" spans="2:16" ht="25.2" customHeight="1" thickBot="1" x14ac:dyDescent="0.5">
      <c r="B15" s="1" t="s">
        <v>16</v>
      </c>
      <c r="C15" s="3">
        <f t="shared" ca="1" si="0"/>
        <v>1515.7794751647082</v>
      </c>
      <c r="D15" s="3">
        <f t="shared" ca="1" si="1"/>
        <v>132.42643958721408</v>
      </c>
      <c r="E15" s="3">
        <f t="shared" ca="1" si="2"/>
        <v>866.05875283622913</v>
      </c>
      <c r="F15" s="3">
        <f t="shared" ca="1" si="3"/>
        <v>465.1975768392806</v>
      </c>
      <c r="G15" s="3">
        <f t="shared" ca="1" si="4"/>
        <v>52.096705901984507</v>
      </c>
      <c r="J15" s="1" t="s">
        <v>1</v>
      </c>
      <c r="K15">
        <f>MATCH(J15,Libelle,0)</f>
        <v>2</v>
      </c>
    </row>
    <row r="16" spans="2:16" ht="26.4" customHeight="1" thickBot="1" x14ac:dyDescent="0.5">
      <c r="B16" s="1" t="s">
        <v>17</v>
      </c>
      <c r="C16" s="3">
        <f t="shared" ca="1" si="0"/>
        <v>1942.7111879697588</v>
      </c>
      <c r="D16" s="3">
        <f t="shared" ca="1" si="1"/>
        <v>191.75886508761687</v>
      </c>
      <c r="E16" s="3">
        <f t="shared" ca="1" si="2"/>
        <v>883.91503772519548</v>
      </c>
      <c r="F16" s="3">
        <f t="shared" ca="1" si="3"/>
        <v>815.81238701129882</v>
      </c>
      <c r="G16" s="3">
        <f t="shared" ca="1" si="4"/>
        <v>51.224898145647657</v>
      </c>
      <c r="J16" s="1" t="s">
        <v>2</v>
      </c>
      <c r="K16">
        <f>MATCH(J16,Libelle,0)</f>
        <v>3</v>
      </c>
    </row>
    <row r="17" spans="2:11" ht="27" customHeight="1" thickBot="1" x14ac:dyDescent="0.5">
      <c r="B17" s="1" t="s">
        <v>18</v>
      </c>
      <c r="C17" s="3">
        <f t="shared" ca="1" si="0"/>
        <v>1862.1605713891377</v>
      </c>
      <c r="D17" s="3">
        <f t="shared" ca="1" si="1"/>
        <v>142.34896832323173</v>
      </c>
      <c r="E17" s="3">
        <f t="shared" ca="1" si="2"/>
        <v>824.68634805430827</v>
      </c>
      <c r="F17" s="3">
        <f t="shared" ca="1" si="3"/>
        <v>835.46390364561341</v>
      </c>
      <c r="G17" s="3">
        <f t="shared" ca="1" si="4"/>
        <v>59.661351365984231</v>
      </c>
      <c r="J17" s="1" t="s">
        <v>3</v>
      </c>
      <c r="K17">
        <f>MATCH(J17,Libelle,0)</f>
        <v>4</v>
      </c>
    </row>
    <row r="18" spans="2:11" ht="24" customHeight="1" thickBot="1" x14ac:dyDescent="0.5">
      <c r="B18" s="1" t="s">
        <v>19</v>
      </c>
      <c r="C18" s="3">
        <f t="shared" ca="1" si="0"/>
        <v>1257.3928137585442</v>
      </c>
      <c r="D18" s="3">
        <f t="shared" ca="1" si="1"/>
        <v>154.10542639183697</v>
      </c>
      <c r="E18" s="3">
        <f t="shared" ca="1" si="2"/>
        <v>671.36363877308531</v>
      </c>
      <c r="F18" s="3">
        <f t="shared" ca="1" si="3"/>
        <v>377.6197186148716</v>
      </c>
      <c r="G18" s="3">
        <f t="shared" ca="1" si="4"/>
        <v>54.304029978750314</v>
      </c>
      <c r="J18" s="1" t="s">
        <v>4</v>
      </c>
      <c r="K18">
        <f>MATCH(J18,Libelle,0)</f>
        <v>5</v>
      </c>
    </row>
    <row r="19" spans="2:11" ht="28.8" customHeight="1" thickBot="1" x14ac:dyDescent="0.5">
      <c r="B19" s="1" t="s">
        <v>20</v>
      </c>
      <c r="C19" s="3">
        <f t="shared" ca="1" si="0"/>
        <v>1073.1697819099097</v>
      </c>
      <c r="D19" s="3">
        <f t="shared" ca="1" si="1"/>
        <v>144.40234329867053</v>
      </c>
      <c r="E19" s="3">
        <f t="shared" ca="1" si="2"/>
        <v>819.33306809609496</v>
      </c>
      <c r="F19" s="3">
        <f t="shared" ca="1" si="3"/>
        <v>9.559549776615512</v>
      </c>
      <c r="G19" s="3">
        <f t="shared" ca="1" si="4"/>
        <v>99.874820738528712</v>
      </c>
      <c r="J19" s="1" t="s">
        <v>5</v>
      </c>
      <c r="K19">
        <f>MATCH(J19,Libelle,0)</f>
        <v>6</v>
      </c>
    </row>
    <row r="20" spans="2:11" ht="24" customHeight="1" thickBot="1" x14ac:dyDescent="0.5">
      <c r="B20" s="1" t="s">
        <v>21</v>
      </c>
      <c r="C20" s="3">
        <f t="shared" ca="1" si="0"/>
        <v>1712.4101918642825</v>
      </c>
      <c r="D20" s="3">
        <f t="shared" ca="1" si="1"/>
        <v>173.32529244847203</v>
      </c>
      <c r="E20" s="3">
        <f t="shared" ca="1" si="2"/>
        <v>814.01514309242611</v>
      </c>
      <c r="F20" s="3">
        <f t="shared" ca="1" si="3"/>
        <v>658.73795681758133</v>
      </c>
      <c r="G20" s="3">
        <f t="shared" ca="1" si="4"/>
        <v>66.331799505802991</v>
      </c>
    </row>
    <row r="21" spans="2:11" ht="18" thickBot="1" x14ac:dyDescent="0.5">
      <c r="B21" s="1" t="s">
        <v>22</v>
      </c>
      <c r="C21" s="3">
        <f t="shared" ca="1" si="0"/>
        <v>1924.5827881396967</v>
      </c>
      <c r="D21" s="3">
        <f t="shared" ca="1" si="1"/>
        <v>199.48286813953388</v>
      </c>
      <c r="E21" s="3">
        <f t="shared" ca="1" si="2"/>
        <v>898.931354973878</v>
      </c>
      <c r="F21" s="3">
        <f t="shared" ca="1" si="3"/>
        <v>736.00585055798069</v>
      </c>
      <c r="G21" s="3">
        <f t="shared" ca="1" si="4"/>
        <v>90.162714468304173</v>
      </c>
    </row>
    <row r="22" spans="2:11" ht="18" thickBot="1" x14ac:dyDescent="0.5">
      <c r="B22" s="1" t="s">
        <v>23</v>
      </c>
      <c r="C22" s="3">
        <f t="shared" ca="1" si="0"/>
        <v>1637.5825349235117</v>
      </c>
      <c r="D22" s="3">
        <f t="shared" ca="1" si="1"/>
        <v>171.53869868159668</v>
      </c>
      <c r="E22" s="3">
        <f t="shared" ca="1" si="2"/>
        <v>586.69210259396414</v>
      </c>
      <c r="F22" s="3">
        <f t="shared" ca="1" si="3"/>
        <v>785.46249972642659</v>
      </c>
      <c r="G22" s="3">
        <f t="shared" ca="1" si="4"/>
        <v>93.88923392152418</v>
      </c>
    </row>
    <row r="23" spans="2:11" ht="18" thickBot="1" x14ac:dyDescent="0.5">
      <c r="B23" s="1" t="s">
        <v>24</v>
      </c>
      <c r="C23" s="3">
        <f t="shared" ca="1" si="0"/>
        <v>1915.9138527517507</v>
      </c>
      <c r="D23" s="3">
        <f t="shared" ca="1" si="1"/>
        <v>181.30481308321706</v>
      </c>
      <c r="E23" s="3">
        <f t="shared" ca="1" si="2"/>
        <v>757.50755701590049</v>
      </c>
      <c r="F23" s="3">
        <f t="shared" ca="1" si="3"/>
        <v>877.39861711932826</v>
      </c>
      <c r="G23" s="3">
        <f t="shared" ca="1" si="4"/>
        <v>99.702865533304802</v>
      </c>
    </row>
    <row r="24" spans="2:11" ht="18" thickBot="1" x14ac:dyDescent="0.5">
      <c r="B24" s="1" t="s">
        <v>25</v>
      </c>
      <c r="C24" s="3">
        <f t="shared" ca="1" si="0"/>
        <v>1137.4195680944226</v>
      </c>
      <c r="D24" s="3">
        <f t="shared" ca="1" si="1"/>
        <v>114.29149502979095</v>
      </c>
      <c r="E24" s="3">
        <f t="shared" ca="1" si="2"/>
        <v>517.98583201489157</v>
      </c>
      <c r="F24" s="3">
        <f t="shared" ca="1" si="3"/>
        <v>406.92969800197613</v>
      </c>
      <c r="G24" s="3">
        <f t="shared" ca="1" si="4"/>
        <v>98.212543047764001</v>
      </c>
    </row>
    <row r="25" spans="2:11" ht="18" thickBot="1" x14ac:dyDescent="0.5">
      <c r="B25" s="1" t="s">
        <v>26</v>
      </c>
      <c r="C25" s="3">
        <f t="shared" ca="1" si="0"/>
        <v>1896.3079905883085</v>
      </c>
      <c r="D25" s="3">
        <f t="shared" ca="1" si="1"/>
        <v>162.7628120322</v>
      </c>
      <c r="E25" s="3">
        <f t="shared" ca="1" si="2"/>
        <v>902.07927230597784</v>
      </c>
      <c r="F25" s="3">
        <f t="shared" ca="1" si="3"/>
        <v>768.56509898803984</v>
      </c>
      <c r="G25" s="3">
        <f t="shared" ca="1" si="4"/>
        <v>62.900807262090908</v>
      </c>
    </row>
    <row r="26" spans="2:11" ht="18" thickBot="1" x14ac:dyDescent="0.5">
      <c r="B26" s="1" t="s">
        <v>27</v>
      </c>
      <c r="C26" s="3">
        <f t="shared" ca="1" si="0"/>
        <v>1187.7795174798791</v>
      </c>
      <c r="D26" s="3">
        <f t="shared" ca="1" si="1"/>
        <v>127.92483864342164</v>
      </c>
      <c r="E26" s="3">
        <f t="shared" ca="1" si="2"/>
        <v>849.62562394445524</v>
      </c>
      <c r="F26" s="3">
        <f t="shared" ca="1" si="3"/>
        <v>136.89267641337608</v>
      </c>
      <c r="G26" s="3">
        <f t="shared" ca="1" si="4"/>
        <v>73.336378478626102</v>
      </c>
    </row>
    <row r="27" spans="2:11" ht="18" thickBot="1" x14ac:dyDescent="0.5">
      <c r="B27" s="1" t="s">
        <v>28</v>
      </c>
      <c r="C27" s="3">
        <f t="shared" ca="1" si="0"/>
        <v>1611.7109698005252</v>
      </c>
      <c r="D27" s="3">
        <f t="shared" ca="1" si="1"/>
        <v>150.75014237043013</v>
      </c>
      <c r="E27" s="3">
        <f t="shared" ca="1" si="2"/>
        <v>720.82901954588465</v>
      </c>
      <c r="F27" s="3">
        <f t="shared" ca="1" si="3"/>
        <v>656.04790166152793</v>
      </c>
      <c r="G27" s="3">
        <f t="shared" ca="1" si="4"/>
        <v>84.083906222682401</v>
      </c>
    </row>
    <row r="28" spans="2:11" ht="18" thickBot="1" x14ac:dyDescent="0.5">
      <c r="B28" s="2" t="s">
        <v>29</v>
      </c>
      <c r="C28" s="3">
        <f t="shared" ca="1" si="0"/>
        <v>1551.1843541834257</v>
      </c>
      <c r="D28" s="3">
        <f t="shared" ca="1" si="1"/>
        <v>101.93628613771462</v>
      </c>
      <c r="E28" s="3">
        <f t="shared" ca="1" si="2"/>
        <v>959.77799358473658</v>
      </c>
      <c r="F28" s="3">
        <f t="shared" ca="1" si="3"/>
        <v>404.9568811572272</v>
      </c>
      <c r="G28" s="3">
        <f t="shared" ca="1" si="4"/>
        <v>84.5131933037473</v>
      </c>
    </row>
    <row r="29" spans="2:11" ht="15" thickTop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24E-25F4-4B83-9BF0-C2A57DCC0B69}">
  <dimension ref="B2:M27"/>
  <sheetViews>
    <sheetView tabSelected="1" topLeftCell="B1" workbookViewId="0">
      <selection activeCell="H12" sqref="H12"/>
    </sheetView>
  </sheetViews>
  <sheetFormatPr baseColWidth="10" defaultRowHeight="14.4" x14ac:dyDescent="0.3"/>
  <cols>
    <col min="2" max="2" width="17.5546875" customWidth="1"/>
    <col min="3" max="3" width="14.5546875" customWidth="1"/>
    <col min="4" max="4" width="15.33203125" customWidth="1"/>
    <col min="5" max="5" width="19.88671875" customWidth="1"/>
    <col min="6" max="6" width="14.5546875" customWidth="1"/>
    <col min="7" max="7" width="15.88671875" customWidth="1"/>
    <col min="9" max="9" width="15.88671875" customWidth="1"/>
    <col min="10" max="11" width="16.77734375" customWidth="1"/>
    <col min="13" max="13" width="17.88671875" customWidth="1"/>
  </cols>
  <sheetData>
    <row r="2" spans="2:13" ht="15" thickBot="1" x14ac:dyDescent="0.35"/>
    <row r="3" spans="2:13" ht="18" thickBot="1" x14ac:dyDescent="0.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32</v>
      </c>
      <c r="I3" s="1" t="s">
        <v>33</v>
      </c>
      <c r="K3" s="1"/>
      <c r="L3" s="3"/>
      <c r="M3" s="1" t="str">
        <f>INDEX(BASEPIB,MAX(RANG_PIB),MATCH(B3,PIB_Libele,0))</f>
        <v>4T2021</v>
      </c>
    </row>
    <row r="4" spans="2:13" ht="18" thickBot="1" x14ac:dyDescent="0.5">
      <c r="B4" s="1" t="s">
        <v>6</v>
      </c>
      <c r="C4" s="3">
        <v>1859.4957722893337</v>
      </c>
      <c r="D4" s="3">
        <v>141.46128247790307</v>
      </c>
      <c r="E4" s="3">
        <v>571.56668725732061</v>
      </c>
      <c r="F4" s="3">
        <v>1049.5156216319917</v>
      </c>
      <c r="G4" s="3">
        <v>96.952180922118288</v>
      </c>
      <c r="H4" s="3" t="s">
        <v>34</v>
      </c>
      <c r="I4" s="8">
        <v>2</v>
      </c>
      <c r="K4" s="1" t="s">
        <v>1</v>
      </c>
      <c r="L4" s="3"/>
      <c r="M4" s="1">
        <f>INDEX(BASEPIB,MAX(RANG_PIB),MATCH(K4,PIB_Libele,0))</f>
        <v>1356.9970823937401</v>
      </c>
    </row>
    <row r="5" spans="2:13" ht="18" thickBot="1" x14ac:dyDescent="0.5">
      <c r="B5" s="1" t="s">
        <v>7</v>
      </c>
      <c r="C5" s="3">
        <v>1289.8142516753171</v>
      </c>
      <c r="D5" s="3">
        <v>138.73871726563488</v>
      </c>
      <c r="E5" s="3">
        <v>660.31748284255468</v>
      </c>
      <c r="F5" s="3">
        <v>427.34856975531204</v>
      </c>
      <c r="G5" s="3">
        <v>63.409481811815446</v>
      </c>
      <c r="H5" s="3" t="s">
        <v>34</v>
      </c>
      <c r="I5" s="8">
        <f>IF(H5="v",I4+1,"")</f>
        <v>3</v>
      </c>
      <c r="K5" s="1" t="s">
        <v>2</v>
      </c>
      <c r="L5" s="3"/>
      <c r="M5" s="1">
        <f>INDEX(BASEPIB,MAX(RANG_PIB),MATCH(K5,PIB_Libele,0))</f>
        <v>162.65683738232232</v>
      </c>
    </row>
    <row r="6" spans="2:13" ht="18" thickBot="1" x14ac:dyDescent="0.5">
      <c r="B6" s="1" t="s">
        <v>8</v>
      </c>
      <c r="C6" s="3">
        <v>1237.4622704022045</v>
      </c>
      <c r="D6" s="3">
        <v>189.24101009954489</v>
      </c>
      <c r="E6" s="3">
        <v>869.95082509896201</v>
      </c>
      <c r="F6" s="3">
        <v>100.55478846504234</v>
      </c>
      <c r="G6" s="3">
        <v>77.715646738655281</v>
      </c>
      <c r="H6" s="3" t="s">
        <v>34</v>
      </c>
      <c r="I6" s="8">
        <f t="shared" ref="I6:I27" si="0">IF(H6="v",I5+1,"")</f>
        <v>4</v>
      </c>
      <c r="K6" s="1" t="s">
        <v>3</v>
      </c>
      <c r="L6" s="3"/>
      <c r="M6" s="1">
        <f>INDEX(BASEPIB,MAX(RANG_PIB),MATCH(K6,PIB_Libele,0))</f>
        <v>576.42633117406308</v>
      </c>
    </row>
    <row r="7" spans="2:13" ht="18" thickBot="1" x14ac:dyDescent="0.5">
      <c r="B7" s="1" t="s">
        <v>9</v>
      </c>
      <c r="C7" s="3">
        <v>1623.3941924988526</v>
      </c>
      <c r="D7" s="3">
        <v>177.69377922304372</v>
      </c>
      <c r="E7" s="3">
        <v>905.79271605882968</v>
      </c>
      <c r="F7" s="3">
        <v>471.12056794357233</v>
      </c>
      <c r="G7" s="3">
        <v>68.787129273406819</v>
      </c>
      <c r="H7" s="3" t="s">
        <v>34</v>
      </c>
      <c r="I7" s="8">
        <f t="shared" si="0"/>
        <v>5</v>
      </c>
      <c r="K7" s="1" t="s">
        <v>4</v>
      </c>
      <c r="L7" s="3"/>
      <c r="M7" s="1">
        <f>INDEX(BASEPIB,MAX(RANG_PIB),MATCH(K7,PIB_Libele,0))</f>
        <v>518.02318081623071</v>
      </c>
    </row>
    <row r="8" spans="2:13" ht="18" thickBot="1" x14ac:dyDescent="0.5">
      <c r="B8" s="1" t="s">
        <v>10</v>
      </c>
      <c r="C8" s="3">
        <v>1560.2717322769681</v>
      </c>
      <c r="D8" s="3">
        <v>154.31579628324178</v>
      </c>
      <c r="E8" s="3">
        <v>571.04195266025454</v>
      </c>
      <c r="F8" s="3">
        <v>776.24688037225758</v>
      </c>
      <c r="G8" s="3">
        <v>58.667102961214269</v>
      </c>
      <c r="H8" s="3" t="s">
        <v>34</v>
      </c>
      <c r="I8" s="8">
        <f t="shared" si="0"/>
        <v>6</v>
      </c>
      <c r="K8" s="1" t="s">
        <v>5</v>
      </c>
      <c r="L8" s="3"/>
      <c r="M8" s="1">
        <f>INDEX(BASEPIB,MAX(RANG_PIB),MATCH(K8,PIB_Libele,0))</f>
        <v>99.890733021124078</v>
      </c>
    </row>
    <row r="9" spans="2:13" ht="18" thickBot="1" x14ac:dyDescent="0.5">
      <c r="B9" s="1" t="s">
        <v>11</v>
      </c>
      <c r="C9" s="3">
        <v>1941.7005112407924</v>
      </c>
      <c r="D9" s="3">
        <v>146.49820632178569</v>
      </c>
      <c r="E9" s="3">
        <v>636.28690054641777</v>
      </c>
      <c r="F9" s="3">
        <v>1100.058875786347</v>
      </c>
      <c r="G9" s="3">
        <v>58.856528586241929</v>
      </c>
      <c r="H9" s="3" t="s">
        <v>34</v>
      </c>
      <c r="I9" s="8">
        <f t="shared" si="0"/>
        <v>7</v>
      </c>
    </row>
    <row r="10" spans="2:13" ht="18" thickBot="1" x14ac:dyDescent="0.5">
      <c r="B10" s="1" t="s">
        <v>12</v>
      </c>
      <c r="C10" s="3">
        <v>1287.4273719479313</v>
      </c>
      <c r="D10" s="3">
        <v>135.06640269005823</v>
      </c>
      <c r="E10" s="3">
        <v>582.80145314099593</v>
      </c>
      <c r="F10" s="3">
        <v>479.11483681091033</v>
      </c>
      <c r="G10" s="3">
        <v>90.444679305966673</v>
      </c>
      <c r="H10" s="3" t="s">
        <v>34</v>
      </c>
      <c r="I10" s="8">
        <f t="shared" si="0"/>
        <v>8</v>
      </c>
    </row>
    <row r="11" spans="2:13" ht="18" thickBot="1" x14ac:dyDescent="0.5">
      <c r="B11" s="1" t="s">
        <v>13</v>
      </c>
      <c r="C11" s="3">
        <v>1356.9970823937401</v>
      </c>
      <c r="D11" s="3">
        <v>162.65683738232232</v>
      </c>
      <c r="E11" s="3">
        <v>576.42633117406308</v>
      </c>
      <c r="F11" s="3">
        <v>518.02318081623071</v>
      </c>
      <c r="G11" s="3">
        <v>99.890733021124078</v>
      </c>
      <c r="H11" s="3" t="s">
        <v>35</v>
      </c>
      <c r="I11" s="8">
        <f t="shared" si="0"/>
        <v>9</v>
      </c>
    </row>
    <row r="12" spans="2:13" ht="18" thickBot="1" x14ac:dyDescent="0.5">
      <c r="B12" s="1" t="s">
        <v>14</v>
      </c>
      <c r="C12" s="3">
        <v>1640.090155559046</v>
      </c>
      <c r="D12" s="3">
        <v>140.25920863053057</v>
      </c>
      <c r="E12" s="3">
        <v>903.5572444459882</v>
      </c>
      <c r="F12" s="3">
        <v>540.53768105147094</v>
      </c>
      <c r="G12" s="3">
        <v>55.736021431056336</v>
      </c>
      <c r="H12" s="3"/>
      <c r="I12" s="8" t="str">
        <f t="shared" si="0"/>
        <v/>
      </c>
    </row>
    <row r="13" spans="2:13" ht="18" thickBot="1" x14ac:dyDescent="0.5">
      <c r="B13" s="1" t="s">
        <v>15</v>
      </c>
      <c r="C13" s="3">
        <v>1142.0695134895004</v>
      </c>
      <c r="D13" s="3">
        <v>118.39494570090632</v>
      </c>
      <c r="E13" s="3">
        <v>716.12464565704022</v>
      </c>
      <c r="F13" s="3">
        <v>245.75051904914494</v>
      </c>
      <c r="G13" s="3">
        <v>61.799403082408965</v>
      </c>
      <c r="H13" s="3"/>
      <c r="I13" s="8" t="str">
        <f t="shared" si="0"/>
        <v/>
      </c>
    </row>
    <row r="14" spans="2:13" ht="18" thickBot="1" x14ac:dyDescent="0.5">
      <c r="B14" s="1" t="s">
        <v>16</v>
      </c>
      <c r="C14" s="3">
        <v>1735.7538969521106</v>
      </c>
      <c r="D14" s="3">
        <v>182.98945439258989</v>
      </c>
      <c r="E14" s="3">
        <v>720.53026322700612</v>
      </c>
      <c r="F14" s="3">
        <v>751.71971095973367</v>
      </c>
      <c r="G14" s="3">
        <v>80.514468372780996</v>
      </c>
      <c r="H14" s="3"/>
      <c r="I14" s="8" t="str">
        <f t="shared" si="0"/>
        <v/>
      </c>
    </row>
    <row r="15" spans="2:13" ht="18" thickBot="1" x14ac:dyDescent="0.5">
      <c r="B15" s="1" t="s">
        <v>17</v>
      </c>
      <c r="C15" s="3">
        <v>1403.2867460372008</v>
      </c>
      <c r="D15" s="3">
        <v>155.11000515352822</v>
      </c>
      <c r="E15" s="3">
        <v>797.37307539255255</v>
      </c>
      <c r="F15" s="3">
        <v>363.70454673154399</v>
      </c>
      <c r="G15" s="3">
        <v>87.099118759576143</v>
      </c>
      <c r="H15" s="3"/>
      <c r="I15" s="8" t="str">
        <f t="shared" si="0"/>
        <v/>
      </c>
    </row>
    <row r="16" spans="2:13" ht="18" thickBot="1" x14ac:dyDescent="0.5">
      <c r="B16" s="1" t="s">
        <v>18</v>
      </c>
      <c r="C16" s="3">
        <v>1700.3443266503693</v>
      </c>
      <c r="D16" s="3">
        <v>192.06656007600859</v>
      </c>
      <c r="E16" s="3">
        <v>974.67961171061552</v>
      </c>
      <c r="F16" s="3">
        <v>470.32701907114125</v>
      </c>
      <c r="G16" s="3">
        <v>63.271135792604063</v>
      </c>
      <c r="H16" s="3"/>
      <c r="I16" s="8" t="str">
        <f t="shared" si="0"/>
        <v/>
      </c>
    </row>
    <row r="17" spans="2:9" ht="18" thickBot="1" x14ac:dyDescent="0.5">
      <c r="B17" s="1" t="s">
        <v>19</v>
      </c>
      <c r="C17" s="3">
        <v>1947.7471935991173</v>
      </c>
      <c r="D17" s="3">
        <v>154.03202861444439</v>
      </c>
      <c r="E17" s="3">
        <v>733.24370849351533</v>
      </c>
      <c r="F17" s="3">
        <v>991.96907775897671</v>
      </c>
      <c r="G17" s="3">
        <v>68.502378732180702</v>
      </c>
      <c r="H17" s="3"/>
      <c r="I17" s="8" t="str">
        <f t="shared" si="0"/>
        <v/>
      </c>
    </row>
    <row r="18" spans="2:9" ht="18" thickBot="1" x14ac:dyDescent="0.5">
      <c r="B18" s="1" t="s">
        <v>20</v>
      </c>
      <c r="C18" s="3">
        <v>1895.2950121091474</v>
      </c>
      <c r="D18" s="3">
        <v>177.2558601430492</v>
      </c>
      <c r="E18" s="3">
        <v>850.39240947665292</v>
      </c>
      <c r="F18" s="3">
        <v>770.21424613347631</v>
      </c>
      <c r="G18" s="3">
        <v>97.432496355968993</v>
      </c>
      <c r="H18" s="3"/>
      <c r="I18" s="8" t="str">
        <f t="shared" si="0"/>
        <v/>
      </c>
    </row>
    <row r="19" spans="2:9" ht="18" thickBot="1" x14ac:dyDescent="0.5">
      <c r="B19" s="1" t="s">
        <v>21</v>
      </c>
      <c r="C19" s="3">
        <v>1072.1900555328468</v>
      </c>
      <c r="D19" s="3">
        <v>172.86949724588152</v>
      </c>
      <c r="E19" s="3">
        <v>733.07606498385485</v>
      </c>
      <c r="F19" s="3">
        <v>71.487603034111103</v>
      </c>
      <c r="G19" s="3">
        <v>94.7568902689993</v>
      </c>
      <c r="H19" s="3"/>
      <c r="I19" s="8" t="str">
        <f t="shared" si="0"/>
        <v/>
      </c>
    </row>
    <row r="20" spans="2:9" ht="18" thickBot="1" x14ac:dyDescent="0.5">
      <c r="B20" s="1" t="s">
        <v>22</v>
      </c>
      <c r="C20" s="3">
        <v>1578.889442566363</v>
      </c>
      <c r="D20" s="3">
        <v>170.15717034565409</v>
      </c>
      <c r="E20" s="3">
        <v>671.90575266464145</v>
      </c>
      <c r="F20" s="3">
        <v>640.8334691127759</v>
      </c>
      <c r="G20" s="3">
        <v>95.993050443291523</v>
      </c>
      <c r="H20" s="3"/>
      <c r="I20" s="8" t="str">
        <f t="shared" si="0"/>
        <v/>
      </c>
    </row>
    <row r="21" spans="2:9" ht="18" thickBot="1" x14ac:dyDescent="0.5">
      <c r="B21" s="1" t="s">
        <v>23</v>
      </c>
      <c r="C21" s="3">
        <v>1616.1079954825764</v>
      </c>
      <c r="D21" s="3">
        <v>139.16948653549878</v>
      </c>
      <c r="E21" s="3">
        <v>834.65024513561195</v>
      </c>
      <c r="F21" s="3">
        <v>592.19212549228098</v>
      </c>
      <c r="G21" s="3">
        <v>50.096138319184533</v>
      </c>
      <c r="H21" s="3"/>
      <c r="I21" s="8" t="str">
        <f t="shared" si="0"/>
        <v/>
      </c>
    </row>
    <row r="22" spans="2:9" ht="18" thickBot="1" x14ac:dyDescent="0.5">
      <c r="B22" s="1" t="s">
        <v>24</v>
      </c>
      <c r="C22" s="3">
        <v>1710.0623208683762</v>
      </c>
      <c r="D22" s="3">
        <v>129.4043918832129</v>
      </c>
      <c r="E22" s="3">
        <v>940.44002462847607</v>
      </c>
      <c r="F22" s="3">
        <v>551.14328728498822</v>
      </c>
      <c r="G22" s="3">
        <v>89.074617071699109</v>
      </c>
      <c r="H22" s="3"/>
      <c r="I22" s="8" t="str">
        <f t="shared" si="0"/>
        <v/>
      </c>
    </row>
    <row r="23" spans="2:9" ht="18" thickBot="1" x14ac:dyDescent="0.5">
      <c r="B23" s="1" t="s">
        <v>25</v>
      </c>
      <c r="C23" s="3">
        <v>1946.4672310311842</v>
      </c>
      <c r="D23" s="3">
        <v>141.30309278300984</v>
      </c>
      <c r="E23" s="3">
        <v>994.10598830405661</v>
      </c>
      <c r="F23" s="3">
        <v>741.48107390584687</v>
      </c>
      <c r="G23" s="3">
        <v>69.577076038270945</v>
      </c>
      <c r="H23" s="3"/>
      <c r="I23" s="8" t="str">
        <f t="shared" si="0"/>
        <v/>
      </c>
    </row>
    <row r="24" spans="2:9" ht="18" thickBot="1" x14ac:dyDescent="0.5">
      <c r="B24" s="1" t="s">
        <v>26</v>
      </c>
      <c r="C24" s="3">
        <v>1450.9522650727984</v>
      </c>
      <c r="D24" s="3">
        <v>106.75857955686547</v>
      </c>
      <c r="E24" s="3">
        <v>842.29406162394866</v>
      </c>
      <c r="F24" s="3">
        <v>406.40814359041707</v>
      </c>
      <c r="G24" s="3">
        <v>95.491480301567137</v>
      </c>
      <c r="H24" s="3"/>
      <c r="I24" s="8" t="str">
        <f t="shared" si="0"/>
        <v/>
      </c>
    </row>
    <row r="25" spans="2:9" ht="18" thickBot="1" x14ac:dyDescent="0.5">
      <c r="B25" s="1" t="s">
        <v>27</v>
      </c>
      <c r="C25" s="3">
        <v>1727.6492450394235</v>
      </c>
      <c r="D25" s="3">
        <v>193.10982196541508</v>
      </c>
      <c r="E25" s="3">
        <v>696.51650686589778</v>
      </c>
      <c r="F25" s="3">
        <v>775.75583299711025</v>
      </c>
      <c r="G25" s="3">
        <v>62.267083211000404</v>
      </c>
      <c r="H25" s="3"/>
      <c r="I25" s="8" t="str">
        <f t="shared" si="0"/>
        <v/>
      </c>
    </row>
    <row r="26" spans="2:9" ht="18" thickBot="1" x14ac:dyDescent="0.5">
      <c r="B26" s="1" t="s">
        <v>28</v>
      </c>
      <c r="C26" s="3">
        <v>1135.7810885912377</v>
      </c>
      <c r="D26" s="3">
        <v>162.0949234268202</v>
      </c>
      <c r="E26" s="3">
        <v>935.53925614863692</v>
      </c>
      <c r="F26" s="3">
        <v>29.777364762392001</v>
      </c>
      <c r="G26" s="3">
        <v>67.924273778172605</v>
      </c>
      <c r="H26" s="3"/>
      <c r="I26" s="8" t="str">
        <f t="shared" si="0"/>
        <v/>
      </c>
    </row>
    <row r="27" spans="2:9" ht="18" thickBot="1" x14ac:dyDescent="0.5">
      <c r="B27" s="1" t="s">
        <v>29</v>
      </c>
      <c r="C27" s="3">
        <v>1778.5913494872871</v>
      </c>
      <c r="D27" s="3">
        <v>179.82014767941129</v>
      </c>
      <c r="E27" s="3">
        <v>500.99660457413074</v>
      </c>
      <c r="F27" s="3">
        <v>1008.9305777543332</v>
      </c>
      <c r="G27" s="3">
        <v>88.844019479411884</v>
      </c>
      <c r="H27" s="3"/>
      <c r="I27" s="8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Feuil1</vt:lpstr>
      <vt:lpstr>Feuil2</vt:lpstr>
      <vt:lpstr>Base_PIB</vt:lpstr>
      <vt:lpstr>BASEPIB</vt:lpstr>
      <vt:lpstr>Date</vt:lpstr>
      <vt:lpstr>Libelle</vt:lpstr>
      <vt:lpstr>PIB_Date</vt:lpstr>
      <vt:lpstr>PIB_Libele</vt:lpstr>
      <vt:lpstr>RANG_PIB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Saidou YAMEOGO</dc:creator>
  <cp:lastModifiedBy>Saidou YAMEOGO</cp:lastModifiedBy>
  <dcterms:created xsi:type="dcterms:W3CDTF">2025-02-20T15:22:34Z</dcterms:created>
  <dcterms:modified xsi:type="dcterms:W3CDTF">2025-02-20T17:25:02Z</dcterms:modified>
</cp:coreProperties>
</file>