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LPAS2\Projet_SIG_G8\Data\"/>
    </mc:Choice>
  </mc:AlternateContent>
  <xr:revisionPtr revIDLastSave="0" documentId="13_ncr:1_{B1F7022D-9605-42DF-A766-152D90B33EA8}" xr6:coauthVersionLast="47" xr6:coauthVersionMax="47" xr10:uidLastSave="{00000000-0000-0000-0000-000000000000}"/>
  <bookViews>
    <workbookView xWindow="-108" yWindow="-108" windowWidth="23256" windowHeight="12456" xr2:uid="{58BE65EE-7ADA-46BC-AAA1-B8B26403BFE1}"/>
  </bookViews>
  <sheets>
    <sheet name="Base1" sheetId="1" r:id="rId1"/>
    <sheet name="Base2" sheetId="2" r:id="rId2"/>
    <sheet name="Feuil1" sheetId="4" r:id="rId3"/>
    <sheet name="Base_Finalisee" sheetId="3" r:id="rId4"/>
    <sheet name="Feuil2" sheetId="5" r:id="rId5"/>
  </sheets>
  <definedNames>
    <definedName name="_xlnm._FilterDatabase" localSheetId="0" hidden="1">Base1!$AP$5:$AP$88</definedName>
    <definedName name="_xlchart.v1.0" hidden="1">Base_Finalisee!$A$1:$B$46</definedName>
    <definedName name="_xlchart.v1.1" hidden="1">Base_Finalisee!$A$2:$B$46</definedName>
    <definedName name="_xlchart.v1.10" hidden="1">Base_Finalisee!$G$1</definedName>
    <definedName name="_xlchart.v1.100" hidden="1">Base_Finalisee!$D$2:$D$46</definedName>
    <definedName name="_xlchart.v1.101" hidden="1">Base_Finalisee!$E$1</definedName>
    <definedName name="_xlchart.v1.102" hidden="1">Base_Finalisee!$E$2:$E$46</definedName>
    <definedName name="_xlchart.v1.103" hidden="1">Base_Finalisee!$F$1</definedName>
    <definedName name="_xlchart.v1.104" hidden="1">Base_Finalisee!$F$2:$F$46</definedName>
    <definedName name="_xlchart.v1.105" hidden="1">Base_Finalisee!$G$1</definedName>
    <definedName name="_xlchart.v1.106" hidden="1">Base_Finalisee!$G$2:$G$46</definedName>
    <definedName name="_xlchart.v1.107" hidden="1">Base_Finalisee!$H$1</definedName>
    <definedName name="_xlchart.v1.108" hidden="1">Base_Finalisee!$H$2:$H$46</definedName>
    <definedName name="_xlchart.v1.109" hidden="1">Base_Finalisee!$I$1</definedName>
    <definedName name="_xlchart.v1.11" hidden="1">Base_Finalisee!$G$2:$G$46</definedName>
    <definedName name="_xlchart.v1.110" hidden="1">Base_Finalisee!$I$2:$I$46</definedName>
    <definedName name="_xlchart.v1.111" hidden="1">Base_Finalisee!$J$1</definedName>
    <definedName name="_xlchart.v1.112" hidden="1">Base_Finalisee!$J$2:$J$46</definedName>
    <definedName name="_xlchart.v1.113" hidden="1">Base_Finalisee!$K$1</definedName>
    <definedName name="_xlchart.v1.114" hidden="1">Base_Finalisee!$K$2:$K$46</definedName>
    <definedName name="_xlchart.v1.115" hidden="1">Base_Finalisee!$L$1</definedName>
    <definedName name="_xlchart.v1.116" hidden="1">Base_Finalisee!$L$2:$L$46</definedName>
    <definedName name="_xlchart.v1.117" hidden="1">Base_Finalisee!$B$2:$B$46</definedName>
    <definedName name="_xlchart.v1.118" hidden="1">Base_Finalisee!$I$1</definedName>
    <definedName name="_xlchart.v1.119" hidden="1">Base_Finalisee!$I$2:$I$46</definedName>
    <definedName name="_xlchart.v1.12" hidden="1">Base_Finalisee!$H$1</definedName>
    <definedName name="_xlchart.v1.120" hidden="1">Base_Finalisee!$A$2:$B$46</definedName>
    <definedName name="_xlchart.v1.121" hidden="1">Base_Finalisee!$H$1</definedName>
    <definedName name="_xlchart.v1.122" hidden="1">Base_Finalisee!$H$2:$H$46</definedName>
    <definedName name="_xlchart.v1.123" hidden="1">Base_Finalisee!$B$2:$B$47</definedName>
    <definedName name="_xlchart.v1.124" hidden="1">Base_Finalisee!$G$1</definedName>
    <definedName name="_xlchart.v1.125" hidden="1">Base_Finalisee!$G$2:$G$46</definedName>
    <definedName name="_xlchart.v1.126" hidden="1">Base_Finalisee!$B$2:$B$46</definedName>
    <definedName name="_xlchart.v1.127" hidden="1">Base_Finalisee!$F$1</definedName>
    <definedName name="_xlchart.v1.128" hidden="1">Base_Finalisee!$F$2:$F$46</definedName>
    <definedName name="_xlchart.v1.129" hidden="1">Base_Finalisee!$G$1</definedName>
    <definedName name="_xlchart.v1.13" hidden="1">Base_Finalisee!$H$2:$H$46</definedName>
    <definedName name="_xlchart.v1.130" hidden="1">Base_Finalisee!$G$2:$G$46</definedName>
    <definedName name="_xlchart.v1.131" hidden="1">Base_Finalisee!$B$2:$B$46</definedName>
    <definedName name="_xlchart.v1.132" hidden="1">Base_Finalisee!$F$1</definedName>
    <definedName name="_xlchart.v1.133" hidden="1">Base_Finalisee!$F$2:$F$46</definedName>
    <definedName name="_xlchart.v1.134" hidden="1">Base_Finalisee!$G$1</definedName>
    <definedName name="_xlchart.v1.135" hidden="1">Base_Finalisee!$G$2:$G$46</definedName>
    <definedName name="_xlchart.v1.136" hidden="1">Base_Finalisee!$B$2:$B$46</definedName>
    <definedName name="_xlchart.v1.137" hidden="1">Base_Finalisee!$K$1</definedName>
    <definedName name="_xlchart.v1.138" hidden="1">Base_Finalisee!$K$2:$K$46</definedName>
    <definedName name="_xlchart.v1.14" hidden="1">Base_Finalisee!$I$1</definedName>
    <definedName name="_xlchart.v1.15" hidden="1">Base_Finalisee!$I$2:$I$46</definedName>
    <definedName name="_xlchart.v1.16" hidden="1">Base_Finalisee!$J$1</definedName>
    <definedName name="_xlchart.v1.17" hidden="1">Base_Finalisee!$J$2:$J$46</definedName>
    <definedName name="_xlchart.v1.18" hidden="1">Base_Finalisee!$K$1</definedName>
    <definedName name="_xlchart.v1.19" hidden="1">Base_Finalisee!$K$2:$K$46</definedName>
    <definedName name="_xlchart.v1.2" hidden="1">Base_Finalisee!$C$1</definedName>
    <definedName name="_xlchart.v1.20" hidden="1">Base_Finalisee!$L$1</definedName>
    <definedName name="_xlchart.v1.21" hidden="1">Base_Finalisee!$L$2:$L$46</definedName>
    <definedName name="_xlchart.v1.22" hidden="1">Base_Finalisee!$A$2:$B$46</definedName>
    <definedName name="_xlchart.v1.23" hidden="1">Base_Finalisee!$H$1</definedName>
    <definedName name="_xlchart.v1.24" hidden="1">Base_Finalisee!$H$2:$H$46</definedName>
    <definedName name="_xlchart.v1.25" hidden="1">Base_Finalisee!$A$1:$B$46</definedName>
    <definedName name="_xlchart.v1.26" hidden="1">Base_Finalisee!$A$2:$B$46</definedName>
    <definedName name="_xlchart.v1.27" hidden="1">Base_Finalisee!$B$2:$B$46</definedName>
    <definedName name="_xlchart.v1.28" hidden="1">Base_Finalisee!$C$1</definedName>
    <definedName name="_xlchart.v1.29" hidden="1">Base_Finalisee!$C$2:$C$46</definedName>
    <definedName name="_xlchart.v1.3" hidden="1">Base_Finalisee!$C$2:$C$46</definedName>
    <definedName name="_xlchart.v1.30" hidden="1">Base_Finalisee!$D$1</definedName>
    <definedName name="_xlchart.v1.31" hidden="1">Base_Finalisee!$D$2:$D$46</definedName>
    <definedName name="_xlchart.v1.32" hidden="1">Base_Finalisee!$E$1</definedName>
    <definedName name="_xlchart.v1.33" hidden="1">Base_Finalisee!$E$2:$E$46</definedName>
    <definedName name="_xlchart.v1.34" hidden="1">Base_Finalisee!$F$1</definedName>
    <definedName name="_xlchart.v1.35" hidden="1">Base_Finalisee!$F$2:$F$46</definedName>
    <definedName name="_xlchart.v1.36" hidden="1">Base_Finalisee!$G$1</definedName>
    <definedName name="_xlchart.v1.37" hidden="1">Base_Finalisee!$G$2:$G$46</definedName>
    <definedName name="_xlchart.v1.38" hidden="1">Base_Finalisee!$H$1</definedName>
    <definedName name="_xlchart.v1.39" hidden="1">Base_Finalisee!$H$2:$H$46</definedName>
    <definedName name="_xlchart.v1.4" hidden="1">Base_Finalisee!$D$1</definedName>
    <definedName name="_xlchart.v1.40" hidden="1">Base_Finalisee!$I$1</definedName>
    <definedName name="_xlchart.v1.41" hidden="1">Base_Finalisee!$I$2:$I$46</definedName>
    <definedName name="_xlchart.v1.42" hidden="1">Base_Finalisee!$J$1</definedName>
    <definedName name="_xlchart.v1.43" hidden="1">Base_Finalisee!$J$2:$J$46</definedName>
    <definedName name="_xlchart.v1.44" hidden="1">Base_Finalisee!$K$1</definedName>
    <definedName name="_xlchart.v1.45" hidden="1">Base_Finalisee!$K$2:$K$46</definedName>
    <definedName name="_xlchart.v1.46" hidden="1">Base_Finalisee!$L$1</definedName>
    <definedName name="_xlchart.v1.47" hidden="1">Base_Finalisee!$L$2:$L$46</definedName>
    <definedName name="_xlchart.v1.48" hidden="1">Base_Finalisee!$A$1:$B$46</definedName>
    <definedName name="_xlchart.v1.49" hidden="1">Base_Finalisee!$A$2:$B$46</definedName>
    <definedName name="_xlchart.v1.5" hidden="1">Base_Finalisee!$D$2:$D$46</definedName>
    <definedName name="_xlchart.v1.50" hidden="1">Base_Finalisee!$B$2:$B$46</definedName>
    <definedName name="_xlchart.v1.51" hidden="1">Base_Finalisee!$C$1</definedName>
    <definedName name="_xlchart.v1.52" hidden="1">Base_Finalisee!$C$2:$C$46</definedName>
    <definedName name="_xlchart.v1.53" hidden="1">Base_Finalisee!$D$1</definedName>
    <definedName name="_xlchart.v1.54" hidden="1">Base_Finalisee!$D$2:$D$46</definedName>
    <definedName name="_xlchart.v1.55" hidden="1">Base_Finalisee!$E$1</definedName>
    <definedName name="_xlchart.v1.56" hidden="1">Base_Finalisee!$E$2:$E$46</definedName>
    <definedName name="_xlchart.v1.57" hidden="1">Base_Finalisee!$F$1</definedName>
    <definedName name="_xlchart.v1.58" hidden="1">Base_Finalisee!$F$2:$F$46</definedName>
    <definedName name="_xlchart.v1.59" hidden="1">Base_Finalisee!$G$1</definedName>
    <definedName name="_xlchart.v1.6" hidden="1">Base_Finalisee!$E$1</definedName>
    <definedName name="_xlchart.v1.60" hidden="1">Base_Finalisee!$G$2:$G$46</definedName>
    <definedName name="_xlchart.v1.61" hidden="1">Base_Finalisee!$H$1</definedName>
    <definedName name="_xlchart.v1.62" hidden="1">Base_Finalisee!$H$2:$H$46</definedName>
    <definedName name="_xlchart.v1.63" hidden="1">Base_Finalisee!$I$1</definedName>
    <definedName name="_xlchart.v1.64" hidden="1">Base_Finalisee!$I$2:$I$46</definedName>
    <definedName name="_xlchart.v1.65" hidden="1">Base_Finalisee!$J$1</definedName>
    <definedName name="_xlchart.v1.66" hidden="1">Base_Finalisee!$J$2:$J$46</definedName>
    <definedName name="_xlchart.v1.67" hidden="1">Base_Finalisee!$K$1</definedName>
    <definedName name="_xlchart.v1.68" hidden="1">Base_Finalisee!$K$2:$K$46</definedName>
    <definedName name="_xlchart.v1.69" hidden="1">Base_Finalisee!$L$1</definedName>
    <definedName name="_xlchart.v1.7" hidden="1">Base_Finalisee!$E$2:$E$46</definedName>
    <definedName name="_xlchart.v1.70" hidden="1">Base_Finalisee!$L$2:$L$46</definedName>
    <definedName name="_xlchart.v1.71" hidden="1">Base_Finalisee!$A$1:$B$46</definedName>
    <definedName name="_xlchart.v1.72" hidden="1">Base_Finalisee!$A$2:$B$46</definedName>
    <definedName name="_xlchart.v1.73" hidden="1">Base_Finalisee!$B$2:$B$46</definedName>
    <definedName name="_xlchart.v1.74" hidden="1">Base_Finalisee!$C$1</definedName>
    <definedName name="_xlchart.v1.75" hidden="1">Base_Finalisee!$C$2:$C$46</definedName>
    <definedName name="_xlchart.v1.76" hidden="1">Base_Finalisee!$D$1</definedName>
    <definedName name="_xlchart.v1.77" hidden="1">Base_Finalisee!$D$2:$D$46</definedName>
    <definedName name="_xlchart.v1.78" hidden="1">Base_Finalisee!$E$1</definedName>
    <definedName name="_xlchart.v1.79" hidden="1">Base_Finalisee!$E$2:$E$46</definedName>
    <definedName name="_xlchart.v1.8" hidden="1">Base_Finalisee!$F$1</definedName>
    <definedName name="_xlchart.v1.80" hidden="1">Base_Finalisee!$F$1</definedName>
    <definedName name="_xlchart.v1.81" hidden="1">Base_Finalisee!$F$2:$F$46</definedName>
    <definedName name="_xlchart.v1.82" hidden="1">Base_Finalisee!$G$1</definedName>
    <definedName name="_xlchart.v1.83" hidden="1">Base_Finalisee!$G$2:$G$46</definedName>
    <definedName name="_xlchart.v1.84" hidden="1">Base_Finalisee!$H$1</definedName>
    <definedName name="_xlchart.v1.85" hidden="1">Base_Finalisee!$H$2:$H$46</definedName>
    <definedName name="_xlchart.v1.86" hidden="1">Base_Finalisee!$I$1</definedName>
    <definedName name="_xlchart.v1.87" hidden="1">Base_Finalisee!$I$2:$I$46</definedName>
    <definedName name="_xlchart.v1.88" hidden="1">Base_Finalisee!$J$1</definedName>
    <definedName name="_xlchart.v1.89" hidden="1">Base_Finalisee!$J$2:$J$46</definedName>
    <definedName name="_xlchart.v1.9" hidden="1">Base_Finalisee!$F$2:$F$46</definedName>
    <definedName name="_xlchart.v1.90" hidden="1">Base_Finalisee!$K$1</definedName>
    <definedName name="_xlchart.v1.91" hidden="1">Base_Finalisee!$K$2:$K$46</definedName>
    <definedName name="_xlchart.v1.92" hidden="1">Base_Finalisee!$L$1</definedName>
    <definedName name="_xlchart.v1.93" hidden="1">Base_Finalisee!$L$2:$L$46</definedName>
    <definedName name="_xlchart.v1.94" hidden="1">Base_Finalisee!$A$1:$B$46</definedName>
    <definedName name="_xlchart.v1.95" hidden="1">Base_Finalisee!$A$2:$B$46</definedName>
    <definedName name="_xlchart.v1.96" hidden="1">Base_Finalisee!$B$2:$B$47</definedName>
    <definedName name="_xlchart.v1.97" hidden="1">Base_Finalisee!$C$1</definedName>
    <definedName name="_xlchart.v1.98" hidden="1">Base_Finalisee!$C$2:$C$46</definedName>
    <definedName name="_xlchart.v1.99" hidden="1">Base_Finalisee!$D$1</definedName>
    <definedName name="bb_1">Feuil1!$Z$63:$AD$104</definedName>
    <definedName name="bc">Base1!$AP$6:$AY$87</definedName>
    <definedName name="bd_1">Base2!$B$2:$K$72</definedName>
    <definedName name="bd_2">Base2!$B$2:$L$72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4" l="1"/>
  <c r="N43" i="4"/>
  <c r="N44" i="4"/>
  <c r="N45" i="4"/>
  <c r="P25" i="4" s="1"/>
  <c r="N46" i="4"/>
  <c r="N47" i="4"/>
  <c r="N48" i="4"/>
  <c r="P30" i="4" s="1"/>
  <c r="N49" i="4"/>
  <c r="N50" i="4"/>
  <c r="N51" i="4"/>
  <c r="N52" i="4"/>
  <c r="N53" i="4"/>
  <c r="P32" i="4" s="1"/>
  <c r="N54" i="4"/>
  <c r="N55" i="4"/>
  <c r="N56" i="4"/>
  <c r="N57" i="4"/>
  <c r="P34" i="4" s="1"/>
  <c r="N58" i="4"/>
  <c r="N59" i="4"/>
  <c r="N60" i="4"/>
  <c r="N61" i="4"/>
  <c r="P37" i="4" s="1"/>
  <c r="N62" i="4"/>
  <c r="N63" i="4"/>
  <c r="N64" i="4"/>
  <c r="P40" i="4" s="1"/>
  <c r="N65" i="4"/>
  <c r="P41" i="4" s="1"/>
  <c r="N66" i="4"/>
  <c r="N67" i="4"/>
  <c r="N68" i="4"/>
  <c r="N69" i="4"/>
  <c r="P45" i="4" s="1"/>
  <c r="N70" i="4"/>
  <c r="N71" i="4"/>
  <c r="N72" i="4"/>
  <c r="N41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6" i="4"/>
  <c r="P27" i="4"/>
  <c r="P28" i="4"/>
  <c r="P29" i="4"/>
  <c r="P31" i="4"/>
  <c r="P33" i="4"/>
  <c r="P35" i="4"/>
  <c r="P36" i="4"/>
  <c r="P38" i="4"/>
  <c r="P39" i="4"/>
  <c r="P42" i="4"/>
  <c r="P43" i="4"/>
  <c r="P44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3" i="4"/>
  <c r="O24" i="4"/>
  <c r="O26" i="4"/>
  <c r="O30" i="4"/>
  <c r="O33" i="4"/>
  <c r="O39" i="4"/>
  <c r="O42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3" i="4"/>
  <c r="M4" i="4"/>
  <c r="O4" i="4" s="1"/>
  <c r="M5" i="4"/>
  <c r="O5" i="4" s="1"/>
  <c r="M6" i="4"/>
  <c r="O6" i="4" s="1"/>
  <c r="M7" i="4"/>
  <c r="O7" i="4" s="1"/>
  <c r="M8" i="4"/>
  <c r="O8" i="4" s="1"/>
  <c r="M9" i="4"/>
  <c r="O9" i="4" s="1"/>
  <c r="M10" i="4"/>
  <c r="M11" i="4"/>
  <c r="O10" i="4" s="1"/>
  <c r="M12" i="4"/>
  <c r="O11" i="4" s="1"/>
  <c r="M13" i="4"/>
  <c r="M14" i="4"/>
  <c r="M15" i="4"/>
  <c r="M16" i="4"/>
  <c r="M17" i="4"/>
  <c r="O12" i="4" s="1"/>
  <c r="M18" i="4"/>
  <c r="M19" i="4"/>
  <c r="O13" i="4" s="1"/>
  <c r="M20" i="4"/>
  <c r="O14" i="4" s="1"/>
  <c r="M21" i="4"/>
  <c r="M22" i="4"/>
  <c r="M23" i="4"/>
  <c r="M24" i="4"/>
  <c r="O15" i="4" s="1"/>
  <c r="M25" i="4"/>
  <c r="O16" i="4" s="1"/>
  <c r="M26" i="4"/>
  <c r="M27" i="4"/>
  <c r="M28" i="4"/>
  <c r="O17" i="4" s="1"/>
  <c r="M29" i="4"/>
  <c r="M30" i="4"/>
  <c r="O18" i="4" s="1"/>
  <c r="M31" i="4"/>
  <c r="O19" i="4" s="1"/>
  <c r="M32" i="4"/>
  <c r="M33" i="4"/>
  <c r="O20" i="4" s="1"/>
  <c r="M34" i="4"/>
  <c r="M35" i="4"/>
  <c r="O21" i="4" s="1"/>
  <c r="M36" i="4"/>
  <c r="M37" i="4"/>
  <c r="O22" i="4" s="1"/>
  <c r="M38" i="4"/>
  <c r="O23" i="4" s="1"/>
  <c r="M39" i="4"/>
  <c r="M40" i="4"/>
  <c r="M41" i="4"/>
  <c r="O25" i="4" s="1"/>
  <c r="M42" i="4"/>
  <c r="M43" i="4"/>
  <c r="O27" i="4" s="1"/>
  <c r="M44" i="4"/>
  <c r="O28" i="4" s="1"/>
  <c r="M45" i="4"/>
  <c r="M46" i="4"/>
  <c r="O29" i="4" s="1"/>
  <c r="M47" i="4"/>
  <c r="M48" i="4"/>
  <c r="M49" i="4"/>
  <c r="M50" i="4"/>
  <c r="O31" i="4" s="1"/>
  <c r="M51" i="4"/>
  <c r="M52" i="4"/>
  <c r="M53" i="4"/>
  <c r="O32" i="4" s="1"/>
  <c r="M54" i="4"/>
  <c r="M55" i="4"/>
  <c r="M56" i="4"/>
  <c r="O34" i="4" s="1"/>
  <c r="M57" i="4"/>
  <c r="M58" i="4"/>
  <c r="M59" i="4"/>
  <c r="O35" i="4" s="1"/>
  <c r="M60" i="4"/>
  <c r="O36" i="4" s="1"/>
  <c r="M61" i="4"/>
  <c r="O37" i="4" s="1"/>
  <c r="M62" i="4"/>
  <c r="O38" i="4" s="1"/>
  <c r="M63" i="4"/>
  <c r="M64" i="4"/>
  <c r="O40" i="4" s="1"/>
  <c r="M65" i="4"/>
  <c r="O41" i="4" s="1"/>
  <c r="M66" i="4"/>
  <c r="M67" i="4"/>
  <c r="O43" i="4" s="1"/>
  <c r="M68" i="4"/>
  <c r="O44" i="4" s="1"/>
  <c r="M69" i="4"/>
  <c r="O45" i="4" s="1"/>
  <c r="M70" i="4"/>
  <c r="O46" i="4" s="1"/>
  <c r="M71" i="4"/>
  <c r="M72" i="4"/>
  <c r="M3" i="4"/>
  <c r="O3" i="4" s="1"/>
  <c r="Y63" i="4"/>
  <c r="Y64" i="4"/>
  <c r="Y65" i="4"/>
  <c r="Y66" i="4"/>
  <c r="Y67" i="4"/>
  <c r="Y68" i="4"/>
  <c r="Y69" i="4"/>
  <c r="Y70" i="4"/>
  <c r="Y71" i="4"/>
  <c r="Y72" i="4"/>
  <c r="V63" i="4"/>
  <c r="V64" i="4"/>
  <c r="V65" i="4"/>
  <c r="V66" i="4"/>
  <c r="V67" i="4"/>
  <c r="V68" i="4"/>
  <c r="V69" i="4"/>
  <c r="V70" i="4"/>
  <c r="V71" i="4"/>
  <c r="V72" i="4"/>
  <c r="W63" i="4"/>
  <c r="W64" i="4"/>
  <c r="W65" i="4"/>
  <c r="W66" i="4"/>
  <c r="W67" i="4"/>
  <c r="W68" i="4"/>
  <c r="W69" i="4"/>
  <c r="W70" i="4"/>
  <c r="W71" i="4"/>
  <c r="W72" i="4"/>
  <c r="U63" i="4"/>
  <c r="U64" i="4"/>
  <c r="U65" i="4"/>
  <c r="U66" i="4"/>
  <c r="U67" i="4"/>
  <c r="U68" i="4"/>
  <c r="U69" i="4"/>
  <c r="U70" i="4"/>
  <c r="U71" i="4"/>
  <c r="U72" i="4"/>
  <c r="V9" i="2"/>
  <c r="W9" i="2"/>
  <c r="X9" i="2"/>
  <c r="Y9" i="2"/>
  <c r="Z9" i="2"/>
  <c r="U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U12" i="2"/>
  <c r="U11" i="2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176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" i="1"/>
  <c r="AG150" i="1" s="1"/>
  <c r="U4" i="2"/>
  <c r="U5" i="2"/>
  <c r="U6" i="2"/>
  <c r="U7" i="2"/>
  <c r="U8" i="2"/>
  <c r="U10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S58" i="2"/>
  <c r="AT58" i="2"/>
  <c r="AU58" i="2"/>
  <c r="AV58" i="2"/>
  <c r="AW58" i="2"/>
  <c r="AX58" i="2"/>
  <c r="AY58" i="2"/>
  <c r="AZ58" i="2"/>
  <c r="BA58" i="2"/>
  <c r="BB58" i="2"/>
  <c r="BC58" i="2"/>
  <c r="AX5" i="1"/>
  <c r="AG169" i="1" l="1"/>
  <c r="AG162" i="1"/>
  <c r="AG155" i="1"/>
  <c r="AG149" i="1"/>
  <c r="AG175" i="1"/>
  <c r="AG168" i="1"/>
  <c r="AG161" i="1"/>
  <c r="AG156" i="1"/>
  <c r="AG181" i="1"/>
  <c r="AG174" i="1"/>
  <c r="AG167" i="1"/>
  <c r="AG160" i="1"/>
  <c r="AG154" i="1"/>
  <c r="AG180" i="1"/>
  <c r="AG173" i="1"/>
  <c r="AG166" i="1"/>
  <c r="AG159" i="1"/>
  <c r="AG153" i="1"/>
  <c r="AG179" i="1"/>
  <c r="AG172" i="1"/>
  <c r="AG165" i="1"/>
  <c r="AG158" i="1"/>
  <c r="AG152" i="1"/>
  <c r="AG178" i="1"/>
  <c r="AG171" i="1"/>
  <c r="AG164" i="1"/>
  <c r="AG151" i="1"/>
  <c r="AG177" i="1"/>
  <c r="AG170" i="1"/>
  <c r="AG163" i="1"/>
  <c r="AG157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118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6" i="1"/>
  <c r="AY62" i="1" l="1"/>
  <c r="AY6" i="1"/>
  <c r="AY7" i="1"/>
  <c r="AY8" i="1"/>
  <c r="AY92" i="1"/>
  <c r="AY84" i="1"/>
  <c r="AY76" i="1"/>
  <c r="AY60" i="1"/>
  <c r="AY44" i="1"/>
  <c r="AY36" i="1"/>
  <c r="AY59" i="1"/>
  <c r="AY27" i="1"/>
  <c r="AY74" i="1"/>
  <c r="AY26" i="1"/>
  <c r="AY18" i="1"/>
  <c r="AY10" i="1"/>
  <c r="AY89" i="1"/>
  <c r="AY81" i="1"/>
  <c r="AY73" i="1"/>
  <c r="AY65" i="1"/>
  <c r="AY57" i="1"/>
  <c r="AY49" i="1"/>
  <c r="AY41" i="1"/>
  <c r="AY33" i="1"/>
  <c r="AY25" i="1"/>
  <c r="AY17" i="1"/>
  <c r="AY9" i="1"/>
  <c r="AY68" i="1"/>
  <c r="AY83" i="1"/>
  <c r="AY35" i="1"/>
  <c r="AY88" i="1"/>
  <c r="AY80" i="1"/>
  <c r="AY72" i="1"/>
  <c r="AY64" i="1"/>
  <c r="AY48" i="1"/>
  <c r="AY40" i="1"/>
  <c r="AY32" i="1"/>
  <c r="AY24" i="1"/>
  <c r="AY16" i="1"/>
  <c r="AY52" i="1"/>
  <c r="AY91" i="1"/>
  <c r="AY51" i="1"/>
  <c r="AY19" i="1"/>
  <c r="AY58" i="1"/>
  <c r="AY87" i="1"/>
  <c r="AY79" i="1"/>
  <c r="AY71" i="1"/>
  <c r="AY63" i="1"/>
  <c r="AY55" i="1"/>
  <c r="AY39" i="1"/>
  <c r="AY31" i="1"/>
  <c r="AY23" i="1"/>
  <c r="AY15" i="1"/>
  <c r="AY43" i="1"/>
  <c r="AY11" i="1"/>
  <c r="AY42" i="1"/>
  <c r="AY94" i="1"/>
  <c r="AY86" i="1"/>
  <c r="AY78" i="1"/>
  <c r="AY70" i="1"/>
  <c r="AY54" i="1"/>
  <c r="AY46" i="1"/>
  <c r="AY22" i="1"/>
  <c r="AY14" i="1"/>
  <c r="AY67" i="1"/>
  <c r="AY90" i="1"/>
  <c r="AY34" i="1"/>
  <c r="AY69" i="1"/>
  <c r="AY61" i="1"/>
  <c r="AY53" i="1"/>
  <c r="AY29" i="1"/>
  <c r="AY21" i="1"/>
  <c r="AY13" i="1"/>
  <c r="AY82" i="1"/>
  <c r="AY66" i="1"/>
  <c r="AY50" i="1"/>
  <c r="AY75" i="1"/>
  <c r="AY47" i="1"/>
  <c r="AY38" i="1"/>
  <c r="AY12" i="1"/>
  <c r="AY93" i="1"/>
  <c r="AY56" i="1"/>
  <c r="AY20" i="1"/>
  <c r="AY85" i="1"/>
  <c r="AY28" i="1"/>
  <c r="AY30" i="1"/>
  <c r="AY77" i="1"/>
  <c r="AY45" i="1"/>
  <c r="AY37" i="1"/>
</calcChain>
</file>

<file path=xl/sharedStrings.xml><?xml version="1.0" encoding="utf-8"?>
<sst xmlns="http://schemas.openxmlformats.org/spreadsheetml/2006/main" count="2226" uniqueCount="414">
  <si>
    <r>
      <rPr>
        <b/>
        <sz val="11"/>
        <rFont val="Arial"/>
        <family val="2"/>
      </rPr>
      <t>Tableau 1.05: répartition de la population du Burkina Faso par district et par groupe d'âge en 2023</t>
    </r>
  </si>
  <si>
    <r>
      <rPr>
        <sz val="11"/>
        <rFont val="Arial MT"/>
        <family val="2"/>
      </rPr>
      <t>Régions/ districts</t>
    </r>
  </si>
  <si>
    <r>
      <rPr>
        <sz val="11"/>
        <rFont val="Arial MT"/>
        <family val="2"/>
      </rPr>
      <t>Moins de 5 ans</t>
    </r>
  </si>
  <si>
    <r>
      <rPr>
        <sz val="11"/>
        <rFont val="Arial MT"/>
        <family val="2"/>
      </rPr>
      <t>5-14 ans</t>
    </r>
  </si>
  <si>
    <r>
      <rPr>
        <sz val="11"/>
        <rFont val="Arial MT"/>
        <family val="2"/>
      </rPr>
      <t>15 ans et plus</t>
    </r>
  </si>
  <si>
    <r>
      <rPr>
        <sz val="11"/>
        <rFont val="Arial MT"/>
        <family val="2"/>
      </rPr>
      <t>Total</t>
    </r>
  </si>
  <si>
    <r>
      <rPr>
        <b/>
        <sz val="11"/>
        <rFont val="Arial"/>
        <family val="2"/>
      </rPr>
      <t>Boucle du Mouhoun</t>
    </r>
  </si>
  <si>
    <r>
      <rPr>
        <sz val="11"/>
        <rFont val="Arial MT"/>
        <family val="2"/>
      </rPr>
      <t>CHR Dédougou</t>
    </r>
  </si>
  <si>
    <r>
      <rPr>
        <sz val="11"/>
        <rFont val="Arial MT"/>
        <family val="2"/>
      </rPr>
      <t>DS Boromo</t>
    </r>
  </si>
  <si>
    <r>
      <rPr>
        <sz val="11"/>
        <rFont val="Arial MT"/>
        <family val="2"/>
      </rPr>
      <t>DS Dedougou</t>
    </r>
  </si>
  <si>
    <r>
      <rPr>
        <sz val="11"/>
        <rFont val="Arial MT"/>
        <family val="2"/>
      </rPr>
      <t>DS Nouna</t>
    </r>
  </si>
  <si>
    <r>
      <rPr>
        <sz val="11"/>
        <rFont val="Arial MT"/>
        <family val="2"/>
      </rPr>
      <t>DS Solenzo</t>
    </r>
  </si>
  <si>
    <r>
      <rPr>
        <sz val="11"/>
        <rFont val="Arial MT"/>
        <family val="2"/>
      </rPr>
      <t>DS Toma</t>
    </r>
  </si>
  <si>
    <r>
      <rPr>
        <sz val="11"/>
        <rFont val="Arial MT"/>
        <family val="2"/>
      </rPr>
      <t>DS Tougan</t>
    </r>
  </si>
  <si>
    <r>
      <rPr>
        <b/>
        <sz val="11"/>
        <rFont val="Arial"/>
        <family val="2"/>
      </rPr>
      <t>Cascades</t>
    </r>
  </si>
  <si>
    <r>
      <rPr>
        <sz val="11"/>
        <rFont val="Arial MT"/>
        <family val="2"/>
      </rPr>
      <t>CHR Banfora</t>
    </r>
  </si>
  <si>
    <r>
      <rPr>
        <sz val="11"/>
        <rFont val="Arial MT"/>
        <family val="2"/>
      </rPr>
      <t>DS Banfora</t>
    </r>
  </si>
  <si>
    <r>
      <rPr>
        <sz val="11"/>
        <rFont val="Arial MT"/>
        <family val="2"/>
      </rPr>
      <t>DS Mangodara</t>
    </r>
  </si>
  <si>
    <r>
      <rPr>
        <sz val="11"/>
        <rFont val="Arial MT"/>
        <family val="2"/>
      </rPr>
      <t>DS Sindou</t>
    </r>
  </si>
  <si>
    <r>
      <rPr>
        <b/>
        <sz val="11"/>
        <rFont val="Arial"/>
        <family val="2"/>
      </rPr>
      <t>Centre</t>
    </r>
  </si>
  <si>
    <r>
      <rPr>
        <sz val="11"/>
        <rFont val="Arial MT"/>
        <family val="2"/>
      </rPr>
      <t>CHU Bogodogo</t>
    </r>
  </si>
  <si>
    <r>
      <rPr>
        <sz val="11"/>
        <rFont val="Arial MT"/>
        <family val="2"/>
      </rPr>
      <t>CHU Pédiatrique CDG</t>
    </r>
  </si>
  <si>
    <r>
      <rPr>
        <sz val="11"/>
        <rFont val="Arial MT"/>
        <family val="2"/>
      </rPr>
      <t>CHU Tengandogo</t>
    </r>
  </si>
  <si>
    <r>
      <rPr>
        <sz val="11"/>
        <rFont val="Arial MT"/>
        <family val="2"/>
      </rPr>
      <t>CHU Yalgado</t>
    </r>
  </si>
  <si>
    <r>
      <rPr>
        <sz val="11"/>
        <rFont val="Arial MT"/>
        <family val="2"/>
      </rPr>
      <t>Hôpital Paul VI</t>
    </r>
  </si>
  <si>
    <r>
      <rPr>
        <sz val="11"/>
        <rFont val="Arial MT"/>
        <family val="2"/>
      </rPr>
      <t>Hôpital Saint Camille</t>
    </r>
  </si>
  <si>
    <r>
      <rPr>
        <sz val="11"/>
        <rFont val="Arial MT"/>
        <family val="2"/>
      </rPr>
      <t>DS Baskuy</t>
    </r>
  </si>
  <si>
    <r>
      <rPr>
        <sz val="11"/>
        <rFont val="Arial MT"/>
        <family val="2"/>
      </rPr>
      <t>DS Bogodogo</t>
    </r>
  </si>
  <si>
    <r>
      <rPr>
        <sz val="11"/>
        <rFont val="Arial MT"/>
        <family val="2"/>
      </rPr>
      <t>DS Boulmiougou</t>
    </r>
  </si>
  <si>
    <r>
      <rPr>
        <sz val="11"/>
        <rFont val="Arial MT"/>
        <family val="2"/>
      </rPr>
      <t>DS Nongr-Massom</t>
    </r>
  </si>
  <si>
    <r>
      <rPr>
        <sz val="11"/>
        <rFont val="Arial MT"/>
        <family val="2"/>
      </rPr>
      <t>DS Sig-Noghin</t>
    </r>
  </si>
  <si>
    <r>
      <rPr>
        <b/>
        <sz val="11"/>
        <rFont val="Arial"/>
        <family val="2"/>
      </rPr>
      <t>Centre Est</t>
    </r>
  </si>
  <si>
    <r>
      <rPr>
        <sz val="11"/>
        <rFont val="Arial MT"/>
        <family val="2"/>
      </rPr>
      <t>CHR Tenkodogo</t>
    </r>
  </si>
  <si>
    <r>
      <rPr>
        <sz val="11"/>
        <rFont val="Arial MT"/>
        <family val="2"/>
      </rPr>
      <t>DS Bittou</t>
    </r>
  </si>
  <si>
    <r>
      <rPr>
        <sz val="11"/>
        <rFont val="Arial MT"/>
        <family val="2"/>
      </rPr>
      <t>DS Garango</t>
    </r>
  </si>
  <si>
    <r>
      <rPr>
        <sz val="11"/>
        <rFont val="Arial MT"/>
        <family val="2"/>
      </rPr>
      <t>DS Koupéla</t>
    </r>
  </si>
  <si>
    <r>
      <rPr>
        <sz val="11"/>
        <rFont val="Arial MT"/>
        <family val="2"/>
      </rPr>
      <t>DS Ouargaye</t>
    </r>
  </si>
  <si>
    <r>
      <rPr>
        <sz val="11"/>
        <rFont val="Arial MT"/>
        <family val="2"/>
      </rPr>
      <t>DS Pouytenga</t>
    </r>
  </si>
  <si>
    <r>
      <rPr>
        <sz val="11"/>
        <rFont val="Arial MT"/>
        <family val="2"/>
      </rPr>
      <t>DS Tenkodogo</t>
    </r>
  </si>
  <si>
    <r>
      <rPr>
        <sz val="11"/>
        <rFont val="Arial MT"/>
        <family val="2"/>
      </rPr>
      <t>DS Zabré</t>
    </r>
  </si>
  <si>
    <r>
      <rPr>
        <b/>
        <sz val="11"/>
        <rFont val="Arial"/>
        <family val="2"/>
      </rPr>
      <t>Centre Nord</t>
    </r>
  </si>
  <si>
    <r>
      <rPr>
        <sz val="11"/>
        <rFont val="Arial MT"/>
        <family val="2"/>
      </rPr>
      <t>CHR Kaya</t>
    </r>
  </si>
  <si>
    <r>
      <rPr>
        <sz val="11"/>
        <rFont val="Arial MT"/>
        <family val="2"/>
      </rPr>
      <t>DS Barsalogho</t>
    </r>
  </si>
  <si>
    <r>
      <rPr>
        <sz val="11"/>
        <rFont val="Arial MT"/>
        <family val="2"/>
      </rPr>
      <t>DS Boulsa</t>
    </r>
  </si>
  <si>
    <r>
      <rPr>
        <sz val="11"/>
        <rFont val="Arial MT"/>
        <family val="2"/>
      </rPr>
      <t>DS Boussouma</t>
    </r>
  </si>
  <si>
    <r>
      <rPr>
        <sz val="11"/>
        <rFont val="Arial MT"/>
        <family val="2"/>
      </rPr>
      <t>DS Kaya</t>
    </r>
  </si>
  <si>
    <r>
      <rPr>
        <sz val="11"/>
        <rFont val="Arial MT"/>
        <family val="2"/>
      </rPr>
      <t>DS Kongoussi</t>
    </r>
  </si>
  <si>
    <r>
      <rPr>
        <sz val="11"/>
        <rFont val="Arial MT"/>
        <family val="2"/>
      </rPr>
      <t>DS Tougouri</t>
    </r>
  </si>
  <si>
    <r>
      <rPr>
        <b/>
        <sz val="11"/>
        <rFont val="Arial"/>
        <family val="2"/>
      </rPr>
      <t>Centre Ouest</t>
    </r>
  </si>
  <si>
    <r>
      <rPr>
        <sz val="11"/>
        <rFont val="Arial MT"/>
        <family val="2"/>
      </rPr>
      <t>CHR Koudougou</t>
    </r>
  </si>
  <si>
    <r>
      <rPr>
        <sz val="11"/>
        <rFont val="Arial MT"/>
        <family val="2"/>
      </rPr>
      <t>DS Koudougou</t>
    </r>
  </si>
  <si>
    <r>
      <rPr>
        <sz val="11"/>
        <rFont val="Arial MT"/>
        <family val="2"/>
      </rPr>
      <t>DS Léo</t>
    </r>
  </si>
  <si>
    <r>
      <rPr>
        <sz val="11"/>
        <rFont val="Arial MT"/>
        <family val="2"/>
      </rPr>
      <t>DS Nanoro</t>
    </r>
  </si>
  <si>
    <r>
      <rPr>
        <sz val="11"/>
        <rFont val="Arial MT"/>
        <family val="2"/>
      </rPr>
      <t>DS Réo</t>
    </r>
  </si>
  <si>
    <r>
      <rPr>
        <sz val="11"/>
        <rFont val="Arial MT"/>
        <family val="2"/>
      </rPr>
      <t>DS Sabou</t>
    </r>
  </si>
  <si>
    <r>
      <rPr>
        <sz val="11"/>
        <rFont val="Arial MT"/>
        <family val="2"/>
      </rPr>
      <t>DS Sapouy</t>
    </r>
  </si>
  <si>
    <r>
      <rPr>
        <sz val="11"/>
        <rFont val="Arial MT"/>
        <family val="2"/>
      </rPr>
      <t>DS Tenado</t>
    </r>
  </si>
  <si>
    <r>
      <rPr>
        <b/>
        <sz val="11"/>
        <rFont val="Arial"/>
        <family val="2"/>
      </rPr>
      <t>Centre Sud</t>
    </r>
  </si>
  <si>
    <r>
      <rPr>
        <sz val="11"/>
        <rFont val="Arial MT"/>
        <family val="2"/>
      </rPr>
      <t>DS Kombissiri</t>
    </r>
  </si>
  <si>
    <r>
      <rPr>
        <sz val="11"/>
        <rFont val="Arial MT"/>
        <family val="2"/>
      </rPr>
      <t>DS Manga</t>
    </r>
  </si>
  <si>
    <r>
      <rPr>
        <sz val="11"/>
        <rFont val="Arial MT"/>
        <family val="2"/>
      </rPr>
      <t>DS Po</t>
    </r>
  </si>
  <si>
    <r>
      <rPr>
        <sz val="11"/>
        <rFont val="Arial MT"/>
        <family val="2"/>
      </rPr>
      <t>DS Sapone</t>
    </r>
  </si>
  <si>
    <r>
      <rPr>
        <b/>
        <sz val="11"/>
        <rFont val="Arial"/>
        <family val="2"/>
      </rPr>
      <t>Est</t>
    </r>
  </si>
  <si>
    <r>
      <rPr>
        <sz val="11"/>
        <rFont val="Arial MT"/>
        <family val="2"/>
      </rPr>
      <t>CHR Fada N'Gourma</t>
    </r>
  </si>
  <si>
    <r>
      <rPr>
        <sz val="11"/>
        <rFont val="Arial MT"/>
        <family val="2"/>
      </rPr>
      <t>DS Bogande</t>
    </r>
  </si>
  <si>
    <r>
      <rPr>
        <sz val="11"/>
        <rFont val="Arial MT"/>
        <family val="2"/>
      </rPr>
      <t>DS Diapaga</t>
    </r>
  </si>
  <si>
    <r>
      <rPr>
        <sz val="11"/>
        <rFont val="Arial MT"/>
        <family val="2"/>
      </rPr>
      <t>DS Fada</t>
    </r>
  </si>
  <si>
    <r>
      <rPr>
        <sz val="11"/>
        <rFont val="Arial MT"/>
        <family val="2"/>
      </rPr>
      <t>DS Gayeri</t>
    </r>
  </si>
  <si>
    <r>
      <rPr>
        <sz val="11"/>
        <rFont val="Arial MT"/>
        <family val="2"/>
      </rPr>
      <t>DS Manni</t>
    </r>
  </si>
  <si>
    <r>
      <rPr>
        <sz val="11"/>
        <rFont val="Arial MT"/>
        <family val="2"/>
      </rPr>
      <t>DS Pama</t>
    </r>
  </si>
  <si>
    <r>
      <rPr>
        <b/>
        <sz val="11"/>
        <rFont val="Arial"/>
        <family val="2"/>
      </rPr>
      <t>Hauts Bassins</t>
    </r>
  </si>
  <si>
    <r>
      <rPr>
        <sz val="11"/>
        <rFont val="Arial MT"/>
        <family val="2"/>
      </rPr>
      <t>CHU Sanou Souro</t>
    </r>
  </si>
  <si>
    <r>
      <rPr>
        <sz val="11"/>
        <rFont val="Arial MT"/>
        <family val="2"/>
      </rPr>
      <t>DS Dafra</t>
    </r>
  </si>
  <si>
    <r>
      <rPr>
        <sz val="11"/>
        <rFont val="Arial MT"/>
        <family val="2"/>
      </rPr>
      <t>DS Dande</t>
    </r>
  </si>
  <si>
    <r>
      <rPr>
        <sz val="11"/>
        <rFont val="Arial MT"/>
        <family val="2"/>
      </rPr>
      <t>DS Do</t>
    </r>
  </si>
  <si>
    <r>
      <rPr>
        <sz val="11"/>
        <rFont val="Arial MT"/>
        <family val="2"/>
      </rPr>
      <t>DS Hounde</t>
    </r>
  </si>
  <si>
    <r>
      <rPr>
        <sz val="11"/>
        <rFont val="Arial MT"/>
        <family val="2"/>
      </rPr>
      <t>DS Karangasso Vigue</t>
    </r>
  </si>
  <si>
    <r>
      <rPr>
        <sz val="11"/>
        <rFont val="Arial MT"/>
        <family val="2"/>
      </rPr>
      <t>DS Léna</t>
    </r>
  </si>
  <si>
    <r>
      <rPr>
        <sz val="11"/>
        <rFont val="Arial MT"/>
        <family val="2"/>
      </rPr>
      <t>DS N'Dorola</t>
    </r>
  </si>
  <si>
    <r>
      <rPr>
        <sz val="11"/>
        <rFont val="Arial MT"/>
        <family val="2"/>
      </rPr>
      <t>DS Orodara</t>
    </r>
  </si>
  <si>
    <r>
      <rPr>
        <b/>
        <sz val="11"/>
        <rFont val="Arial"/>
        <family val="2"/>
      </rPr>
      <t>Nord</t>
    </r>
  </si>
  <si>
    <r>
      <rPr>
        <sz val="11"/>
        <rFont val="Arial MT"/>
        <family val="2"/>
      </rPr>
      <t>CHUR Ouahigouya</t>
    </r>
  </si>
  <si>
    <r>
      <rPr>
        <sz val="11"/>
        <rFont val="Arial MT"/>
        <family val="2"/>
      </rPr>
      <t>DS Gourcy</t>
    </r>
  </si>
  <si>
    <r>
      <rPr>
        <sz val="11"/>
        <rFont val="Arial MT"/>
        <family val="2"/>
      </rPr>
      <t>DS Ouahigouya</t>
    </r>
  </si>
  <si>
    <r>
      <rPr>
        <sz val="11"/>
        <rFont val="Arial MT"/>
        <family val="2"/>
      </rPr>
      <t>DS Séguénéga</t>
    </r>
  </si>
  <si>
    <r>
      <rPr>
        <sz val="11"/>
        <rFont val="Arial MT"/>
        <family val="2"/>
      </rPr>
      <t>DS Thiou</t>
    </r>
  </si>
  <si>
    <r>
      <rPr>
        <sz val="11"/>
        <rFont val="Arial MT"/>
        <family val="2"/>
      </rPr>
      <t>DS Titao</t>
    </r>
  </si>
  <si>
    <r>
      <rPr>
        <sz val="11"/>
        <rFont val="Arial MT"/>
        <family val="2"/>
      </rPr>
      <t>DS Yako</t>
    </r>
  </si>
  <si>
    <r>
      <rPr>
        <b/>
        <sz val="11"/>
        <rFont val="Arial"/>
        <family val="2"/>
      </rPr>
      <t>Plateau Central</t>
    </r>
  </si>
  <si>
    <r>
      <rPr>
        <sz val="11"/>
        <rFont val="Arial MT"/>
        <family val="2"/>
      </rPr>
      <t>CHR Ziniaré</t>
    </r>
  </si>
  <si>
    <r>
      <rPr>
        <sz val="11"/>
        <rFont val="Arial MT"/>
        <family val="2"/>
      </rPr>
      <t>DS Boussé</t>
    </r>
  </si>
  <si>
    <r>
      <rPr>
        <sz val="11"/>
        <rFont val="Arial MT"/>
        <family val="2"/>
      </rPr>
      <t>DS Ziniaré</t>
    </r>
  </si>
  <si>
    <r>
      <rPr>
        <sz val="11"/>
        <rFont val="Arial MT"/>
        <family val="2"/>
      </rPr>
      <t>DS Zorgho</t>
    </r>
  </si>
  <si>
    <r>
      <rPr>
        <b/>
        <sz val="11"/>
        <rFont val="Arial"/>
        <family val="2"/>
      </rPr>
      <t>Sahel</t>
    </r>
  </si>
  <si>
    <r>
      <rPr>
        <sz val="11"/>
        <rFont val="Arial MT"/>
        <family val="2"/>
      </rPr>
      <t>CHR Dori</t>
    </r>
  </si>
  <si>
    <r>
      <rPr>
        <sz val="11"/>
        <rFont val="Arial MT"/>
        <family val="2"/>
      </rPr>
      <t>DS Djibo</t>
    </r>
  </si>
  <si>
    <r>
      <rPr>
        <sz val="11"/>
        <rFont val="Arial MT"/>
        <family val="2"/>
      </rPr>
      <t>DS Dori</t>
    </r>
  </si>
  <si>
    <r>
      <rPr>
        <sz val="11"/>
        <rFont val="Arial MT"/>
        <family val="2"/>
      </rPr>
      <t>DS Gorom-Gorom</t>
    </r>
  </si>
  <si>
    <r>
      <rPr>
        <sz val="11"/>
        <rFont val="Arial MT"/>
        <family val="2"/>
      </rPr>
      <t>DS Sebba</t>
    </r>
  </si>
  <si>
    <r>
      <rPr>
        <b/>
        <sz val="11"/>
        <rFont val="Arial"/>
        <family val="2"/>
      </rPr>
      <t>Sud Ouest</t>
    </r>
  </si>
  <si>
    <r>
      <rPr>
        <sz val="11"/>
        <rFont val="Arial MT"/>
        <family val="2"/>
      </rPr>
      <t>CHR Gaoua</t>
    </r>
  </si>
  <si>
    <r>
      <rPr>
        <sz val="11"/>
        <rFont val="Arial MT"/>
        <family val="2"/>
      </rPr>
      <t>DS Batié</t>
    </r>
  </si>
  <si>
    <r>
      <rPr>
        <sz val="11"/>
        <rFont val="Arial MT"/>
        <family val="2"/>
      </rPr>
      <t>DS Dano</t>
    </r>
  </si>
  <si>
    <r>
      <rPr>
        <sz val="11"/>
        <rFont val="Arial MT"/>
        <family val="2"/>
      </rPr>
      <t>DS Diébougou</t>
    </r>
  </si>
  <si>
    <r>
      <rPr>
        <sz val="11"/>
        <rFont val="Arial MT"/>
        <family val="2"/>
      </rPr>
      <t>DS Gaoua</t>
    </r>
  </si>
  <si>
    <r>
      <rPr>
        <sz val="11"/>
        <rFont val="Arial MT"/>
        <family val="2"/>
      </rPr>
      <t>DS Kampti</t>
    </r>
  </si>
  <si>
    <r>
      <rPr>
        <b/>
        <sz val="11"/>
        <rFont val="Arial"/>
        <family val="2"/>
      </rPr>
      <t>Total District</t>
    </r>
  </si>
  <si>
    <r>
      <rPr>
        <b/>
        <sz val="11"/>
        <rFont val="Arial"/>
        <family val="2"/>
      </rPr>
      <t>Total Hôpital</t>
    </r>
  </si>
  <si>
    <r>
      <rPr>
        <b/>
        <sz val="11"/>
        <rFont val="Arial"/>
        <family val="2"/>
      </rPr>
      <t>Burkina Faso</t>
    </r>
  </si>
  <si>
    <r>
      <rPr>
        <b/>
        <sz val="11"/>
        <rFont val="Arial"/>
        <family val="2"/>
      </rPr>
      <t>Tableau 1.07: poucentage de la population selon la distance à la formation sanitaire de référence en 2023</t>
    </r>
  </si>
  <si>
    <r>
      <rPr>
        <sz val="11"/>
        <rFont val="Arial MT"/>
        <family val="2"/>
      </rPr>
      <t xml:space="preserve">Population
</t>
    </r>
    <r>
      <rPr>
        <sz val="11"/>
        <rFont val="Arial MT"/>
        <family val="2"/>
      </rPr>
      <t>totale</t>
    </r>
  </si>
  <si>
    <r>
      <rPr>
        <sz val="11"/>
        <rFont val="Arial MT"/>
        <family val="2"/>
      </rPr>
      <t>Effectif</t>
    </r>
  </si>
  <si>
    <r>
      <rPr>
        <sz val="11"/>
        <rFont val="Arial MT"/>
        <family val="2"/>
      </rPr>
      <t>Proportion (%)</t>
    </r>
  </si>
  <si>
    <r>
      <rPr>
        <b/>
        <sz val="11"/>
        <rFont val="Arial"/>
        <family val="2"/>
      </rPr>
      <t>Régions/Districts</t>
    </r>
  </si>
  <si>
    <r>
      <rPr>
        <sz val="11"/>
        <rFont val="Arial MT"/>
        <family val="2"/>
      </rPr>
      <t>0 à 4 km</t>
    </r>
  </si>
  <si>
    <r>
      <rPr>
        <sz val="11"/>
        <rFont val="Arial MT"/>
        <family val="2"/>
      </rPr>
      <t>5  à 9 km</t>
    </r>
  </si>
  <si>
    <r>
      <rPr>
        <sz val="11"/>
        <rFont val="Arial MT"/>
        <family val="2"/>
      </rPr>
      <t>10 km et +</t>
    </r>
  </si>
  <si>
    <r>
      <rPr>
        <b/>
        <u/>
        <sz val="11"/>
        <rFont val="Arial"/>
        <family val="2"/>
      </rPr>
      <t> Tableau 3.08: nombre d'infrastructures sanitaires publiques selon le type en 2023                                                 </t>
    </r>
  </si>
  <si>
    <r>
      <rPr>
        <sz val="11"/>
        <rFont val="Arial MT"/>
        <family val="2"/>
      </rPr>
      <t>Régions / districts</t>
    </r>
  </si>
  <si>
    <r>
      <rPr>
        <sz val="11"/>
        <rFont val="Arial MT"/>
        <family val="2"/>
      </rPr>
      <t>CHU</t>
    </r>
  </si>
  <si>
    <r>
      <rPr>
        <sz val="11"/>
        <rFont val="Arial MT"/>
        <family val="2"/>
      </rPr>
      <t>CHR</t>
    </r>
  </si>
  <si>
    <r>
      <rPr>
        <sz val="11"/>
        <rFont val="Arial MT"/>
        <family val="2"/>
      </rPr>
      <t>CMA/HD</t>
    </r>
  </si>
  <si>
    <r>
      <rPr>
        <sz val="11"/>
        <rFont val="Arial MT"/>
        <family val="2"/>
      </rPr>
      <t>CM</t>
    </r>
  </si>
  <si>
    <r>
      <rPr>
        <sz val="11"/>
        <rFont val="Arial MT"/>
        <family val="2"/>
      </rPr>
      <t>CSPS</t>
    </r>
  </si>
  <si>
    <r>
      <rPr>
        <sz val="11"/>
        <rFont val="Arial MT"/>
        <family val="2"/>
      </rPr>
      <t>Dispensaires isolés</t>
    </r>
  </si>
  <si>
    <r>
      <rPr>
        <sz val="11"/>
        <rFont val="Arial MT"/>
        <family val="2"/>
      </rPr>
      <t>Maternités isolées</t>
    </r>
  </si>
  <si>
    <r>
      <rPr>
        <sz val="11"/>
        <rFont val="Arial MT"/>
        <family val="2"/>
      </rPr>
      <t>Infirmerie</t>
    </r>
  </si>
  <si>
    <r>
      <rPr>
        <b/>
        <sz val="11"/>
        <rFont val="Arial"/>
        <family val="2"/>
      </rPr>
      <t>Tableau 3.16: rayon moyen d'action théorique en 2023</t>
    </r>
  </si>
  <si>
    <r>
      <rPr>
        <sz val="11"/>
        <rFont val="Arial MT"/>
        <family val="2"/>
      </rPr>
      <t>Régions / Districts</t>
    </r>
  </si>
  <si>
    <r>
      <rPr>
        <sz val="11"/>
        <rFont val="Arial MT"/>
        <family val="2"/>
      </rPr>
      <t>Superficie (Km²)</t>
    </r>
  </si>
  <si>
    <r>
      <rPr>
        <sz val="11"/>
        <rFont val="Arial MT"/>
        <family val="2"/>
      </rPr>
      <t>CSPS*</t>
    </r>
  </si>
  <si>
    <r>
      <rPr>
        <sz val="11"/>
        <rFont val="Arial MT"/>
        <family val="2"/>
      </rPr>
      <t>RMAT sans le privé</t>
    </r>
  </si>
  <si>
    <r>
      <rPr>
        <sz val="11"/>
        <rFont val="Arial MT"/>
        <family val="2"/>
      </rPr>
      <t>CSPS* y compris le privé</t>
    </r>
  </si>
  <si>
    <r>
      <rPr>
        <sz val="11"/>
        <rFont val="Arial MT"/>
        <family val="2"/>
      </rPr>
      <t>RMAT avec le privé</t>
    </r>
  </si>
  <si>
    <r>
      <rPr>
        <b/>
        <u/>
        <sz val="11"/>
        <rFont val="Arial"/>
        <family val="2"/>
      </rPr>
      <t> Tableau 3.17: ratio habitant/CSPS* en 2023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</si>
  <si>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11"/>
        <rFont val="Arial MT"/>
        <family val="2"/>
      </rPr>
      <t>Population en 2023</t>
    </r>
  </si>
  <si>
    <r>
      <rPr>
        <sz val="11"/>
        <rFont val="Arial MT"/>
        <family val="2"/>
      </rPr>
      <t>Ratio habitant/CSPS</t>
    </r>
  </si>
  <si>
    <t>CSPS*</t>
  </si>
  <si>
    <r>
      <rPr>
        <b/>
        <sz val="11"/>
        <rFont val="Arial"/>
        <family val="2"/>
      </rPr>
      <t>Tableau 3.01: effectif de quelques emplois du Ministère de la santé au 31 décembre 2023</t>
    </r>
  </si>
  <si>
    <r>
      <rPr>
        <b/>
        <sz val="11"/>
        <rFont val="Arial"/>
        <family val="2"/>
      </rPr>
      <t>Structures</t>
    </r>
  </si>
  <si>
    <r>
      <rPr>
        <sz val="11"/>
        <rFont val="Arial MT"/>
        <family val="2"/>
      </rPr>
      <t>Médecin spécialiste</t>
    </r>
  </si>
  <si>
    <r>
      <rPr>
        <sz val="11"/>
        <rFont val="Arial MT"/>
        <family val="2"/>
      </rPr>
      <t>Médecin généraliste</t>
    </r>
  </si>
  <si>
    <r>
      <rPr>
        <sz val="11"/>
        <rFont val="Arial MT"/>
        <family val="2"/>
      </rPr>
      <t xml:space="preserve">Pharmaci
</t>
    </r>
    <r>
      <rPr>
        <sz val="11"/>
        <rFont val="Arial MT"/>
        <family val="2"/>
      </rPr>
      <t>en</t>
    </r>
  </si>
  <si>
    <r>
      <rPr>
        <sz val="11"/>
        <rFont val="Arial MT"/>
        <family val="2"/>
      </rPr>
      <t>Chir. dentiste</t>
    </r>
  </si>
  <si>
    <r>
      <rPr>
        <sz val="11"/>
        <rFont val="Arial MT"/>
        <family val="2"/>
      </rPr>
      <t>Attaché de santé</t>
    </r>
  </si>
  <si>
    <r>
      <rPr>
        <sz val="11"/>
        <rFont val="Arial MT"/>
        <family val="2"/>
      </rPr>
      <t>IDE</t>
    </r>
  </si>
  <si>
    <r>
      <rPr>
        <sz val="11"/>
        <rFont val="Arial MT"/>
        <family val="2"/>
      </rPr>
      <t>IB</t>
    </r>
  </si>
  <si>
    <r>
      <rPr>
        <sz val="11"/>
        <rFont val="Arial MT"/>
        <family val="2"/>
      </rPr>
      <t>SFE- ME</t>
    </r>
  </si>
  <si>
    <r>
      <rPr>
        <sz val="11"/>
        <rFont val="Arial MT"/>
        <family val="2"/>
      </rPr>
      <t xml:space="preserve">Infirmi
</t>
    </r>
    <r>
      <rPr>
        <sz val="11"/>
        <rFont val="Arial MT"/>
        <family val="2"/>
      </rPr>
      <t>er</t>
    </r>
  </si>
  <si>
    <r>
      <rPr>
        <sz val="11"/>
        <rFont val="Arial MT"/>
        <family val="2"/>
      </rPr>
      <t xml:space="preserve">Sage Femm
</t>
    </r>
    <r>
      <rPr>
        <sz val="11"/>
        <rFont val="Arial MT"/>
        <family val="2"/>
      </rPr>
      <t>e</t>
    </r>
  </si>
  <si>
    <r>
      <rPr>
        <b/>
        <sz val="11"/>
        <rFont val="Arial"/>
        <family val="2"/>
      </rPr>
      <t>Niveau Central</t>
    </r>
  </si>
  <si>
    <r>
      <rPr>
        <sz val="11"/>
        <rFont val="Arial MT"/>
        <family val="2"/>
      </rPr>
      <t>AGSP</t>
    </r>
  </si>
  <si>
    <r>
      <rPr>
        <sz val="11"/>
        <rFont val="Arial MT"/>
        <family val="2"/>
      </rPr>
      <t>ANRP</t>
    </r>
  </si>
  <si>
    <r>
      <rPr>
        <sz val="11"/>
        <rFont val="Arial MT"/>
        <family val="2"/>
      </rPr>
      <t>ANSSEAT</t>
    </r>
  </si>
  <si>
    <r>
      <rPr>
        <sz val="11"/>
        <rFont val="Arial MT"/>
        <family val="2"/>
      </rPr>
      <t>BCMP</t>
    </r>
  </si>
  <si>
    <r>
      <rPr>
        <sz val="11"/>
        <rFont val="Arial MT"/>
        <family val="2"/>
      </rPr>
      <t>Cabinet</t>
    </r>
  </si>
  <si>
    <r>
      <rPr>
        <sz val="11"/>
        <rFont val="Arial MT"/>
        <family val="2"/>
      </rPr>
      <t>CNTS</t>
    </r>
  </si>
  <si>
    <r>
      <rPr>
        <sz val="11"/>
        <rFont val="Arial MT"/>
        <family val="2"/>
      </rPr>
      <t>DAD</t>
    </r>
  </si>
  <si>
    <r>
      <rPr>
        <sz val="11"/>
        <rFont val="Arial MT"/>
        <family val="2"/>
      </rPr>
      <t>DDII</t>
    </r>
  </si>
  <si>
    <r>
      <rPr>
        <sz val="11"/>
        <rFont val="Arial MT"/>
        <family val="2"/>
      </rPr>
      <t>DGAP</t>
    </r>
  </si>
  <si>
    <r>
      <rPr>
        <sz val="11"/>
        <rFont val="Arial MT"/>
        <family val="2"/>
      </rPr>
      <t>DGESS</t>
    </r>
  </si>
  <si>
    <r>
      <rPr>
        <sz val="11"/>
        <rFont val="Arial MT"/>
        <family val="2"/>
      </rPr>
      <t>DGOS</t>
    </r>
  </si>
  <si>
    <r>
      <rPr>
        <sz val="11"/>
        <rFont val="Arial MT"/>
        <family val="2"/>
      </rPr>
      <t>DGSHP</t>
    </r>
  </si>
  <si>
    <r>
      <rPr>
        <sz val="11"/>
        <rFont val="Arial MT"/>
        <family val="2"/>
      </rPr>
      <t>DMP</t>
    </r>
  </si>
  <si>
    <r>
      <rPr>
        <sz val="11"/>
        <rFont val="Arial MT"/>
        <family val="2"/>
      </rPr>
      <t>DRH</t>
    </r>
  </si>
  <si>
    <r>
      <rPr>
        <sz val="11"/>
        <rFont val="Arial MT"/>
        <family val="2"/>
      </rPr>
      <t>DSI</t>
    </r>
  </si>
  <si>
    <r>
      <rPr>
        <sz val="11"/>
        <rFont val="Arial MT"/>
        <family val="2"/>
      </rPr>
      <t>ENSP</t>
    </r>
  </si>
  <si>
    <r>
      <rPr>
        <sz val="11"/>
        <rFont val="Arial MT"/>
        <family val="2"/>
      </rPr>
      <t>INSP</t>
    </r>
  </si>
  <si>
    <r>
      <rPr>
        <sz val="11"/>
        <rFont val="Arial MT"/>
        <family val="2"/>
      </rPr>
      <t>OST</t>
    </r>
  </si>
  <si>
    <r>
      <rPr>
        <sz val="11"/>
        <rFont val="Arial MT"/>
        <family val="2"/>
      </rPr>
      <t>SAMU</t>
    </r>
  </si>
  <si>
    <r>
      <rPr>
        <sz val="11"/>
        <rFont val="Arial MT"/>
        <family val="2"/>
      </rPr>
      <t>Secrétariat Général</t>
    </r>
  </si>
  <si>
    <r>
      <rPr>
        <sz val="11"/>
        <rFont val="Arial MT"/>
        <family val="2"/>
      </rPr>
      <t>Administration DRSHP</t>
    </r>
  </si>
  <si>
    <r>
      <rPr>
        <sz val="11"/>
        <rFont val="Arial MT"/>
        <family val="2"/>
      </rPr>
      <t>CHR Dedougou</t>
    </r>
  </si>
  <si>
    <r>
      <rPr>
        <sz val="11"/>
        <rFont val="Arial MT"/>
        <family val="2"/>
      </rPr>
      <t>DS Dédougou</t>
    </r>
  </si>
  <si>
    <r>
      <rPr>
        <sz val="11"/>
        <rFont val="Arial MT"/>
        <family val="2"/>
      </rPr>
      <t>CHR de TENKODOGO</t>
    </r>
  </si>
  <si>
    <r>
      <rPr>
        <sz val="11"/>
        <rFont val="Arial MT"/>
        <family val="2"/>
      </rPr>
      <t>CRTS Tenkodogo</t>
    </r>
  </si>
  <si>
    <r>
      <rPr>
        <sz val="11"/>
        <rFont val="Arial MT"/>
        <family val="2"/>
      </rPr>
      <t>CHR de KAYA</t>
    </r>
  </si>
  <si>
    <r>
      <rPr>
        <sz val="11"/>
        <rFont val="Arial MT"/>
        <family val="2"/>
      </rPr>
      <t>DPD/PS Kaya</t>
    </r>
  </si>
  <si>
    <r>
      <rPr>
        <sz val="11"/>
        <rFont val="Arial MT"/>
        <family val="2"/>
      </rPr>
      <t>CHR de KOUDOUGOU</t>
    </r>
  </si>
  <si>
    <r>
      <rPr>
        <sz val="11"/>
        <rFont val="Arial MT"/>
        <family val="2"/>
      </rPr>
      <t>CRTS Koudougou</t>
    </r>
  </si>
  <si>
    <r>
      <rPr>
        <sz val="11"/>
        <rFont val="Arial MT"/>
        <family val="2"/>
      </rPr>
      <t>CHR de Fada</t>
    </r>
  </si>
  <si>
    <r>
      <rPr>
        <sz val="11"/>
        <rFont val="Arial MT"/>
        <family val="2"/>
      </rPr>
      <t>CRTS Fada</t>
    </r>
  </si>
  <si>
    <r>
      <rPr>
        <b/>
        <sz val="11"/>
        <rFont val="Arial"/>
        <family val="2"/>
      </rPr>
      <t>Hauts-Bassins</t>
    </r>
  </si>
  <si>
    <r>
      <rPr>
        <sz val="11"/>
        <rFont val="Arial MT"/>
        <family val="2"/>
      </rPr>
      <t>CHUSS</t>
    </r>
  </si>
  <si>
    <r>
      <rPr>
        <sz val="11"/>
        <rFont val="Arial MT"/>
        <family val="2"/>
      </rPr>
      <t>CRTS Bobo Dioulasso</t>
    </r>
  </si>
  <si>
    <r>
      <rPr>
        <sz val="11"/>
        <rFont val="Arial MT"/>
        <family val="2"/>
      </rPr>
      <t>CHUR OUAHIGOUYA</t>
    </r>
  </si>
  <si>
    <r>
      <rPr>
        <sz val="11"/>
        <rFont val="Arial MT"/>
        <family val="2"/>
      </rPr>
      <t>DPD/PS Ouahigouya</t>
    </r>
  </si>
  <si>
    <r>
      <rPr>
        <sz val="11"/>
        <rFont val="Arial MT"/>
        <family val="2"/>
      </rPr>
      <t>CHR de Ziniaré</t>
    </r>
  </si>
  <si>
    <r>
      <rPr>
        <sz val="11"/>
        <rFont val="Arial MT"/>
        <family val="2"/>
      </rPr>
      <t>DS Ziniare</t>
    </r>
  </si>
  <si>
    <r>
      <rPr>
        <sz val="11"/>
        <rFont val="Arial MT"/>
        <family val="2"/>
      </rPr>
      <t>CHR de Dori</t>
    </r>
  </si>
  <si>
    <r>
      <rPr>
        <sz val="11"/>
        <rFont val="Arial MT"/>
        <family val="2"/>
      </rPr>
      <t>DS Gorom Gorom</t>
    </r>
  </si>
  <si>
    <r>
      <rPr>
        <sz val="11"/>
        <rFont val="Arial MT"/>
        <family val="2"/>
      </rPr>
      <t>DPD/PS Dori</t>
    </r>
  </si>
  <si>
    <r>
      <rPr>
        <b/>
        <sz val="11"/>
        <rFont val="Arial"/>
        <family val="2"/>
      </rPr>
      <t>Sud-Ouest</t>
    </r>
  </si>
  <si>
    <r>
      <rPr>
        <sz val="11"/>
        <rFont val="Arial MT"/>
        <family val="2"/>
      </rPr>
      <t>CHR de GAOUA</t>
    </r>
  </si>
  <si>
    <r>
      <rPr>
        <sz val="11"/>
        <rFont val="Arial MT"/>
        <family val="2"/>
      </rPr>
      <t>DS BATIE</t>
    </r>
  </si>
  <si>
    <r>
      <rPr>
        <sz val="11"/>
        <rFont val="Arial MT"/>
        <family val="2"/>
      </rPr>
      <t>DS DANO</t>
    </r>
  </si>
  <si>
    <r>
      <rPr>
        <sz val="11"/>
        <rFont val="Arial MT"/>
        <family val="2"/>
      </rPr>
      <t>DS KAMPTI</t>
    </r>
  </si>
  <si>
    <r>
      <rPr>
        <sz val="11"/>
        <rFont val="Arial MT"/>
        <family val="2"/>
      </rPr>
      <t>DPD/PS Gaoua</t>
    </r>
  </si>
  <si>
    <r>
      <rPr>
        <b/>
        <sz val="11"/>
        <rFont val="Arial"/>
        <family val="2"/>
      </rPr>
      <t>Administration DRSHP</t>
    </r>
  </si>
  <si>
    <r>
      <rPr>
        <b/>
        <sz val="11"/>
        <rFont val="Arial"/>
        <family val="2"/>
      </rPr>
      <t>Autres structures DRSHP</t>
    </r>
  </si>
  <si>
    <r>
      <rPr>
        <sz val="11"/>
        <rFont val="Arial MT"/>
        <family val="2"/>
      </rPr>
      <t>Source: DRH MSHP</t>
    </r>
  </si>
  <si>
    <t>Boucle</t>
  </si>
  <si>
    <t>du</t>
  </si>
  <si>
    <t>CHR</t>
  </si>
  <si>
    <t>Dédougou</t>
  </si>
  <si>
    <t>DS</t>
  </si>
  <si>
    <t>Boromo</t>
  </si>
  <si>
    <t>Dedougou</t>
  </si>
  <si>
    <t>Nouna</t>
  </si>
  <si>
    <t>Solenzo</t>
  </si>
  <si>
    <t>Toma</t>
  </si>
  <si>
    <t>Tougan</t>
  </si>
  <si>
    <t>Cascades</t>
  </si>
  <si>
    <t>Banfora</t>
  </si>
  <si>
    <t>Mangodara</t>
  </si>
  <si>
    <t>Sindou</t>
  </si>
  <si>
    <t>Centre</t>
  </si>
  <si>
    <t>CHU</t>
  </si>
  <si>
    <t>Bogodogo</t>
  </si>
  <si>
    <t>Pédiatrique</t>
  </si>
  <si>
    <t>CDG</t>
  </si>
  <si>
    <t>Tengandogo</t>
  </si>
  <si>
    <t>Yalgado</t>
  </si>
  <si>
    <t>Hôpital</t>
  </si>
  <si>
    <t>Paul</t>
  </si>
  <si>
    <t>VI</t>
  </si>
  <si>
    <t>Saint</t>
  </si>
  <si>
    <t>Camille</t>
  </si>
  <si>
    <t>Baskuy</t>
  </si>
  <si>
    <t>Boulmiougou</t>
  </si>
  <si>
    <t>Nongr-Massom</t>
  </si>
  <si>
    <t>Sig-Noghin</t>
  </si>
  <si>
    <t>Est</t>
  </si>
  <si>
    <t>Tenkodogo</t>
  </si>
  <si>
    <t>Bittou</t>
  </si>
  <si>
    <t>Garango</t>
  </si>
  <si>
    <t>Koupéla</t>
  </si>
  <si>
    <t>Ouargaye</t>
  </si>
  <si>
    <t>Pouytenga</t>
  </si>
  <si>
    <t>Zabré</t>
  </si>
  <si>
    <t>Nord</t>
  </si>
  <si>
    <t>Kaya</t>
  </si>
  <si>
    <t>Barsalogho</t>
  </si>
  <si>
    <t>Boulsa</t>
  </si>
  <si>
    <t>Boussouma</t>
  </si>
  <si>
    <t>Kongoussi</t>
  </si>
  <si>
    <t>Tougouri</t>
  </si>
  <si>
    <t>Ouest</t>
  </si>
  <si>
    <t>Koudougou</t>
  </si>
  <si>
    <t>Léo</t>
  </si>
  <si>
    <t>Nanoro</t>
  </si>
  <si>
    <t>Réo</t>
  </si>
  <si>
    <t>Sabou</t>
  </si>
  <si>
    <t>Sapouy</t>
  </si>
  <si>
    <t>Tenado</t>
  </si>
  <si>
    <t>Sud</t>
  </si>
  <si>
    <t>Kombissiri</t>
  </si>
  <si>
    <t>Manga</t>
  </si>
  <si>
    <t>Po</t>
  </si>
  <si>
    <t>Sapone</t>
  </si>
  <si>
    <t>Fada</t>
  </si>
  <si>
    <t>Bogande</t>
  </si>
  <si>
    <t>Diapaga</t>
  </si>
  <si>
    <t>Gayeri</t>
  </si>
  <si>
    <t>Manni</t>
  </si>
  <si>
    <t>Pama</t>
  </si>
  <si>
    <t>Hauts</t>
  </si>
  <si>
    <t>Bassins</t>
  </si>
  <si>
    <t>Sanou</t>
  </si>
  <si>
    <t>Dafra</t>
  </si>
  <si>
    <t>Dande</t>
  </si>
  <si>
    <t>Do</t>
  </si>
  <si>
    <t>Hounde</t>
  </si>
  <si>
    <t>Karangasso</t>
  </si>
  <si>
    <t>Léna</t>
  </si>
  <si>
    <t>N'Dorola</t>
  </si>
  <si>
    <t>Orodara</t>
  </si>
  <si>
    <t>CHUR</t>
  </si>
  <si>
    <t>Ouahigouya</t>
  </si>
  <si>
    <t>Gourcy</t>
  </si>
  <si>
    <t>Séguénéga</t>
  </si>
  <si>
    <t>Thiou</t>
  </si>
  <si>
    <t>Titao</t>
  </si>
  <si>
    <t>Yako</t>
  </si>
  <si>
    <t>Plateau</t>
  </si>
  <si>
    <t>Central</t>
  </si>
  <si>
    <t>Ziniaré</t>
  </si>
  <si>
    <t>Boussé</t>
  </si>
  <si>
    <t>Zorgho</t>
  </si>
  <si>
    <t>Sahel</t>
  </si>
  <si>
    <t>Dori</t>
  </si>
  <si>
    <t>Djibo</t>
  </si>
  <si>
    <t>Gorom-Gorom</t>
  </si>
  <si>
    <t>Sebba</t>
  </si>
  <si>
    <t>Gaoua</t>
  </si>
  <si>
    <t>Batié</t>
  </si>
  <si>
    <t>Dano</t>
  </si>
  <si>
    <t>Diébougou</t>
  </si>
  <si>
    <t>Kampti</t>
  </si>
  <si>
    <t>Total décès néo-
natal</t>
  </si>
  <si>
    <t>Region</t>
  </si>
  <si>
    <t>Pop Totale</t>
  </si>
  <si>
    <t xml:space="preserve">Moins de 5 ans </t>
  </si>
  <si>
    <t>Decès néo-natal</t>
  </si>
  <si>
    <t>Ratio habitant/CSPS</t>
  </si>
  <si>
    <t>Boucle du Mouhoun</t>
  </si>
  <si>
    <t>Surface de couverture(km2)</t>
  </si>
  <si>
    <t>0 - 4km</t>
  </si>
  <si>
    <t>5-9km</t>
  </si>
  <si>
    <t>10+</t>
  </si>
  <si>
    <t>proportion (%)</t>
  </si>
  <si>
    <t>DS Karangasso Vigue</t>
  </si>
  <si>
    <t>Balé</t>
  </si>
  <si>
    <t>Banwa</t>
  </si>
  <si>
    <t>Kossi</t>
  </si>
  <si>
    <t>Mouhoun</t>
  </si>
  <si>
    <t>Nayala</t>
  </si>
  <si>
    <t>Sourou</t>
  </si>
  <si>
    <t>Comoe</t>
  </si>
  <si>
    <t>Leraba</t>
  </si>
  <si>
    <t>Kadiogo</t>
  </si>
  <si>
    <t>Kouritenga</t>
  </si>
  <si>
    <t>Koulpelogo</t>
  </si>
  <si>
    <t>Boulgou</t>
  </si>
  <si>
    <t>Sanmentenga</t>
  </si>
  <si>
    <t>Namentenga</t>
  </si>
  <si>
    <t>Bam</t>
  </si>
  <si>
    <t>Boulkiemde</t>
  </si>
  <si>
    <t>Sissili</t>
  </si>
  <si>
    <t>Sanguie</t>
  </si>
  <si>
    <t>Ziro</t>
  </si>
  <si>
    <t>Bazega</t>
  </si>
  <si>
    <t>Zoundouweogo</t>
  </si>
  <si>
    <t>Nahouri</t>
  </si>
  <si>
    <t>Gnagnan</t>
  </si>
  <si>
    <t>Tapoa</t>
  </si>
  <si>
    <t>Gnagna</t>
  </si>
  <si>
    <t>Gourma</t>
  </si>
  <si>
    <t>Komondjari</t>
  </si>
  <si>
    <t>Kompienga</t>
  </si>
  <si>
    <t>Houet</t>
  </si>
  <si>
    <t>Kénédougou</t>
  </si>
  <si>
    <t>Tuy</t>
  </si>
  <si>
    <t>Loroum</t>
  </si>
  <si>
    <t>Passoré</t>
  </si>
  <si>
    <t>Yatenga</t>
  </si>
  <si>
    <t>Zondoma</t>
  </si>
  <si>
    <t>Kourweogo</t>
  </si>
  <si>
    <t>Oubritenga</t>
  </si>
  <si>
    <t>Ganzourgou</t>
  </si>
  <si>
    <t>Seno</t>
  </si>
  <si>
    <t>Oudalan</t>
  </si>
  <si>
    <t>Séno</t>
  </si>
  <si>
    <t>Soum</t>
  </si>
  <si>
    <t>Yagha</t>
  </si>
  <si>
    <t>Ioba</t>
  </si>
  <si>
    <t>Bougririba</t>
  </si>
  <si>
    <t>Poni</t>
  </si>
  <si>
    <t>Noumbiel</t>
  </si>
  <si>
    <t>Province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</si>
  <si>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</si>
  <si>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</si>
  <si>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</si>
  <si>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</si>
  <si>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</si>
  <si>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</si>
  <si>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</si>
  <si>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Comoé</t>
  </si>
  <si>
    <t>Léraba</t>
  </si>
  <si>
    <t>Koulpélogo</t>
  </si>
  <si>
    <t>Sanmatenga</t>
  </si>
  <si>
    <t>Boulkiemdé</t>
  </si>
  <si>
    <t>Sanguié</t>
  </si>
  <si>
    <t>Bazèga</t>
  </si>
  <si>
    <t>Zoundwéogo</t>
  </si>
  <si>
    <t>Kourwéogo</t>
  </si>
  <si>
    <t>Bougouriba</t>
  </si>
  <si>
    <t>Centre-Est</t>
  </si>
  <si>
    <t>Centre-Nord</t>
  </si>
  <si>
    <t>Centre-Ouest</t>
  </si>
  <si>
    <t>Centre-Sud</t>
  </si>
  <si>
    <t>Hauts-Bassins</t>
  </si>
  <si>
    <t>Plateau-Central</t>
  </si>
  <si>
    <t>Sud-Ouest</t>
  </si>
  <si>
    <t>N'Gourma</t>
  </si>
  <si>
    <t>Souro</t>
  </si>
  <si>
    <t>Vigue</t>
  </si>
  <si>
    <t>17,0                37,2</t>
  </si>
  <si>
    <t>17,9                29,3</t>
  </si>
  <si>
    <t>19,0                37,3</t>
  </si>
  <si>
    <t>Prop Decès néo-natal</t>
  </si>
  <si>
    <t>Total</t>
  </si>
  <si>
    <t>District</t>
  </si>
  <si>
    <t>Burkina</t>
  </si>
  <si>
    <t>Faso</t>
  </si>
  <si>
    <t>Id_province</t>
  </si>
  <si>
    <t>Prop Decès néo-natal(%)</t>
  </si>
  <si>
    <t>Incidence</t>
  </si>
  <si>
    <r>
      <rPr>
        <sz val="11"/>
        <rFont val="Arial MT"/>
        <family val="2"/>
      </rPr>
      <t>Proportion de Femmes vues au premier trimestre de la grossesse (%)</t>
    </r>
  </si>
  <si>
    <r>
      <rPr>
        <sz val="11"/>
        <rFont val="Arial MT"/>
        <family val="2"/>
      </rPr>
      <t>Régions/districts</t>
    </r>
  </si>
  <si>
    <t>Proportion de Femmes vues au premier trimestre de la grossesse (%)</t>
  </si>
  <si>
    <t>Nombre de femmes ayant bénéficié d'un
TPI3</t>
  </si>
  <si>
    <r>
      <rPr>
        <sz val="11"/>
        <rFont val="Arial MT"/>
        <family val="2"/>
      </rPr>
      <t>Femmes ayant accouché</t>
    </r>
  </si>
  <si>
    <r>
      <rPr>
        <sz val="11"/>
        <rFont val="Arial MT"/>
        <family val="2"/>
      </rPr>
      <t>Femmes vues en consultation postnatale</t>
    </r>
  </si>
  <si>
    <r>
      <rPr>
        <sz val="11"/>
        <rFont val="Arial MT"/>
        <family val="2"/>
      </rPr>
      <t>Couverture en consultation posnatale (%)</t>
    </r>
  </si>
  <si>
    <r>
      <rPr>
        <sz val="11"/>
        <rFont val="Arial MT"/>
        <family val="2"/>
      </rPr>
      <t xml:space="preserve">6 </t>
    </r>
    <r>
      <rPr>
        <vertAlign val="superscript"/>
        <sz val="11"/>
        <rFont val="Arial MT"/>
        <family val="2"/>
      </rPr>
      <t>ème</t>
    </r>
    <r>
      <rPr>
        <sz val="11"/>
        <rFont val="Arial MT"/>
        <family val="2"/>
      </rPr>
      <t xml:space="preserve"> jour</t>
    </r>
  </si>
  <si>
    <r>
      <rPr>
        <sz val="11"/>
        <rFont val="Arial MT"/>
        <family val="2"/>
      </rPr>
      <t xml:space="preserve">6 </t>
    </r>
    <r>
      <rPr>
        <vertAlign val="superscript"/>
        <sz val="11"/>
        <rFont val="Arial MT"/>
        <family val="2"/>
      </rPr>
      <t>ème</t>
    </r>
    <r>
      <rPr>
        <sz val="11"/>
        <rFont val="Arial MT"/>
        <family val="2"/>
      </rPr>
      <t xml:space="preserve"> semaine</t>
    </r>
  </si>
  <si>
    <r>
      <rPr>
        <sz val="11"/>
        <rFont val="Arial MT"/>
        <family val="2"/>
      </rPr>
      <t xml:space="preserve">6 </t>
    </r>
    <r>
      <rPr>
        <vertAlign val="superscript"/>
        <sz val="11"/>
        <rFont val="Arial MT"/>
        <family val="2"/>
      </rPr>
      <t>ème</t>
    </r>
    <r>
      <rPr>
        <sz val="11"/>
        <rFont val="Arial MT"/>
        <family val="2"/>
      </rPr>
      <t xml:space="preserve"> jour</t>
    </r>
    <r>
      <rPr>
        <sz val="11"/>
        <rFont val="Arial MT"/>
      </rPr>
      <t xml:space="preserve"> prop</t>
    </r>
  </si>
  <si>
    <t>propcon</t>
  </si>
  <si>
    <t>consult</t>
  </si>
  <si>
    <t>nb deces</t>
  </si>
  <si>
    <t>Quantiles (Equal Count)</t>
  </si>
  <si>
    <t>ratio</t>
  </si>
  <si>
    <t>* CSPS+ Dispensaires isolés + Maternités isolées + CM (structures publiques)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</si>
</sst>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name val="Arial"/>
    </font>
    <font>
      <b/>
      <sz val="11"/>
      <name val="Arial"/>
      <family val="2"/>
    </font>
    <font>
      <sz val="11"/>
      <name val="Arial MT"/>
    </font>
    <font>
      <sz val="11"/>
      <name val="Arial MT"/>
      <family val="2"/>
    </font>
    <font>
      <b/>
      <sz val="11"/>
      <color rgb="FF000000"/>
      <name val="Arial"/>
      <family val="2"/>
    </font>
    <font>
      <sz val="11"/>
      <color rgb="FF000000"/>
      <name val="Arial MT"/>
      <family val="2"/>
    </font>
    <font>
      <sz val="10"/>
      <color rgb="FF000000"/>
      <name val="Arial MT"/>
      <family val="2"/>
    </font>
    <font>
      <b/>
      <u/>
      <sz val="11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 indent="1"/>
    </xf>
    <xf numFmtId="0" fontId="1" fillId="0" borderId="3" xfId="0" applyFont="1" applyBorder="1" applyAlignment="1">
      <alignment horizontal="left" vertical="top" wrapText="1"/>
    </xf>
    <xf numFmtId="3" fontId="5" fillId="0" borderId="3" xfId="0" applyNumberFormat="1" applyFont="1" applyBorder="1" applyAlignment="1">
      <alignment horizontal="right" vertical="top" shrinkToFit="1"/>
    </xf>
    <xf numFmtId="3" fontId="5" fillId="0" borderId="3" xfId="0" applyNumberFormat="1" applyFont="1" applyBorder="1" applyAlignment="1">
      <alignment horizontal="right" vertical="top" indent="1" shrinkToFit="1"/>
    </xf>
    <xf numFmtId="0" fontId="3" fillId="0" borderId="0" xfId="0" applyFont="1" applyAlignment="1">
      <alignment horizontal="left" vertical="top" wrapText="1" indent="1"/>
    </xf>
    <xf numFmtId="0" fontId="0" fillId="2" borderId="0" xfId="0" applyFill="1" applyAlignment="1">
      <alignment horizontal="left" wrapText="1"/>
    </xf>
    <xf numFmtId="3" fontId="6" fillId="0" borderId="0" xfId="0" applyNumberFormat="1" applyFont="1" applyAlignment="1">
      <alignment horizontal="right" vertical="top" shrinkToFit="1"/>
    </xf>
    <xf numFmtId="3" fontId="6" fillId="0" borderId="0" xfId="0" applyNumberFormat="1" applyFont="1" applyAlignment="1">
      <alignment horizontal="right" vertical="top" indent="1" shrinkToFit="1"/>
    </xf>
    <xf numFmtId="0" fontId="1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right" vertical="top" shrinkToFit="1"/>
    </xf>
    <xf numFmtId="3" fontId="5" fillId="0" borderId="0" xfId="0" applyNumberFormat="1" applyFont="1" applyAlignment="1">
      <alignment horizontal="right" vertical="top" indent="1" shrinkToFit="1"/>
    </xf>
    <xf numFmtId="0" fontId="3" fillId="0" borderId="1" xfId="0" applyFont="1" applyBorder="1" applyAlignment="1">
      <alignment horizontal="left" vertical="top" wrapText="1" indent="1"/>
    </xf>
    <xf numFmtId="3" fontId="6" fillId="0" borderId="1" xfId="0" applyNumberFormat="1" applyFont="1" applyBorder="1" applyAlignment="1">
      <alignment horizontal="right" vertical="top" shrinkToFit="1"/>
    </xf>
    <xf numFmtId="3" fontId="6" fillId="0" borderId="1" xfId="0" applyNumberFormat="1" applyFont="1" applyBorder="1" applyAlignment="1">
      <alignment horizontal="right" vertical="top" indent="1" shrinkToFit="1"/>
    </xf>
    <xf numFmtId="3" fontId="5" fillId="0" borderId="1" xfId="0" applyNumberFormat="1" applyFont="1" applyBorder="1" applyAlignment="1">
      <alignment horizontal="right" vertical="top" shrinkToFit="1"/>
    </xf>
    <xf numFmtId="3" fontId="5" fillId="0" borderId="1" xfId="0" applyNumberFormat="1" applyFont="1" applyBorder="1" applyAlignment="1">
      <alignment horizontal="right" vertical="top" indent="1" shrinkToFi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 indent="2"/>
    </xf>
    <xf numFmtId="0" fontId="3" fillId="0" borderId="2" xfId="0" applyFont="1" applyBorder="1" applyAlignment="1">
      <alignment horizontal="left" vertical="top" wrapText="1" indent="1"/>
    </xf>
    <xf numFmtId="164" fontId="5" fillId="0" borderId="3" xfId="0" applyNumberFormat="1" applyFont="1" applyBorder="1" applyAlignment="1">
      <alignment horizontal="right" vertical="top" shrinkToFit="1"/>
    </xf>
    <xf numFmtId="164" fontId="5" fillId="0" borderId="3" xfId="0" applyNumberFormat="1" applyFont="1" applyBorder="1" applyAlignment="1">
      <alignment horizontal="right" vertical="top" indent="1" shrinkToFi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3" fontId="6" fillId="0" borderId="6" xfId="0" applyNumberFormat="1" applyFont="1" applyBorder="1" applyAlignment="1">
      <alignment horizontal="right" vertical="top" shrinkToFit="1"/>
    </xf>
    <xf numFmtId="164" fontId="6" fillId="0" borderId="0" xfId="0" applyNumberFormat="1" applyFont="1" applyAlignment="1">
      <alignment horizontal="right" vertical="top" shrinkToFit="1"/>
    </xf>
    <xf numFmtId="164" fontId="6" fillId="0" borderId="0" xfId="0" applyNumberFormat="1" applyFont="1" applyAlignment="1">
      <alignment horizontal="right" vertical="top" indent="1" shrinkToFit="1"/>
    </xf>
    <xf numFmtId="164" fontId="5" fillId="0" borderId="0" xfId="0" applyNumberFormat="1" applyFont="1" applyAlignment="1">
      <alignment horizontal="right" vertical="top" shrinkToFit="1"/>
    </xf>
    <xf numFmtId="164" fontId="5" fillId="0" borderId="0" xfId="0" applyNumberFormat="1" applyFont="1" applyAlignment="1">
      <alignment horizontal="right" vertical="top" indent="1" shrinkToFit="1"/>
    </xf>
    <xf numFmtId="1" fontId="7" fillId="0" borderId="0" xfId="0" applyNumberFormat="1" applyFont="1" applyAlignment="1">
      <alignment horizontal="right" vertical="top" shrinkToFit="1"/>
    </xf>
    <xf numFmtId="164" fontId="6" fillId="0" borderId="1" xfId="0" applyNumberFormat="1" applyFont="1" applyBorder="1" applyAlignment="1">
      <alignment horizontal="right" vertical="top" shrinkToFit="1"/>
    </xf>
    <xf numFmtId="164" fontId="6" fillId="0" borderId="1" xfId="0" applyNumberFormat="1" applyFont="1" applyBorder="1" applyAlignment="1">
      <alignment horizontal="right" vertical="top" indent="1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 indent="2"/>
    </xf>
    <xf numFmtId="1" fontId="5" fillId="0" borderId="3" xfId="0" applyNumberFormat="1" applyFont="1" applyBorder="1" applyAlignment="1">
      <alignment horizontal="right" vertical="top" shrinkToFit="1"/>
    </xf>
    <xf numFmtId="1" fontId="5" fillId="0" borderId="3" xfId="0" applyNumberFormat="1" applyFont="1" applyBorder="1" applyAlignment="1">
      <alignment horizontal="right" vertical="top" indent="1" shrinkToFit="1"/>
    </xf>
    <xf numFmtId="1" fontId="9" fillId="0" borderId="0" xfId="0" applyNumberFormat="1" applyFont="1" applyAlignment="1">
      <alignment horizontal="right" vertical="top" shrinkToFit="1"/>
    </xf>
    <xf numFmtId="1" fontId="9" fillId="0" borderId="0" xfId="0" applyNumberFormat="1" applyFont="1" applyAlignment="1">
      <alignment horizontal="right" vertical="top" indent="1" shrinkToFit="1"/>
    </xf>
    <xf numFmtId="1" fontId="6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right" vertical="top" indent="1" shrinkToFit="1"/>
    </xf>
    <xf numFmtId="1" fontId="9" fillId="0" borderId="1" xfId="0" applyNumberFormat="1" applyFont="1" applyBorder="1" applyAlignment="1">
      <alignment horizontal="right" vertical="top" shrinkToFit="1"/>
    </xf>
    <xf numFmtId="1" fontId="9" fillId="0" borderId="1" xfId="0" applyNumberFormat="1" applyFont="1" applyBorder="1" applyAlignment="1">
      <alignment horizontal="right" vertical="top" indent="1" shrinkToFit="1"/>
    </xf>
    <xf numFmtId="1" fontId="6" fillId="0" borderId="1" xfId="0" applyNumberFormat="1" applyFont="1" applyBorder="1" applyAlignment="1">
      <alignment horizontal="right" vertical="top" shrinkToFi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indent="1" shrinkToFit="1"/>
    </xf>
    <xf numFmtId="164" fontId="5" fillId="0" borderId="1" xfId="0" applyNumberFormat="1" applyFont="1" applyBorder="1" applyAlignment="1">
      <alignment horizontal="right" vertical="top" indent="1" shrinkToFit="1"/>
    </xf>
    <xf numFmtId="164" fontId="5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left" vertical="top" wrapText="1" indent="7"/>
    </xf>
    <xf numFmtId="3" fontId="5" fillId="0" borderId="3" xfId="0" applyNumberFormat="1" applyFont="1" applyBorder="1" applyAlignment="1">
      <alignment horizontal="left" vertical="top" indent="13" shrinkToFit="1"/>
    </xf>
    <xf numFmtId="1" fontId="5" fillId="0" borderId="3" xfId="0" applyNumberFormat="1" applyFont="1" applyBorder="1" applyAlignment="1">
      <alignment horizontal="left" vertical="top" indent="8" shrinkToFit="1"/>
    </xf>
    <xf numFmtId="3" fontId="6" fillId="0" borderId="0" xfId="0" applyNumberFormat="1" applyFont="1" applyAlignment="1">
      <alignment horizontal="left" vertical="top" indent="14" shrinkToFit="1"/>
    </xf>
    <xf numFmtId="1" fontId="6" fillId="0" borderId="0" xfId="0" applyNumberFormat="1" applyFont="1" applyAlignment="1">
      <alignment horizontal="center" vertical="top" shrinkToFit="1"/>
    </xf>
    <xf numFmtId="3" fontId="5" fillId="0" borderId="0" xfId="0" applyNumberFormat="1" applyFont="1" applyAlignment="1">
      <alignment horizontal="left" vertical="top" indent="14" shrinkToFit="1"/>
    </xf>
    <xf numFmtId="1" fontId="5" fillId="0" borderId="0" xfId="0" applyNumberFormat="1" applyFont="1" applyAlignment="1">
      <alignment horizontal="left" vertical="top" indent="8" shrinkToFit="1"/>
    </xf>
    <xf numFmtId="3" fontId="5" fillId="0" borderId="0" xfId="0" applyNumberFormat="1" applyFont="1" applyAlignment="1">
      <alignment horizontal="left" vertical="top" indent="13" shrinkToFit="1"/>
    </xf>
    <xf numFmtId="1" fontId="6" fillId="0" borderId="1" xfId="0" applyNumberFormat="1" applyFont="1" applyBorder="1" applyAlignment="1">
      <alignment horizontal="center" vertical="top" shrinkToFit="1"/>
    </xf>
    <xf numFmtId="1" fontId="5" fillId="0" borderId="3" xfId="0" applyNumberFormat="1" applyFont="1" applyBorder="1" applyAlignment="1">
      <alignment horizontal="center" vertical="top" shrinkToFit="1"/>
    </xf>
    <xf numFmtId="3" fontId="6" fillId="0" borderId="0" xfId="0" applyNumberFormat="1" applyFont="1" applyAlignment="1">
      <alignment horizontal="left" vertical="top" indent="15" shrinkToFit="1"/>
    </xf>
    <xf numFmtId="1" fontId="5" fillId="0" borderId="0" xfId="0" applyNumberFormat="1" applyFont="1" applyAlignment="1">
      <alignment horizontal="center" vertical="top" shrinkToFit="1"/>
    </xf>
    <xf numFmtId="3" fontId="5" fillId="0" borderId="1" xfId="0" applyNumberFormat="1" applyFont="1" applyBorder="1" applyAlignment="1">
      <alignment horizontal="left" vertical="top" indent="12" shrinkToFit="1"/>
    </xf>
    <xf numFmtId="0" fontId="0" fillId="0" borderId="3" xfId="0" applyBorder="1" applyAlignment="1">
      <alignment horizontal="left" wrapText="1"/>
    </xf>
    <xf numFmtId="0" fontId="3" fillId="3" borderId="2" xfId="0" applyFont="1" applyFill="1" applyBorder="1" applyAlignment="1">
      <alignment horizontal="right" vertical="center" wrapText="1"/>
    </xf>
    <xf numFmtId="3" fontId="5" fillId="3" borderId="3" xfId="0" applyNumberFormat="1" applyFont="1" applyFill="1" applyBorder="1" applyAlignment="1">
      <alignment horizontal="right" vertical="top" shrinkToFit="1"/>
    </xf>
    <xf numFmtId="3" fontId="6" fillId="3" borderId="0" xfId="0" applyNumberFormat="1" applyFont="1" applyFill="1" applyAlignment="1">
      <alignment horizontal="right" vertical="top" shrinkToFit="1"/>
    </xf>
    <xf numFmtId="3" fontId="5" fillId="3" borderId="0" xfId="0" applyNumberFormat="1" applyFont="1" applyFill="1" applyAlignment="1">
      <alignment horizontal="right" vertical="top" shrinkToFit="1"/>
    </xf>
    <xf numFmtId="1" fontId="6" fillId="3" borderId="0" xfId="0" applyNumberFormat="1" applyFont="1" applyFill="1" applyAlignment="1">
      <alignment horizontal="right" vertical="top" shrinkToFit="1"/>
    </xf>
    <xf numFmtId="3" fontId="6" fillId="3" borderId="1" xfId="0" applyNumberFormat="1" applyFont="1" applyFill="1" applyBorder="1" applyAlignment="1">
      <alignment horizontal="right" vertical="top" shrinkToFit="1"/>
    </xf>
    <xf numFmtId="3" fontId="5" fillId="3" borderId="1" xfId="0" applyNumberFormat="1" applyFont="1" applyFill="1" applyBorder="1" applyAlignment="1">
      <alignment horizontal="right" vertical="top" indent="1" shrinkToFit="1"/>
    </xf>
    <xf numFmtId="1" fontId="5" fillId="3" borderId="3" xfId="0" applyNumberFormat="1" applyFont="1" applyFill="1" applyBorder="1" applyAlignment="1">
      <alignment horizontal="right" vertical="top" shrinkToFit="1"/>
    </xf>
    <xf numFmtId="1" fontId="5" fillId="3" borderId="0" xfId="0" applyNumberFormat="1" applyFont="1" applyFill="1" applyAlignment="1">
      <alignment horizontal="right" vertical="top" shrinkToFit="1"/>
    </xf>
    <xf numFmtId="1" fontId="6" fillId="3" borderId="1" xfId="0" applyNumberFormat="1" applyFont="1" applyFill="1" applyBorder="1" applyAlignment="1">
      <alignment horizontal="right" vertical="top" shrinkToFit="1"/>
    </xf>
    <xf numFmtId="0" fontId="4" fillId="3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right" vertical="top" wrapText="1" indent="1"/>
    </xf>
    <xf numFmtId="0" fontId="3" fillId="3" borderId="2" xfId="0" applyFont="1" applyFill="1" applyBorder="1" applyAlignment="1">
      <alignment horizontal="left" vertical="top" wrapText="1" indent="1"/>
    </xf>
    <xf numFmtId="164" fontId="5" fillId="3" borderId="3" xfId="0" applyNumberFormat="1" applyFont="1" applyFill="1" applyBorder="1" applyAlignment="1">
      <alignment horizontal="right" vertical="top" shrinkToFit="1"/>
    </xf>
    <xf numFmtId="164" fontId="5" fillId="3" borderId="3" xfId="0" applyNumberFormat="1" applyFont="1" applyFill="1" applyBorder="1" applyAlignment="1">
      <alignment horizontal="right" vertical="top" indent="1" shrinkToFit="1"/>
    </xf>
    <xf numFmtId="0" fontId="0" fillId="3" borderId="0" xfId="0" applyFill="1" applyAlignment="1">
      <alignment horizontal="left" wrapText="1"/>
    </xf>
    <xf numFmtId="164" fontId="6" fillId="3" borderId="0" xfId="0" applyNumberFormat="1" applyFont="1" applyFill="1" applyAlignment="1">
      <alignment horizontal="right" vertical="top" shrinkToFit="1"/>
    </xf>
    <xf numFmtId="164" fontId="6" fillId="3" borderId="0" xfId="0" applyNumberFormat="1" applyFont="1" applyFill="1" applyAlignment="1">
      <alignment horizontal="right" vertical="top" indent="1" shrinkToFit="1"/>
    </xf>
    <xf numFmtId="164" fontId="5" fillId="3" borderId="0" xfId="0" applyNumberFormat="1" applyFont="1" applyFill="1" applyAlignment="1">
      <alignment horizontal="right" vertical="top" shrinkToFit="1"/>
    </xf>
    <xf numFmtId="164" fontId="5" fillId="3" borderId="0" xfId="0" applyNumberFormat="1" applyFont="1" applyFill="1" applyAlignment="1">
      <alignment horizontal="right" vertical="top" indent="1" shrinkToFit="1"/>
    </xf>
    <xf numFmtId="164" fontId="6" fillId="3" borderId="1" xfId="0" applyNumberFormat="1" applyFont="1" applyFill="1" applyBorder="1" applyAlignment="1">
      <alignment horizontal="right" vertical="top" shrinkToFit="1"/>
    </xf>
    <xf numFmtId="164" fontId="6" fillId="3" borderId="1" xfId="0" applyNumberFormat="1" applyFont="1" applyFill="1" applyBorder="1" applyAlignment="1">
      <alignment horizontal="right" vertical="top" indent="1" shrinkToFit="1"/>
    </xf>
    <xf numFmtId="0" fontId="3" fillId="3" borderId="2" xfId="0" applyFont="1" applyFill="1" applyBorder="1" applyAlignment="1">
      <alignment horizontal="right" vertical="top" wrapText="1" indent="5"/>
    </xf>
    <xf numFmtId="3" fontId="5" fillId="3" borderId="3" xfId="0" applyNumberFormat="1" applyFont="1" applyFill="1" applyBorder="1" applyAlignment="1">
      <alignment horizontal="right" vertical="top" indent="5" shrinkToFit="1"/>
    </xf>
    <xf numFmtId="3" fontId="6" fillId="3" borderId="0" xfId="0" applyNumberFormat="1" applyFont="1" applyFill="1" applyAlignment="1">
      <alignment horizontal="right" vertical="top" indent="5" shrinkToFit="1"/>
    </xf>
    <xf numFmtId="3" fontId="5" fillId="3" borderId="0" xfId="0" applyNumberFormat="1" applyFont="1" applyFill="1" applyAlignment="1">
      <alignment horizontal="right" vertical="top" indent="5" shrinkToFit="1"/>
    </xf>
    <xf numFmtId="3" fontId="6" fillId="3" borderId="1" xfId="0" applyNumberFormat="1" applyFont="1" applyFill="1" applyBorder="1" applyAlignment="1">
      <alignment horizontal="right" vertical="top" indent="5" shrinkToFit="1"/>
    </xf>
    <xf numFmtId="3" fontId="5" fillId="3" borderId="1" xfId="0" applyNumberFormat="1" applyFont="1" applyFill="1" applyBorder="1" applyAlignment="1">
      <alignment horizontal="right" vertical="top" indent="5" shrinkToFit="1"/>
    </xf>
    <xf numFmtId="3" fontId="5" fillId="3" borderId="3" xfId="0" applyNumberFormat="1" applyFont="1" applyFill="1" applyBorder="1" applyAlignment="1">
      <alignment horizontal="left" vertical="top" indent="9" shrinkToFit="1"/>
    </xf>
    <xf numFmtId="3" fontId="6" fillId="3" borderId="0" xfId="0" applyNumberFormat="1" applyFont="1" applyFill="1" applyAlignment="1">
      <alignment horizontal="left" vertical="top" indent="9" shrinkToFit="1"/>
    </xf>
    <xf numFmtId="3" fontId="5" fillId="3" borderId="0" xfId="0" applyNumberFormat="1" applyFont="1" applyFill="1" applyAlignment="1">
      <alignment horizontal="left" vertical="top" indent="9" shrinkToFit="1"/>
    </xf>
    <xf numFmtId="3" fontId="6" fillId="3" borderId="0" xfId="0" applyNumberFormat="1" applyFont="1" applyFill="1" applyAlignment="1">
      <alignment horizontal="left" vertical="top" indent="8" shrinkToFit="1"/>
    </xf>
    <xf numFmtId="3" fontId="5" fillId="3" borderId="0" xfId="0" applyNumberFormat="1" applyFont="1" applyFill="1" applyAlignment="1">
      <alignment horizontal="left" vertical="top" indent="8" shrinkToFit="1"/>
    </xf>
    <xf numFmtId="3" fontId="6" fillId="3" borderId="1" xfId="0" applyNumberFormat="1" applyFont="1" applyFill="1" applyBorder="1" applyAlignment="1">
      <alignment horizontal="left" vertical="top" indent="8" shrinkToFit="1"/>
    </xf>
    <xf numFmtId="3" fontId="5" fillId="3" borderId="3" xfId="0" applyNumberFormat="1" applyFont="1" applyFill="1" applyBorder="1" applyAlignment="1">
      <alignment horizontal="left" vertical="top" indent="8" shrinkToFit="1"/>
    </xf>
    <xf numFmtId="3" fontId="5" fillId="3" borderId="1" xfId="0" applyNumberFormat="1" applyFont="1" applyFill="1" applyBorder="1" applyAlignment="1">
      <alignment horizontal="left" vertical="top" indent="9" shrinkToFi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2" borderId="0" xfId="0" applyFont="1" applyFill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3" fillId="0" borderId="2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right" vertical="top" indent="3" shrinkToFit="1"/>
    </xf>
    <xf numFmtId="1" fontId="6" fillId="0" borderId="0" xfId="0" applyNumberFormat="1" applyFont="1" applyAlignment="1">
      <alignment horizontal="right" vertical="top" indent="3" shrinkToFit="1"/>
    </xf>
    <xf numFmtId="1" fontId="6" fillId="0" borderId="0" xfId="0" applyNumberFormat="1" applyFont="1" applyAlignment="1">
      <alignment horizontal="right" vertical="top" indent="1" shrinkToFit="1"/>
    </xf>
    <xf numFmtId="1" fontId="5" fillId="0" borderId="0" xfId="0" applyNumberFormat="1" applyFont="1" applyAlignment="1">
      <alignment horizontal="right" vertical="top" indent="3" shrinkToFit="1"/>
    </xf>
    <xf numFmtId="0" fontId="3" fillId="0" borderId="0" xfId="0" applyFont="1" applyAlignment="1">
      <alignment horizontal="right" vertical="top" wrapText="1"/>
    </xf>
    <xf numFmtId="1" fontId="6" fillId="0" borderId="1" xfId="0" applyNumberFormat="1" applyFont="1" applyBorder="1" applyAlignment="1">
      <alignment horizontal="right" vertical="top" indent="3" shrinkToFit="1"/>
    </xf>
    <xf numFmtId="1" fontId="6" fillId="0" borderId="1" xfId="0" applyNumberFormat="1" applyFont="1" applyBorder="1" applyAlignment="1">
      <alignment horizontal="right" vertical="top" indent="1" shrinkToFit="1"/>
    </xf>
    <xf numFmtId="0" fontId="3" fillId="0" borderId="3" xfId="0" applyFont="1" applyBorder="1" applyAlignment="1">
      <alignment horizontal="left" vertical="top" wrapText="1" indent="1"/>
    </xf>
    <xf numFmtId="0" fontId="0" fillId="3" borderId="0" xfId="0" applyFill="1" applyAlignment="1">
      <alignment wrapText="1"/>
    </xf>
    <xf numFmtId="0" fontId="0" fillId="3" borderId="0" xfId="0" applyFill="1"/>
    <xf numFmtId="0" fontId="3" fillId="4" borderId="0" xfId="0" applyFont="1" applyFill="1" applyAlignment="1">
      <alignment horizontal="left" vertical="top" wrapText="1" indent="1"/>
    </xf>
    <xf numFmtId="0" fontId="0" fillId="4" borderId="0" xfId="0" applyFill="1"/>
    <xf numFmtId="0" fontId="1" fillId="5" borderId="3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 indent="1"/>
    </xf>
    <xf numFmtId="0" fontId="0" fillId="5" borderId="0" xfId="0" applyFill="1"/>
    <xf numFmtId="0" fontId="1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 indent="1"/>
    </xf>
    <xf numFmtId="0" fontId="0" fillId="6" borderId="0" xfId="0" applyFill="1"/>
    <xf numFmtId="0" fontId="1" fillId="4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 indent="1"/>
    </xf>
    <xf numFmtId="0" fontId="1" fillId="6" borderId="3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 indent="1"/>
    </xf>
    <xf numFmtId="0" fontId="0" fillId="7" borderId="0" xfId="0" applyFill="1"/>
    <xf numFmtId="0" fontId="4" fillId="0" borderId="1" xfId="0" applyFont="1" applyBorder="1" applyAlignment="1">
      <alignment horizontal="left" vertical="top" wrapText="1" indent="1"/>
    </xf>
    <xf numFmtId="0" fontId="2" fillId="5" borderId="3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 wrapText="1" indent="1"/>
    </xf>
    <xf numFmtId="0" fontId="10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6" borderId="1" xfId="0" applyFont="1" applyFill="1" applyBorder="1" applyAlignment="1">
      <alignment horizontal="left" vertical="top" wrapText="1" indent="1"/>
    </xf>
    <xf numFmtId="0" fontId="3" fillId="0" borderId="2" xfId="0" applyFont="1" applyBorder="1" applyAlignment="1">
      <alignment horizontal="center" vertical="top" wrapText="1"/>
    </xf>
    <xf numFmtId="0" fontId="10" fillId="9" borderId="0" xfId="0" applyFont="1" applyFill="1" applyAlignment="1">
      <alignment horizontal="center" vertical="center"/>
    </xf>
    <xf numFmtId="0" fontId="0" fillId="9" borderId="0" xfId="0" applyFill="1"/>
    <xf numFmtId="2" fontId="0" fillId="9" borderId="0" xfId="0" applyNumberFormat="1" applyFill="1"/>
    <xf numFmtId="0" fontId="3" fillId="0" borderId="2" xfId="0" applyFont="1" applyBorder="1" applyAlignment="1">
      <alignment horizontal="right" vertical="top" wrapText="1" indent="5"/>
    </xf>
    <xf numFmtId="3" fontId="5" fillId="0" borderId="3" xfId="0" applyNumberFormat="1" applyFont="1" applyBorder="1" applyAlignment="1">
      <alignment horizontal="right" vertical="top" indent="5" shrinkToFit="1"/>
    </xf>
    <xf numFmtId="0" fontId="0" fillId="0" borderId="0" xfId="0" applyAlignment="1">
      <alignment horizontal="left" wrapText="1"/>
    </xf>
    <xf numFmtId="3" fontId="6" fillId="0" borderId="0" xfId="0" applyNumberFormat="1" applyFont="1" applyAlignment="1">
      <alignment horizontal="right" vertical="top" indent="5" shrinkToFit="1"/>
    </xf>
    <xf numFmtId="3" fontId="5" fillId="0" borderId="0" xfId="0" applyNumberFormat="1" applyFont="1" applyAlignment="1">
      <alignment horizontal="right" vertical="top" indent="5" shrinkToFit="1"/>
    </xf>
    <xf numFmtId="2" fontId="11" fillId="0" borderId="0" xfId="0" applyNumberFormat="1" applyFont="1" applyAlignment="1">
      <alignment horizontal="left" vertical="center" wrapText="1"/>
    </xf>
    <xf numFmtId="0" fontId="0" fillId="10" borderId="0" xfId="0" applyFill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0" fillId="9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6" fillId="0" borderId="0" xfId="0" applyNumberFormat="1" applyFont="1" applyAlignment="1">
      <alignment horizontal="left" vertical="top" indent="14" shrinkToFi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 indent="9"/>
    </xf>
    <xf numFmtId="3" fontId="5" fillId="0" borderId="3" xfId="0" applyNumberFormat="1" applyFont="1" applyBorder="1" applyAlignment="1">
      <alignment horizontal="left" vertical="top" indent="13" shrinkToFit="1"/>
    </xf>
    <xf numFmtId="3" fontId="6" fillId="0" borderId="0" xfId="0" applyNumberFormat="1" applyFont="1" applyAlignment="1">
      <alignment horizontal="left" vertical="top" indent="13" shrinkToFit="1"/>
    </xf>
    <xf numFmtId="3" fontId="5" fillId="0" borderId="0" xfId="0" applyNumberFormat="1" applyFont="1" applyAlignment="1">
      <alignment horizontal="left" vertical="top" indent="14" shrinkToFit="1"/>
    </xf>
    <xf numFmtId="3" fontId="5" fillId="0" borderId="0" xfId="0" applyNumberFormat="1" applyFont="1" applyAlignment="1">
      <alignment horizontal="left" vertical="top" indent="13" shrinkToFit="1"/>
    </xf>
    <xf numFmtId="1" fontId="5" fillId="0" borderId="0" xfId="0" applyNumberFormat="1" applyFont="1" applyAlignment="1">
      <alignment horizontal="center" vertical="top" shrinkToFit="1"/>
    </xf>
    <xf numFmtId="3" fontId="6" fillId="0" borderId="1" xfId="0" applyNumberFormat="1" applyFont="1" applyBorder="1" applyAlignment="1">
      <alignment horizontal="left" vertical="top" indent="14" shrinkToFit="1"/>
    </xf>
    <xf numFmtId="1" fontId="5" fillId="0" borderId="3" xfId="0" applyNumberFormat="1" applyFont="1" applyBorder="1" applyAlignment="1">
      <alignment horizontal="center" vertical="top" shrinkToFit="1"/>
    </xf>
    <xf numFmtId="1" fontId="6" fillId="0" borderId="0" xfId="0" applyNumberFormat="1" applyFont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shrinkToFit="1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 indent="2"/>
    </xf>
    <xf numFmtId="0" fontId="3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_xlchart.v1.120</cx:f>
      </cx:strDim>
      <cx:numDim type="val">
        <cx:f>_xlchart.v1.122</cx:f>
      </cx:numDim>
    </cx:data>
  </cx:chartData>
  <cx:chart>
    <cx:title pos="t" align="ctr" overlay="0">
      <cx:tx>
        <cx:txData>
          <cx:v>Prop Decès néo-natal(%)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Prop Decès néo-natal(%)</a:t>
          </a:r>
        </a:p>
      </cx:txPr>
    </cx:title>
    <cx:plotArea>
      <cx:plotAreaRegion>
        <cx:series layoutId="clusteredColumn" uniqueId="{B65E0591-6D3C-4B6C-9D14-47BE310B66EE}">
          <cx:tx>
            <cx:txData>
              <cx:f>_xlchart.v1.121</cx:f>
              <cx:v>Prop Decès néo-natal(%)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_xlchart.v1.117</cx:f>
      </cx:strDim>
      <cx:numDim type="val">
        <cx:f>_xlchart.v1.119</cx:f>
      </cx:numDim>
    </cx:data>
  </cx:chartData>
  <cx:chart>
    <cx:title pos="t" align="ctr" overlay="0">
      <cx:tx>
        <cx:txData>
          <cx:v>incidence de pauvrete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incidence de pauvrete</a:t>
          </a:r>
        </a:p>
      </cx:txPr>
    </cx:title>
    <cx:plotArea>
      <cx:plotAreaRegion>
        <cx:series layoutId="clusteredColumn" uniqueId="{882151CF-169E-4965-BEAB-017C412D6056}" formatIdx="6">
          <cx:tx>
            <cx:txData>
              <cx:f>_xlchart.v1.118</cx:f>
              <cx:v>Incidence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_xlchart.v1.123</cx:f>
      </cx:strDim>
      <cx:numDim type="val">
        <cx:f>_xlchart.v1.125</cx:f>
      </cx:numDim>
    </cx:data>
  </cx:chartData>
  <cx:chart>
    <cx:title pos="t" align="ctr" overlay="0">
      <cx:tx>
        <cx:txData>
          <cx:v>proportion des habitants à 0-4km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proportion des habitants à 0-4km</a:t>
          </a:r>
        </a:p>
      </cx:txPr>
    </cx:title>
    <cx:plotArea>
      <cx:plotAreaRegion>
        <cx:series layoutId="clusteredColumn" uniqueId="{0E65FAEB-8530-4E4F-B711-B95FA4D218D7}" formatIdx="4">
          <cx:tx>
            <cx:txData>
              <cx:f>_xlchart.v1.124</cx:f>
              <cx:v>0 - 4km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_xlchart.v1.126</cx:f>
      </cx:strDim>
      <cx:numDim type="val">
        <cx:f>_xlchart.v1.128</cx:f>
      </cx:numDim>
    </cx:data>
    <cx:data id="1">
      <cx:strDim type="cat">
        <cx:f>_xlchart.v1.126</cx:f>
      </cx:strDim>
      <cx:numDim type="val">
        <cx:f>_xlchart.v1.130</cx:f>
      </cx:numDim>
    </cx:data>
  </cx:chartData>
  <cx:chart>
    <cx:title pos="t" align="ctr" overlay="0"/>
    <cx:plotArea>
      <cx:plotAreaRegion>
        <cx:series layoutId="clusteredColumn" uniqueId="{490BA879-4A14-494D-AAB2-0865F000658D}" formatIdx="3">
          <cx:tx>
            <cx:txData>
              <cx:f>_xlchart.v1.127</cx:f>
              <cx:v>Ratio habitant/CSPS</cx:v>
            </cx:txData>
          </cx:tx>
          <cx:dataId val="0"/>
          <cx:layoutPr>
            <cx:binning intervalClosed="r"/>
          </cx:layoutPr>
        </cx:series>
        <cx:series layoutId="clusteredColumn" hidden="1" uniqueId="{08C38F05-2EE4-449E-8EB7-A9393787A137}" formatIdx="4">
          <cx:tx>
            <cx:txData>
              <cx:f>_xlchart.v1.129</cx:f>
              <cx:v>0 - 4km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_xlchart.v1.136</cx:f>
      </cx:strDim>
      <cx:numDim type="val">
        <cx:f>_xlchart.v1.138</cx:f>
      </cx:numDim>
    </cx:data>
    <cx:data id="1">
      <cx:strDim type="cat">
        <cx:f>_xlchart.v1.136</cx:f>
      </cx:strDim>
      <cx:numDim type="val">
        <cx:f>_xlchart.v1.138</cx:f>
      </cx:numDim>
    </cx:data>
  </cx:chartData>
  <cx:chart>
    <cx:plotArea>
      <cx:plotAreaRegion>
        <cx:series layoutId="clusteredColumn" uniqueId="{00000000-74BB-43A2-BFD0-A024C4B6F33B}" formatIdx="0">
          <cx:tx>
            <cx:txData>
              <cx:f>_xlchart.v1.137</cx:f>
              <cx:v>Proportion de Femmes vues au premier trimestre de la grossesse (%)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00000001-74BB-43A2-BFD0-A024C4B6F33B}" formatIdx="1">
          <cx:tx>
            <cx:txData>
              <cx:f>_xlchart.v1.137</cx:f>
              <cx:v>Proportion de Femmes vues au premier trimestre de la grossesse (%)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150006</xdr:rowOff>
    </xdr:from>
    <xdr:ext cx="92710" cy="12700"/>
    <xdr:grpSp>
      <xdr:nvGrpSpPr>
        <xdr:cNvPr id="2" name="Group 29">
          <a:extLst>
            <a:ext uri="{FF2B5EF4-FFF2-40B4-BE49-F238E27FC236}">
              <a16:creationId xmlns:a16="http://schemas.microsoft.com/office/drawing/2014/main" id="{D2EA7C9A-A020-450B-9450-DADA32C73751}"/>
            </a:ext>
          </a:extLst>
        </xdr:cNvPr>
        <xdr:cNvGrpSpPr/>
      </xdr:nvGrpSpPr>
      <xdr:grpSpPr>
        <a:xfrm>
          <a:off x="5943600" y="705177"/>
          <a:ext cx="92710" cy="12700"/>
          <a:chOff x="0" y="0"/>
          <a:chExt cx="92710" cy="12700"/>
        </a:xfrm>
      </xdr:grpSpPr>
      <xdr:sp macro="" textlink="">
        <xdr:nvSpPr>
          <xdr:cNvPr id="3" name="Shape 30">
            <a:extLst>
              <a:ext uri="{FF2B5EF4-FFF2-40B4-BE49-F238E27FC236}">
                <a16:creationId xmlns:a16="http://schemas.microsoft.com/office/drawing/2014/main" id="{ABDAA0E2-4D9B-371E-CA69-779E63E1E361}"/>
              </a:ext>
            </a:extLst>
          </xdr:cNvPr>
          <xdr:cNvSpPr/>
        </xdr:nvSpPr>
        <xdr:spPr>
          <a:xfrm>
            <a:off x="0" y="1"/>
            <a:ext cx="92710" cy="0"/>
          </a:xfrm>
          <a:custGeom>
            <a:avLst/>
            <a:gdLst/>
            <a:ahLst/>
            <a:cxnLst/>
            <a:rect l="0" t="0" r="0" b="0"/>
            <a:pathLst>
              <a:path w="92710">
                <a:moveTo>
                  <a:pt x="0" y="0"/>
                </a:moveTo>
                <a:lnTo>
                  <a:pt x="92151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4" name="Shape 31">
            <a:extLst>
              <a:ext uri="{FF2B5EF4-FFF2-40B4-BE49-F238E27FC236}">
                <a16:creationId xmlns:a16="http://schemas.microsoft.com/office/drawing/2014/main" id="{C54B837E-BD07-C76D-549B-B2BE59C671C8}"/>
              </a:ext>
            </a:extLst>
          </xdr:cNvPr>
          <xdr:cNvSpPr/>
        </xdr:nvSpPr>
        <xdr:spPr>
          <a:xfrm>
            <a:off x="7" y="0"/>
            <a:ext cx="92710" cy="12700"/>
          </a:xfrm>
          <a:custGeom>
            <a:avLst/>
            <a:gdLst/>
            <a:ahLst/>
            <a:cxnLst/>
            <a:rect l="0" t="0" r="0" b="0"/>
            <a:pathLst>
              <a:path w="92710" h="12700">
                <a:moveTo>
                  <a:pt x="92151" y="0"/>
                </a:moveTo>
                <a:lnTo>
                  <a:pt x="0" y="0"/>
                </a:lnTo>
                <a:lnTo>
                  <a:pt x="0" y="12407"/>
                </a:lnTo>
                <a:lnTo>
                  <a:pt x="92151" y="12407"/>
                </a:lnTo>
                <a:lnTo>
                  <a:pt x="92151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167640</xdr:rowOff>
    </xdr:from>
    <xdr:to>
      <xdr:col>5</xdr:col>
      <xdr:colOff>655320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9A6BC178-8E8C-4A16-AE81-971CB970B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350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480060</xdr:colOff>
      <xdr:row>1</xdr:row>
      <xdr:rowOff>83820</xdr:rowOff>
    </xdr:from>
    <xdr:to>
      <xdr:col>12</xdr:col>
      <xdr:colOff>297180</xdr:colOff>
      <xdr:row>16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E7998A86-515A-49E0-85B4-06EE54A1D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4940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441960</xdr:colOff>
      <xdr:row>1</xdr:row>
      <xdr:rowOff>114300</xdr:rowOff>
    </xdr:from>
    <xdr:to>
      <xdr:col>18</xdr:col>
      <xdr:colOff>259080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6B0A01D9-AC0A-44DB-84F4-AE46C4536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1720" y="29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723900</xdr:colOff>
      <xdr:row>19</xdr:row>
      <xdr:rowOff>7620</xdr:rowOff>
    </xdr:from>
    <xdr:to>
      <xdr:col>11</xdr:col>
      <xdr:colOff>541020</xdr:colOff>
      <xdr:row>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BE8F590C-E3B2-4707-8206-C895BDC03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482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609600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69B43747-F7B5-4780-AE2E-D09ABF695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9760" y="4023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19E0-11E9-4505-AD30-56E584E63CAE}">
  <dimension ref="A3:BJ292"/>
  <sheetViews>
    <sheetView tabSelected="1" topLeftCell="AI86" zoomScale="70" zoomScaleNormal="70" workbookViewId="0">
      <selection activeCell="AI89" sqref="AI89:AL89"/>
    </sheetView>
  </sheetViews>
  <sheetFormatPr baseColWidth="10" defaultRowHeight="14.4"/>
  <cols>
    <col min="3" max="3" width="17.109375" bestFit="1" customWidth="1"/>
    <col min="18" max="18" width="12.77734375" customWidth="1"/>
    <col min="30" max="30" width="13.21875" customWidth="1"/>
    <col min="31" max="31" width="13.109375" customWidth="1"/>
    <col min="37" max="37" width="24.21875" customWidth="1"/>
    <col min="38" max="38" width="25.77734375" customWidth="1"/>
    <col min="39" max="39" width="21.5546875" customWidth="1"/>
    <col min="42" max="42" width="24.109375" customWidth="1"/>
    <col min="43" max="43" width="18.77734375" customWidth="1"/>
    <col min="44" max="44" width="23.109375" customWidth="1"/>
    <col min="45" max="45" width="18.33203125" bestFit="1" customWidth="1"/>
    <col min="49" max="49" width="17.109375" bestFit="1" customWidth="1"/>
    <col min="53" max="53" width="21.109375" customWidth="1"/>
  </cols>
  <sheetData>
    <row r="3" spans="2:59">
      <c r="B3" s="166" t="s">
        <v>0</v>
      </c>
      <c r="C3" s="166"/>
      <c r="D3" s="166"/>
      <c r="E3" s="166"/>
      <c r="F3" s="166"/>
      <c r="H3" s="166" t="s">
        <v>109</v>
      </c>
      <c r="I3" s="166"/>
      <c r="J3" s="166"/>
      <c r="K3" s="166"/>
      <c r="L3" s="166"/>
      <c r="M3" s="166"/>
      <c r="N3" s="166"/>
      <c r="O3" s="166"/>
      <c r="Q3" s="167" t="s">
        <v>117</v>
      </c>
      <c r="R3" s="167"/>
      <c r="S3" s="167"/>
      <c r="T3" s="167"/>
      <c r="U3" s="167"/>
      <c r="V3" s="167"/>
      <c r="W3" s="167"/>
      <c r="X3" s="167"/>
      <c r="Y3" s="167"/>
      <c r="Z3" s="167"/>
      <c r="AB3" s="166" t="s">
        <v>127</v>
      </c>
      <c r="AC3" s="166"/>
      <c r="AD3" s="166"/>
      <c r="AE3" s="166"/>
      <c r="AF3" s="166"/>
      <c r="AG3" s="166"/>
      <c r="AI3" s="167" t="s">
        <v>134</v>
      </c>
      <c r="AJ3" s="167"/>
      <c r="AK3" s="167"/>
      <c r="AL3" s="167"/>
      <c r="AM3" s="167"/>
    </row>
    <row r="4" spans="2:59" ht="43.2">
      <c r="B4" s="2" t="s">
        <v>1</v>
      </c>
      <c r="C4" s="152" t="s">
        <v>2</v>
      </c>
      <c r="D4" s="3" t="s">
        <v>3</v>
      </c>
      <c r="E4" s="4" t="s">
        <v>4</v>
      </c>
      <c r="F4" s="3" t="s">
        <v>5</v>
      </c>
      <c r="H4" s="20"/>
      <c r="I4" s="107" t="s">
        <v>110</v>
      </c>
      <c r="J4" s="21"/>
      <c r="K4" s="22" t="s">
        <v>111</v>
      </c>
      <c r="L4" s="21"/>
      <c r="M4" s="21"/>
      <c r="N4" s="2" t="s">
        <v>112</v>
      </c>
      <c r="O4" s="2"/>
      <c r="Q4" s="36" t="s">
        <v>118</v>
      </c>
      <c r="R4" s="15" t="s">
        <v>119</v>
      </c>
      <c r="S4" s="37" t="s">
        <v>120</v>
      </c>
      <c r="T4" s="37" t="s">
        <v>121</v>
      </c>
      <c r="U4" s="38" t="s">
        <v>122</v>
      </c>
      <c r="V4" s="38" t="s">
        <v>123</v>
      </c>
      <c r="W4" s="15" t="s">
        <v>124</v>
      </c>
      <c r="X4" s="36" t="s">
        <v>125</v>
      </c>
      <c r="Y4" s="38" t="s">
        <v>126</v>
      </c>
      <c r="Z4" s="39" t="s">
        <v>5</v>
      </c>
      <c r="AB4" s="50" t="s">
        <v>128</v>
      </c>
      <c r="AC4" s="70" t="s">
        <v>129</v>
      </c>
      <c r="AD4" s="80" t="s">
        <v>137</v>
      </c>
      <c r="AE4" s="50" t="s">
        <v>131</v>
      </c>
      <c r="AF4" s="2" t="s">
        <v>132</v>
      </c>
      <c r="AG4" s="23" t="s">
        <v>133</v>
      </c>
      <c r="AI4" s="36" t="s">
        <v>118</v>
      </c>
      <c r="AJ4" s="168" t="s">
        <v>135</v>
      </c>
      <c r="AK4" s="168"/>
      <c r="AL4" s="56" t="s">
        <v>130</v>
      </c>
      <c r="AM4" s="15" t="s">
        <v>136</v>
      </c>
      <c r="AP4" s="50" t="s">
        <v>128</v>
      </c>
      <c r="AQ4" s="70" t="s">
        <v>129</v>
      </c>
      <c r="AR4" s="80" t="s">
        <v>137</v>
      </c>
      <c r="AS4" s="137" t="s">
        <v>304</v>
      </c>
      <c r="AT4" s="177" t="s">
        <v>112</v>
      </c>
      <c r="AU4" s="177"/>
      <c r="AV4" s="177"/>
      <c r="AW4" s="93" t="s">
        <v>2</v>
      </c>
      <c r="AY4" s="121" t="s">
        <v>299</v>
      </c>
      <c r="BB4" t="s">
        <v>201</v>
      </c>
      <c r="BC4" t="s">
        <v>202</v>
      </c>
      <c r="BD4" t="s">
        <v>315</v>
      </c>
      <c r="BE4">
        <v>442</v>
      </c>
      <c r="BF4">
        <v>35</v>
      </c>
      <c r="BG4">
        <v>0.6</v>
      </c>
    </row>
    <row r="5" spans="2:59" ht="27.6">
      <c r="B5" s="5" t="s">
        <v>6</v>
      </c>
      <c r="C5" s="153">
        <v>382104</v>
      </c>
      <c r="D5" s="6">
        <v>610635</v>
      </c>
      <c r="E5" s="7">
        <v>1095843</v>
      </c>
      <c r="F5" s="6">
        <v>2088582</v>
      </c>
      <c r="H5" s="1" t="s">
        <v>113</v>
      </c>
      <c r="I5" s="108"/>
      <c r="J5" s="23" t="s">
        <v>114</v>
      </c>
      <c r="K5" s="23" t="s">
        <v>115</v>
      </c>
      <c r="L5" s="3" t="s">
        <v>116</v>
      </c>
      <c r="M5" s="81" t="s">
        <v>114</v>
      </c>
      <c r="N5" s="82" t="s">
        <v>115</v>
      </c>
      <c r="O5" s="83" t="s">
        <v>116</v>
      </c>
      <c r="Q5" s="5" t="s">
        <v>6</v>
      </c>
      <c r="R5" s="40">
        <v>0</v>
      </c>
      <c r="S5" s="41">
        <v>1</v>
      </c>
      <c r="T5" s="41">
        <v>5</v>
      </c>
      <c r="U5" s="40">
        <v>9</v>
      </c>
      <c r="V5" s="40">
        <v>264</v>
      </c>
      <c r="W5" s="40">
        <v>5</v>
      </c>
      <c r="X5" s="40">
        <v>0</v>
      </c>
      <c r="Y5" s="40">
        <v>13</v>
      </c>
      <c r="Z5" s="40">
        <v>297</v>
      </c>
      <c r="AB5" s="5" t="s">
        <v>6</v>
      </c>
      <c r="AC5" s="71">
        <v>34333</v>
      </c>
      <c r="AD5" s="77">
        <v>278</v>
      </c>
      <c r="AE5" s="25">
        <v>6.3</v>
      </c>
      <c r="AF5" s="40">
        <v>299</v>
      </c>
      <c r="AG5" s="24">
        <v>6</v>
      </c>
      <c r="AI5" s="5" t="s">
        <v>6</v>
      </c>
      <c r="AJ5" s="169">
        <v>2088582</v>
      </c>
      <c r="AK5" s="169"/>
      <c r="AL5" s="58">
        <v>278</v>
      </c>
      <c r="AM5" s="99">
        <v>7513</v>
      </c>
      <c r="AQ5" s="71">
        <v>34333</v>
      </c>
      <c r="AR5" s="77">
        <v>278</v>
      </c>
      <c r="AS5" s="99">
        <v>7513</v>
      </c>
      <c r="AT5" s="81" t="s">
        <v>114</v>
      </c>
      <c r="AU5" s="82" t="s">
        <v>115</v>
      </c>
      <c r="AV5" s="83" t="s">
        <v>116</v>
      </c>
      <c r="AW5" s="94">
        <v>382104</v>
      </c>
      <c r="AX5">
        <f>VLOOKUP(AO6,B5:C107,2,FALSE)</f>
        <v>382104</v>
      </c>
      <c r="AY5" s="122"/>
      <c r="BA5" t="str">
        <f>_xlfn.CONCAT(BB5," ",BC5)</f>
        <v>CHR Dédougou</v>
      </c>
      <c r="BB5" t="s">
        <v>203</v>
      </c>
      <c r="BC5" t="s">
        <v>204</v>
      </c>
      <c r="BD5">
        <v>239</v>
      </c>
      <c r="BE5">
        <v>27</v>
      </c>
      <c r="BF5">
        <v>266</v>
      </c>
      <c r="BG5">
        <v>9.4</v>
      </c>
    </row>
    <row r="6" spans="2:59" ht="27.6">
      <c r="B6" s="8" t="s">
        <v>7</v>
      </c>
      <c r="C6" s="154"/>
      <c r="D6" s="9"/>
      <c r="E6" s="9"/>
      <c r="F6" s="9"/>
      <c r="H6" s="5" t="s">
        <v>6</v>
      </c>
      <c r="I6" s="6">
        <v>2088582</v>
      </c>
      <c r="J6" s="6">
        <v>1351880</v>
      </c>
      <c r="K6" s="6">
        <v>422977</v>
      </c>
      <c r="L6" s="6">
        <v>313725</v>
      </c>
      <c r="M6" s="84">
        <v>64.7</v>
      </c>
      <c r="N6" s="85">
        <v>20.3</v>
      </c>
      <c r="O6" s="84">
        <v>15</v>
      </c>
      <c r="Q6" s="8" t="s">
        <v>8</v>
      </c>
      <c r="R6" s="42">
        <v>0</v>
      </c>
      <c r="S6" s="42">
        <v>0</v>
      </c>
      <c r="T6" s="43">
        <v>1</v>
      </c>
      <c r="U6" s="42">
        <v>2</v>
      </c>
      <c r="V6" s="42">
        <v>47</v>
      </c>
      <c r="W6" s="42">
        <v>0</v>
      </c>
      <c r="X6" s="42">
        <v>0</v>
      </c>
      <c r="Y6" s="42">
        <v>1</v>
      </c>
      <c r="Z6" s="44">
        <v>51</v>
      </c>
      <c r="AB6" s="8" t="s">
        <v>8</v>
      </c>
      <c r="AC6" s="72">
        <v>4539</v>
      </c>
      <c r="AD6" s="74">
        <v>49</v>
      </c>
      <c r="AE6" s="30">
        <v>5.4</v>
      </c>
      <c r="AF6" s="44">
        <v>56</v>
      </c>
      <c r="AG6" s="29">
        <v>5.0999999999999996</v>
      </c>
      <c r="AI6" s="8" t="s">
        <v>8</v>
      </c>
      <c r="AJ6" s="165">
        <v>329341</v>
      </c>
      <c r="AK6" s="165"/>
      <c r="AL6" s="60">
        <v>49</v>
      </c>
      <c r="AM6" s="100">
        <v>6721</v>
      </c>
      <c r="AO6" s="138" t="s">
        <v>305</v>
      </c>
      <c r="AP6" s="126" t="s">
        <v>8</v>
      </c>
      <c r="AQ6" s="72">
        <v>4539</v>
      </c>
      <c r="AR6" s="74">
        <v>49</v>
      </c>
      <c r="AS6" s="100">
        <v>6721</v>
      </c>
      <c r="AT6" s="84">
        <v>64.7</v>
      </c>
      <c r="AU6" s="85">
        <v>20.3</v>
      </c>
      <c r="AV6" s="84">
        <v>15</v>
      </c>
      <c r="AW6" s="86"/>
      <c r="AX6">
        <f t="shared" ref="AX6:AX11" si="0">VLOOKUP(AP6,B6:C108,2,FALSE)</f>
        <v>60253</v>
      </c>
      <c r="AY6" s="122">
        <f t="shared" ref="AY6:AY11" si="1">VLOOKUP(AP6,M119:R217,6,FALSE)</f>
        <v>77</v>
      </c>
      <c r="BA6" t="str">
        <f t="shared" ref="BA6:BA69" si="2">_xlfn.CONCAT(BB6," ",BC6)</f>
        <v>DS Boromo</v>
      </c>
      <c r="BB6" t="s">
        <v>205</v>
      </c>
      <c r="BC6" t="s">
        <v>206</v>
      </c>
      <c r="BD6">
        <v>75</v>
      </c>
      <c r="BE6">
        <v>2</v>
      </c>
      <c r="BF6">
        <v>77</v>
      </c>
      <c r="BG6">
        <v>0.5</v>
      </c>
    </row>
    <row r="7" spans="2:59" ht="27.6">
      <c r="B7" s="8" t="s">
        <v>8</v>
      </c>
      <c r="C7" s="155">
        <v>60253</v>
      </c>
      <c r="D7" s="10">
        <v>96287</v>
      </c>
      <c r="E7" s="11">
        <v>172801</v>
      </c>
      <c r="F7" s="10">
        <v>329341</v>
      </c>
      <c r="H7" s="8" t="s">
        <v>7</v>
      </c>
      <c r="I7" s="26"/>
      <c r="J7" s="27"/>
      <c r="K7" s="9"/>
      <c r="L7" s="9"/>
      <c r="M7" s="86"/>
      <c r="N7" s="86"/>
      <c r="O7" s="86"/>
      <c r="Q7" s="8" t="s">
        <v>9</v>
      </c>
      <c r="R7" s="42">
        <v>0</v>
      </c>
      <c r="S7" s="42">
        <v>1</v>
      </c>
      <c r="T7" s="43">
        <v>0</v>
      </c>
      <c r="U7" s="42">
        <v>3</v>
      </c>
      <c r="V7" s="42">
        <v>49</v>
      </c>
      <c r="W7" s="42">
        <v>0</v>
      </c>
      <c r="X7" s="42">
        <v>0</v>
      </c>
      <c r="Y7" s="42">
        <v>10</v>
      </c>
      <c r="Z7" s="44">
        <v>63</v>
      </c>
      <c r="AB7" s="8" t="s">
        <v>9</v>
      </c>
      <c r="AC7" s="72">
        <v>6873</v>
      </c>
      <c r="AD7" s="74">
        <v>52</v>
      </c>
      <c r="AE7" s="30">
        <v>6.5</v>
      </c>
      <c r="AF7" s="44">
        <v>61</v>
      </c>
      <c r="AG7" s="29">
        <v>6</v>
      </c>
      <c r="AI7" s="8" t="s">
        <v>9</v>
      </c>
      <c r="AJ7" s="165">
        <v>430062</v>
      </c>
      <c r="AK7" s="165"/>
      <c r="AL7" s="60">
        <v>52</v>
      </c>
      <c r="AM7" s="100">
        <v>8270</v>
      </c>
      <c r="AO7" s="127"/>
      <c r="AP7" s="126" t="s">
        <v>9</v>
      </c>
      <c r="AQ7" s="72">
        <v>6873</v>
      </c>
      <c r="AR7" s="74">
        <v>52</v>
      </c>
      <c r="AS7" s="100">
        <v>8270</v>
      </c>
      <c r="AT7" s="86"/>
      <c r="AU7" s="86"/>
      <c r="AV7" s="86"/>
      <c r="AW7" s="95">
        <v>60253</v>
      </c>
      <c r="AX7">
        <f t="shared" si="0"/>
        <v>78678</v>
      </c>
      <c r="AY7" s="122">
        <f t="shared" si="1"/>
        <v>42</v>
      </c>
      <c r="BA7" t="str">
        <f t="shared" si="2"/>
        <v>DS Dedougou</v>
      </c>
      <c r="BB7" t="s">
        <v>205</v>
      </c>
      <c r="BC7" t="s">
        <v>207</v>
      </c>
      <c r="BD7">
        <v>40</v>
      </c>
      <c r="BE7">
        <v>2</v>
      </c>
      <c r="BF7">
        <v>42</v>
      </c>
      <c r="BG7">
        <v>0.3</v>
      </c>
    </row>
    <row r="8" spans="2:59" ht="27.6">
      <c r="B8" s="8" t="s">
        <v>9</v>
      </c>
      <c r="C8" s="155">
        <v>78678</v>
      </c>
      <c r="D8" s="10">
        <v>125738</v>
      </c>
      <c r="E8" s="11">
        <v>225646</v>
      </c>
      <c r="F8" s="10">
        <v>430062</v>
      </c>
      <c r="H8" s="8" t="s">
        <v>8</v>
      </c>
      <c r="I8" s="28">
        <v>329341</v>
      </c>
      <c r="J8" s="28">
        <v>263273</v>
      </c>
      <c r="K8" s="10">
        <v>39968</v>
      </c>
      <c r="L8" s="10">
        <v>26100</v>
      </c>
      <c r="M8" s="87">
        <v>79.900000000000006</v>
      </c>
      <c r="N8" s="88">
        <v>12.1</v>
      </c>
      <c r="O8" s="87">
        <v>7.9</v>
      </c>
      <c r="Q8" s="8" t="s">
        <v>10</v>
      </c>
      <c r="R8" s="42">
        <v>0</v>
      </c>
      <c r="S8" s="42">
        <v>0</v>
      </c>
      <c r="T8" s="43">
        <v>1</v>
      </c>
      <c r="U8" s="42">
        <v>2</v>
      </c>
      <c r="V8" s="42">
        <v>50</v>
      </c>
      <c r="W8" s="42">
        <v>2</v>
      </c>
      <c r="X8" s="42">
        <v>0</v>
      </c>
      <c r="Y8" s="42">
        <v>0</v>
      </c>
      <c r="Z8" s="44">
        <v>55</v>
      </c>
      <c r="AB8" s="8" t="s">
        <v>10</v>
      </c>
      <c r="AC8" s="72">
        <v>7424</v>
      </c>
      <c r="AD8" s="74">
        <v>54</v>
      </c>
      <c r="AE8" s="30">
        <v>6.6</v>
      </c>
      <c r="AF8" s="44">
        <v>57</v>
      </c>
      <c r="AG8" s="29">
        <v>6.4</v>
      </c>
      <c r="AI8" s="8" t="s">
        <v>10</v>
      </c>
      <c r="AJ8" s="165">
        <v>390718</v>
      </c>
      <c r="AK8" s="165"/>
      <c r="AL8" s="60">
        <v>54</v>
      </c>
      <c r="AM8" s="100">
        <v>7236</v>
      </c>
      <c r="AO8" s="127"/>
      <c r="AP8" s="126" t="s">
        <v>10</v>
      </c>
      <c r="AQ8" s="72">
        <v>7424</v>
      </c>
      <c r="AR8" s="74">
        <v>54</v>
      </c>
      <c r="AS8" s="100">
        <v>7236</v>
      </c>
      <c r="AT8" s="87">
        <v>79.900000000000006</v>
      </c>
      <c r="AU8" s="88">
        <v>12.1</v>
      </c>
      <c r="AV8" s="87">
        <v>7.9</v>
      </c>
      <c r="AW8" s="95">
        <v>78678</v>
      </c>
      <c r="AX8">
        <f t="shared" si="0"/>
        <v>71481</v>
      </c>
      <c r="AY8" s="122">
        <f t="shared" si="1"/>
        <v>20</v>
      </c>
      <c r="BA8" t="str">
        <f t="shared" si="2"/>
        <v>DS Nouna</v>
      </c>
      <c r="BB8" t="s">
        <v>205</v>
      </c>
      <c r="BC8" t="s">
        <v>208</v>
      </c>
      <c r="BD8">
        <v>19</v>
      </c>
      <c r="BE8">
        <v>1</v>
      </c>
      <c r="BF8">
        <v>20</v>
      </c>
      <c r="BG8">
        <v>0.2</v>
      </c>
    </row>
    <row r="9" spans="2:59" ht="27.6">
      <c r="B9" s="8" t="s">
        <v>10</v>
      </c>
      <c r="C9" s="155">
        <v>71481</v>
      </c>
      <c r="D9" s="10">
        <v>114234</v>
      </c>
      <c r="E9" s="11">
        <v>205003</v>
      </c>
      <c r="F9" s="10">
        <v>390718</v>
      </c>
      <c r="H9" s="8" t="s">
        <v>9</v>
      </c>
      <c r="I9" s="10">
        <v>430062</v>
      </c>
      <c r="J9" s="10">
        <v>263632</v>
      </c>
      <c r="K9" s="10">
        <v>108173</v>
      </c>
      <c r="L9" s="10">
        <v>58257</v>
      </c>
      <c r="M9" s="87">
        <v>61.3</v>
      </c>
      <c r="N9" s="88">
        <v>25.2</v>
      </c>
      <c r="O9" s="87">
        <v>13.5</v>
      </c>
      <c r="Q9" s="8" t="s">
        <v>11</v>
      </c>
      <c r="R9" s="42">
        <v>0</v>
      </c>
      <c r="S9" s="42">
        <v>0</v>
      </c>
      <c r="T9" s="43">
        <v>1</v>
      </c>
      <c r="U9" s="42">
        <v>0</v>
      </c>
      <c r="V9" s="42">
        <v>40</v>
      </c>
      <c r="W9" s="42">
        <v>0</v>
      </c>
      <c r="X9" s="42">
        <v>0</v>
      </c>
      <c r="Y9" s="42">
        <v>1</v>
      </c>
      <c r="Z9" s="44">
        <v>42</v>
      </c>
      <c r="AB9" s="8" t="s">
        <v>11</v>
      </c>
      <c r="AC9" s="72">
        <v>5802</v>
      </c>
      <c r="AD9" s="74">
        <v>40</v>
      </c>
      <c r="AE9" s="30">
        <v>6.8</v>
      </c>
      <c r="AF9" s="44">
        <v>40</v>
      </c>
      <c r="AG9" s="29">
        <v>6.8</v>
      </c>
      <c r="AI9" s="8" t="s">
        <v>11</v>
      </c>
      <c r="AJ9" s="165">
        <v>379924</v>
      </c>
      <c r="AK9" s="165"/>
      <c r="AL9" s="60">
        <v>40</v>
      </c>
      <c r="AM9" s="100">
        <v>9498</v>
      </c>
      <c r="AO9" s="127"/>
      <c r="AP9" s="126" t="s">
        <v>11</v>
      </c>
      <c r="AQ9" s="72">
        <v>5802</v>
      </c>
      <c r="AR9" s="74">
        <v>40</v>
      </c>
      <c r="AS9" s="100">
        <v>9498</v>
      </c>
      <c r="AT9" s="87">
        <v>61.3</v>
      </c>
      <c r="AU9" s="88">
        <v>25.2</v>
      </c>
      <c r="AV9" s="87">
        <v>13.5</v>
      </c>
      <c r="AW9" s="95">
        <v>71481</v>
      </c>
      <c r="AX9">
        <f t="shared" si="0"/>
        <v>69506</v>
      </c>
      <c r="AY9" s="122">
        <f t="shared" si="1"/>
        <v>55</v>
      </c>
      <c r="BA9" t="str">
        <f t="shared" si="2"/>
        <v>DS Solenzo</v>
      </c>
      <c r="BB9" t="s">
        <v>205</v>
      </c>
      <c r="BC9" t="s">
        <v>209</v>
      </c>
      <c r="BD9">
        <v>53</v>
      </c>
      <c r="BE9">
        <v>2</v>
      </c>
      <c r="BF9">
        <v>55</v>
      </c>
      <c r="BG9">
        <v>0.5</v>
      </c>
    </row>
    <row r="10" spans="2:59" ht="27.6">
      <c r="B10" s="8" t="s">
        <v>11</v>
      </c>
      <c r="C10" s="155">
        <v>69506</v>
      </c>
      <c r="D10" s="10">
        <v>111078</v>
      </c>
      <c r="E10" s="11">
        <v>199340</v>
      </c>
      <c r="F10" s="10">
        <v>379924</v>
      </c>
      <c r="H10" s="8" t="s">
        <v>10</v>
      </c>
      <c r="I10" s="10">
        <v>390718</v>
      </c>
      <c r="J10" s="10">
        <v>197638</v>
      </c>
      <c r="K10" s="10">
        <v>94913</v>
      </c>
      <c r="L10" s="10">
        <v>98167</v>
      </c>
      <c r="M10" s="87">
        <v>50.6</v>
      </c>
      <c r="N10" s="88">
        <v>24.3</v>
      </c>
      <c r="O10" s="87">
        <v>25.1</v>
      </c>
      <c r="Q10" s="8" t="s">
        <v>12</v>
      </c>
      <c r="R10" s="42">
        <v>0</v>
      </c>
      <c r="S10" s="42">
        <v>0</v>
      </c>
      <c r="T10" s="43">
        <v>1</v>
      </c>
      <c r="U10" s="42">
        <v>0</v>
      </c>
      <c r="V10" s="42">
        <v>35</v>
      </c>
      <c r="W10" s="42">
        <v>0</v>
      </c>
      <c r="X10" s="42">
        <v>0</v>
      </c>
      <c r="Y10" s="42">
        <v>0</v>
      </c>
      <c r="Z10" s="44">
        <v>36</v>
      </c>
      <c r="AB10" s="8" t="s">
        <v>12</v>
      </c>
      <c r="AC10" s="72">
        <v>3718</v>
      </c>
      <c r="AD10" s="74">
        <v>35</v>
      </c>
      <c r="AE10" s="30">
        <v>5.8</v>
      </c>
      <c r="AF10" s="44">
        <v>35</v>
      </c>
      <c r="AG10" s="29">
        <v>5.8</v>
      </c>
      <c r="AI10" s="8" t="s">
        <v>12</v>
      </c>
      <c r="AJ10" s="165">
        <v>246347</v>
      </c>
      <c r="AK10" s="165"/>
      <c r="AL10" s="60">
        <v>35</v>
      </c>
      <c r="AM10" s="100">
        <v>7038</v>
      </c>
      <c r="AO10" s="127"/>
      <c r="AP10" s="126" t="s">
        <v>12</v>
      </c>
      <c r="AQ10" s="72">
        <v>3718</v>
      </c>
      <c r="AR10" s="74">
        <v>35</v>
      </c>
      <c r="AS10" s="100">
        <v>7038</v>
      </c>
      <c r="AT10" s="87">
        <v>50.6</v>
      </c>
      <c r="AU10" s="88">
        <v>24.3</v>
      </c>
      <c r="AV10" s="87">
        <v>25.1</v>
      </c>
      <c r="AW10" s="95">
        <v>69506</v>
      </c>
      <c r="AX10">
        <f t="shared" si="0"/>
        <v>45070</v>
      </c>
      <c r="AY10" s="122">
        <f t="shared" si="1"/>
        <v>7</v>
      </c>
      <c r="BA10" t="str">
        <f t="shared" si="2"/>
        <v>DS Toma</v>
      </c>
      <c r="BB10" t="s">
        <v>205</v>
      </c>
      <c r="BC10" t="s">
        <v>210</v>
      </c>
      <c r="BD10">
        <v>6</v>
      </c>
      <c r="BE10">
        <v>1</v>
      </c>
      <c r="BF10">
        <v>7</v>
      </c>
      <c r="BG10">
        <v>0.1</v>
      </c>
    </row>
    <row r="11" spans="2:59" ht="27.6">
      <c r="B11" s="8" t="s">
        <v>12</v>
      </c>
      <c r="C11" s="155">
        <v>45070</v>
      </c>
      <c r="D11" s="10">
        <v>72024</v>
      </c>
      <c r="E11" s="11">
        <v>129253</v>
      </c>
      <c r="F11" s="10">
        <v>246347</v>
      </c>
      <c r="H11" s="8" t="s">
        <v>11</v>
      </c>
      <c r="I11" s="10">
        <v>379924</v>
      </c>
      <c r="J11" s="10">
        <v>250548</v>
      </c>
      <c r="K11" s="10">
        <v>61012</v>
      </c>
      <c r="L11" s="10">
        <v>68364</v>
      </c>
      <c r="M11" s="87">
        <v>65.900000000000006</v>
      </c>
      <c r="N11" s="88">
        <v>16.100000000000001</v>
      </c>
      <c r="O11" s="87">
        <v>18</v>
      </c>
      <c r="Q11" s="8" t="s">
        <v>13</v>
      </c>
      <c r="R11" s="42">
        <v>0</v>
      </c>
      <c r="S11" s="42">
        <v>0</v>
      </c>
      <c r="T11" s="43">
        <v>1</v>
      </c>
      <c r="U11" s="42">
        <v>2</v>
      </c>
      <c r="V11" s="42">
        <v>43</v>
      </c>
      <c r="W11" s="42">
        <v>3</v>
      </c>
      <c r="X11" s="42">
        <v>0</v>
      </c>
      <c r="Y11" s="42">
        <v>1</v>
      </c>
      <c r="Z11" s="44">
        <v>50</v>
      </c>
      <c r="AB11" s="8" t="s">
        <v>13</v>
      </c>
      <c r="AC11" s="72">
        <v>5977</v>
      </c>
      <c r="AD11" s="74">
        <v>48</v>
      </c>
      <c r="AE11" s="30">
        <v>6.3</v>
      </c>
      <c r="AF11" s="44">
        <v>50</v>
      </c>
      <c r="AG11" s="29">
        <v>6.2</v>
      </c>
      <c r="AI11" s="8" t="s">
        <v>13</v>
      </c>
      <c r="AJ11" s="165">
        <v>312190</v>
      </c>
      <c r="AK11" s="165"/>
      <c r="AL11" s="60">
        <v>48</v>
      </c>
      <c r="AM11" s="100">
        <v>6504</v>
      </c>
      <c r="AO11" s="127"/>
      <c r="AP11" s="126" t="s">
        <v>13</v>
      </c>
      <c r="AQ11" s="72">
        <v>5977</v>
      </c>
      <c r="AR11" s="74">
        <v>48</v>
      </c>
      <c r="AS11" s="100">
        <v>6504</v>
      </c>
      <c r="AT11" s="87">
        <v>65.900000000000006</v>
      </c>
      <c r="AU11" s="88">
        <v>16.100000000000001</v>
      </c>
      <c r="AV11" s="87">
        <v>18</v>
      </c>
      <c r="AW11" s="95">
        <v>45070</v>
      </c>
      <c r="AX11">
        <f t="shared" si="0"/>
        <v>57116</v>
      </c>
      <c r="AY11" s="122">
        <f t="shared" si="1"/>
        <v>10</v>
      </c>
      <c r="BA11" t="str">
        <f t="shared" si="2"/>
        <v>DS Tougan</v>
      </c>
      <c r="BB11" t="s">
        <v>205</v>
      </c>
      <c r="BC11" t="s">
        <v>211</v>
      </c>
      <c r="BD11">
        <v>10</v>
      </c>
      <c r="BE11">
        <v>0</v>
      </c>
      <c r="BF11">
        <v>10</v>
      </c>
      <c r="BG11">
        <v>0.1</v>
      </c>
    </row>
    <row r="12" spans="2:59" ht="27.6">
      <c r="B12" s="8" t="s">
        <v>13</v>
      </c>
      <c r="C12" s="155">
        <v>57116</v>
      </c>
      <c r="D12" s="10">
        <v>91274</v>
      </c>
      <c r="E12" s="11">
        <v>163800</v>
      </c>
      <c r="F12" s="10">
        <v>312190</v>
      </c>
      <c r="H12" s="8" t="s">
        <v>12</v>
      </c>
      <c r="I12" s="10">
        <v>246347</v>
      </c>
      <c r="J12" s="10">
        <v>169970</v>
      </c>
      <c r="K12" s="10">
        <v>47006</v>
      </c>
      <c r="L12" s="10">
        <v>29371</v>
      </c>
      <c r="M12" s="87">
        <v>69</v>
      </c>
      <c r="N12" s="88">
        <v>19.100000000000001</v>
      </c>
      <c r="O12" s="87">
        <v>11.9</v>
      </c>
      <c r="Q12" s="12" t="s">
        <v>14</v>
      </c>
      <c r="R12" s="45">
        <v>0</v>
      </c>
      <c r="S12" s="46">
        <v>1</v>
      </c>
      <c r="T12" s="46">
        <v>1</v>
      </c>
      <c r="U12" s="45">
        <v>5</v>
      </c>
      <c r="V12" s="45">
        <v>98</v>
      </c>
      <c r="W12" s="45">
        <v>2</v>
      </c>
      <c r="X12" s="45">
        <v>0</v>
      </c>
      <c r="Y12" s="45">
        <v>9</v>
      </c>
      <c r="Z12" s="45">
        <v>116</v>
      </c>
      <c r="AB12" s="12" t="s">
        <v>14</v>
      </c>
      <c r="AC12" s="73">
        <v>18424</v>
      </c>
      <c r="AD12" s="78">
        <v>105</v>
      </c>
      <c r="AE12" s="32">
        <v>7.5</v>
      </c>
      <c r="AF12" s="45">
        <v>123</v>
      </c>
      <c r="AG12" s="31">
        <v>6.9</v>
      </c>
      <c r="AI12" s="12" t="s">
        <v>14</v>
      </c>
      <c r="AJ12" s="171">
        <v>911331</v>
      </c>
      <c r="AK12" s="171"/>
      <c r="AL12" s="62">
        <v>105</v>
      </c>
      <c r="AM12" s="101">
        <v>8679</v>
      </c>
      <c r="AQ12" s="73">
        <v>18424</v>
      </c>
      <c r="AR12" s="78">
        <v>105</v>
      </c>
      <c r="AS12" s="101">
        <v>8679</v>
      </c>
      <c r="AT12" s="87">
        <v>69</v>
      </c>
      <c r="AU12" s="88">
        <v>19.100000000000001</v>
      </c>
      <c r="AV12" s="87">
        <v>11.9</v>
      </c>
      <c r="AW12" s="95">
        <v>57116</v>
      </c>
      <c r="AX12">
        <f>VLOOKUP(AO13,B12:C114,2,FALSE)</f>
        <v>168153</v>
      </c>
      <c r="AY12" s="122" t="e">
        <f>VLOOKUP(AO13,M125:R223,6,FALSE)</f>
        <v>#N/A</v>
      </c>
      <c r="BA12" t="str">
        <f t="shared" si="2"/>
        <v>Cascades 437</v>
      </c>
      <c r="BB12" t="s">
        <v>212</v>
      </c>
      <c r="BC12">
        <v>437</v>
      </c>
      <c r="BD12">
        <v>56</v>
      </c>
      <c r="BE12">
        <v>493</v>
      </c>
      <c r="BF12">
        <v>1.3</v>
      </c>
    </row>
    <row r="13" spans="2:59" ht="27.6">
      <c r="B13" s="12" t="s">
        <v>14</v>
      </c>
      <c r="C13" s="156">
        <v>168153</v>
      </c>
      <c r="D13" s="13">
        <v>267214</v>
      </c>
      <c r="E13" s="14">
        <v>475964</v>
      </c>
      <c r="F13" s="13">
        <v>911331</v>
      </c>
      <c r="H13" s="8" t="s">
        <v>13</v>
      </c>
      <c r="I13" s="10">
        <v>312190</v>
      </c>
      <c r="J13" s="10">
        <v>206819</v>
      </c>
      <c r="K13" s="10">
        <v>71905</v>
      </c>
      <c r="L13" s="10">
        <v>33466</v>
      </c>
      <c r="M13" s="87">
        <v>66.2</v>
      </c>
      <c r="N13" s="88">
        <v>23</v>
      </c>
      <c r="O13" s="87">
        <v>10.7</v>
      </c>
      <c r="Q13" s="8" t="s">
        <v>16</v>
      </c>
      <c r="R13" s="42">
        <v>0</v>
      </c>
      <c r="S13" s="42">
        <v>1</v>
      </c>
      <c r="T13" s="43">
        <v>0</v>
      </c>
      <c r="U13" s="42">
        <v>3</v>
      </c>
      <c r="V13" s="42">
        <v>41</v>
      </c>
      <c r="W13" s="42">
        <v>2</v>
      </c>
      <c r="X13" s="42">
        <v>0</v>
      </c>
      <c r="Y13" s="42">
        <v>9</v>
      </c>
      <c r="Z13" s="44">
        <v>56</v>
      </c>
      <c r="AB13" s="8" t="s">
        <v>16</v>
      </c>
      <c r="AC13" s="72">
        <v>6266</v>
      </c>
      <c r="AD13" s="74">
        <v>46</v>
      </c>
      <c r="AE13" s="30">
        <v>6.6</v>
      </c>
      <c r="AF13" s="44">
        <v>62</v>
      </c>
      <c r="AG13" s="29">
        <v>5.7</v>
      </c>
      <c r="AI13" s="8" t="s">
        <v>16</v>
      </c>
      <c r="AJ13" s="165">
        <v>427420</v>
      </c>
      <c r="AK13" s="165"/>
      <c r="AL13" s="60">
        <v>46</v>
      </c>
      <c r="AM13" s="100">
        <v>9292</v>
      </c>
      <c r="AO13" s="128" t="s">
        <v>14</v>
      </c>
      <c r="AP13" s="129" t="s">
        <v>16</v>
      </c>
      <c r="AQ13" s="72">
        <v>6266</v>
      </c>
      <c r="AR13" s="74">
        <v>46</v>
      </c>
      <c r="AS13" s="100">
        <v>9292</v>
      </c>
      <c r="AT13" s="87">
        <v>66.2</v>
      </c>
      <c r="AU13" s="88">
        <v>23</v>
      </c>
      <c r="AV13" s="87">
        <v>10.7</v>
      </c>
      <c r="AW13" s="96">
        <v>168153</v>
      </c>
      <c r="AX13">
        <f>VLOOKUP(AP13,B13:C115,2,FALSE)</f>
        <v>78864</v>
      </c>
      <c r="AY13" s="122">
        <f>VLOOKUP(AP13,M126:R224,6,FALSE)</f>
        <v>10</v>
      </c>
      <c r="BA13" t="str">
        <f t="shared" si="2"/>
        <v>CHR Banfora</v>
      </c>
      <c r="BB13" t="s">
        <v>203</v>
      </c>
      <c r="BC13" t="s">
        <v>213</v>
      </c>
      <c r="BD13">
        <v>339</v>
      </c>
      <c r="BE13">
        <v>54</v>
      </c>
      <c r="BF13">
        <v>393</v>
      </c>
      <c r="BG13">
        <v>9.1</v>
      </c>
    </row>
    <row r="14" spans="2:59" ht="41.4">
      <c r="B14" s="8" t="s">
        <v>15</v>
      </c>
      <c r="C14" s="154"/>
      <c r="D14" s="9"/>
      <c r="E14" s="9"/>
      <c r="F14" s="9"/>
      <c r="H14" s="12" t="s">
        <v>14</v>
      </c>
      <c r="I14" s="13">
        <v>911331</v>
      </c>
      <c r="J14" s="13">
        <v>462686</v>
      </c>
      <c r="K14" s="13">
        <v>161302</v>
      </c>
      <c r="L14" s="13">
        <v>287343</v>
      </c>
      <c r="M14" s="89">
        <v>50.8</v>
      </c>
      <c r="N14" s="90">
        <v>17.7</v>
      </c>
      <c r="O14" s="89">
        <v>31.5</v>
      </c>
      <c r="Q14" s="8" t="s">
        <v>17</v>
      </c>
      <c r="R14" s="42">
        <v>0</v>
      </c>
      <c r="S14" s="42">
        <v>0</v>
      </c>
      <c r="T14" s="43">
        <v>0</v>
      </c>
      <c r="U14" s="42">
        <v>1</v>
      </c>
      <c r="V14" s="42">
        <v>25</v>
      </c>
      <c r="W14" s="42">
        <v>0</v>
      </c>
      <c r="X14" s="42">
        <v>0</v>
      </c>
      <c r="Y14" s="42">
        <v>0</v>
      </c>
      <c r="Z14" s="44">
        <v>26</v>
      </c>
      <c r="AB14" s="8" t="s">
        <v>17</v>
      </c>
      <c r="AC14" s="72">
        <v>9139</v>
      </c>
      <c r="AD14" s="74">
        <v>26</v>
      </c>
      <c r="AE14" s="30">
        <v>10.6</v>
      </c>
      <c r="AF14" s="44">
        <v>26</v>
      </c>
      <c r="AG14" s="29">
        <v>10.6</v>
      </c>
      <c r="AI14" s="8" t="s">
        <v>17</v>
      </c>
      <c r="AJ14" s="165">
        <v>284271</v>
      </c>
      <c r="AK14" s="165"/>
      <c r="AL14" s="60">
        <v>26</v>
      </c>
      <c r="AM14" s="102">
        <v>10934</v>
      </c>
      <c r="AO14" s="130"/>
      <c r="AP14" s="129" t="s">
        <v>17</v>
      </c>
      <c r="AQ14" s="72">
        <v>9139</v>
      </c>
      <c r="AR14" s="74">
        <v>26</v>
      </c>
      <c r="AS14" s="102">
        <v>10934</v>
      </c>
      <c r="AT14" s="89">
        <v>50.8</v>
      </c>
      <c r="AU14" s="90">
        <v>17.7</v>
      </c>
      <c r="AV14" s="89">
        <v>31.5</v>
      </c>
      <c r="AW14" s="86"/>
      <c r="AX14">
        <f>VLOOKUP(AP14,B14:C116,2,FALSE)</f>
        <v>52452</v>
      </c>
      <c r="AY14" s="122">
        <f>VLOOKUP(AP14,M127:R225,6,FALSE)</f>
        <v>53</v>
      </c>
      <c r="BA14" t="str">
        <f t="shared" si="2"/>
        <v>DS Banfora</v>
      </c>
      <c r="BB14" t="s">
        <v>205</v>
      </c>
      <c r="BC14" t="s">
        <v>213</v>
      </c>
      <c r="BD14">
        <v>10</v>
      </c>
      <c r="BE14">
        <v>0</v>
      </c>
      <c r="BF14">
        <v>10</v>
      </c>
      <c r="BG14">
        <v>0.1</v>
      </c>
    </row>
    <row r="15" spans="2:59" ht="27.6">
      <c r="B15" s="8" t="s">
        <v>16</v>
      </c>
      <c r="C15" s="155">
        <v>78864</v>
      </c>
      <c r="D15" s="10">
        <v>125326</v>
      </c>
      <c r="E15" s="11">
        <v>223230</v>
      </c>
      <c r="F15" s="10">
        <v>427420</v>
      </c>
      <c r="H15" s="8" t="s">
        <v>15</v>
      </c>
      <c r="I15" s="9"/>
      <c r="J15" s="9"/>
      <c r="K15" s="9"/>
      <c r="L15" s="9"/>
      <c r="M15" s="86"/>
      <c r="N15" s="86"/>
      <c r="O15" s="86"/>
      <c r="Q15" s="8" t="s">
        <v>18</v>
      </c>
      <c r="R15" s="42">
        <v>0</v>
      </c>
      <c r="S15" s="42">
        <v>0</v>
      </c>
      <c r="T15" s="43">
        <v>1</v>
      </c>
      <c r="U15" s="42">
        <v>1</v>
      </c>
      <c r="V15" s="42">
        <v>32</v>
      </c>
      <c r="W15" s="42">
        <v>0</v>
      </c>
      <c r="X15" s="42">
        <v>0</v>
      </c>
      <c r="Y15" s="42">
        <v>0</v>
      </c>
      <c r="Z15" s="44">
        <v>34</v>
      </c>
      <c r="AB15" s="8" t="s">
        <v>18</v>
      </c>
      <c r="AC15" s="72">
        <v>3019</v>
      </c>
      <c r="AD15" s="74">
        <v>33</v>
      </c>
      <c r="AE15" s="30">
        <v>5.4</v>
      </c>
      <c r="AF15" s="44">
        <v>35</v>
      </c>
      <c r="AG15" s="29">
        <v>5.2</v>
      </c>
      <c r="AI15" s="8" t="s">
        <v>18</v>
      </c>
      <c r="AJ15" s="165">
        <v>199640</v>
      </c>
      <c r="AK15" s="165"/>
      <c r="AL15" s="60">
        <v>33</v>
      </c>
      <c r="AM15" s="100">
        <v>6050</v>
      </c>
      <c r="AO15" s="130"/>
      <c r="AP15" s="129" t="s">
        <v>18</v>
      </c>
      <c r="AQ15" s="72">
        <v>3019</v>
      </c>
      <c r="AR15" s="74">
        <v>33</v>
      </c>
      <c r="AS15" s="100">
        <v>6050</v>
      </c>
      <c r="AT15" s="86"/>
      <c r="AU15" s="86"/>
      <c r="AV15" s="86"/>
      <c r="AW15" s="95">
        <v>78864</v>
      </c>
      <c r="AX15">
        <f>VLOOKUP(AP15,B15:C117,2,FALSE)</f>
        <v>36837</v>
      </c>
      <c r="AY15" s="122">
        <f>VLOOKUP(AP15,M128:R226,6,FALSE)</f>
        <v>37</v>
      </c>
      <c r="BA15" t="str">
        <f t="shared" si="2"/>
        <v>DS Mangodara</v>
      </c>
      <c r="BB15" t="s">
        <v>205</v>
      </c>
      <c r="BC15" t="s">
        <v>214</v>
      </c>
      <c r="BD15">
        <v>51</v>
      </c>
      <c r="BE15">
        <v>2</v>
      </c>
      <c r="BF15">
        <v>53</v>
      </c>
      <c r="BG15">
        <v>0.7</v>
      </c>
    </row>
    <row r="16" spans="2:59" ht="41.4">
      <c r="B16" s="8" t="s">
        <v>17</v>
      </c>
      <c r="C16" s="155">
        <v>52452</v>
      </c>
      <c r="D16" s="10">
        <v>83350</v>
      </c>
      <c r="E16" s="11">
        <v>148469</v>
      </c>
      <c r="F16" s="10">
        <v>284271</v>
      </c>
      <c r="H16" s="8" t="s">
        <v>16</v>
      </c>
      <c r="I16" s="10">
        <v>427420</v>
      </c>
      <c r="J16" s="10">
        <v>248596</v>
      </c>
      <c r="K16" s="10">
        <v>63365</v>
      </c>
      <c r="L16" s="10">
        <v>115459</v>
      </c>
      <c r="M16" s="87">
        <v>58.2</v>
      </c>
      <c r="N16" s="88">
        <v>14.8</v>
      </c>
      <c r="O16" s="87">
        <v>27</v>
      </c>
      <c r="Q16" s="12" t="s">
        <v>19</v>
      </c>
      <c r="R16" s="45">
        <v>4</v>
      </c>
      <c r="S16" s="46">
        <v>0</v>
      </c>
      <c r="T16" s="46">
        <v>2</v>
      </c>
      <c r="U16" s="45">
        <v>22</v>
      </c>
      <c r="V16" s="45">
        <v>113</v>
      </c>
      <c r="W16" s="45">
        <v>2</v>
      </c>
      <c r="X16" s="45">
        <v>0</v>
      </c>
      <c r="Y16" s="45">
        <v>55</v>
      </c>
      <c r="Z16" s="45">
        <v>198</v>
      </c>
      <c r="AB16" s="12" t="s">
        <v>19</v>
      </c>
      <c r="AC16" s="73">
        <v>2869</v>
      </c>
      <c r="AD16" s="78">
        <v>137</v>
      </c>
      <c r="AE16" s="32">
        <v>2.6</v>
      </c>
      <c r="AF16" s="45">
        <v>567</v>
      </c>
      <c r="AG16" s="31">
        <v>1.3</v>
      </c>
      <c r="AI16" s="12" t="s">
        <v>19</v>
      </c>
      <c r="AJ16" s="172">
        <v>3465811</v>
      </c>
      <c r="AK16" s="172"/>
      <c r="AL16" s="62">
        <v>137</v>
      </c>
      <c r="AM16" s="103">
        <v>25298</v>
      </c>
      <c r="AQ16" s="73">
        <v>2869</v>
      </c>
      <c r="AR16" s="78">
        <v>137</v>
      </c>
      <c r="AS16" s="103">
        <v>25298</v>
      </c>
      <c r="AT16" s="87">
        <v>58.2</v>
      </c>
      <c r="AU16" s="88">
        <v>14.8</v>
      </c>
      <c r="AV16" s="87">
        <v>27</v>
      </c>
      <c r="AW16" s="95">
        <v>52452</v>
      </c>
      <c r="AX16">
        <f>VLOOKUP(AO17,B16:C118,2,FALSE)</f>
        <v>510135</v>
      </c>
      <c r="AY16" s="122" t="e">
        <f>VLOOKUP(AO17,M129:R227,6,FALSE)</f>
        <v>#N/A</v>
      </c>
      <c r="BA16" t="str">
        <f t="shared" si="2"/>
        <v>DS Sindou</v>
      </c>
      <c r="BB16" t="s">
        <v>205</v>
      </c>
      <c r="BC16" t="s">
        <v>215</v>
      </c>
      <c r="BD16">
        <v>37</v>
      </c>
      <c r="BE16">
        <v>0</v>
      </c>
      <c r="BF16">
        <v>37</v>
      </c>
      <c r="BG16">
        <v>0.4</v>
      </c>
    </row>
    <row r="17" spans="2:59" ht="41.4">
      <c r="B17" s="8" t="s">
        <v>18</v>
      </c>
      <c r="C17" s="95">
        <v>36837</v>
      </c>
      <c r="D17" s="10">
        <v>58538</v>
      </c>
      <c r="E17" s="11">
        <v>104265</v>
      </c>
      <c r="F17" s="10">
        <v>199640</v>
      </c>
      <c r="H17" s="8" t="s">
        <v>17</v>
      </c>
      <c r="I17" s="10">
        <v>284271</v>
      </c>
      <c r="J17" s="10">
        <v>79573</v>
      </c>
      <c r="K17" s="10">
        <v>52366</v>
      </c>
      <c r="L17" s="10">
        <v>152332</v>
      </c>
      <c r="M17" s="87">
        <v>28</v>
      </c>
      <c r="N17" s="88">
        <v>18.399999999999999</v>
      </c>
      <c r="O17" s="87">
        <v>53.6</v>
      </c>
      <c r="Q17" s="8" t="s">
        <v>26</v>
      </c>
      <c r="R17" s="42">
        <v>1</v>
      </c>
      <c r="S17" s="42">
        <v>0</v>
      </c>
      <c r="T17" s="43">
        <v>0</v>
      </c>
      <c r="U17" s="42">
        <v>10</v>
      </c>
      <c r="V17" s="42">
        <v>3</v>
      </c>
      <c r="W17" s="42">
        <v>1</v>
      </c>
      <c r="X17" s="42">
        <v>0</v>
      </c>
      <c r="Y17" s="42">
        <v>26</v>
      </c>
      <c r="Z17" s="44">
        <v>41</v>
      </c>
      <c r="AB17" s="8" t="s">
        <v>26</v>
      </c>
      <c r="AC17" s="74">
        <v>33</v>
      </c>
      <c r="AD17" s="74">
        <v>14</v>
      </c>
      <c r="AE17" s="30">
        <v>0.9</v>
      </c>
      <c r="AF17" s="44">
        <v>52</v>
      </c>
      <c r="AG17" s="29">
        <v>0.4</v>
      </c>
      <c r="AI17" s="8" t="s">
        <v>26</v>
      </c>
      <c r="AJ17" s="165">
        <v>183487</v>
      </c>
      <c r="AK17" s="165"/>
      <c r="AL17" s="60">
        <v>14</v>
      </c>
      <c r="AM17" s="102">
        <v>13106</v>
      </c>
      <c r="AO17" s="131" t="s">
        <v>19</v>
      </c>
      <c r="AP17" s="123" t="s">
        <v>26</v>
      </c>
      <c r="AQ17" s="74">
        <v>33</v>
      </c>
      <c r="AR17" s="74">
        <v>14</v>
      </c>
      <c r="AS17" s="102">
        <v>13106</v>
      </c>
      <c r="AT17" s="87">
        <v>28</v>
      </c>
      <c r="AU17" s="88">
        <v>18.399999999999999</v>
      </c>
      <c r="AV17" s="87">
        <v>53.6</v>
      </c>
      <c r="AW17" s="95">
        <v>36837</v>
      </c>
      <c r="AX17">
        <f>VLOOKUP(AP17,B17:C119,2,FALSE)</f>
        <v>27004</v>
      </c>
      <c r="AY17" s="122">
        <f>VLOOKUP(AP17,M130:R228,6,FALSE)</f>
        <v>9</v>
      </c>
      <c r="BA17" t="str">
        <f t="shared" si="2"/>
        <v>Centre 55</v>
      </c>
      <c r="BB17" t="s">
        <v>216</v>
      </c>
      <c r="BC17">
        <v>55</v>
      </c>
      <c r="BD17">
        <v>219</v>
      </c>
      <c r="BE17">
        <v>1</v>
      </c>
      <c r="BF17">
        <v>274</v>
      </c>
      <c r="BG17">
        <v>1.1000000000000001</v>
      </c>
    </row>
    <row r="18" spans="2:59" ht="27.6">
      <c r="B18" s="12" t="s">
        <v>19</v>
      </c>
      <c r="C18" s="96">
        <v>510135</v>
      </c>
      <c r="D18" s="13">
        <v>790105</v>
      </c>
      <c r="E18" s="14">
        <v>2165571</v>
      </c>
      <c r="F18" s="13">
        <v>3465811</v>
      </c>
      <c r="H18" s="8" t="s">
        <v>18</v>
      </c>
      <c r="I18" s="10">
        <v>199640</v>
      </c>
      <c r="J18" s="10">
        <v>134517</v>
      </c>
      <c r="K18" s="10">
        <v>45571</v>
      </c>
      <c r="L18" s="10">
        <v>19552</v>
      </c>
      <c r="M18" s="87">
        <v>67.400000000000006</v>
      </c>
      <c r="N18" s="88">
        <v>22.8</v>
      </c>
      <c r="O18" s="87">
        <v>9.8000000000000007</v>
      </c>
      <c r="Q18" s="8" t="s">
        <v>27</v>
      </c>
      <c r="R18" s="42">
        <v>2</v>
      </c>
      <c r="S18" s="42">
        <v>0</v>
      </c>
      <c r="T18" s="43">
        <v>0</v>
      </c>
      <c r="U18" s="42">
        <v>6</v>
      </c>
      <c r="V18" s="42">
        <v>30</v>
      </c>
      <c r="W18" s="42">
        <v>0</v>
      </c>
      <c r="X18" s="42">
        <v>0</v>
      </c>
      <c r="Y18" s="42">
        <v>14</v>
      </c>
      <c r="Z18" s="44">
        <v>52</v>
      </c>
      <c r="AB18" s="8" t="s">
        <v>27</v>
      </c>
      <c r="AC18" s="72">
        <v>1192</v>
      </c>
      <c r="AD18" s="74">
        <v>36</v>
      </c>
      <c r="AE18" s="30">
        <v>3.2</v>
      </c>
      <c r="AF18" s="44">
        <v>173</v>
      </c>
      <c r="AG18" s="29">
        <v>1.5</v>
      </c>
      <c r="AI18" s="8" t="s">
        <v>27</v>
      </c>
      <c r="AJ18" s="170">
        <v>1082874</v>
      </c>
      <c r="AK18" s="170"/>
      <c r="AL18" s="60">
        <v>36</v>
      </c>
      <c r="AM18" s="102">
        <v>30080</v>
      </c>
      <c r="AO18" s="124"/>
      <c r="AP18" s="123" t="s">
        <v>27</v>
      </c>
      <c r="AQ18" s="72">
        <v>1192</v>
      </c>
      <c r="AR18" s="74">
        <v>36</v>
      </c>
      <c r="AS18" s="102">
        <v>30080</v>
      </c>
      <c r="AT18" s="87">
        <v>67.400000000000006</v>
      </c>
      <c r="AU18" s="88">
        <v>22.8</v>
      </c>
      <c r="AV18" s="87">
        <v>9.8000000000000007</v>
      </c>
      <c r="AW18" s="96">
        <v>510135</v>
      </c>
      <c r="AX18">
        <f>VLOOKUP(AP18,B18:C120,2,FALSE)</f>
        <v>159389</v>
      </c>
      <c r="AY18" s="122">
        <f>VLOOKUP(AP18,M131:R229,6,FALSE)</f>
        <v>16</v>
      </c>
      <c r="BA18" t="str">
        <f t="shared" si="2"/>
        <v>CHU Bogodogo</v>
      </c>
      <c r="BB18" t="s">
        <v>217</v>
      </c>
      <c r="BC18" t="s">
        <v>218</v>
      </c>
      <c r="BD18">
        <v>301</v>
      </c>
      <c r="BE18">
        <v>46</v>
      </c>
      <c r="BF18">
        <v>347</v>
      </c>
      <c r="BG18">
        <v>4</v>
      </c>
    </row>
    <row r="19" spans="2:59" ht="41.4">
      <c r="B19" s="8" t="s">
        <v>20</v>
      </c>
      <c r="C19" s="86"/>
      <c r="D19" s="9"/>
      <c r="E19" s="9"/>
      <c r="F19" s="9"/>
      <c r="H19" s="12" t="s">
        <v>19</v>
      </c>
      <c r="I19" s="13">
        <v>3465811</v>
      </c>
      <c r="J19" s="13">
        <v>3332133</v>
      </c>
      <c r="K19" s="13">
        <v>113326</v>
      </c>
      <c r="L19" s="13">
        <v>20352</v>
      </c>
      <c r="M19" s="89">
        <v>96.1</v>
      </c>
      <c r="N19" s="90">
        <v>3.3</v>
      </c>
      <c r="O19" s="89">
        <v>0.6</v>
      </c>
      <c r="Q19" s="8" t="s">
        <v>28</v>
      </c>
      <c r="R19" s="42">
        <v>1</v>
      </c>
      <c r="S19" s="42">
        <v>0</v>
      </c>
      <c r="T19" s="43">
        <v>1</v>
      </c>
      <c r="U19" s="42">
        <v>3</v>
      </c>
      <c r="V19" s="42">
        <v>44</v>
      </c>
      <c r="W19" s="42">
        <v>1</v>
      </c>
      <c r="X19" s="42">
        <v>0</v>
      </c>
      <c r="Y19" s="42">
        <v>3</v>
      </c>
      <c r="Z19" s="44">
        <v>53</v>
      </c>
      <c r="AB19" s="8" t="s">
        <v>28</v>
      </c>
      <c r="AC19" s="74">
        <v>961</v>
      </c>
      <c r="AD19" s="74">
        <v>48</v>
      </c>
      <c r="AE19" s="30">
        <v>2.5</v>
      </c>
      <c r="AF19" s="44">
        <v>169</v>
      </c>
      <c r="AG19" s="29">
        <v>1.3</v>
      </c>
      <c r="AI19" s="8" t="s">
        <v>28</v>
      </c>
      <c r="AJ19" s="170">
        <v>1184917</v>
      </c>
      <c r="AK19" s="170"/>
      <c r="AL19" s="60">
        <v>48</v>
      </c>
      <c r="AM19" s="102">
        <v>24686</v>
      </c>
      <c r="AO19" s="124"/>
      <c r="AP19" s="123" t="s">
        <v>28</v>
      </c>
      <c r="AQ19" s="74">
        <v>961</v>
      </c>
      <c r="AR19" s="74">
        <v>48</v>
      </c>
      <c r="AS19" s="102">
        <v>24686</v>
      </c>
      <c r="AT19" s="89">
        <v>96.1</v>
      </c>
      <c r="AU19" s="90">
        <v>3.3</v>
      </c>
      <c r="AV19" s="89">
        <v>0.6</v>
      </c>
      <c r="AW19" s="86"/>
      <c r="AX19">
        <f>VLOOKUP(AP19,B19:C121,2,FALSE)</f>
        <v>174410</v>
      </c>
      <c r="AY19" s="122">
        <f>VLOOKUP(AP19,M132:R230,6,FALSE)</f>
        <v>99</v>
      </c>
      <c r="BA19" t="str">
        <f t="shared" si="2"/>
        <v>CHU Pédiatrique</v>
      </c>
      <c r="BB19" t="s">
        <v>217</v>
      </c>
      <c r="BC19" t="s">
        <v>219</v>
      </c>
      <c r="BD19" t="s">
        <v>220</v>
      </c>
      <c r="BE19">
        <v>310</v>
      </c>
      <c r="BF19">
        <v>113</v>
      </c>
      <c r="BG19">
        <v>423</v>
      </c>
    </row>
    <row r="20" spans="2:59" ht="41.4">
      <c r="B20" s="8" t="s">
        <v>21</v>
      </c>
      <c r="C20" s="86"/>
      <c r="D20" s="9"/>
      <c r="E20" s="9"/>
      <c r="F20" s="9"/>
      <c r="H20" s="8" t="s">
        <v>20</v>
      </c>
      <c r="I20" s="9"/>
      <c r="J20" s="9"/>
      <c r="K20" s="9"/>
      <c r="L20" s="9"/>
      <c r="M20" s="9"/>
      <c r="N20" s="9"/>
      <c r="O20" s="9"/>
      <c r="Q20" s="8" t="s">
        <v>29</v>
      </c>
      <c r="R20" s="42">
        <v>0</v>
      </c>
      <c r="S20" s="42">
        <v>0</v>
      </c>
      <c r="T20" s="43">
        <v>1</v>
      </c>
      <c r="U20" s="42">
        <v>1</v>
      </c>
      <c r="V20" s="42">
        <v>10</v>
      </c>
      <c r="W20" s="42">
        <v>0</v>
      </c>
      <c r="X20" s="42">
        <v>0</v>
      </c>
      <c r="Y20" s="42">
        <v>9</v>
      </c>
      <c r="Z20" s="44">
        <v>21</v>
      </c>
      <c r="AB20" s="8" t="s">
        <v>29</v>
      </c>
      <c r="AC20" s="74">
        <v>137</v>
      </c>
      <c r="AD20" s="74">
        <v>11</v>
      </c>
      <c r="AE20" s="30">
        <v>2</v>
      </c>
      <c r="AF20" s="44">
        <v>74</v>
      </c>
      <c r="AG20" s="29">
        <v>0.8</v>
      </c>
      <c r="AI20" s="8" t="s">
        <v>29</v>
      </c>
      <c r="AJ20" s="165">
        <v>362583</v>
      </c>
      <c r="AK20" s="165"/>
      <c r="AL20" s="60">
        <v>11</v>
      </c>
      <c r="AM20" s="102">
        <v>32962</v>
      </c>
      <c r="AO20" s="124"/>
      <c r="AP20" s="123" t="s">
        <v>29</v>
      </c>
      <c r="AQ20" s="74">
        <v>137</v>
      </c>
      <c r="AR20" s="74">
        <v>11</v>
      </c>
      <c r="AS20" s="102">
        <v>32962</v>
      </c>
      <c r="AT20" s="9"/>
      <c r="AU20" s="9"/>
      <c r="AV20" s="9"/>
      <c r="AW20" s="86"/>
      <c r="AX20">
        <f>VLOOKUP(AP20,B20:C122,2,FALSE)</f>
        <v>53370</v>
      </c>
      <c r="AY20" s="122">
        <f>VLOOKUP(AP20,M133:R231,6,FALSE)</f>
        <v>19</v>
      </c>
      <c r="BA20" t="str">
        <f t="shared" si="2"/>
        <v>CHU Tengandogo</v>
      </c>
      <c r="BB20" t="s">
        <v>217</v>
      </c>
      <c r="BC20" t="s">
        <v>221</v>
      </c>
      <c r="BD20">
        <v>158</v>
      </c>
      <c r="BE20">
        <v>53</v>
      </c>
      <c r="BF20">
        <v>211</v>
      </c>
      <c r="BG20">
        <v>7.1</v>
      </c>
    </row>
    <row r="21" spans="2:59" ht="41.4">
      <c r="B21" s="8" t="s">
        <v>22</v>
      </c>
      <c r="C21" s="86"/>
      <c r="D21" s="9"/>
      <c r="E21" s="9"/>
      <c r="F21" s="9"/>
      <c r="H21" s="109" t="s">
        <v>21</v>
      </c>
      <c r="I21" s="109"/>
      <c r="J21" s="109"/>
      <c r="K21" s="109"/>
      <c r="L21" s="109"/>
      <c r="M21" s="109"/>
      <c r="N21" s="109"/>
      <c r="O21" s="109"/>
      <c r="Q21" s="8" t="s">
        <v>30</v>
      </c>
      <c r="R21" s="42">
        <v>0</v>
      </c>
      <c r="S21" s="42">
        <v>0</v>
      </c>
      <c r="T21" s="43">
        <v>0</v>
      </c>
      <c r="U21" s="42">
        <v>2</v>
      </c>
      <c r="V21" s="42">
        <v>26</v>
      </c>
      <c r="W21" s="42">
        <v>0</v>
      </c>
      <c r="X21" s="42">
        <v>0</v>
      </c>
      <c r="Y21" s="42">
        <v>3</v>
      </c>
      <c r="Z21" s="44">
        <v>31</v>
      </c>
      <c r="AB21" s="8" t="s">
        <v>30</v>
      </c>
      <c r="AC21" s="74">
        <v>546</v>
      </c>
      <c r="AD21" s="74">
        <v>28</v>
      </c>
      <c r="AE21" s="30">
        <v>2.5</v>
      </c>
      <c r="AF21" s="44">
        <v>99</v>
      </c>
      <c r="AG21" s="29">
        <v>1.3</v>
      </c>
      <c r="AI21" s="8" t="s">
        <v>30</v>
      </c>
      <c r="AJ21" s="165">
        <v>651950</v>
      </c>
      <c r="AK21" s="165"/>
      <c r="AL21" s="60">
        <v>28</v>
      </c>
      <c r="AM21" s="102">
        <v>23284</v>
      </c>
      <c r="AO21" s="124"/>
      <c r="AP21" s="123" t="s">
        <v>30</v>
      </c>
      <c r="AQ21" s="74">
        <v>546</v>
      </c>
      <c r="AR21" s="74">
        <v>28</v>
      </c>
      <c r="AS21" s="102">
        <v>23284</v>
      </c>
      <c r="AT21" s="109"/>
      <c r="AU21" s="109"/>
      <c r="AV21" s="109"/>
      <c r="AW21" s="86"/>
      <c r="AX21">
        <f>VLOOKUP(AP21,B21:C123,2,FALSE)</f>
        <v>95962</v>
      </c>
      <c r="AY21" s="122">
        <f>VLOOKUP(AP21,M134:R232,6,FALSE)</f>
        <v>34</v>
      </c>
      <c r="BA21" t="str">
        <f t="shared" si="2"/>
        <v>CHU Yalgado</v>
      </c>
      <c r="BB21" t="s">
        <v>217</v>
      </c>
      <c r="BC21" t="s">
        <v>222</v>
      </c>
      <c r="BD21">
        <v>112</v>
      </c>
      <c r="BE21">
        <v>4</v>
      </c>
      <c r="BF21">
        <v>116</v>
      </c>
      <c r="BG21">
        <v>1.3</v>
      </c>
    </row>
    <row r="22" spans="2:59" ht="41.4">
      <c r="B22" s="8" t="s">
        <v>23</v>
      </c>
      <c r="C22" s="86"/>
      <c r="D22" s="9"/>
      <c r="E22" s="9"/>
      <c r="F22" s="9"/>
      <c r="H22" s="8" t="s">
        <v>22</v>
      </c>
      <c r="I22" s="9"/>
      <c r="J22" s="9"/>
      <c r="K22" s="9"/>
      <c r="L22" s="9"/>
      <c r="M22" s="9"/>
      <c r="N22" s="9"/>
      <c r="O22" s="9"/>
      <c r="Q22" s="12" t="s">
        <v>31</v>
      </c>
      <c r="R22" s="45">
        <v>0</v>
      </c>
      <c r="S22" s="46">
        <v>1</v>
      </c>
      <c r="T22" s="46">
        <v>6</v>
      </c>
      <c r="U22" s="45">
        <v>4</v>
      </c>
      <c r="V22" s="45">
        <v>188</v>
      </c>
      <c r="W22" s="45">
        <v>1</v>
      </c>
      <c r="X22" s="45">
        <v>2</v>
      </c>
      <c r="Y22" s="45">
        <v>12</v>
      </c>
      <c r="Z22" s="45">
        <v>214</v>
      </c>
      <c r="AB22" s="12" t="s">
        <v>31</v>
      </c>
      <c r="AC22" s="73">
        <v>14710</v>
      </c>
      <c r="AD22" s="78">
        <v>195</v>
      </c>
      <c r="AE22" s="32">
        <v>4.9000000000000004</v>
      </c>
      <c r="AF22" s="45">
        <v>241</v>
      </c>
      <c r="AG22" s="31">
        <v>4.4000000000000004</v>
      </c>
      <c r="AI22" s="12" t="s">
        <v>31</v>
      </c>
      <c r="AJ22" s="172">
        <v>1750461</v>
      </c>
      <c r="AK22" s="172"/>
      <c r="AL22" s="62">
        <v>195</v>
      </c>
      <c r="AM22" s="101">
        <v>8977</v>
      </c>
      <c r="AQ22" s="73">
        <v>14710</v>
      </c>
      <c r="AR22" s="78">
        <v>195</v>
      </c>
      <c r="AS22" s="101">
        <v>8977</v>
      </c>
      <c r="AT22" s="9"/>
      <c r="AU22" s="9"/>
      <c r="AV22" s="9"/>
      <c r="AW22" s="86"/>
      <c r="AX22">
        <f>VLOOKUP(AO23,B22:C124,2,FALSE)</f>
        <v>327007</v>
      </c>
      <c r="AY22" s="122">
        <f>VLOOKUP(AO23,M135:R233,6,FALSE)</f>
        <v>439</v>
      </c>
      <c r="BA22" t="str">
        <f t="shared" si="2"/>
        <v>Hôpital Paul</v>
      </c>
      <c r="BB22" t="s">
        <v>223</v>
      </c>
      <c r="BC22" t="s">
        <v>224</v>
      </c>
      <c r="BD22" t="s">
        <v>225</v>
      </c>
      <c r="BE22">
        <v>0</v>
      </c>
      <c r="BF22">
        <v>0</v>
      </c>
      <c r="BG22">
        <v>0</v>
      </c>
    </row>
    <row r="23" spans="2:59" ht="27.6">
      <c r="B23" s="8" t="s">
        <v>24</v>
      </c>
      <c r="C23" s="86"/>
      <c r="D23" s="9"/>
      <c r="E23" s="9"/>
      <c r="F23" s="9"/>
      <c r="H23" s="8" t="s">
        <v>23</v>
      </c>
      <c r="I23" s="9"/>
      <c r="J23" s="9"/>
      <c r="K23" s="9"/>
      <c r="L23" s="9"/>
      <c r="M23" s="9"/>
      <c r="N23" s="9"/>
      <c r="O23" s="9"/>
      <c r="Q23" s="8" t="s">
        <v>33</v>
      </c>
      <c r="R23" s="42">
        <v>0</v>
      </c>
      <c r="S23" s="42">
        <v>0</v>
      </c>
      <c r="T23" s="43">
        <v>1</v>
      </c>
      <c r="U23" s="42">
        <v>0</v>
      </c>
      <c r="V23" s="42">
        <v>14</v>
      </c>
      <c r="W23" s="42">
        <v>0</v>
      </c>
      <c r="X23" s="42">
        <v>0</v>
      </c>
      <c r="Y23" s="42">
        <v>0</v>
      </c>
      <c r="Z23" s="44">
        <v>15</v>
      </c>
      <c r="AB23" s="8" t="s">
        <v>33</v>
      </c>
      <c r="AC23" s="72">
        <v>1798</v>
      </c>
      <c r="AD23" s="74">
        <v>14</v>
      </c>
      <c r="AE23" s="30">
        <v>6.4</v>
      </c>
      <c r="AF23" s="44">
        <v>17</v>
      </c>
      <c r="AG23" s="29">
        <v>5.8</v>
      </c>
      <c r="AI23" s="8" t="s">
        <v>33</v>
      </c>
      <c r="AJ23" s="165">
        <v>152065</v>
      </c>
      <c r="AK23" s="165"/>
      <c r="AL23" s="60">
        <v>14</v>
      </c>
      <c r="AM23" s="102">
        <v>10862</v>
      </c>
      <c r="AO23" s="128" t="s">
        <v>31</v>
      </c>
      <c r="AP23" s="129" t="s">
        <v>33</v>
      </c>
      <c r="AQ23" s="72">
        <v>1798</v>
      </c>
      <c r="AR23" s="74">
        <v>14</v>
      </c>
      <c r="AS23" s="102">
        <v>10862</v>
      </c>
      <c r="AT23" s="9"/>
      <c r="AU23" s="9"/>
      <c r="AV23" s="9"/>
      <c r="AW23" s="86"/>
      <c r="AX23">
        <f t="shared" ref="AX23:AX29" si="3">VLOOKUP(AP23,B23:C125,2,FALSE)</f>
        <v>28407</v>
      </c>
      <c r="AY23" s="122">
        <f t="shared" ref="AY23:AY29" si="4">VLOOKUP(AP23,M136:R234,6,FALSE)</f>
        <v>23</v>
      </c>
      <c r="BA23" t="str">
        <f t="shared" si="2"/>
        <v>Hôpital Saint</v>
      </c>
      <c r="BB23" t="s">
        <v>223</v>
      </c>
      <c r="BC23" t="s">
        <v>226</v>
      </c>
      <c r="BD23" t="s">
        <v>227</v>
      </c>
      <c r="BE23">
        <v>0</v>
      </c>
      <c r="BF23">
        <v>0</v>
      </c>
      <c r="BG23">
        <v>0</v>
      </c>
    </row>
    <row r="24" spans="2:59" ht="41.4">
      <c r="B24" s="8" t="s">
        <v>25</v>
      </c>
      <c r="C24" s="86"/>
      <c r="D24" s="9"/>
      <c r="E24" s="9"/>
      <c r="F24" s="9"/>
      <c r="H24" s="8" t="s">
        <v>24</v>
      </c>
      <c r="I24" s="9"/>
      <c r="J24" s="9"/>
      <c r="K24" s="9"/>
      <c r="L24" s="9"/>
      <c r="M24" s="9"/>
      <c r="N24" s="9"/>
      <c r="O24" s="9"/>
      <c r="Q24" s="8" t="s">
        <v>34</v>
      </c>
      <c r="R24" s="42">
        <v>0</v>
      </c>
      <c r="S24" s="42">
        <v>0</v>
      </c>
      <c r="T24" s="43">
        <v>1</v>
      </c>
      <c r="U24" s="42">
        <v>1</v>
      </c>
      <c r="V24" s="42">
        <v>29</v>
      </c>
      <c r="W24" s="42">
        <v>0</v>
      </c>
      <c r="X24" s="42">
        <v>0</v>
      </c>
      <c r="Y24" s="42">
        <v>0</v>
      </c>
      <c r="Z24" s="44">
        <v>31</v>
      </c>
      <c r="AB24" s="8" t="s">
        <v>34</v>
      </c>
      <c r="AC24" s="72">
        <v>1353</v>
      </c>
      <c r="AD24" s="74">
        <v>30</v>
      </c>
      <c r="AE24" s="30">
        <v>3.8</v>
      </c>
      <c r="AF24" s="44">
        <v>38</v>
      </c>
      <c r="AG24" s="29">
        <v>3.4</v>
      </c>
      <c r="AI24" s="8" t="s">
        <v>34</v>
      </c>
      <c r="AJ24" s="165">
        <v>227950</v>
      </c>
      <c r="AK24" s="165"/>
      <c r="AL24" s="60">
        <v>30</v>
      </c>
      <c r="AM24" s="100">
        <v>7598</v>
      </c>
      <c r="AO24" s="130"/>
      <c r="AP24" s="129" t="s">
        <v>34</v>
      </c>
      <c r="AQ24" s="72">
        <v>1353</v>
      </c>
      <c r="AR24" s="74">
        <v>30</v>
      </c>
      <c r="AS24" s="100">
        <v>7598</v>
      </c>
      <c r="AT24" s="9"/>
      <c r="AU24" s="9"/>
      <c r="AV24" s="9"/>
      <c r="AW24" s="86"/>
      <c r="AX24">
        <f t="shared" si="3"/>
        <v>42583</v>
      </c>
      <c r="AY24" s="122">
        <f t="shared" si="4"/>
        <v>26</v>
      </c>
      <c r="BA24" t="str">
        <f t="shared" si="2"/>
        <v>DS Baskuy</v>
      </c>
      <c r="BB24" t="s">
        <v>205</v>
      </c>
      <c r="BC24" t="s">
        <v>228</v>
      </c>
      <c r="BD24">
        <v>7</v>
      </c>
      <c r="BE24">
        <v>2</v>
      </c>
      <c r="BF24">
        <v>9</v>
      </c>
      <c r="BG24">
        <v>0.2</v>
      </c>
    </row>
    <row r="25" spans="2:59" ht="41.4">
      <c r="B25" s="8" t="s">
        <v>26</v>
      </c>
      <c r="C25" s="95">
        <v>27004</v>
      </c>
      <c r="D25" s="10">
        <v>41828</v>
      </c>
      <c r="E25" s="11">
        <v>114655</v>
      </c>
      <c r="F25" s="10">
        <v>183487</v>
      </c>
      <c r="H25" s="8" t="s">
        <v>25</v>
      </c>
      <c r="I25" s="9"/>
      <c r="J25" s="9"/>
      <c r="K25" s="9"/>
      <c r="L25" s="9"/>
      <c r="M25" s="9"/>
      <c r="N25" s="9"/>
      <c r="O25" s="9"/>
      <c r="Q25" s="8" t="s">
        <v>35</v>
      </c>
      <c r="R25" s="42">
        <v>0</v>
      </c>
      <c r="S25" s="42">
        <v>0</v>
      </c>
      <c r="T25" s="43">
        <v>1</v>
      </c>
      <c r="U25" s="42">
        <v>1</v>
      </c>
      <c r="V25" s="42">
        <v>28</v>
      </c>
      <c r="W25" s="42">
        <v>0</v>
      </c>
      <c r="X25" s="42">
        <v>2</v>
      </c>
      <c r="Y25" s="42">
        <v>3</v>
      </c>
      <c r="Z25" s="44">
        <v>35</v>
      </c>
      <c r="AB25" s="8" t="s">
        <v>35</v>
      </c>
      <c r="AC25" s="72">
        <v>1590</v>
      </c>
      <c r="AD25" s="74">
        <v>31</v>
      </c>
      <c r="AE25" s="30">
        <v>4</v>
      </c>
      <c r="AF25" s="44">
        <v>38</v>
      </c>
      <c r="AG25" s="29">
        <v>3.7</v>
      </c>
      <c r="AI25" s="8" t="s">
        <v>35</v>
      </c>
      <c r="AJ25" s="165">
        <v>281371</v>
      </c>
      <c r="AK25" s="165"/>
      <c r="AL25" s="60">
        <v>31</v>
      </c>
      <c r="AM25" s="100">
        <v>9076</v>
      </c>
      <c r="AO25" s="130"/>
      <c r="AP25" s="129" t="s">
        <v>35</v>
      </c>
      <c r="AQ25" s="72">
        <v>1590</v>
      </c>
      <c r="AR25" s="74">
        <v>31</v>
      </c>
      <c r="AS25" s="100">
        <v>9076</v>
      </c>
      <c r="AT25" s="9"/>
      <c r="AU25" s="9"/>
      <c r="AV25" s="9"/>
      <c r="AW25" s="95">
        <v>27004</v>
      </c>
      <c r="AX25">
        <f t="shared" si="3"/>
        <v>52563</v>
      </c>
      <c r="AY25" s="122">
        <f t="shared" si="4"/>
        <v>12</v>
      </c>
      <c r="BA25" t="str">
        <f t="shared" si="2"/>
        <v>DS Bogodogo</v>
      </c>
      <c r="BB25" t="s">
        <v>205</v>
      </c>
      <c r="BC25" t="s">
        <v>218</v>
      </c>
      <c r="BD25">
        <v>16</v>
      </c>
      <c r="BE25">
        <v>0</v>
      </c>
      <c r="BF25">
        <v>16</v>
      </c>
      <c r="BG25">
        <v>0.1</v>
      </c>
    </row>
    <row r="26" spans="2:59" ht="27.6">
      <c r="B26" s="8" t="s">
        <v>27</v>
      </c>
      <c r="C26" s="95">
        <v>159389</v>
      </c>
      <c r="D26" s="10">
        <v>246865</v>
      </c>
      <c r="E26" s="11">
        <v>676620</v>
      </c>
      <c r="F26" s="10">
        <v>1082874</v>
      </c>
      <c r="H26" s="8" t="s">
        <v>26</v>
      </c>
      <c r="I26" s="10">
        <v>183487</v>
      </c>
      <c r="J26" s="10">
        <v>183487</v>
      </c>
      <c r="K26" s="9"/>
      <c r="L26" s="9"/>
      <c r="M26" s="87">
        <v>100</v>
      </c>
      <c r="N26" s="88">
        <v>0</v>
      </c>
      <c r="O26" s="87">
        <v>0</v>
      </c>
      <c r="Q26" s="8" t="s">
        <v>36</v>
      </c>
      <c r="R26" s="42">
        <v>0</v>
      </c>
      <c r="S26" s="42">
        <v>0</v>
      </c>
      <c r="T26" s="43">
        <v>1</v>
      </c>
      <c r="U26" s="42">
        <v>0</v>
      </c>
      <c r="V26" s="42">
        <v>39</v>
      </c>
      <c r="W26" s="42">
        <v>1</v>
      </c>
      <c r="X26" s="42">
        <v>0</v>
      </c>
      <c r="Y26" s="42">
        <v>0</v>
      </c>
      <c r="Z26" s="44">
        <v>41</v>
      </c>
      <c r="AB26" s="8" t="s">
        <v>36</v>
      </c>
      <c r="AC26" s="72">
        <v>5392</v>
      </c>
      <c r="AD26" s="74">
        <v>40</v>
      </c>
      <c r="AE26" s="30">
        <v>6.6</v>
      </c>
      <c r="AF26" s="44">
        <v>49</v>
      </c>
      <c r="AG26" s="29">
        <v>5.9</v>
      </c>
      <c r="AI26" s="8" t="s">
        <v>36</v>
      </c>
      <c r="AJ26" s="165">
        <v>401845</v>
      </c>
      <c r="AK26" s="165"/>
      <c r="AL26" s="60">
        <v>40</v>
      </c>
      <c r="AM26" s="102">
        <v>10046</v>
      </c>
      <c r="AO26" s="130"/>
      <c r="AP26" s="129" t="s">
        <v>36</v>
      </c>
      <c r="AQ26" s="72">
        <v>5392</v>
      </c>
      <c r="AR26" s="74">
        <v>40</v>
      </c>
      <c r="AS26" s="102">
        <v>10046</v>
      </c>
      <c r="AT26" s="87">
        <v>100</v>
      </c>
      <c r="AU26" s="88">
        <v>0</v>
      </c>
      <c r="AV26" s="87">
        <v>0</v>
      </c>
      <c r="AW26" s="95">
        <v>159389</v>
      </c>
      <c r="AX26">
        <f t="shared" si="3"/>
        <v>75070</v>
      </c>
      <c r="AY26" s="122">
        <f t="shared" si="4"/>
        <v>23</v>
      </c>
      <c r="BA26" t="str">
        <f t="shared" si="2"/>
        <v>DS Boulmiougou</v>
      </c>
      <c r="BB26" t="s">
        <v>205</v>
      </c>
      <c r="BC26" t="s">
        <v>229</v>
      </c>
      <c r="BD26">
        <v>98</v>
      </c>
      <c r="BE26">
        <v>1</v>
      </c>
      <c r="BF26">
        <v>99</v>
      </c>
      <c r="BG26">
        <v>0.3</v>
      </c>
    </row>
    <row r="27" spans="2:59" ht="41.4">
      <c r="B27" s="8" t="s">
        <v>28</v>
      </c>
      <c r="C27" s="95">
        <v>174410</v>
      </c>
      <c r="D27" s="10">
        <v>270129</v>
      </c>
      <c r="E27" s="11">
        <v>740378</v>
      </c>
      <c r="F27" s="10">
        <v>1184917</v>
      </c>
      <c r="H27" s="8" t="s">
        <v>27</v>
      </c>
      <c r="I27" s="33">
        <v>1082874</v>
      </c>
      <c r="J27" s="33">
        <v>1028730</v>
      </c>
      <c r="K27" s="33">
        <v>43315</v>
      </c>
      <c r="L27" s="33">
        <v>10829</v>
      </c>
      <c r="M27" s="87">
        <v>95</v>
      </c>
      <c r="N27" s="88">
        <v>4</v>
      </c>
      <c r="O27" s="87">
        <v>1</v>
      </c>
      <c r="Q27" s="8" t="s">
        <v>37</v>
      </c>
      <c r="R27" s="42">
        <v>0</v>
      </c>
      <c r="S27" s="42">
        <v>0</v>
      </c>
      <c r="T27" s="43">
        <v>1</v>
      </c>
      <c r="U27" s="42">
        <v>0</v>
      </c>
      <c r="V27" s="42">
        <v>27</v>
      </c>
      <c r="W27" s="42">
        <v>0</v>
      </c>
      <c r="X27" s="42">
        <v>0</v>
      </c>
      <c r="Y27" s="42">
        <v>0</v>
      </c>
      <c r="Z27" s="44">
        <v>28</v>
      </c>
      <c r="AB27" s="8" t="s">
        <v>37</v>
      </c>
      <c r="AC27" s="72">
        <v>1208</v>
      </c>
      <c r="AD27" s="74">
        <v>27</v>
      </c>
      <c r="AE27" s="30">
        <v>3.8</v>
      </c>
      <c r="AF27" s="44">
        <v>34</v>
      </c>
      <c r="AG27" s="29">
        <v>3.4</v>
      </c>
      <c r="AI27" s="8" t="s">
        <v>37</v>
      </c>
      <c r="AJ27" s="165">
        <v>253360</v>
      </c>
      <c r="AK27" s="165"/>
      <c r="AL27" s="60">
        <v>27</v>
      </c>
      <c r="AM27" s="100">
        <v>9384</v>
      </c>
      <c r="AO27" s="130"/>
      <c r="AP27" s="129" t="s">
        <v>37</v>
      </c>
      <c r="AQ27" s="72">
        <v>1208</v>
      </c>
      <c r="AR27" s="74">
        <v>27</v>
      </c>
      <c r="AS27" s="100">
        <v>9384</v>
      </c>
      <c r="AT27" s="87">
        <v>95</v>
      </c>
      <c r="AU27" s="88">
        <v>4</v>
      </c>
      <c r="AV27" s="87">
        <v>1</v>
      </c>
      <c r="AW27" s="95">
        <v>174410</v>
      </c>
      <c r="AX27">
        <f t="shared" si="3"/>
        <v>47331</v>
      </c>
      <c r="AY27" s="122">
        <f t="shared" si="4"/>
        <v>6</v>
      </c>
      <c r="BA27" t="str">
        <f t="shared" si="2"/>
        <v>DS Nongr-Massom</v>
      </c>
      <c r="BB27" t="s">
        <v>205</v>
      </c>
      <c r="BC27" t="s">
        <v>230</v>
      </c>
      <c r="BD27">
        <v>19</v>
      </c>
      <c r="BE27">
        <v>0</v>
      </c>
      <c r="BF27">
        <v>19</v>
      </c>
      <c r="BG27">
        <v>0.1</v>
      </c>
    </row>
    <row r="28" spans="2:59" ht="41.4">
      <c r="B28" s="8" t="s">
        <v>29</v>
      </c>
      <c r="C28" s="95">
        <v>53370</v>
      </c>
      <c r="D28" s="10">
        <v>82658</v>
      </c>
      <c r="E28" s="11">
        <v>226555</v>
      </c>
      <c r="F28" s="10">
        <v>362583</v>
      </c>
      <c r="H28" s="8" t="s">
        <v>28</v>
      </c>
      <c r="I28" s="33">
        <v>1184917</v>
      </c>
      <c r="J28" s="33">
        <v>1109682</v>
      </c>
      <c r="K28" s="33">
        <v>66890</v>
      </c>
      <c r="L28" s="33">
        <v>8345</v>
      </c>
      <c r="M28" s="87">
        <v>93.7</v>
      </c>
      <c r="N28" s="88">
        <v>5.6</v>
      </c>
      <c r="O28" s="87">
        <v>0.7</v>
      </c>
      <c r="Q28" s="8" t="s">
        <v>38</v>
      </c>
      <c r="R28" s="42">
        <v>0</v>
      </c>
      <c r="S28" s="42">
        <v>1</v>
      </c>
      <c r="T28" s="43">
        <v>0</v>
      </c>
      <c r="U28" s="42">
        <v>2</v>
      </c>
      <c r="V28" s="42">
        <v>33</v>
      </c>
      <c r="W28" s="42">
        <v>0</v>
      </c>
      <c r="X28" s="42">
        <v>0</v>
      </c>
      <c r="Y28" s="42">
        <v>9</v>
      </c>
      <c r="Z28" s="44">
        <v>45</v>
      </c>
      <c r="AB28" s="8" t="s">
        <v>38</v>
      </c>
      <c r="AC28" s="72">
        <v>1984</v>
      </c>
      <c r="AD28" s="74">
        <v>35</v>
      </c>
      <c r="AE28" s="30">
        <v>4.2</v>
      </c>
      <c r="AF28" s="44">
        <v>42</v>
      </c>
      <c r="AG28" s="29">
        <v>3.9</v>
      </c>
      <c r="AI28" s="8" t="s">
        <v>38</v>
      </c>
      <c r="AJ28" s="165">
        <v>243865</v>
      </c>
      <c r="AK28" s="165"/>
      <c r="AL28" s="60">
        <v>35</v>
      </c>
      <c r="AM28" s="100">
        <v>6968</v>
      </c>
      <c r="AO28" s="130"/>
      <c r="AP28" s="129" t="s">
        <v>38</v>
      </c>
      <c r="AQ28" s="72">
        <v>1984</v>
      </c>
      <c r="AR28" s="74">
        <v>35</v>
      </c>
      <c r="AS28" s="100">
        <v>6968</v>
      </c>
      <c r="AT28" s="87">
        <v>93.7</v>
      </c>
      <c r="AU28" s="88">
        <v>5.6</v>
      </c>
      <c r="AV28" s="87">
        <v>0.7</v>
      </c>
      <c r="AW28" s="95">
        <v>53370</v>
      </c>
      <c r="AX28">
        <f t="shared" si="3"/>
        <v>45557</v>
      </c>
      <c r="AY28" s="122">
        <f t="shared" si="4"/>
        <v>9</v>
      </c>
      <c r="BA28" t="str">
        <f t="shared" si="2"/>
        <v>DS Sig-Noghin</v>
      </c>
      <c r="BB28" t="s">
        <v>205</v>
      </c>
      <c r="BC28" t="s">
        <v>231</v>
      </c>
      <c r="BD28">
        <v>34</v>
      </c>
      <c r="BE28">
        <v>0</v>
      </c>
      <c r="BF28">
        <v>34</v>
      </c>
      <c r="BG28">
        <v>0.2</v>
      </c>
    </row>
    <row r="29" spans="2:59" ht="27.6">
      <c r="B29" s="8" t="s">
        <v>30</v>
      </c>
      <c r="C29" s="95">
        <v>95962</v>
      </c>
      <c r="D29" s="10">
        <v>148625</v>
      </c>
      <c r="E29" s="11">
        <v>407363</v>
      </c>
      <c r="F29" s="10">
        <v>651950</v>
      </c>
      <c r="H29" s="8" t="s">
        <v>29</v>
      </c>
      <c r="I29" s="33">
        <v>362583</v>
      </c>
      <c r="J29" s="33">
        <v>362583</v>
      </c>
      <c r="K29" s="33">
        <v>0</v>
      </c>
      <c r="L29" s="33">
        <v>0</v>
      </c>
      <c r="M29" s="87">
        <v>100</v>
      </c>
      <c r="N29" s="88">
        <v>0</v>
      </c>
      <c r="O29" s="87">
        <v>0</v>
      </c>
      <c r="Q29" s="8" t="s">
        <v>39</v>
      </c>
      <c r="R29" s="42">
        <v>0</v>
      </c>
      <c r="S29" s="42">
        <v>0</v>
      </c>
      <c r="T29" s="43">
        <v>1</v>
      </c>
      <c r="U29" s="42">
        <v>0</v>
      </c>
      <c r="V29" s="42">
        <v>18</v>
      </c>
      <c r="W29" s="42">
        <v>0</v>
      </c>
      <c r="X29" s="42">
        <v>0</v>
      </c>
      <c r="Y29" s="42">
        <v>0</v>
      </c>
      <c r="Z29" s="44">
        <v>19</v>
      </c>
      <c r="AB29" s="8" t="s">
        <v>39</v>
      </c>
      <c r="AC29" s="72">
        <v>1385</v>
      </c>
      <c r="AD29" s="74">
        <v>18</v>
      </c>
      <c r="AE29" s="30">
        <v>5</v>
      </c>
      <c r="AF29" s="44">
        <v>23</v>
      </c>
      <c r="AG29" s="29">
        <v>4.4000000000000004</v>
      </c>
      <c r="AI29" s="8" t="s">
        <v>39</v>
      </c>
      <c r="AJ29" s="165">
        <v>190005</v>
      </c>
      <c r="AK29" s="165"/>
      <c r="AL29" s="60">
        <v>18</v>
      </c>
      <c r="AM29" s="102">
        <v>10556</v>
      </c>
      <c r="AO29" s="130"/>
      <c r="AP29" s="129" t="s">
        <v>39</v>
      </c>
      <c r="AQ29" s="72">
        <v>1385</v>
      </c>
      <c r="AR29" s="74">
        <v>18</v>
      </c>
      <c r="AS29" s="102">
        <v>10556</v>
      </c>
      <c r="AT29" s="87">
        <v>100</v>
      </c>
      <c r="AU29" s="88">
        <v>0</v>
      </c>
      <c r="AV29" s="87">
        <v>0</v>
      </c>
      <c r="AW29" s="95">
        <v>95962</v>
      </c>
      <c r="AX29">
        <f t="shared" si="3"/>
        <v>35496</v>
      </c>
      <c r="AY29" s="122">
        <f t="shared" si="4"/>
        <v>20</v>
      </c>
      <c r="BA29" t="str">
        <f t="shared" si="2"/>
        <v>Centre Est</v>
      </c>
      <c r="BB29" t="s">
        <v>216</v>
      </c>
      <c r="BC29" t="s">
        <v>232</v>
      </c>
      <c r="BD29">
        <v>392</v>
      </c>
      <c r="BE29">
        <v>47</v>
      </c>
      <c r="BF29">
        <v>439</v>
      </c>
      <c r="BG29">
        <v>0.6</v>
      </c>
    </row>
    <row r="30" spans="2:59" ht="27.6">
      <c r="B30" s="12" t="s">
        <v>31</v>
      </c>
      <c r="C30" s="96">
        <v>327007</v>
      </c>
      <c r="D30" s="13">
        <v>518381</v>
      </c>
      <c r="E30" s="14">
        <v>905073</v>
      </c>
      <c r="F30" s="13">
        <v>1750461</v>
      </c>
      <c r="H30" s="8" t="s">
        <v>30</v>
      </c>
      <c r="I30" s="33">
        <v>651950</v>
      </c>
      <c r="J30" s="33">
        <v>647651</v>
      </c>
      <c r="K30" s="33">
        <v>3121</v>
      </c>
      <c r="L30" s="33">
        <v>1178</v>
      </c>
      <c r="M30" s="87">
        <v>99.3</v>
      </c>
      <c r="N30" s="88">
        <v>0.5</v>
      </c>
      <c r="O30" s="87">
        <v>0.2</v>
      </c>
      <c r="Q30" s="12" t="s">
        <v>40</v>
      </c>
      <c r="R30" s="45">
        <v>0</v>
      </c>
      <c r="S30" s="46">
        <v>1</v>
      </c>
      <c r="T30" s="46">
        <v>3</v>
      </c>
      <c r="U30" s="45">
        <v>9</v>
      </c>
      <c r="V30" s="45">
        <v>177</v>
      </c>
      <c r="W30" s="45">
        <v>6</v>
      </c>
      <c r="X30" s="45">
        <v>0</v>
      </c>
      <c r="Y30" s="45">
        <v>6</v>
      </c>
      <c r="Z30" s="45">
        <v>202</v>
      </c>
      <c r="AB30" s="12" t="s">
        <v>40</v>
      </c>
      <c r="AC30" s="73">
        <v>19677</v>
      </c>
      <c r="AD30" s="78">
        <v>192</v>
      </c>
      <c r="AE30" s="32">
        <v>5.7</v>
      </c>
      <c r="AF30" s="45">
        <v>220</v>
      </c>
      <c r="AG30" s="31">
        <v>5.3</v>
      </c>
      <c r="AI30" s="12" t="s">
        <v>40</v>
      </c>
      <c r="AJ30" s="172">
        <v>2108905</v>
      </c>
      <c r="AK30" s="172"/>
      <c r="AL30" s="62">
        <v>192</v>
      </c>
      <c r="AM30" s="103">
        <v>10984</v>
      </c>
      <c r="AQ30" s="73">
        <v>19677</v>
      </c>
      <c r="AR30" s="78">
        <v>192</v>
      </c>
      <c r="AS30" s="103">
        <v>10984</v>
      </c>
      <c r="AT30" s="87">
        <v>99.3</v>
      </c>
      <c r="AU30" s="88">
        <v>0.5</v>
      </c>
      <c r="AV30" s="87">
        <v>0.2</v>
      </c>
      <c r="AW30" s="96">
        <v>327007</v>
      </c>
      <c r="AX30">
        <f>VLOOKUP(AO31,B30:C132,2,FALSE)</f>
        <v>413646</v>
      </c>
      <c r="AY30" s="122">
        <f>VLOOKUP(AO31,M143:R241,6,FALSE)</f>
        <v>211</v>
      </c>
      <c r="BA30" t="str">
        <f t="shared" si="2"/>
        <v>CHR Tenkodogo</v>
      </c>
      <c r="BB30" t="s">
        <v>203</v>
      </c>
      <c r="BC30" t="s">
        <v>233</v>
      </c>
      <c r="BD30">
        <v>278</v>
      </c>
      <c r="BE30">
        <v>42</v>
      </c>
      <c r="BF30">
        <v>320</v>
      </c>
      <c r="BG30">
        <v>11.3</v>
      </c>
    </row>
    <row r="31" spans="2:59" ht="41.4">
      <c r="B31" s="8" t="s">
        <v>32</v>
      </c>
      <c r="C31" s="86"/>
      <c r="D31" s="9"/>
      <c r="E31" s="9"/>
      <c r="F31" s="9"/>
      <c r="H31" s="12" t="s">
        <v>31</v>
      </c>
      <c r="I31" s="13">
        <v>1750461</v>
      </c>
      <c r="J31" s="13">
        <v>1070446</v>
      </c>
      <c r="K31" s="13">
        <v>417638</v>
      </c>
      <c r="L31" s="13">
        <v>262377</v>
      </c>
      <c r="M31" s="89">
        <v>61.2</v>
      </c>
      <c r="N31" s="90">
        <v>23.9</v>
      </c>
      <c r="O31" s="89">
        <v>15</v>
      </c>
      <c r="Q31" s="8" t="s">
        <v>42</v>
      </c>
      <c r="R31" s="42">
        <v>0</v>
      </c>
      <c r="S31" s="42">
        <v>0</v>
      </c>
      <c r="T31" s="43">
        <v>1</v>
      </c>
      <c r="U31" s="42">
        <v>0</v>
      </c>
      <c r="V31" s="42">
        <v>13</v>
      </c>
      <c r="W31" s="42">
        <v>1</v>
      </c>
      <c r="X31" s="42">
        <v>0</v>
      </c>
      <c r="Y31" s="42">
        <v>0</v>
      </c>
      <c r="Z31" s="44">
        <v>15</v>
      </c>
      <c r="AB31" s="8" t="s">
        <v>42</v>
      </c>
      <c r="AC31" s="72">
        <v>3692</v>
      </c>
      <c r="AD31" s="74">
        <v>14</v>
      </c>
      <c r="AE31" s="30">
        <v>9.1999999999999993</v>
      </c>
      <c r="AF31" s="44">
        <v>15</v>
      </c>
      <c r="AG31" s="29">
        <v>8.9</v>
      </c>
      <c r="AI31" s="8" t="s">
        <v>42</v>
      </c>
      <c r="AJ31" s="165">
        <v>215776</v>
      </c>
      <c r="AK31" s="165"/>
      <c r="AL31" s="60">
        <v>14</v>
      </c>
      <c r="AM31" s="102">
        <v>15413</v>
      </c>
      <c r="AO31" s="134" t="s">
        <v>40</v>
      </c>
      <c r="AP31" s="135" t="s">
        <v>42</v>
      </c>
      <c r="AQ31" s="72">
        <v>3692</v>
      </c>
      <c r="AR31" s="74">
        <v>14</v>
      </c>
      <c r="AS31" s="102">
        <v>15413</v>
      </c>
      <c r="AT31" s="89">
        <v>61.2</v>
      </c>
      <c r="AU31" s="90">
        <v>23.9</v>
      </c>
      <c r="AV31" s="89">
        <v>15</v>
      </c>
      <c r="AW31" s="86"/>
      <c r="AX31">
        <f t="shared" ref="AX31:AX36" si="5">VLOOKUP(AP31,B31:C133,2,FALSE)</f>
        <v>42322</v>
      </c>
      <c r="AY31" s="122" t="e">
        <f t="shared" ref="AY31:AY36" si="6">VLOOKUP(AP31,M144:R242,6,FALSE)</f>
        <v>#N/A</v>
      </c>
      <c r="BA31" t="str">
        <f t="shared" si="2"/>
        <v>DS Bittou</v>
      </c>
      <c r="BB31" t="s">
        <v>205</v>
      </c>
      <c r="BC31" t="s">
        <v>234</v>
      </c>
      <c r="BD31">
        <v>23</v>
      </c>
      <c r="BE31">
        <v>0</v>
      </c>
      <c r="BF31">
        <v>23</v>
      </c>
      <c r="BG31">
        <v>0.5</v>
      </c>
    </row>
    <row r="32" spans="2:59" ht="41.4">
      <c r="B32" s="8" t="s">
        <v>33</v>
      </c>
      <c r="C32" s="95">
        <v>28407</v>
      </c>
      <c r="D32" s="10">
        <v>45032</v>
      </c>
      <c r="E32" s="11">
        <v>78626</v>
      </c>
      <c r="F32" s="10">
        <v>152065</v>
      </c>
      <c r="H32" s="8" t="s">
        <v>32</v>
      </c>
      <c r="I32" s="9"/>
      <c r="J32" s="9"/>
      <c r="K32" s="9"/>
      <c r="L32" s="9"/>
      <c r="M32" s="9"/>
      <c r="N32" s="9"/>
      <c r="O32" s="9"/>
      <c r="Q32" s="8" t="s">
        <v>43</v>
      </c>
      <c r="R32" s="42">
        <v>0</v>
      </c>
      <c r="S32" s="42">
        <v>0</v>
      </c>
      <c r="T32" s="43">
        <v>1</v>
      </c>
      <c r="U32" s="42">
        <v>0</v>
      </c>
      <c r="V32" s="42">
        <v>23</v>
      </c>
      <c r="W32" s="42">
        <v>1</v>
      </c>
      <c r="X32" s="42">
        <v>0</v>
      </c>
      <c r="Y32" s="42">
        <v>0</v>
      </c>
      <c r="Z32" s="44">
        <v>25</v>
      </c>
      <c r="AB32" s="8" t="s">
        <v>43</v>
      </c>
      <c r="AC32" s="72">
        <v>2500</v>
      </c>
      <c r="AD32" s="74">
        <v>24</v>
      </c>
      <c r="AE32" s="30">
        <v>5.8</v>
      </c>
      <c r="AF32" s="44">
        <v>30</v>
      </c>
      <c r="AG32" s="29">
        <v>5.2</v>
      </c>
      <c r="AI32" s="8" t="s">
        <v>43</v>
      </c>
      <c r="AJ32" s="165">
        <v>258499</v>
      </c>
      <c r="AK32" s="165"/>
      <c r="AL32" s="60">
        <v>24</v>
      </c>
      <c r="AM32" s="102">
        <v>10771</v>
      </c>
      <c r="AO32" s="136"/>
      <c r="AP32" s="135" t="s">
        <v>43</v>
      </c>
      <c r="AQ32" s="72">
        <v>2500</v>
      </c>
      <c r="AR32" s="74">
        <v>24</v>
      </c>
      <c r="AS32" s="102">
        <v>10771</v>
      </c>
      <c r="AT32" s="9"/>
      <c r="AU32" s="9"/>
      <c r="AV32" s="9"/>
      <c r="AW32" s="95">
        <v>28407</v>
      </c>
      <c r="AX32">
        <f t="shared" si="5"/>
        <v>50703</v>
      </c>
      <c r="AY32" s="122">
        <f t="shared" si="6"/>
        <v>72</v>
      </c>
      <c r="BA32" t="str">
        <f t="shared" si="2"/>
        <v>DS Garango</v>
      </c>
      <c r="BB32" t="s">
        <v>205</v>
      </c>
      <c r="BC32" t="s">
        <v>235</v>
      </c>
      <c r="BD32">
        <v>22</v>
      </c>
      <c r="BE32">
        <v>4</v>
      </c>
      <c r="BF32">
        <v>26</v>
      </c>
      <c r="BG32">
        <v>0.3</v>
      </c>
    </row>
    <row r="33" spans="2:59" ht="41.4">
      <c r="B33" s="8" t="s">
        <v>34</v>
      </c>
      <c r="C33" s="95">
        <v>42583</v>
      </c>
      <c r="D33" s="10">
        <v>67505</v>
      </c>
      <c r="E33" s="11">
        <v>117862</v>
      </c>
      <c r="F33" s="10">
        <v>227950</v>
      </c>
      <c r="H33" s="8" t="s">
        <v>33</v>
      </c>
      <c r="I33" s="10">
        <v>152065</v>
      </c>
      <c r="J33" s="10">
        <v>84675</v>
      </c>
      <c r="K33" s="10">
        <v>38923</v>
      </c>
      <c r="L33" s="10">
        <v>28467</v>
      </c>
      <c r="M33" s="87">
        <v>55.7</v>
      </c>
      <c r="N33" s="88">
        <v>25.6</v>
      </c>
      <c r="O33" s="87">
        <v>18.7</v>
      </c>
      <c r="Q33" s="8" t="s">
        <v>44</v>
      </c>
      <c r="R33" s="42">
        <v>0</v>
      </c>
      <c r="S33" s="42">
        <v>0</v>
      </c>
      <c r="T33" s="43">
        <v>0</v>
      </c>
      <c r="U33" s="42">
        <v>3</v>
      </c>
      <c r="V33" s="42">
        <v>28</v>
      </c>
      <c r="W33" s="42">
        <v>1</v>
      </c>
      <c r="X33" s="42">
        <v>0</v>
      </c>
      <c r="Y33" s="42">
        <v>0</v>
      </c>
      <c r="Z33" s="44">
        <v>32</v>
      </c>
      <c r="AB33" s="8" t="s">
        <v>44</v>
      </c>
      <c r="AC33" s="72">
        <v>1967</v>
      </c>
      <c r="AD33" s="74">
        <v>32</v>
      </c>
      <c r="AE33" s="30">
        <v>4.4000000000000004</v>
      </c>
      <c r="AF33" s="44">
        <v>34</v>
      </c>
      <c r="AG33" s="29">
        <v>4.3</v>
      </c>
      <c r="AI33" s="8" t="s">
        <v>44</v>
      </c>
      <c r="AJ33" s="165">
        <v>241224</v>
      </c>
      <c r="AK33" s="165"/>
      <c r="AL33" s="60">
        <v>32</v>
      </c>
      <c r="AM33" s="100">
        <v>7538</v>
      </c>
      <c r="AO33" s="136"/>
      <c r="AP33" s="135" t="s">
        <v>44</v>
      </c>
      <c r="AQ33" s="72">
        <v>1967</v>
      </c>
      <c r="AR33" s="74">
        <v>32</v>
      </c>
      <c r="AS33" s="100">
        <v>7538</v>
      </c>
      <c r="AT33" s="87">
        <v>55.7</v>
      </c>
      <c r="AU33" s="88">
        <v>25.6</v>
      </c>
      <c r="AV33" s="87">
        <v>18.7</v>
      </c>
      <c r="AW33" s="95">
        <v>42583</v>
      </c>
      <c r="AX33">
        <f t="shared" si="5"/>
        <v>47315</v>
      </c>
      <c r="AY33" s="122">
        <f t="shared" si="6"/>
        <v>11</v>
      </c>
      <c r="BA33" t="str">
        <f t="shared" si="2"/>
        <v>DS Koupéla</v>
      </c>
      <c r="BB33" t="s">
        <v>205</v>
      </c>
      <c r="BC33" t="s">
        <v>236</v>
      </c>
      <c r="BD33">
        <v>11</v>
      </c>
      <c r="BE33">
        <v>1</v>
      </c>
      <c r="BF33">
        <v>12</v>
      </c>
      <c r="BG33">
        <v>0.1</v>
      </c>
    </row>
    <row r="34" spans="2:59" ht="27.6">
      <c r="B34" s="8" t="s">
        <v>35</v>
      </c>
      <c r="C34" s="95">
        <v>52563</v>
      </c>
      <c r="D34" s="10">
        <v>83323</v>
      </c>
      <c r="E34" s="11">
        <v>145485</v>
      </c>
      <c r="F34" s="10">
        <v>281371</v>
      </c>
      <c r="H34" s="8" t="s">
        <v>34</v>
      </c>
      <c r="I34" s="10">
        <v>227950</v>
      </c>
      <c r="J34" s="10">
        <v>188270</v>
      </c>
      <c r="K34" s="10">
        <v>31697</v>
      </c>
      <c r="L34" s="10">
        <v>7983</v>
      </c>
      <c r="M34" s="87">
        <v>82.6</v>
      </c>
      <c r="N34" s="88">
        <v>13.9</v>
      </c>
      <c r="O34" s="87">
        <v>3.5</v>
      </c>
      <c r="Q34" s="8" t="s">
        <v>45</v>
      </c>
      <c r="R34" s="42">
        <v>0</v>
      </c>
      <c r="S34" s="42">
        <v>1</v>
      </c>
      <c r="T34" s="43">
        <v>0</v>
      </c>
      <c r="U34" s="42">
        <v>1</v>
      </c>
      <c r="V34" s="42">
        <v>46</v>
      </c>
      <c r="W34" s="42">
        <v>3</v>
      </c>
      <c r="X34" s="42">
        <v>0</v>
      </c>
      <c r="Y34" s="42">
        <v>4</v>
      </c>
      <c r="Z34" s="44">
        <v>55</v>
      </c>
      <c r="AB34" s="8" t="s">
        <v>45</v>
      </c>
      <c r="AC34" s="72">
        <v>3617</v>
      </c>
      <c r="AD34" s="74">
        <v>50</v>
      </c>
      <c r="AE34" s="30">
        <v>4.8</v>
      </c>
      <c r="AF34" s="44">
        <v>62</v>
      </c>
      <c r="AG34" s="29">
        <v>4.3</v>
      </c>
      <c r="AI34" s="8" t="s">
        <v>45</v>
      </c>
      <c r="AJ34" s="165">
        <v>530698</v>
      </c>
      <c r="AK34" s="165"/>
      <c r="AL34" s="60">
        <v>50</v>
      </c>
      <c r="AM34" s="102">
        <v>10614</v>
      </c>
      <c r="AO34" s="136"/>
      <c r="AP34" s="135" t="s">
        <v>45</v>
      </c>
      <c r="AQ34" s="72">
        <v>3617</v>
      </c>
      <c r="AR34" s="74">
        <v>50</v>
      </c>
      <c r="AS34" s="102">
        <v>10614</v>
      </c>
      <c r="AT34" s="87">
        <v>82.6</v>
      </c>
      <c r="AU34" s="88">
        <v>13.9</v>
      </c>
      <c r="AV34" s="87">
        <v>3.5</v>
      </c>
      <c r="AW34" s="95">
        <v>52563</v>
      </c>
      <c r="AX34">
        <f t="shared" si="5"/>
        <v>104093</v>
      </c>
      <c r="AY34" s="122">
        <f t="shared" si="6"/>
        <v>10</v>
      </c>
      <c r="BA34" t="str">
        <f t="shared" si="2"/>
        <v>DS Ouargaye</v>
      </c>
      <c r="BB34" t="s">
        <v>205</v>
      </c>
      <c r="BC34" t="s">
        <v>237</v>
      </c>
      <c r="BD34">
        <v>23</v>
      </c>
      <c r="BE34">
        <v>0</v>
      </c>
      <c r="BF34">
        <v>23</v>
      </c>
      <c r="BG34">
        <v>0.2</v>
      </c>
    </row>
    <row r="35" spans="2:59" ht="41.4">
      <c r="B35" s="8" t="s">
        <v>36</v>
      </c>
      <c r="C35" s="95">
        <v>75070</v>
      </c>
      <c r="D35" s="10">
        <v>119001</v>
      </c>
      <c r="E35" s="11">
        <v>207774</v>
      </c>
      <c r="F35" s="10">
        <v>401845</v>
      </c>
      <c r="H35" s="8" t="s">
        <v>35</v>
      </c>
      <c r="I35" s="10">
        <v>281371</v>
      </c>
      <c r="J35" s="10">
        <v>164525</v>
      </c>
      <c r="K35" s="10">
        <v>93074</v>
      </c>
      <c r="L35" s="10">
        <v>23772</v>
      </c>
      <c r="M35" s="87">
        <v>58.5</v>
      </c>
      <c r="N35" s="88">
        <v>33.1</v>
      </c>
      <c r="O35" s="87">
        <v>8.4</v>
      </c>
      <c r="Q35" s="8" t="s">
        <v>46</v>
      </c>
      <c r="R35" s="42">
        <v>0</v>
      </c>
      <c r="S35" s="42">
        <v>0</v>
      </c>
      <c r="T35" s="43">
        <v>1</v>
      </c>
      <c r="U35" s="42">
        <v>3</v>
      </c>
      <c r="V35" s="42">
        <v>43</v>
      </c>
      <c r="W35" s="42">
        <v>0</v>
      </c>
      <c r="X35" s="42">
        <v>0</v>
      </c>
      <c r="Y35" s="42">
        <v>2</v>
      </c>
      <c r="Z35" s="44">
        <v>49</v>
      </c>
      <c r="AB35" s="8" t="s">
        <v>46</v>
      </c>
      <c r="AC35" s="72">
        <v>4010</v>
      </c>
      <c r="AD35" s="74">
        <v>46</v>
      </c>
      <c r="AE35" s="30">
        <v>5.3</v>
      </c>
      <c r="AF35" s="44">
        <v>51</v>
      </c>
      <c r="AG35" s="29">
        <v>5</v>
      </c>
      <c r="AI35" s="8" t="s">
        <v>46</v>
      </c>
      <c r="AJ35" s="165">
        <v>543238</v>
      </c>
      <c r="AK35" s="165"/>
      <c r="AL35" s="60">
        <v>46</v>
      </c>
      <c r="AM35" s="102">
        <v>11810</v>
      </c>
      <c r="AO35" s="136"/>
      <c r="AP35" s="135" t="s">
        <v>46</v>
      </c>
      <c r="AQ35" s="72">
        <v>4010</v>
      </c>
      <c r="AR35" s="74">
        <v>46</v>
      </c>
      <c r="AS35" s="102">
        <v>11810</v>
      </c>
      <c r="AT35" s="87">
        <v>58.5</v>
      </c>
      <c r="AU35" s="88">
        <v>33.1</v>
      </c>
      <c r="AV35" s="87">
        <v>8.4</v>
      </c>
      <c r="AW35" s="95">
        <v>75070</v>
      </c>
      <c r="AX35">
        <f t="shared" si="5"/>
        <v>106552</v>
      </c>
      <c r="AY35" s="122">
        <f t="shared" si="6"/>
        <v>98</v>
      </c>
      <c r="BA35" t="str">
        <f t="shared" si="2"/>
        <v>DS Pouytenga</v>
      </c>
      <c r="BB35" t="s">
        <v>205</v>
      </c>
      <c r="BC35" t="s">
        <v>238</v>
      </c>
      <c r="BD35">
        <v>6</v>
      </c>
      <c r="BE35">
        <v>0</v>
      </c>
      <c r="BF35">
        <v>6</v>
      </c>
      <c r="BG35">
        <v>0</v>
      </c>
    </row>
    <row r="36" spans="2:59" ht="41.4">
      <c r="B36" s="8" t="s">
        <v>37</v>
      </c>
      <c r="C36" s="95">
        <v>47331</v>
      </c>
      <c r="D36" s="10">
        <v>75031</v>
      </c>
      <c r="E36" s="11">
        <v>130998</v>
      </c>
      <c r="F36" s="10">
        <v>253360</v>
      </c>
      <c r="H36" s="8" t="s">
        <v>36</v>
      </c>
      <c r="I36" s="10">
        <v>401845</v>
      </c>
      <c r="J36" s="10">
        <v>213295</v>
      </c>
      <c r="K36" s="10">
        <v>76359</v>
      </c>
      <c r="L36" s="10">
        <v>112191</v>
      </c>
      <c r="M36" s="87">
        <v>53.1</v>
      </c>
      <c r="N36" s="88">
        <v>19</v>
      </c>
      <c r="O36" s="87">
        <v>27.9</v>
      </c>
      <c r="Q36" s="8" t="s">
        <v>47</v>
      </c>
      <c r="R36" s="42">
        <v>0</v>
      </c>
      <c r="S36" s="42">
        <v>0</v>
      </c>
      <c r="T36" s="43">
        <v>0</v>
      </c>
      <c r="U36" s="42">
        <v>2</v>
      </c>
      <c r="V36" s="42">
        <v>24</v>
      </c>
      <c r="W36" s="42">
        <v>0</v>
      </c>
      <c r="X36" s="42">
        <v>0</v>
      </c>
      <c r="Y36" s="42">
        <v>0</v>
      </c>
      <c r="Z36" s="44">
        <v>26</v>
      </c>
      <c r="AB36" s="8" t="s">
        <v>47</v>
      </c>
      <c r="AC36" s="72">
        <v>3891</v>
      </c>
      <c r="AD36" s="74">
        <v>26</v>
      </c>
      <c r="AE36" s="30">
        <v>6.9</v>
      </c>
      <c r="AF36" s="44">
        <v>28</v>
      </c>
      <c r="AG36" s="29">
        <v>6.7</v>
      </c>
      <c r="AI36" s="8" t="s">
        <v>47</v>
      </c>
      <c r="AJ36" s="165">
        <v>319470</v>
      </c>
      <c r="AK36" s="165"/>
      <c r="AL36" s="60">
        <v>26</v>
      </c>
      <c r="AM36" s="102">
        <v>12287</v>
      </c>
      <c r="AO36" s="136"/>
      <c r="AP36" s="135" t="s">
        <v>47</v>
      </c>
      <c r="AQ36" s="72">
        <v>3891</v>
      </c>
      <c r="AR36" s="74">
        <v>26</v>
      </c>
      <c r="AS36" s="102">
        <v>12287</v>
      </c>
      <c r="AT36" s="87">
        <v>53.1</v>
      </c>
      <c r="AU36" s="88">
        <v>19</v>
      </c>
      <c r="AV36" s="87">
        <v>27.9</v>
      </c>
      <c r="AW36" s="95">
        <v>47331</v>
      </c>
      <c r="AX36">
        <f t="shared" si="5"/>
        <v>62661</v>
      </c>
      <c r="AY36" s="122">
        <f t="shared" si="6"/>
        <v>7</v>
      </c>
      <c r="BA36" t="str">
        <f t="shared" si="2"/>
        <v>DS Tenkodogo</v>
      </c>
      <c r="BB36" t="s">
        <v>205</v>
      </c>
      <c r="BC36" t="s">
        <v>233</v>
      </c>
      <c r="BD36">
        <v>9</v>
      </c>
      <c r="BE36">
        <v>0</v>
      </c>
      <c r="BF36">
        <v>9</v>
      </c>
      <c r="BG36">
        <v>0.1</v>
      </c>
    </row>
    <row r="37" spans="2:59" ht="41.4">
      <c r="B37" s="8" t="s">
        <v>38</v>
      </c>
      <c r="C37" s="95">
        <v>45557</v>
      </c>
      <c r="D37" s="10">
        <v>72221</v>
      </c>
      <c r="E37" s="11">
        <v>126087</v>
      </c>
      <c r="F37" s="10">
        <v>243865</v>
      </c>
      <c r="H37" s="8" t="s">
        <v>37</v>
      </c>
      <c r="I37" s="10">
        <v>253360</v>
      </c>
      <c r="J37" s="10">
        <v>169514</v>
      </c>
      <c r="K37" s="10">
        <v>65561</v>
      </c>
      <c r="L37" s="10">
        <v>18285</v>
      </c>
      <c r="M37" s="87">
        <v>66.900000000000006</v>
      </c>
      <c r="N37" s="88">
        <v>25.9</v>
      </c>
      <c r="O37" s="87">
        <v>7.2</v>
      </c>
      <c r="Q37" s="12" t="s">
        <v>48</v>
      </c>
      <c r="R37" s="45">
        <v>0</v>
      </c>
      <c r="S37" s="46">
        <v>1</v>
      </c>
      <c r="T37" s="46">
        <v>3</v>
      </c>
      <c r="U37" s="45">
        <v>14</v>
      </c>
      <c r="V37" s="45">
        <v>235</v>
      </c>
      <c r="W37" s="45">
        <v>1</v>
      </c>
      <c r="X37" s="45">
        <v>0</v>
      </c>
      <c r="Y37" s="45">
        <v>15</v>
      </c>
      <c r="Z37" s="45">
        <v>269</v>
      </c>
      <c r="AB37" s="12" t="s">
        <v>48</v>
      </c>
      <c r="AC37" s="73">
        <v>21752</v>
      </c>
      <c r="AD37" s="78">
        <v>250</v>
      </c>
      <c r="AE37" s="32">
        <v>5.3</v>
      </c>
      <c r="AF37" s="45">
        <v>283</v>
      </c>
      <c r="AG37" s="31">
        <v>4.9000000000000004</v>
      </c>
      <c r="AI37" s="12" t="s">
        <v>48</v>
      </c>
      <c r="AJ37" s="172">
        <v>1839194</v>
      </c>
      <c r="AK37" s="172"/>
      <c r="AL37" s="62">
        <v>250</v>
      </c>
      <c r="AM37" s="101">
        <v>7357</v>
      </c>
      <c r="AQ37" s="73">
        <v>21752</v>
      </c>
      <c r="AR37" s="78">
        <v>250</v>
      </c>
      <c r="AS37" s="101">
        <v>7357</v>
      </c>
      <c r="AT37" s="87">
        <v>66.900000000000006</v>
      </c>
      <c r="AU37" s="88">
        <v>25.9</v>
      </c>
      <c r="AV37" s="87">
        <v>7.2</v>
      </c>
      <c r="AW37" s="95">
        <v>45557</v>
      </c>
      <c r="AX37">
        <f>VLOOKUP(AO38,B37:C139,2,FALSE)</f>
        <v>332728</v>
      </c>
      <c r="AY37" s="122">
        <f>VLOOKUP(AO38,M150:R248,6,FALSE)</f>
        <v>628</v>
      </c>
      <c r="BA37" t="str">
        <f t="shared" si="2"/>
        <v>DS Zabré</v>
      </c>
      <c r="BB37" t="s">
        <v>205</v>
      </c>
      <c r="BC37" t="s">
        <v>239</v>
      </c>
      <c r="BD37">
        <v>20</v>
      </c>
      <c r="BE37">
        <v>0</v>
      </c>
      <c r="BF37">
        <v>20</v>
      </c>
      <c r="BG37">
        <v>0.2</v>
      </c>
    </row>
    <row r="38" spans="2:59" ht="41.4">
      <c r="B38" s="8" t="s">
        <v>39</v>
      </c>
      <c r="C38" s="95">
        <v>35496</v>
      </c>
      <c r="D38" s="10">
        <v>56268</v>
      </c>
      <c r="E38" s="11">
        <v>98241</v>
      </c>
      <c r="F38" s="10">
        <v>190005</v>
      </c>
      <c r="H38" s="8" t="s">
        <v>38</v>
      </c>
      <c r="I38" s="10">
        <v>243865</v>
      </c>
      <c r="J38" s="10">
        <v>149542</v>
      </c>
      <c r="K38" s="10">
        <v>62755</v>
      </c>
      <c r="L38" s="10">
        <v>31568</v>
      </c>
      <c r="M38" s="87">
        <v>61.3</v>
      </c>
      <c r="N38" s="88">
        <v>25.7</v>
      </c>
      <c r="O38" s="87">
        <v>12.9</v>
      </c>
      <c r="Q38" s="8" t="s">
        <v>50</v>
      </c>
      <c r="R38" s="42">
        <v>0</v>
      </c>
      <c r="S38" s="42">
        <v>1</v>
      </c>
      <c r="T38" s="43">
        <v>0</v>
      </c>
      <c r="U38" s="42">
        <v>3</v>
      </c>
      <c r="V38" s="42">
        <v>60</v>
      </c>
      <c r="W38" s="42">
        <v>0</v>
      </c>
      <c r="X38" s="42">
        <v>0</v>
      </c>
      <c r="Y38" s="42">
        <v>11</v>
      </c>
      <c r="Z38" s="44">
        <v>75</v>
      </c>
      <c r="AB38" s="8" t="s">
        <v>50</v>
      </c>
      <c r="AC38" s="72">
        <v>1960</v>
      </c>
      <c r="AD38" s="74">
        <v>63</v>
      </c>
      <c r="AE38" s="30">
        <v>3.1</v>
      </c>
      <c r="AF38" s="44">
        <v>82</v>
      </c>
      <c r="AG38" s="29">
        <v>2.8</v>
      </c>
      <c r="AI38" s="8" t="s">
        <v>50</v>
      </c>
      <c r="AJ38" s="165">
        <v>449640</v>
      </c>
      <c r="AK38" s="165"/>
      <c r="AL38" s="60">
        <v>63</v>
      </c>
      <c r="AM38" s="100">
        <v>7137</v>
      </c>
      <c r="AO38" s="131" t="s">
        <v>48</v>
      </c>
      <c r="AP38" s="123" t="s">
        <v>50</v>
      </c>
      <c r="AQ38" s="72">
        <v>1960</v>
      </c>
      <c r="AR38" s="74">
        <v>63</v>
      </c>
      <c r="AS38" s="100">
        <v>7137</v>
      </c>
      <c r="AT38" s="87">
        <v>61.3</v>
      </c>
      <c r="AU38" s="88">
        <v>25.7</v>
      </c>
      <c r="AV38" s="87">
        <v>12.9</v>
      </c>
      <c r="AW38" s="95">
        <v>35496</v>
      </c>
      <c r="AX38">
        <f t="shared" ref="AX38:AX44" si="7">VLOOKUP(AP38,B38:C140,2,FALSE)</f>
        <v>81343</v>
      </c>
      <c r="AY38" s="122">
        <f>VLOOKUP(AP38,M151:R249,6,FALSE)</f>
        <v>32</v>
      </c>
      <c r="BA38" t="str">
        <f t="shared" si="2"/>
        <v>Centre Nord</v>
      </c>
      <c r="BB38" t="s">
        <v>216</v>
      </c>
      <c r="BC38" t="s">
        <v>240</v>
      </c>
      <c r="BD38">
        <v>185</v>
      </c>
      <c r="BE38">
        <v>26</v>
      </c>
      <c r="BF38">
        <v>211</v>
      </c>
      <c r="BG38">
        <v>0.3</v>
      </c>
    </row>
    <row r="39" spans="2:59" ht="27.6">
      <c r="B39" s="12" t="s">
        <v>40</v>
      </c>
      <c r="C39" s="96">
        <v>413646</v>
      </c>
      <c r="D39" s="13">
        <v>638597</v>
      </c>
      <c r="E39" s="14">
        <v>1056662</v>
      </c>
      <c r="F39" s="13">
        <v>2108905</v>
      </c>
      <c r="H39" s="8" t="s">
        <v>39</v>
      </c>
      <c r="I39" s="10">
        <v>190005</v>
      </c>
      <c r="J39" s="10">
        <v>100625</v>
      </c>
      <c r="K39" s="10">
        <v>49269</v>
      </c>
      <c r="L39" s="10">
        <v>40111</v>
      </c>
      <c r="M39" s="87">
        <v>53</v>
      </c>
      <c r="N39" s="88">
        <v>25.9</v>
      </c>
      <c r="O39" s="87">
        <v>21.1</v>
      </c>
      <c r="Q39" s="8" t="s">
        <v>51</v>
      </c>
      <c r="R39" s="42">
        <v>0</v>
      </c>
      <c r="S39" s="42">
        <v>0</v>
      </c>
      <c r="T39" s="43">
        <v>1</v>
      </c>
      <c r="U39" s="42">
        <v>1</v>
      </c>
      <c r="V39" s="42">
        <v>49</v>
      </c>
      <c r="W39" s="42">
        <v>1</v>
      </c>
      <c r="X39" s="42">
        <v>0</v>
      </c>
      <c r="Y39" s="42">
        <v>2</v>
      </c>
      <c r="Z39" s="44">
        <v>54</v>
      </c>
      <c r="AB39" s="8" t="s">
        <v>51</v>
      </c>
      <c r="AC39" s="72">
        <v>7080</v>
      </c>
      <c r="AD39" s="74">
        <v>51</v>
      </c>
      <c r="AE39" s="30">
        <v>6.6</v>
      </c>
      <c r="AF39" s="44">
        <v>55</v>
      </c>
      <c r="AG39" s="29">
        <v>6.4</v>
      </c>
      <c r="AI39" s="8" t="s">
        <v>51</v>
      </c>
      <c r="AJ39" s="165">
        <v>380973</v>
      </c>
      <c r="AK39" s="165"/>
      <c r="AL39" s="60">
        <v>51</v>
      </c>
      <c r="AM39" s="100">
        <v>7470</v>
      </c>
      <c r="AO39" s="124"/>
      <c r="AP39" s="123" t="s">
        <v>51</v>
      </c>
      <c r="AQ39" s="72">
        <v>7080</v>
      </c>
      <c r="AR39" s="74">
        <v>51</v>
      </c>
      <c r="AS39" s="100">
        <v>7470</v>
      </c>
      <c r="AT39" s="87">
        <v>53</v>
      </c>
      <c r="AU39" s="88">
        <v>25.9</v>
      </c>
      <c r="AV39" s="87">
        <v>21.1</v>
      </c>
      <c r="AW39" s="96">
        <v>413646</v>
      </c>
      <c r="AX39">
        <f t="shared" si="7"/>
        <v>68921</v>
      </c>
      <c r="AY39" s="122">
        <f>VLOOKUP(AP39,M152:R250,6,FALSE)</f>
        <v>61</v>
      </c>
      <c r="BA39" t="str">
        <f t="shared" si="2"/>
        <v>CHR Kaya</v>
      </c>
      <c r="BB39" t="s">
        <v>203</v>
      </c>
      <c r="BC39" t="s">
        <v>241</v>
      </c>
      <c r="BD39">
        <v>10</v>
      </c>
      <c r="BE39">
        <v>0</v>
      </c>
      <c r="BF39">
        <v>10</v>
      </c>
      <c r="BG39">
        <v>0.3</v>
      </c>
    </row>
    <row r="40" spans="2:59" ht="27.6">
      <c r="B40" s="8" t="s">
        <v>41</v>
      </c>
      <c r="C40" s="86"/>
      <c r="D40" s="9"/>
      <c r="E40" s="9"/>
      <c r="F40" s="9"/>
      <c r="H40" s="12" t="s">
        <v>40</v>
      </c>
      <c r="I40" s="13">
        <v>2108905</v>
      </c>
      <c r="J40" s="13">
        <v>1156849</v>
      </c>
      <c r="K40" s="13">
        <v>550391</v>
      </c>
      <c r="L40" s="13">
        <v>401665</v>
      </c>
      <c r="M40" s="89">
        <v>54.9</v>
      </c>
      <c r="N40" s="90">
        <v>26.1</v>
      </c>
      <c r="O40" s="89">
        <v>19</v>
      </c>
      <c r="Q40" s="8" t="s">
        <v>52</v>
      </c>
      <c r="R40" s="42">
        <v>0</v>
      </c>
      <c r="S40" s="42">
        <v>0</v>
      </c>
      <c r="T40" s="43">
        <v>0</v>
      </c>
      <c r="U40" s="42">
        <v>3</v>
      </c>
      <c r="V40" s="42">
        <v>26</v>
      </c>
      <c r="W40" s="42">
        <v>0</v>
      </c>
      <c r="X40" s="42">
        <v>0</v>
      </c>
      <c r="Y40" s="42">
        <v>2</v>
      </c>
      <c r="Z40" s="44">
        <v>31</v>
      </c>
      <c r="AB40" s="8" t="s">
        <v>52</v>
      </c>
      <c r="AC40" s="72">
        <v>1302</v>
      </c>
      <c r="AD40" s="74">
        <v>29</v>
      </c>
      <c r="AE40" s="30">
        <v>3.8</v>
      </c>
      <c r="AF40" s="44">
        <v>30</v>
      </c>
      <c r="AG40" s="29">
        <v>3.7</v>
      </c>
      <c r="AI40" s="8" t="s">
        <v>52</v>
      </c>
      <c r="AJ40" s="165">
        <v>188629</v>
      </c>
      <c r="AK40" s="165"/>
      <c r="AL40" s="60">
        <v>29</v>
      </c>
      <c r="AM40" s="100">
        <v>6504</v>
      </c>
      <c r="AO40" s="124"/>
      <c r="AP40" s="123" t="s">
        <v>52</v>
      </c>
      <c r="AQ40" s="72">
        <v>1302</v>
      </c>
      <c r="AR40" s="74">
        <v>29</v>
      </c>
      <c r="AS40" s="100">
        <v>6504</v>
      </c>
      <c r="AT40" s="89">
        <v>54.9</v>
      </c>
      <c r="AU40" s="90">
        <v>26.1</v>
      </c>
      <c r="AV40" s="89">
        <v>19</v>
      </c>
      <c r="AW40" s="86"/>
      <c r="AX40">
        <f t="shared" si="7"/>
        <v>34124</v>
      </c>
      <c r="AY40" s="122">
        <f>VLOOKUP(AP40,M153:R251,6,FALSE)</f>
        <v>40</v>
      </c>
      <c r="BA40" t="str">
        <f t="shared" si="2"/>
        <v>DS Barsalogho</v>
      </c>
      <c r="BB40" t="s">
        <v>205</v>
      </c>
      <c r="BC40" t="s">
        <v>242</v>
      </c>
      <c r="BD40">
        <v>3</v>
      </c>
      <c r="BE40">
        <v>0</v>
      </c>
      <c r="BF40">
        <v>3</v>
      </c>
      <c r="BG40">
        <v>0.2</v>
      </c>
    </row>
    <row r="41" spans="2:59" ht="41.4">
      <c r="B41" s="8" t="s">
        <v>42</v>
      </c>
      <c r="C41" s="95">
        <v>42322</v>
      </c>
      <c r="D41" s="10">
        <v>65339</v>
      </c>
      <c r="E41" s="11">
        <v>108115</v>
      </c>
      <c r="F41" s="10">
        <v>215776</v>
      </c>
      <c r="H41" s="8" t="s">
        <v>41</v>
      </c>
      <c r="I41" s="9"/>
      <c r="J41" s="9"/>
      <c r="K41" s="9"/>
      <c r="L41" s="9"/>
      <c r="M41" s="9"/>
      <c r="N41" s="9"/>
      <c r="O41" s="9"/>
      <c r="Q41" s="8" t="s">
        <v>53</v>
      </c>
      <c r="R41" s="42">
        <v>0</v>
      </c>
      <c r="S41" s="42">
        <v>0</v>
      </c>
      <c r="T41" s="43">
        <v>1</v>
      </c>
      <c r="U41" s="42">
        <v>0</v>
      </c>
      <c r="V41" s="42">
        <v>23</v>
      </c>
      <c r="W41" s="42">
        <v>0</v>
      </c>
      <c r="X41" s="42">
        <v>0</v>
      </c>
      <c r="Y41" s="42">
        <v>0</v>
      </c>
      <c r="Z41" s="44">
        <v>24</v>
      </c>
      <c r="AB41" s="8" t="s">
        <v>53</v>
      </c>
      <c r="AC41" s="72">
        <v>2009</v>
      </c>
      <c r="AD41" s="74">
        <v>23</v>
      </c>
      <c r="AE41" s="30">
        <v>5.3</v>
      </c>
      <c r="AF41" s="44">
        <v>28</v>
      </c>
      <c r="AG41" s="29">
        <v>4.8</v>
      </c>
      <c r="AI41" s="8" t="s">
        <v>53</v>
      </c>
      <c r="AJ41" s="165">
        <v>218514</v>
      </c>
      <c r="AK41" s="165"/>
      <c r="AL41" s="60">
        <v>23</v>
      </c>
      <c r="AM41" s="100">
        <v>9501</v>
      </c>
      <c r="AO41" s="124"/>
      <c r="AP41" s="123" t="s">
        <v>53</v>
      </c>
      <c r="AQ41" s="72">
        <v>2009</v>
      </c>
      <c r="AR41" s="74">
        <v>23</v>
      </c>
      <c r="AS41" s="100">
        <v>9501</v>
      </c>
      <c r="AT41" s="9"/>
      <c r="AU41" s="9"/>
      <c r="AV41" s="9"/>
      <c r="AW41" s="95">
        <v>42322</v>
      </c>
      <c r="AX41">
        <f t="shared" si="7"/>
        <v>39531</v>
      </c>
      <c r="AY41" s="122">
        <f>VLOOKUP(AP41,M154:R252,6,FALSE)</f>
        <v>25</v>
      </c>
      <c r="BA41" t="str">
        <f t="shared" si="2"/>
        <v>DS Boulsa</v>
      </c>
      <c r="BB41" t="s">
        <v>205</v>
      </c>
      <c r="BC41" t="s">
        <v>243</v>
      </c>
      <c r="BD41">
        <v>68</v>
      </c>
      <c r="BE41">
        <v>4</v>
      </c>
      <c r="BF41">
        <v>72</v>
      </c>
      <c r="BG41">
        <v>1</v>
      </c>
    </row>
    <row r="42" spans="2:59" ht="41.4">
      <c r="B42" s="8" t="s">
        <v>43</v>
      </c>
      <c r="C42" s="95">
        <v>50703</v>
      </c>
      <c r="D42" s="10">
        <v>78278</v>
      </c>
      <c r="E42" s="11">
        <v>129518</v>
      </c>
      <c r="F42" s="10">
        <v>258499</v>
      </c>
      <c r="H42" s="8" t="s">
        <v>42</v>
      </c>
      <c r="I42" s="10">
        <v>215776</v>
      </c>
      <c r="J42" s="10">
        <v>73025</v>
      </c>
      <c r="K42" s="10">
        <v>63439</v>
      </c>
      <c r="L42" s="10">
        <v>79312</v>
      </c>
      <c r="M42" s="87">
        <v>33.799999999999997</v>
      </c>
      <c r="N42" s="88">
        <v>29.4</v>
      </c>
      <c r="O42" s="87">
        <v>36.799999999999997</v>
      </c>
      <c r="Q42" s="8" t="s">
        <v>54</v>
      </c>
      <c r="R42" s="42">
        <v>0</v>
      </c>
      <c r="S42" s="42">
        <v>0</v>
      </c>
      <c r="T42" s="43">
        <v>0</v>
      </c>
      <c r="U42" s="42">
        <v>3</v>
      </c>
      <c r="V42" s="42">
        <v>20</v>
      </c>
      <c r="W42" s="42">
        <v>0</v>
      </c>
      <c r="X42" s="42">
        <v>0</v>
      </c>
      <c r="Y42" s="42">
        <v>0</v>
      </c>
      <c r="Z42" s="44">
        <v>23</v>
      </c>
      <c r="AB42" s="8" t="s">
        <v>54</v>
      </c>
      <c r="AC42" s="72">
        <v>1012</v>
      </c>
      <c r="AD42" s="74">
        <v>23</v>
      </c>
      <c r="AE42" s="30">
        <v>3.7</v>
      </c>
      <c r="AF42" s="44">
        <v>24</v>
      </c>
      <c r="AG42" s="29">
        <v>3.7</v>
      </c>
      <c r="AI42" s="8" t="s">
        <v>54</v>
      </c>
      <c r="AJ42" s="165">
        <v>122880</v>
      </c>
      <c r="AK42" s="165"/>
      <c r="AL42" s="60">
        <v>23</v>
      </c>
      <c r="AM42" s="100">
        <v>5343</v>
      </c>
      <c r="AO42" s="124"/>
      <c r="AP42" s="123" t="s">
        <v>54</v>
      </c>
      <c r="AQ42" s="72">
        <v>1012</v>
      </c>
      <c r="AR42" s="74">
        <v>23</v>
      </c>
      <c r="AS42" s="100">
        <v>5343</v>
      </c>
      <c r="AT42" s="87">
        <v>33.799999999999997</v>
      </c>
      <c r="AU42" s="88">
        <v>29.4</v>
      </c>
      <c r="AV42" s="87">
        <v>36.799999999999997</v>
      </c>
      <c r="AW42" s="95">
        <v>50703</v>
      </c>
      <c r="AX42">
        <f t="shared" si="7"/>
        <v>22231</v>
      </c>
      <c r="AY42" s="122">
        <f>VLOOKUP(AP42,M154:R253,6,FALSE)</f>
        <v>22</v>
      </c>
      <c r="BA42" t="str">
        <f t="shared" si="2"/>
        <v>DS Boussouma</v>
      </c>
      <c r="BB42" t="s">
        <v>205</v>
      </c>
      <c r="BC42" t="s">
        <v>244</v>
      </c>
      <c r="BD42">
        <v>11</v>
      </c>
      <c r="BE42">
        <v>0</v>
      </c>
      <c r="BF42">
        <v>11</v>
      </c>
      <c r="BG42">
        <v>0.1</v>
      </c>
    </row>
    <row r="43" spans="2:59" ht="41.4">
      <c r="B43" s="8" t="s">
        <v>44</v>
      </c>
      <c r="C43" s="95">
        <v>47315</v>
      </c>
      <c r="D43" s="10">
        <v>73045</v>
      </c>
      <c r="E43" s="11">
        <v>120864</v>
      </c>
      <c r="F43" s="10">
        <v>241224</v>
      </c>
      <c r="H43" s="8" t="s">
        <v>43</v>
      </c>
      <c r="I43" s="10">
        <v>258499</v>
      </c>
      <c r="J43" s="10">
        <v>156195</v>
      </c>
      <c r="K43" s="10">
        <v>64843</v>
      </c>
      <c r="L43" s="10">
        <v>37461</v>
      </c>
      <c r="M43" s="87">
        <v>60.4</v>
      </c>
      <c r="N43" s="88">
        <v>25.1</v>
      </c>
      <c r="O43" s="87">
        <v>14.5</v>
      </c>
      <c r="Q43" s="8" t="s">
        <v>55</v>
      </c>
      <c r="R43" s="42">
        <v>0</v>
      </c>
      <c r="S43" s="42">
        <v>0</v>
      </c>
      <c r="T43" s="43">
        <v>1</v>
      </c>
      <c r="U43" s="42">
        <v>1</v>
      </c>
      <c r="V43" s="42">
        <v>32</v>
      </c>
      <c r="W43" s="42">
        <v>0</v>
      </c>
      <c r="X43" s="42">
        <v>0</v>
      </c>
      <c r="Y43" s="42">
        <v>0</v>
      </c>
      <c r="Z43" s="44">
        <v>34</v>
      </c>
      <c r="AB43" s="8" t="s">
        <v>55</v>
      </c>
      <c r="AC43" s="72">
        <v>5291</v>
      </c>
      <c r="AD43" s="74">
        <v>33</v>
      </c>
      <c r="AE43" s="30">
        <v>7.1</v>
      </c>
      <c r="AF43" s="44">
        <v>34</v>
      </c>
      <c r="AG43" s="29">
        <v>7</v>
      </c>
      <c r="AI43" s="8" t="s">
        <v>55</v>
      </c>
      <c r="AJ43" s="165">
        <v>267015</v>
      </c>
      <c r="AK43" s="165"/>
      <c r="AL43" s="60">
        <v>33</v>
      </c>
      <c r="AM43" s="100">
        <v>8091</v>
      </c>
      <c r="AO43" s="124"/>
      <c r="AP43" s="123" t="s">
        <v>55</v>
      </c>
      <c r="AQ43" s="72">
        <v>5291</v>
      </c>
      <c r="AR43" s="74">
        <v>33</v>
      </c>
      <c r="AS43" s="100">
        <v>8091</v>
      </c>
      <c r="AT43" s="87">
        <v>60.4</v>
      </c>
      <c r="AU43" s="88">
        <v>25.1</v>
      </c>
      <c r="AV43" s="87">
        <v>14.5</v>
      </c>
      <c r="AW43" s="95">
        <v>47315</v>
      </c>
      <c r="AX43">
        <f t="shared" si="7"/>
        <v>48307</v>
      </c>
      <c r="AY43" s="122">
        <f>VLOOKUP(AP43,M155:R254,6,FALSE)</f>
        <v>62</v>
      </c>
      <c r="BA43" t="str">
        <f t="shared" si="2"/>
        <v>DS Kaya</v>
      </c>
      <c r="BB43" t="s">
        <v>205</v>
      </c>
      <c r="BC43" t="s">
        <v>241</v>
      </c>
      <c r="BD43">
        <v>10</v>
      </c>
      <c r="BE43">
        <v>0</v>
      </c>
      <c r="BF43">
        <v>10</v>
      </c>
      <c r="BG43">
        <v>0</v>
      </c>
    </row>
    <row r="44" spans="2:59" ht="41.4">
      <c r="B44" s="8" t="s">
        <v>45</v>
      </c>
      <c r="C44" s="95">
        <v>104093</v>
      </c>
      <c r="D44" s="10">
        <v>160701</v>
      </c>
      <c r="E44" s="11">
        <v>265904</v>
      </c>
      <c r="F44" s="10">
        <v>530698</v>
      </c>
      <c r="H44" s="8" t="s">
        <v>44</v>
      </c>
      <c r="I44" s="10">
        <v>241224</v>
      </c>
      <c r="J44" s="10">
        <v>121682</v>
      </c>
      <c r="K44" s="10">
        <v>68032</v>
      </c>
      <c r="L44" s="10">
        <v>51510</v>
      </c>
      <c r="M44" s="87">
        <v>50.4</v>
      </c>
      <c r="N44" s="88">
        <v>28.2</v>
      </c>
      <c r="O44" s="87">
        <v>21.4</v>
      </c>
      <c r="Q44" s="8" t="s">
        <v>56</v>
      </c>
      <c r="R44" s="42">
        <v>0</v>
      </c>
      <c r="S44" s="42">
        <v>0</v>
      </c>
      <c r="T44" s="43">
        <v>0</v>
      </c>
      <c r="U44" s="42">
        <v>3</v>
      </c>
      <c r="V44" s="42">
        <v>25</v>
      </c>
      <c r="W44" s="42">
        <v>0</v>
      </c>
      <c r="X44" s="42">
        <v>0</v>
      </c>
      <c r="Y44" s="42">
        <v>0</v>
      </c>
      <c r="Z44" s="44">
        <v>28</v>
      </c>
      <c r="AB44" s="8" t="s">
        <v>56</v>
      </c>
      <c r="AC44" s="72">
        <v>3098</v>
      </c>
      <c r="AD44" s="74">
        <v>28</v>
      </c>
      <c r="AE44" s="30">
        <v>5.9</v>
      </c>
      <c r="AF44" s="44">
        <v>30</v>
      </c>
      <c r="AG44" s="29">
        <v>5.7</v>
      </c>
      <c r="AI44" s="8" t="s">
        <v>56</v>
      </c>
      <c r="AJ44" s="165">
        <v>211543</v>
      </c>
      <c r="AK44" s="165"/>
      <c r="AL44" s="60">
        <v>28</v>
      </c>
      <c r="AM44" s="100">
        <v>7555</v>
      </c>
      <c r="AO44" s="124"/>
      <c r="AP44" s="123" t="s">
        <v>56</v>
      </c>
      <c r="AQ44" s="72">
        <v>3098</v>
      </c>
      <c r="AR44" s="74">
        <v>28</v>
      </c>
      <c r="AS44" s="100">
        <v>7555</v>
      </c>
      <c r="AT44" s="87">
        <v>50.4</v>
      </c>
      <c r="AU44" s="88">
        <v>28.2</v>
      </c>
      <c r="AV44" s="87">
        <v>21.4</v>
      </c>
      <c r="AW44" s="95">
        <v>104093</v>
      </c>
      <c r="AX44">
        <f t="shared" si="7"/>
        <v>38271</v>
      </c>
      <c r="AY44" s="122">
        <f>VLOOKUP(AP44,M156:R255,6,FALSE)</f>
        <v>6</v>
      </c>
      <c r="BA44" t="str">
        <f t="shared" si="2"/>
        <v>DS Kongoussi</v>
      </c>
      <c r="BB44" t="s">
        <v>205</v>
      </c>
      <c r="BC44" t="s">
        <v>245</v>
      </c>
      <c r="BD44">
        <v>79</v>
      </c>
      <c r="BE44">
        <v>19</v>
      </c>
      <c r="BF44">
        <v>98</v>
      </c>
      <c r="BG44">
        <v>0.7</v>
      </c>
    </row>
    <row r="45" spans="2:59" ht="41.4">
      <c r="B45" s="8" t="s">
        <v>46</v>
      </c>
      <c r="C45" s="95">
        <v>106552</v>
      </c>
      <c r="D45" s="10">
        <v>164497</v>
      </c>
      <c r="E45" s="11">
        <v>272189</v>
      </c>
      <c r="F45" s="10">
        <v>543238</v>
      </c>
      <c r="H45" s="8" t="s">
        <v>45</v>
      </c>
      <c r="I45" s="10">
        <v>530698</v>
      </c>
      <c r="J45" s="10">
        <v>293269</v>
      </c>
      <c r="K45" s="10">
        <v>155448</v>
      </c>
      <c r="L45" s="10">
        <v>81981</v>
      </c>
      <c r="M45" s="87">
        <v>55.3</v>
      </c>
      <c r="N45" s="88">
        <v>29.3</v>
      </c>
      <c r="O45" s="87">
        <v>15.4</v>
      </c>
      <c r="Q45" s="12" t="s">
        <v>57</v>
      </c>
      <c r="R45" s="45">
        <v>0</v>
      </c>
      <c r="S45" s="46">
        <v>0</v>
      </c>
      <c r="T45" s="46">
        <v>4</v>
      </c>
      <c r="U45" s="45">
        <v>5</v>
      </c>
      <c r="V45" s="45">
        <v>129</v>
      </c>
      <c r="W45" s="45">
        <v>14</v>
      </c>
      <c r="X45" s="45">
        <v>0</v>
      </c>
      <c r="Y45" s="45">
        <v>2</v>
      </c>
      <c r="Z45" s="45">
        <v>154</v>
      </c>
      <c r="AB45" s="12" t="s">
        <v>57</v>
      </c>
      <c r="AC45" s="73">
        <v>11450</v>
      </c>
      <c r="AD45" s="78">
        <v>148</v>
      </c>
      <c r="AE45" s="32">
        <v>5</v>
      </c>
      <c r="AF45" s="45">
        <v>162</v>
      </c>
      <c r="AG45" s="31">
        <v>4.7</v>
      </c>
      <c r="AI45" s="12" t="s">
        <v>57</v>
      </c>
      <c r="AJ45" s="171">
        <v>857973</v>
      </c>
      <c r="AK45" s="171"/>
      <c r="AL45" s="62">
        <v>148</v>
      </c>
      <c r="AM45" s="101">
        <v>5797</v>
      </c>
      <c r="AQ45" s="73">
        <v>11450</v>
      </c>
      <c r="AR45" s="78">
        <v>148</v>
      </c>
      <c r="AS45" s="101">
        <v>5797</v>
      </c>
      <c r="AT45" s="87">
        <v>55.3</v>
      </c>
      <c r="AU45" s="88">
        <v>29.3</v>
      </c>
      <c r="AV45" s="87">
        <v>15.4</v>
      </c>
      <c r="AW45" s="95">
        <v>106552</v>
      </c>
      <c r="AX45">
        <f>VLOOKUP(AO46,B45:C147,2,FALSE)</f>
        <v>145896</v>
      </c>
      <c r="AY45" s="122">
        <f>VLOOKUP(AO46,M157:R256,6,FALSE)</f>
        <v>245</v>
      </c>
      <c r="BA45" t="str">
        <f t="shared" si="2"/>
        <v>DS Tougouri</v>
      </c>
      <c r="BB45" t="s">
        <v>205</v>
      </c>
      <c r="BC45" t="s">
        <v>246</v>
      </c>
      <c r="BD45">
        <v>4</v>
      </c>
      <c r="BE45">
        <v>3</v>
      </c>
      <c r="BF45">
        <v>7</v>
      </c>
      <c r="BG45">
        <v>0.1</v>
      </c>
    </row>
    <row r="46" spans="2:59" ht="41.4">
      <c r="B46" s="8" t="s">
        <v>47</v>
      </c>
      <c r="C46" s="95">
        <v>62661</v>
      </c>
      <c r="D46" s="10">
        <v>96737</v>
      </c>
      <c r="E46" s="11">
        <v>160072</v>
      </c>
      <c r="F46" s="10">
        <v>319470</v>
      </c>
      <c r="H46" s="8" t="s">
        <v>46</v>
      </c>
      <c r="I46" s="10">
        <v>543238</v>
      </c>
      <c r="J46" s="10">
        <v>336450</v>
      </c>
      <c r="K46" s="10">
        <v>148716</v>
      </c>
      <c r="L46" s="10">
        <v>58072</v>
      </c>
      <c r="M46" s="87">
        <v>61.9</v>
      </c>
      <c r="N46" s="88">
        <v>27.4</v>
      </c>
      <c r="O46" s="87">
        <v>10.7</v>
      </c>
      <c r="Q46" s="8" t="s">
        <v>58</v>
      </c>
      <c r="R46" s="42">
        <v>0</v>
      </c>
      <c r="S46" s="42">
        <v>0</v>
      </c>
      <c r="T46" s="43">
        <v>1</v>
      </c>
      <c r="U46" s="42">
        <v>2</v>
      </c>
      <c r="V46" s="42">
        <v>30</v>
      </c>
      <c r="W46" s="42">
        <v>8</v>
      </c>
      <c r="X46" s="42">
        <v>0</v>
      </c>
      <c r="Y46" s="42">
        <v>0</v>
      </c>
      <c r="Z46" s="44">
        <v>41</v>
      </c>
      <c r="AB46" s="8" t="s">
        <v>58</v>
      </c>
      <c r="AC46" s="72">
        <v>2435</v>
      </c>
      <c r="AD46" s="74">
        <v>40</v>
      </c>
      <c r="AE46" s="30">
        <v>4.4000000000000004</v>
      </c>
      <c r="AF46" s="44">
        <v>44</v>
      </c>
      <c r="AG46" s="29">
        <v>4.2</v>
      </c>
      <c r="AI46" s="8" t="s">
        <v>58</v>
      </c>
      <c r="AJ46" s="165">
        <v>197277</v>
      </c>
      <c r="AK46" s="165"/>
      <c r="AL46" s="60">
        <v>40</v>
      </c>
      <c r="AM46" s="100">
        <v>4932</v>
      </c>
      <c r="AO46" s="128" t="s">
        <v>57</v>
      </c>
      <c r="AP46" s="129" t="s">
        <v>58</v>
      </c>
      <c r="AQ46" s="72">
        <v>2435</v>
      </c>
      <c r="AR46" s="74">
        <v>40</v>
      </c>
      <c r="AS46" s="100">
        <v>4932</v>
      </c>
      <c r="AT46" s="87">
        <v>61.9</v>
      </c>
      <c r="AU46" s="88">
        <v>27.4</v>
      </c>
      <c r="AV46" s="87">
        <v>10.7</v>
      </c>
      <c r="AW46" s="95">
        <v>62661</v>
      </c>
      <c r="AX46">
        <f>VLOOKUP(AP46,B46:C148,2,FALSE)</f>
        <v>33549</v>
      </c>
      <c r="AY46" s="122">
        <f>VLOOKUP(AP46,M158:R257,6,FALSE)</f>
        <v>40</v>
      </c>
      <c r="BA46" t="str">
        <f t="shared" si="2"/>
        <v>Centre Ouest</v>
      </c>
      <c r="BB46" t="s">
        <v>216</v>
      </c>
      <c r="BC46" t="s">
        <v>247</v>
      </c>
      <c r="BD46">
        <v>523</v>
      </c>
      <c r="BE46">
        <v>105</v>
      </c>
      <c r="BF46">
        <v>628</v>
      </c>
      <c r="BG46">
        <v>1</v>
      </c>
    </row>
    <row r="47" spans="2:59" ht="27.6">
      <c r="B47" s="12" t="s">
        <v>48</v>
      </c>
      <c r="C47" s="96">
        <v>332728</v>
      </c>
      <c r="D47" s="13">
        <v>545611</v>
      </c>
      <c r="E47" s="14">
        <v>960855</v>
      </c>
      <c r="F47" s="13">
        <v>1839194</v>
      </c>
      <c r="H47" s="8" t="s">
        <v>47</v>
      </c>
      <c r="I47" s="10">
        <v>319470</v>
      </c>
      <c r="J47" s="10">
        <v>176228</v>
      </c>
      <c r="K47" s="10">
        <v>49913</v>
      </c>
      <c r="L47" s="10">
        <v>93329</v>
      </c>
      <c r="M47" s="87">
        <v>55.2</v>
      </c>
      <c r="N47" s="88">
        <v>15.6</v>
      </c>
      <c r="O47" s="87">
        <v>29.2</v>
      </c>
      <c r="Q47" s="8" t="s">
        <v>59</v>
      </c>
      <c r="R47" s="42">
        <v>0</v>
      </c>
      <c r="S47" s="42">
        <v>0</v>
      </c>
      <c r="T47" s="43">
        <v>1</v>
      </c>
      <c r="U47" s="42">
        <v>3</v>
      </c>
      <c r="V47" s="42">
        <v>44</v>
      </c>
      <c r="W47" s="42">
        <v>1</v>
      </c>
      <c r="X47" s="42">
        <v>0</v>
      </c>
      <c r="Y47" s="42">
        <v>1</v>
      </c>
      <c r="Z47" s="44">
        <v>50</v>
      </c>
      <c r="AB47" s="8" t="s">
        <v>59</v>
      </c>
      <c r="AC47" s="72">
        <v>3453</v>
      </c>
      <c r="AD47" s="74">
        <v>48</v>
      </c>
      <c r="AE47" s="30">
        <v>4.8</v>
      </c>
      <c r="AF47" s="44">
        <v>54</v>
      </c>
      <c r="AG47" s="29">
        <v>4.5</v>
      </c>
      <c r="AI47" s="8" t="s">
        <v>59</v>
      </c>
      <c r="AJ47" s="165">
        <v>340912</v>
      </c>
      <c r="AK47" s="165"/>
      <c r="AL47" s="60">
        <v>48</v>
      </c>
      <c r="AM47" s="100">
        <v>7102</v>
      </c>
      <c r="AO47" s="130"/>
      <c r="AP47" s="129" t="s">
        <v>59</v>
      </c>
      <c r="AQ47" s="72">
        <v>3453</v>
      </c>
      <c r="AR47" s="74">
        <v>48</v>
      </c>
      <c r="AS47" s="100">
        <v>7102</v>
      </c>
      <c r="AT47" s="87">
        <v>55.2</v>
      </c>
      <c r="AU47" s="88">
        <v>15.6</v>
      </c>
      <c r="AV47" s="87">
        <v>29.2</v>
      </c>
      <c r="AW47" s="96">
        <v>332728</v>
      </c>
      <c r="AX47">
        <f>VLOOKUP(AP47,B47:C149,2,FALSE)</f>
        <v>57971</v>
      </c>
      <c r="AY47" s="122">
        <f>VLOOKUP(AP47,M159:R258,6,FALSE)</f>
        <v>163</v>
      </c>
      <c r="BA47" t="str">
        <f t="shared" si="2"/>
        <v>CHR Koudougou</v>
      </c>
      <c r="BB47" t="s">
        <v>203</v>
      </c>
      <c r="BC47" t="s">
        <v>248</v>
      </c>
      <c r="BD47">
        <v>292</v>
      </c>
      <c r="BE47">
        <v>88</v>
      </c>
      <c r="BF47">
        <v>380</v>
      </c>
      <c r="BG47">
        <v>8.9</v>
      </c>
    </row>
    <row r="48" spans="2:59" ht="41.4">
      <c r="B48" s="8" t="s">
        <v>49</v>
      </c>
      <c r="C48" s="86"/>
      <c r="D48" s="9"/>
      <c r="E48" s="9"/>
      <c r="F48" s="9"/>
      <c r="H48" s="12" t="s">
        <v>48</v>
      </c>
      <c r="I48" s="13">
        <v>1839194</v>
      </c>
      <c r="J48" s="13">
        <v>1174275</v>
      </c>
      <c r="K48" s="13">
        <v>335717</v>
      </c>
      <c r="L48" s="13">
        <v>329202</v>
      </c>
      <c r="M48" s="89">
        <v>63.8</v>
      </c>
      <c r="N48" s="90">
        <v>18.3</v>
      </c>
      <c r="O48" s="89">
        <v>17.899999999999999</v>
      </c>
      <c r="Q48" s="8" t="s">
        <v>60</v>
      </c>
      <c r="R48" s="42">
        <v>0</v>
      </c>
      <c r="S48" s="42">
        <v>0</v>
      </c>
      <c r="T48" s="43">
        <v>1</v>
      </c>
      <c r="U48" s="42">
        <v>0</v>
      </c>
      <c r="V48" s="42">
        <v>32</v>
      </c>
      <c r="W48" s="42">
        <v>2</v>
      </c>
      <c r="X48" s="42">
        <v>0</v>
      </c>
      <c r="Y48" s="42">
        <v>1</v>
      </c>
      <c r="Z48" s="44">
        <v>36</v>
      </c>
      <c r="AB48" s="8" t="s">
        <v>60</v>
      </c>
      <c r="AC48" s="72">
        <v>3862</v>
      </c>
      <c r="AD48" s="74">
        <v>34</v>
      </c>
      <c r="AE48" s="30">
        <v>6</v>
      </c>
      <c r="AF48" s="44">
        <v>38</v>
      </c>
      <c r="AG48" s="29">
        <v>5.7</v>
      </c>
      <c r="AI48" s="8" t="s">
        <v>60</v>
      </c>
      <c r="AJ48" s="165">
        <v>213402</v>
      </c>
      <c r="AK48" s="165"/>
      <c r="AL48" s="60">
        <v>34</v>
      </c>
      <c r="AM48" s="100">
        <v>6277</v>
      </c>
      <c r="AO48" s="130"/>
      <c r="AP48" s="129" t="s">
        <v>60</v>
      </c>
      <c r="AQ48" s="72">
        <v>3862</v>
      </c>
      <c r="AR48" s="74">
        <v>34</v>
      </c>
      <c r="AS48" s="100">
        <v>6277</v>
      </c>
      <c r="AT48" s="89">
        <v>63.8</v>
      </c>
      <c r="AU48" s="90">
        <v>18.3</v>
      </c>
      <c r="AV48" s="89">
        <v>17.899999999999999</v>
      </c>
      <c r="AW48" s="86"/>
      <c r="AX48">
        <f>VLOOKUP(AP48,B48:C150,2,FALSE)</f>
        <v>36286</v>
      </c>
      <c r="AY48" s="122">
        <f>VLOOKUP(AP48,M160:R259,6,FALSE)</f>
        <v>28</v>
      </c>
      <c r="BA48" t="str">
        <f t="shared" si="2"/>
        <v>DS Koudougou</v>
      </c>
      <c r="BB48" t="s">
        <v>205</v>
      </c>
      <c r="BC48" t="s">
        <v>248</v>
      </c>
      <c r="BD48">
        <v>30</v>
      </c>
      <c r="BE48">
        <v>2</v>
      </c>
      <c r="BF48">
        <v>32</v>
      </c>
      <c r="BG48">
        <v>0.3</v>
      </c>
    </row>
    <row r="49" spans="2:60" ht="41.4">
      <c r="B49" s="8" t="s">
        <v>50</v>
      </c>
      <c r="C49" s="95">
        <v>81343</v>
      </c>
      <c r="D49" s="10">
        <v>133391</v>
      </c>
      <c r="E49" s="11">
        <v>234906</v>
      </c>
      <c r="F49" s="10">
        <v>449640</v>
      </c>
      <c r="H49" s="8" t="s">
        <v>49</v>
      </c>
      <c r="I49" s="9"/>
      <c r="J49" s="9"/>
      <c r="K49" s="9"/>
      <c r="L49" s="9"/>
      <c r="M49" s="9"/>
      <c r="N49" s="9"/>
      <c r="O49" s="9"/>
      <c r="Q49" s="8" t="s">
        <v>61</v>
      </c>
      <c r="R49" s="42">
        <v>0</v>
      </c>
      <c r="S49" s="42">
        <v>0</v>
      </c>
      <c r="T49" s="43">
        <v>1</v>
      </c>
      <c r="U49" s="42">
        <v>0</v>
      </c>
      <c r="V49" s="42">
        <v>23</v>
      </c>
      <c r="W49" s="42">
        <v>3</v>
      </c>
      <c r="X49" s="42">
        <v>0</v>
      </c>
      <c r="Y49" s="42">
        <v>0</v>
      </c>
      <c r="Z49" s="44">
        <v>27</v>
      </c>
      <c r="AB49" s="8" t="s">
        <v>61</v>
      </c>
      <c r="AC49" s="72">
        <v>1700</v>
      </c>
      <c r="AD49" s="74">
        <v>26</v>
      </c>
      <c r="AE49" s="30">
        <v>4.5999999999999996</v>
      </c>
      <c r="AF49" s="44">
        <v>26</v>
      </c>
      <c r="AG49" s="29">
        <v>4.5999999999999996</v>
      </c>
      <c r="AI49" s="8" t="s">
        <v>61</v>
      </c>
      <c r="AJ49" s="165">
        <v>106382</v>
      </c>
      <c r="AK49" s="165"/>
      <c r="AL49" s="60">
        <v>26</v>
      </c>
      <c r="AM49" s="100">
        <v>4092</v>
      </c>
      <c r="AO49" s="130"/>
      <c r="AP49" s="129" t="s">
        <v>61</v>
      </c>
      <c r="AQ49" s="72">
        <v>1700</v>
      </c>
      <c r="AR49" s="74">
        <v>26</v>
      </c>
      <c r="AS49" s="100">
        <v>4092</v>
      </c>
      <c r="AT49" s="9"/>
      <c r="AU49" s="9"/>
      <c r="AV49" s="9"/>
      <c r="AW49" s="95">
        <v>81343</v>
      </c>
      <c r="AX49">
        <f>VLOOKUP(AP49,B49:C151,2,FALSE)</f>
        <v>18090</v>
      </c>
      <c r="AY49" s="122">
        <f>VLOOKUP(AP49,M161:R260,6,FALSE)</f>
        <v>14</v>
      </c>
      <c r="BA49" t="str">
        <f t="shared" si="2"/>
        <v>DS Léo</v>
      </c>
      <c r="BB49" t="s">
        <v>205</v>
      </c>
      <c r="BC49" t="s">
        <v>249</v>
      </c>
      <c r="BD49">
        <v>58</v>
      </c>
      <c r="BE49">
        <v>3</v>
      </c>
      <c r="BF49">
        <v>61</v>
      </c>
      <c r="BG49">
        <v>0.5</v>
      </c>
    </row>
    <row r="50" spans="2:60" ht="41.4">
      <c r="B50" s="8" t="s">
        <v>51</v>
      </c>
      <c r="C50" s="95">
        <v>68921</v>
      </c>
      <c r="D50" s="10">
        <v>113019</v>
      </c>
      <c r="E50" s="11">
        <v>199033</v>
      </c>
      <c r="F50" s="10">
        <v>380973</v>
      </c>
      <c r="H50" s="8" t="s">
        <v>50</v>
      </c>
      <c r="I50" s="10">
        <v>449640</v>
      </c>
      <c r="J50" s="10">
        <v>292266</v>
      </c>
      <c r="K50" s="10">
        <v>89928</v>
      </c>
      <c r="L50" s="10">
        <v>67446</v>
      </c>
      <c r="M50" s="87">
        <v>65</v>
      </c>
      <c r="N50" s="88">
        <v>20</v>
      </c>
      <c r="O50" s="87">
        <v>15</v>
      </c>
      <c r="Q50" s="12" t="s">
        <v>62</v>
      </c>
      <c r="R50" s="45">
        <v>0</v>
      </c>
      <c r="S50" s="46">
        <v>1</v>
      </c>
      <c r="T50" s="46">
        <v>4</v>
      </c>
      <c r="U50" s="45">
        <v>11</v>
      </c>
      <c r="V50" s="45">
        <v>173</v>
      </c>
      <c r="W50" s="45">
        <v>1</v>
      </c>
      <c r="X50" s="45">
        <v>0</v>
      </c>
      <c r="Y50" s="45">
        <v>15</v>
      </c>
      <c r="Z50" s="45">
        <v>205</v>
      </c>
      <c r="AB50" s="12" t="s">
        <v>62</v>
      </c>
      <c r="AC50" s="73">
        <v>46694</v>
      </c>
      <c r="AD50" s="78">
        <v>185</v>
      </c>
      <c r="AE50" s="32">
        <v>9</v>
      </c>
      <c r="AF50" s="45">
        <v>209</v>
      </c>
      <c r="AG50" s="31">
        <v>8.4</v>
      </c>
      <c r="AI50" s="12" t="s">
        <v>62</v>
      </c>
      <c r="AJ50" s="172">
        <v>2193932</v>
      </c>
      <c r="AK50" s="172"/>
      <c r="AL50" s="62">
        <v>185</v>
      </c>
      <c r="AM50" s="103">
        <v>11859</v>
      </c>
      <c r="AQ50" s="73">
        <v>46694</v>
      </c>
      <c r="AR50" s="78">
        <v>185</v>
      </c>
      <c r="AS50" s="103">
        <v>11859</v>
      </c>
      <c r="AT50" s="87">
        <v>65</v>
      </c>
      <c r="AU50" s="88">
        <v>20</v>
      </c>
      <c r="AV50" s="87">
        <v>15</v>
      </c>
      <c r="AW50" s="95">
        <v>68921</v>
      </c>
      <c r="AX50">
        <f>VLOOKUP(AO51,B50:C152,2,FALSE)</f>
        <v>462005</v>
      </c>
      <c r="AY50" s="122" t="e">
        <f>VLOOKUP(AO51,M162:R261,6,FALSE)</f>
        <v>#N/A</v>
      </c>
      <c r="BA50" t="str">
        <f t="shared" si="2"/>
        <v>DS Nanoro</v>
      </c>
      <c r="BB50" t="s">
        <v>205</v>
      </c>
      <c r="BC50" t="s">
        <v>250</v>
      </c>
      <c r="BD50">
        <v>36</v>
      </c>
      <c r="BE50">
        <v>4</v>
      </c>
      <c r="BF50">
        <v>40</v>
      </c>
      <c r="BG50">
        <v>0.7</v>
      </c>
    </row>
    <row r="51" spans="2:60" ht="27.6">
      <c r="B51" s="8" t="s">
        <v>52</v>
      </c>
      <c r="C51" s="95">
        <v>34124</v>
      </c>
      <c r="D51" s="10">
        <v>55956</v>
      </c>
      <c r="E51" s="11">
        <v>98549</v>
      </c>
      <c r="F51" s="10">
        <v>188629</v>
      </c>
      <c r="H51" s="8" t="s">
        <v>51</v>
      </c>
      <c r="I51" s="10">
        <v>380973</v>
      </c>
      <c r="J51" s="10">
        <v>247632</v>
      </c>
      <c r="K51" s="10">
        <v>76195</v>
      </c>
      <c r="L51" s="10">
        <v>57146</v>
      </c>
      <c r="M51" s="87">
        <v>65</v>
      </c>
      <c r="N51" s="88">
        <v>20</v>
      </c>
      <c r="O51" s="87">
        <v>15</v>
      </c>
      <c r="Q51" s="8" t="s">
        <v>64</v>
      </c>
      <c r="R51" s="42">
        <v>0</v>
      </c>
      <c r="S51" s="42">
        <v>0</v>
      </c>
      <c r="T51" s="43">
        <v>1</v>
      </c>
      <c r="U51" s="42">
        <v>2</v>
      </c>
      <c r="V51" s="42">
        <v>30</v>
      </c>
      <c r="W51" s="42">
        <v>1</v>
      </c>
      <c r="X51" s="42">
        <v>0</v>
      </c>
      <c r="Y51" s="42">
        <v>1</v>
      </c>
      <c r="Z51" s="44">
        <v>35</v>
      </c>
      <c r="AB51" s="8" t="s">
        <v>64</v>
      </c>
      <c r="AC51" s="72">
        <v>5790</v>
      </c>
      <c r="AD51" s="74">
        <v>33</v>
      </c>
      <c r="AE51" s="30">
        <v>7.5</v>
      </c>
      <c r="AF51" s="44">
        <v>37</v>
      </c>
      <c r="AG51" s="29">
        <v>7.1</v>
      </c>
      <c r="AI51" s="8" t="s">
        <v>64</v>
      </c>
      <c r="AJ51" s="165">
        <v>475536</v>
      </c>
      <c r="AK51" s="165"/>
      <c r="AL51" s="60">
        <v>33</v>
      </c>
      <c r="AM51" s="102">
        <v>14410</v>
      </c>
      <c r="AO51" s="131" t="s">
        <v>62</v>
      </c>
      <c r="AP51" s="123" t="s">
        <v>64</v>
      </c>
      <c r="AQ51" s="72">
        <v>5790</v>
      </c>
      <c r="AR51" s="74">
        <v>33</v>
      </c>
      <c r="AS51" s="102">
        <v>14410</v>
      </c>
      <c r="AT51" s="87">
        <v>65</v>
      </c>
      <c r="AU51" s="88">
        <v>20</v>
      </c>
      <c r="AV51" s="87">
        <v>15</v>
      </c>
      <c r="AW51" s="95">
        <v>34124</v>
      </c>
      <c r="AX51">
        <f>VLOOKUP(AP51,B51:C153,2,FALSE)</f>
        <v>100141</v>
      </c>
      <c r="AY51" s="122">
        <f t="shared" ref="AY51:AY56" si="8">VLOOKUP(AP51,M163:R262,6,FALSE)</f>
        <v>75</v>
      </c>
      <c r="BA51" t="str">
        <f t="shared" si="2"/>
        <v>DS Réo</v>
      </c>
      <c r="BB51" t="s">
        <v>205</v>
      </c>
      <c r="BC51" t="s">
        <v>251</v>
      </c>
      <c r="BD51">
        <v>25</v>
      </c>
      <c r="BE51">
        <v>0</v>
      </c>
      <c r="BF51">
        <v>25</v>
      </c>
      <c r="BG51">
        <v>0.4</v>
      </c>
    </row>
    <row r="52" spans="2:60" ht="27.6">
      <c r="B52" s="8" t="s">
        <v>53</v>
      </c>
      <c r="C52" s="95">
        <v>39531</v>
      </c>
      <c r="D52" s="10">
        <v>64823</v>
      </c>
      <c r="E52" s="11">
        <v>114160</v>
      </c>
      <c r="F52" s="10">
        <v>218514</v>
      </c>
      <c r="H52" s="8" t="s">
        <v>52</v>
      </c>
      <c r="I52" s="10">
        <v>188629</v>
      </c>
      <c r="J52" s="10">
        <v>122609</v>
      </c>
      <c r="K52" s="10">
        <v>37726</v>
      </c>
      <c r="L52" s="10">
        <v>28294</v>
      </c>
      <c r="M52" s="87">
        <v>65</v>
      </c>
      <c r="N52" s="88">
        <v>20</v>
      </c>
      <c r="O52" s="87">
        <v>15</v>
      </c>
      <c r="Q52" s="8" t="s">
        <v>65</v>
      </c>
      <c r="R52" s="42">
        <v>0</v>
      </c>
      <c r="S52" s="42">
        <v>0</v>
      </c>
      <c r="T52" s="43">
        <v>1</v>
      </c>
      <c r="U52" s="42">
        <v>1</v>
      </c>
      <c r="V52" s="42">
        <v>43</v>
      </c>
      <c r="W52" s="42">
        <v>0</v>
      </c>
      <c r="X52" s="42">
        <v>0</v>
      </c>
      <c r="Y52" s="42">
        <v>2</v>
      </c>
      <c r="Z52" s="44">
        <v>47</v>
      </c>
      <c r="AB52" s="8" t="s">
        <v>65</v>
      </c>
      <c r="AC52" s="72">
        <v>14846</v>
      </c>
      <c r="AD52" s="74">
        <v>44</v>
      </c>
      <c r="AE52" s="30">
        <v>10.4</v>
      </c>
      <c r="AF52" s="44">
        <v>48</v>
      </c>
      <c r="AG52" s="29">
        <v>9.9</v>
      </c>
      <c r="AI52" s="8" t="s">
        <v>65</v>
      </c>
      <c r="AJ52" s="165">
        <v>693183</v>
      </c>
      <c r="AK52" s="165"/>
      <c r="AL52" s="60">
        <v>44</v>
      </c>
      <c r="AM52" s="102">
        <v>15754</v>
      </c>
      <c r="AO52" s="124"/>
      <c r="AP52" s="123" t="s">
        <v>65</v>
      </c>
      <c r="AQ52" s="72">
        <v>14846</v>
      </c>
      <c r="AR52" s="74">
        <v>44</v>
      </c>
      <c r="AS52" s="102">
        <v>15754</v>
      </c>
      <c r="AT52" s="87">
        <v>65</v>
      </c>
      <c r="AU52" s="88">
        <v>20</v>
      </c>
      <c r="AV52" s="87">
        <v>15</v>
      </c>
      <c r="AW52" s="95">
        <v>39531</v>
      </c>
      <c r="AX52">
        <f>VLOOKUP(AP52,B52:C153,2,FALSE)</f>
        <v>145972</v>
      </c>
      <c r="AY52" s="122">
        <f t="shared" si="8"/>
        <v>20</v>
      </c>
      <c r="BA52" t="str">
        <f t="shared" si="2"/>
        <v>DS Sabou</v>
      </c>
      <c r="BB52" t="s">
        <v>205</v>
      </c>
      <c r="BC52" t="s">
        <v>252</v>
      </c>
      <c r="BD52">
        <v>15</v>
      </c>
      <c r="BE52">
        <v>7</v>
      </c>
      <c r="BF52">
        <v>22</v>
      </c>
      <c r="BG52">
        <v>0.5</v>
      </c>
    </row>
    <row r="53" spans="2:60">
      <c r="B53" s="8" t="s">
        <v>54</v>
      </c>
      <c r="C53" s="95">
        <v>22231</v>
      </c>
      <c r="D53" s="10">
        <v>36451</v>
      </c>
      <c r="E53" s="11">
        <v>64198</v>
      </c>
      <c r="F53" s="10">
        <v>122880</v>
      </c>
      <c r="H53" s="8" t="s">
        <v>53</v>
      </c>
      <c r="I53" s="10">
        <v>218514</v>
      </c>
      <c r="J53" s="10">
        <v>142034</v>
      </c>
      <c r="K53" s="10">
        <v>43703</v>
      </c>
      <c r="L53" s="10">
        <v>32777</v>
      </c>
      <c r="M53" s="87">
        <v>65</v>
      </c>
      <c r="N53" s="88">
        <v>20</v>
      </c>
      <c r="O53" s="87">
        <v>15</v>
      </c>
      <c r="Q53" s="8" t="s">
        <v>66</v>
      </c>
      <c r="R53" s="42">
        <v>0</v>
      </c>
      <c r="S53" s="42">
        <v>1</v>
      </c>
      <c r="T53" s="43">
        <v>0</v>
      </c>
      <c r="U53" s="42">
        <v>6</v>
      </c>
      <c r="V53" s="42">
        <v>56</v>
      </c>
      <c r="W53" s="42">
        <v>0</v>
      </c>
      <c r="X53" s="42">
        <v>0</v>
      </c>
      <c r="Y53" s="42">
        <v>11</v>
      </c>
      <c r="Z53" s="44">
        <v>74</v>
      </c>
      <c r="AB53" s="8" t="s">
        <v>66</v>
      </c>
      <c r="AC53" s="72">
        <v>11212</v>
      </c>
      <c r="AD53" s="74">
        <v>62</v>
      </c>
      <c r="AE53" s="30">
        <v>7.6</v>
      </c>
      <c r="AF53" s="44">
        <v>77</v>
      </c>
      <c r="AG53" s="29">
        <v>6.8</v>
      </c>
      <c r="AI53" s="8" t="s">
        <v>66</v>
      </c>
      <c r="AJ53" s="165">
        <v>485599</v>
      </c>
      <c r="AK53" s="165"/>
      <c r="AL53" s="60">
        <v>62</v>
      </c>
      <c r="AM53" s="100">
        <v>7832</v>
      </c>
      <c r="AO53" s="124"/>
      <c r="AP53" s="123" t="s">
        <v>66</v>
      </c>
      <c r="AQ53" s="72">
        <v>11212</v>
      </c>
      <c r="AR53" s="74">
        <v>62</v>
      </c>
      <c r="AS53" s="100">
        <v>7832</v>
      </c>
      <c r="AT53" s="87">
        <v>65</v>
      </c>
      <c r="AU53" s="88">
        <v>20</v>
      </c>
      <c r="AV53" s="87">
        <v>15</v>
      </c>
      <c r="AW53" s="95">
        <v>22231</v>
      </c>
      <c r="AX53">
        <f>VLOOKUP(AP53,B53:C154,2,FALSE)</f>
        <v>102259</v>
      </c>
      <c r="AY53" s="122">
        <f t="shared" si="8"/>
        <v>73</v>
      </c>
      <c r="BA53" t="str">
        <f t="shared" si="2"/>
        <v>DS Sapouy</v>
      </c>
      <c r="BB53" t="s">
        <v>205</v>
      </c>
      <c r="BC53" t="s">
        <v>253</v>
      </c>
      <c r="BD53">
        <v>61</v>
      </c>
      <c r="BE53">
        <v>1</v>
      </c>
      <c r="BF53">
        <v>62</v>
      </c>
      <c r="BG53">
        <v>0.6</v>
      </c>
    </row>
    <row r="54" spans="2:60" ht="27.6">
      <c r="B54" s="8" t="s">
        <v>55</v>
      </c>
      <c r="C54" s="95">
        <v>48307</v>
      </c>
      <c r="D54" s="10">
        <v>79214</v>
      </c>
      <c r="E54" s="11">
        <v>139494</v>
      </c>
      <c r="F54" s="10">
        <v>267015</v>
      </c>
      <c r="H54" s="8" t="s">
        <v>54</v>
      </c>
      <c r="I54" s="10">
        <v>122880</v>
      </c>
      <c r="J54" s="10">
        <v>79872</v>
      </c>
      <c r="K54" s="10">
        <v>24576</v>
      </c>
      <c r="L54" s="10">
        <v>18432</v>
      </c>
      <c r="M54" s="87">
        <v>65</v>
      </c>
      <c r="N54" s="88">
        <v>20</v>
      </c>
      <c r="O54" s="87">
        <v>15</v>
      </c>
      <c r="Q54" s="8" t="s">
        <v>67</v>
      </c>
      <c r="R54" s="42">
        <v>0</v>
      </c>
      <c r="S54" s="42">
        <v>0</v>
      </c>
      <c r="T54" s="43">
        <v>1</v>
      </c>
      <c r="U54" s="42">
        <v>0</v>
      </c>
      <c r="V54" s="42">
        <v>14</v>
      </c>
      <c r="W54" s="42">
        <v>0</v>
      </c>
      <c r="X54" s="42">
        <v>0</v>
      </c>
      <c r="Y54" s="42">
        <v>0</v>
      </c>
      <c r="Z54" s="44">
        <v>15</v>
      </c>
      <c r="AB54" s="8" t="s">
        <v>67</v>
      </c>
      <c r="AC54" s="72">
        <v>5125</v>
      </c>
      <c r="AD54" s="74">
        <v>14</v>
      </c>
      <c r="AE54" s="30">
        <v>10.8</v>
      </c>
      <c r="AF54" s="44">
        <v>14</v>
      </c>
      <c r="AG54" s="29">
        <v>10.8</v>
      </c>
      <c r="AI54" s="8" t="s">
        <v>67</v>
      </c>
      <c r="AJ54" s="165">
        <v>116051</v>
      </c>
      <c r="AK54" s="165"/>
      <c r="AL54" s="60">
        <v>14</v>
      </c>
      <c r="AM54" s="100">
        <v>8289</v>
      </c>
      <c r="AO54" s="124"/>
      <c r="AP54" s="123" t="s">
        <v>67</v>
      </c>
      <c r="AQ54" s="72">
        <v>5125</v>
      </c>
      <c r="AR54" s="74">
        <v>14</v>
      </c>
      <c r="AS54" s="100">
        <v>8289</v>
      </c>
      <c r="AT54" s="87">
        <v>65</v>
      </c>
      <c r="AU54" s="88">
        <v>20</v>
      </c>
      <c r="AV54" s="87">
        <v>15</v>
      </c>
      <c r="AW54" s="95">
        <v>48307</v>
      </c>
      <c r="AX54">
        <f>VLOOKUP(AP54,B54:C155,2,FALSE)</f>
        <v>24437</v>
      </c>
      <c r="AY54" s="122">
        <f t="shared" si="8"/>
        <v>0</v>
      </c>
      <c r="BA54" t="str">
        <f t="shared" si="2"/>
        <v>DS Tenado</v>
      </c>
      <c r="BB54" t="s">
        <v>205</v>
      </c>
      <c r="BC54" t="s">
        <v>254</v>
      </c>
      <c r="BD54">
        <v>6</v>
      </c>
      <c r="BE54">
        <v>0</v>
      </c>
      <c r="BF54">
        <v>6</v>
      </c>
      <c r="BG54">
        <v>0.1</v>
      </c>
    </row>
    <row r="55" spans="2:60" ht="27.6">
      <c r="B55" s="15" t="s">
        <v>56</v>
      </c>
      <c r="C55" s="97">
        <v>38271</v>
      </c>
      <c r="D55" s="16">
        <v>62757</v>
      </c>
      <c r="E55" s="17">
        <v>110515</v>
      </c>
      <c r="F55" s="16">
        <v>211543</v>
      </c>
      <c r="H55" s="8" t="s">
        <v>55</v>
      </c>
      <c r="I55" s="10">
        <v>267015</v>
      </c>
      <c r="J55" s="10">
        <v>152359</v>
      </c>
      <c r="K55" s="10">
        <v>21281</v>
      </c>
      <c r="L55" s="10">
        <v>93375</v>
      </c>
      <c r="M55" s="87">
        <v>57.1</v>
      </c>
      <c r="N55" s="88">
        <v>8</v>
      </c>
      <c r="O55" s="87">
        <v>35</v>
      </c>
      <c r="Q55" s="8" t="s">
        <v>68</v>
      </c>
      <c r="R55" s="42">
        <v>0</v>
      </c>
      <c r="S55" s="42">
        <v>0</v>
      </c>
      <c r="T55" s="43">
        <v>0</v>
      </c>
      <c r="U55" s="42">
        <v>1</v>
      </c>
      <c r="V55" s="42">
        <v>18</v>
      </c>
      <c r="W55" s="42">
        <v>0</v>
      </c>
      <c r="X55" s="42">
        <v>0</v>
      </c>
      <c r="Y55" s="42">
        <v>0</v>
      </c>
      <c r="Z55" s="44">
        <v>19</v>
      </c>
      <c r="AB55" s="8" t="s">
        <v>68</v>
      </c>
      <c r="AC55" s="72">
        <v>2754</v>
      </c>
      <c r="AD55" s="74">
        <v>19</v>
      </c>
      <c r="AE55" s="30">
        <v>6.8</v>
      </c>
      <c r="AF55" s="44">
        <v>20</v>
      </c>
      <c r="AG55" s="29">
        <v>6.6</v>
      </c>
      <c r="AI55" s="8" t="s">
        <v>68</v>
      </c>
      <c r="AJ55" s="165">
        <v>291367</v>
      </c>
      <c r="AK55" s="165"/>
      <c r="AL55" s="60">
        <v>19</v>
      </c>
      <c r="AM55" s="102">
        <v>15335</v>
      </c>
      <c r="AO55" s="124"/>
      <c r="AP55" s="123" t="s">
        <v>68</v>
      </c>
      <c r="AQ55" s="72">
        <v>2754</v>
      </c>
      <c r="AR55" s="74">
        <v>19</v>
      </c>
      <c r="AS55" s="102">
        <v>15335</v>
      </c>
      <c r="AT55" s="87">
        <v>57.1</v>
      </c>
      <c r="AU55" s="88">
        <v>8</v>
      </c>
      <c r="AV55" s="87">
        <v>35</v>
      </c>
      <c r="AW55" s="97">
        <v>38271</v>
      </c>
      <c r="AX55">
        <f>VLOOKUP(AP55,B55:C156,2,FALSE)</f>
        <v>61359</v>
      </c>
      <c r="AY55" s="122">
        <f t="shared" si="8"/>
        <v>18</v>
      </c>
      <c r="BA55" t="str">
        <f t="shared" si="2"/>
        <v>Centre Sud</v>
      </c>
      <c r="BB55" t="s">
        <v>216</v>
      </c>
      <c r="BC55" t="s">
        <v>255</v>
      </c>
      <c r="BD55">
        <v>232</v>
      </c>
      <c r="BE55">
        <v>13</v>
      </c>
      <c r="BF55">
        <v>245</v>
      </c>
      <c r="BG55">
        <v>0.8</v>
      </c>
    </row>
    <row r="56" spans="2:60" ht="27.6">
      <c r="B56" s="5" t="s">
        <v>57</v>
      </c>
      <c r="C56" s="94">
        <v>145896</v>
      </c>
      <c r="D56" s="6">
        <v>243657</v>
      </c>
      <c r="E56" s="7">
        <v>468420</v>
      </c>
      <c r="F56" s="6">
        <v>857973</v>
      </c>
      <c r="H56" s="15" t="s">
        <v>56</v>
      </c>
      <c r="I56" s="16">
        <v>211543</v>
      </c>
      <c r="J56" s="16">
        <v>137503</v>
      </c>
      <c r="K56" s="16">
        <v>42309</v>
      </c>
      <c r="L56" s="16">
        <v>31731</v>
      </c>
      <c r="M56" s="91">
        <v>65</v>
      </c>
      <c r="N56" s="92">
        <v>20</v>
      </c>
      <c r="O56" s="91">
        <v>15</v>
      </c>
      <c r="Q56" s="15" t="s">
        <v>69</v>
      </c>
      <c r="R56" s="47">
        <v>0</v>
      </c>
      <c r="S56" s="47">
        <v>0</v>
      </c>
      <c r="T56" s="48">
        <v>1</v>
      </c>
      <c r="U56" s="47">
        <v>1</v>
      </c>
      <c r="V56" s="47">
        <v>12</v>
      </c>
      <c r="W56" s="47">
        <v>0</v>
      </c>
      <c r="X56" s="47">
        <v>0</v>
      </c>
      <c r="Y56" s="47">
        <v>1</v>
      </c>
      <c r="Z56" s="49">
        <v>15</v>
      </c>
      <c r="AB56" s="15" t="s">
        <v>69</v>
      </c>
      <c r="AC56" s="75">
        <v>6967</v>
      </c>
      <c r="AD56" s="79">
        <v>13</v>
      </c>
      <c r="AE56" s="35">
        <v>13.1</v>
      </c>
      <c r="AF56" s="49">
        <v>13</v>
      </c>
      <c r="AG56" s="34">
        <v>13.1</v>
      </c>
      <c r="AI56" s="15" t="s">
        <v>69</v>
      </c>
      <c r="AJ56" s="174">
        <v>132196</v>
      </c>
      <c r="AK56" s="174"/>
      <c r="AL56" s="64">
        <v>13</v>
      </c>
      <c r="AM56" s="104">
        <v>10169</v>
      </c>
      <c r="AO56" s="124"/>
      <c r="AP56" s="132" t="s">
        <v>69</v>
      </c>
      <c r="AQ56" s="75">
        <v>6967</v>
      </c>
      <c r="AR56" s="79">
        <v>13</v>
      </c>
      <c r="AS56" s="104">
        <v>10169</v>
      </c>
      <c r="AT56" s="91">
        <v>65</v>
      </c>
      <c r="AU56" s="92">
        <v>20</v>
      </c>
      <c r="AV56" s="91">
        <v>15</v>
      </c>
      <c r="AW56" s="94">
        <v>145896</v>
      </c>
      <c r="AX56">
        <f>VLOOKUP(AP56,B56:C157,2,FALSE)</f>
        <v>27837</v>
      </c>
      <c r="AY56" s="122">
        <f t="shared" si="8"/>
        <v>2</v>
      </c>
      <c r="BA56" t="str">
        <f t="shared" si="2"/>
        <v>DS Kombissiri</v>
      </c>
      <c r="BB56" t="s">
        <v>205</v>
      </c>
      <c r="BC56" t="s">
        <v>256</v>
      </c>
      <c r="BD56">
        <v>31</v>
      </c>
      <c r="BE56">
        <v>9</v>
      </c>
      <c r="BF56">
        <v>40</v>
      </c>
      <c r="BG56">
        <v>0.6</v>
      </c>
    </row>
    <row r="57" spans="2:60" ht="27.6">
      <c r="B57" s="8" t="s">
        <v>58</v>
      </c>
      <c r="C57" s="95">
        <v>33549</v>
      </c>
      <c r="D57" s="10">
        <v>56025</v>
      </c>
      <c r="E57" s="11">
        <v>107703</v>
      </c>
      <c r="F57" s="10">
        <v>197277</v>
      </c>
      <c r="Q57" s="5" t="s">
        <v>70</v>
      </c>
      <c r="R57" s="40">
        <v>1</v>
      </c>
      <c r="S57" s="41">
        <v>0</v>
      </c>
      <c r="T57" s="41">
        <v>5</v>
      </c>
      <c r="U57" s="40">
        <v>14</v>
      </c>
      <c r="V57" s="40">
        <v>204</v>
      </c>
      <c r="W57" s="40">
        <v>2</v>
      </c>
      <c r="X57" s="40">
        <v>0</v>
      </c>
      <c r="Y57" s="40">
        <v>42</v>
      </c>
      <c r="Z57" s="40">
        <v>268</v>
      </c>
      <c r="AB57" s="5" t="s">
        <v>70</v>
      </c>
      <c r="AC57" s="71">
        <v>25434</v>
      </c>
      <c r="AD57" s="77">
        <v>220</v>
      </c>
      <c r="AE57" s="25">
        <v>6.1</v>
      </c>
      <c r="AF57" s="40">
        <v>318</v>
      </c>
      <c r="AG57" s="24">
        <v>5</v>
      </c>
      <c r="AI57" s="5" t="s">
        <v>70</v>
      </c>
      <c r="AJ57" s="57">
        <v>2511554</v>
      </c>
      <c r="AK57" s="175">
        <v>220</v>
      </c>
      <c r="AL57" s="175"/>
      <c r="AM57" s="105">
        <v>11416</v>
      </c>
      <c r="AQ57" s="71">
        <v>25434</v>
      </c>
      <c r="AR57" s="77">
        <v>220</v>
      </c>
      <c r="AS57" s="105">
        <v>11416</v>
      </c>
      <c r="AW57" s="95">
        <v>33549</v>
      </c>
      <c r="AX57">
        <f>VLOOKUP(AO58,B57:C158,2,FALSE)</f>
        <v>391511</v>
      </c>
      <c r="AY57" s="122">
        <f>VLOOKUP(AO58,M169:R268,6,FALSE)</f>
        <v>1</v>
      </c>
      <c r="BA57" t="str">
        <f t="shared" si="2"/>
        <v>DS Manga</v>
      </c>
      <c r="BB57" t="s">
        <v>205</v>
      </c>
      <c r="BC57" t="s">
        <v>257</v>
      </c>
      <c r="BD57">
        <v>159</v>
      </c>
      <c r="BE57">
        <v>4</v>
      </c>
      <c r="BF57">
        <v>163</v>
      </c>
      <c r="BG57">
        <v>1.4</v>
      </c>
    </row>
    <row r="58" spans="2:60" ht="27.6">
      <c r="B58" s="8" t="s">
        <v>59</v>
      </c>
      <c r="C58" s="95">
        <v>57971</v>
      </c>
      <c r="D58" s="10">
        <v>96815</v>
      </c>
      <c r="E58" s="11">
        <v>186126</v>
      </c>
      <c r="F58" s="10">
        <v>340912</v>
      </c>
      <c r="Q58" s="8" t="s">
        <v>72</v>
      </c>
      <c r="R58" s="42">
        <v>0</v>
      </c>
      <c r="S58" s="42">
        <v>0</v>
      </c>
      <c r="T58" s="43">
        <v>1</v>
      </c>
      <c r="U58" s="42">
        <v>4</v>
      </c>
      <c r="V58" s="42">
        <v>15</v>
      </c>
      <c r="W58" s="42">
        <v>0</v>
      </c>
      <c r="X58" s="42">
        <v>0</v>
      </c>
      <c r="Y58" s="42">
        <v>9</v>
      </c>
      <c r="Z58" s="44">
        <v>29</v>
      </c>
      <c r="AB58" s="8" t="s">
        <v>72</v>
      </c>
      <c r="AC58" s="72">
        <v>1238</v>
      </c>
      <c r="AD58" s="74">
        <v>19</v>
      </c>
      <c r="AE58" s="30">
        <v>4.5999999999999996</v>
      </c>
      <c r="AF58" s="44">
        <v>54</v>
      </c>
      <c r="AG58" s="29">
        <v>2.7</v>
      </c>
      <c r="AI58" s="8" t="s">
        <v>72</v>
      </c>
      <c r="AJ58" s="59">
        <v>488108</v>
      </c>
      <c r="AK58" s="176">
        <v>19</v>
      </c>
      <c r="AL58" s="176"/>
      <c r="AM58" s="102">
        <v>25690</v>
      </c>
      <c r="AO58" s="133" t="s">
        <v>70</v>
      </c>
      <c r="AP58" s="129" t="s">
        <v>72</v>
      </c>
      <c r="AQ58" s="72">
        <v>1238</v>
      </c>
      <c r="AR58" s="74">
        <v>19</v>
      </c>
      <c r="AS58" s="102">
        <v>25690</v>
      </c>
      <c r="AW58" s="95">
        <v>57971</v>
      </c>
      <c r="AX58">
        <f t="shared" ref="AX58:AX65" si="9">VLOOKUP(AP58,B58:C159,2,FALSE)</f>
        <v>76089</v>
      </c>
      <c r="AY58" s="122">
        <f>VLOOKUP(AP58,M170:R269,6,FALSE)</f>
        <v>55</v>
      </c>
      <c r="BA58" t="str">
        <f t="shared" si="2"/>
        <v>DS Po</v>
      </c>
      <c r="BB58" t="s">
        <v>205</v>
      </c>
      <c r="BC58" t="s">
        <v>258</v>
      </c>
      <c r="BD58">
        <v>28</v>
      </c>
      <c r="BE58">
        <v>0</v>
      </c>
      <c r="BF58">
        <v>28</v>
      </c>
      <c r="BG58">
        <v>0.4</v>
      </c>
    </row>
    <row r="59" spans="2:60">
      <c r="B59" s="8" t="s">
        <v>60</v>
      </c>
      <c r="C59" s="95">
        <v>36286</v>
      </c>
      <c r="D59" s="10">
        <v>60605</v>
      </c>
      <c r="E59" s="11">
        <v>116511</v>
      </c>
      <c r="F59" s="10">
        <v>213402</v>
      </c>
      <c r="Q59" s="8" t="s">
        <v>73</v>
      </c>
      <c r="R59" s="42">
        <v>0</v>
      </c>
      <c r="S59" s="42">
        <v>0</v>
      </c>
      <c r="T59" s="43">
        <v>1</v>
      </c>
      <c r="U59" s="42">
        <v>1</v>
      </c>
      <c r="V59" s="42">
        <v>35</v>
      </c>
      <c r="W59" s="42">
        <v>0</v>
      </c>
      <c r="X59" s="42">
        <v>0</v>
      </c>
      <c r="Y59" s="42">
        <v>0</v>
      </c>
      <c r="Z59" s="44">
        <v>37</v>
      </c>
      <c r="AB59" s="8" t="s">
        <v>73</v>
      </c>
      <c r="AC59" s="72">
        <v>3491</v>
      </c>
      <c r="AD59" s="74">
        <v>36</v>
      </c>
      <c r="AE59" s="30">
        <v>5.6</v>
      </c>
      <c r="AF59" s="44">
        <v>41</v>
      </c>
      <c r="AG59" s="29">
        <v>5.2</v>
      </c>
      <c r="AI59" s="8" t="s">
        <v>73</v>
      </c>
      <c r="AJ59" s="59">
        <v>251546</v>
      </c>
      <c r="AK59" s="176">
        <v>36</v>
      </c>
      <c r="AL59" s="176"/>
      <c r="AM59" s="100">
        <v>6987</v>
      </c>
      <c r="AO59" s="130"/>
      <c r="AP59" s="129" t="s">
        <v>73</v>
      </c>
      <c r="AQ59" s="72">
        <v>3491</v>
      </c>
      <c r="AR59" s="74">
        <v>36</v>
      </c>
      <c r="AS59" s="100">
        <v>6987</v>
      </c>
      <c r="AW59" s="95">
        <v>36286</v>
      </c>
      <c r="AX59">
        <f t="shared" si="9"/>
        <v>39212</v>
      </c>
      <c r="AY59" s="122">
        <f>VLOOKUP(AP59,M171:R270,6,FALSE)</f>
        <v>15</v>
      </c>
      <c r="BA59" t="str">
        <f t="shared" si="2"/>
        <v>DS Sapone</v>
      </c>
      <c r="BB59" t="s">
        <v>205</v>
      </c>
      <c r="BC59" t="s">
        <v>259</v>
      </c>
      <c r="BD59">
        <v>14</v>
      </c>
      <c r="BE59">
        <v>0</v>
      </c>
      <c r="BF59">
        <v>14</v>
      </c>
      <c r="BG59">
        <v>0.5</v>
      </c>
    </row>
    <row r="60" spans="2:60" ht="27.6">
      <c r="B60" s="8" t="s">
        <v>61</v>
      </c>
      <c r="C60" s="95">
        <v>18090</v>
      </c>
      <c r="D60" s="10">
        <v>30212</v>
      </c>
      <c r="E60" s="11">
        <v>58080</v>
      </c>
      <c r="F60" s="10">
        <v>106382</v>
      </c>
      <c r="Q60" s="8" t="s">
        <v>74</v>
      </c>
      <c r="R60" s="42">
        <v>1</v>
      </c>
      <c r="S60" s="42">
        <v>0</v>
      </c>
      <c r="T60" s="43">
        <v>1</v>
      </c>
      <c r="U60" s="42">
        <v>6</v>
      </c>
      <c r="V60" s="42">
        <v>24</v>
      </c>
      <c r="W60" s="42">
        <v>2</v>
      </c>
      <c r="X60" s="42">
        <v>0</v>
      </c>
      <c r="Y60" s="42">
        <v>31</v>
      </c>
      <c r="Z60" s="44">
        <v>65</v>
      </c>
      <c r="AB60" s="8" t="s">
        <v>74</v>
      </c>
      <c r="AC60" s="72">
        <v>3049</v>
      </c>
      <c r="AD60" s="74">
        <v>32</v>
      </c>
      <c r="AE60" s="30">
        <v>5.5</v>
      </c>
      <c r="AF60" s="44">
        <v>82</v>
      </c>
      <c r="AG60" s="29">
        <v>3.4</v>
      </c>
      <c r="AI60" s="8" t="s">
        <v>74</v>
      </c>
      <c r="AJ60" s="59">
        <v>743363</v>
      </c>
      <c r="AK60" s="176">
        <v>32</v>
      </c>
      <c r="AL60" s="176"/>
      <c r="AM60" s="102">
        <v>23230</v>
      </c>
      <c r="AO60" s="130"/>
      <c r="AP60" s="129" t="s">
        <v>74</v>
      </c>
      <c r="AQ60" s="72">
        <v>3049</v>
      </c>
      <c r="AR60" s="74">
        <v>32</v>
      </c>
      <c r="AS60" s="102">
        <v>23230</v>
      </c>
      <c r="AW60" s="95">
        <v>18090</v>
      </c>
      <c r="AX60">
        <f t="shared" si="9"/>
        <v>115879</v>
      </c>
      <c r="AY60" s="122">
        <f>VLOOKUP(AP60,M172:R271,6,FALSE)</f>
        <v>60</v>
      </c>
      <c r="BA60" t="str">
        <f t="shared" si="2"/>
        <v>Est 356</v>
      </c>
      <c r="BB60" t="s">
        <v>232</v>
      </c>
      <c r="BC60">
        <v>356</v>
      </c>
      <c r="BD60">
        <v>80</v>
      </c>
      <c r="BE60">
        <v>436</v>
      </c>
      <c r="BF60">
        <v>0.6</v>
      </c>
    </row>
    <row r="61" spans="2:60" ht="27.6">
      <c r="B61" s="12" t="s">
        <v>62</v>
      </c>
      <c r="C61" s="96">
        <v>462005</v>
      </c>
      <c r="D61" s="13">
        <v>691998</v>
      </c>
      <c r="E61" s="14">
        <v>1039929</v>
      </c>
      <c r="F61" s="13">
        <v>2193932</v>
      </c>
      <c r="Q61" s="8" t="s">
        <v>75</v>
      </c>
      <c r="R61" s="42">
        <v>0</v>
      </c>
      <c r="S61" s="42">
        <v>0</v>
      </c>
      <c r="T61" s="43">
        <v>1</v>
      </c>
      <c r="U61" s="42">
        <v>1</v>
      </c>
      <c r="V61" s="42">
        <v>40</v>
      </c>
      <c r="W61" s="42">
        <v>0</v>
      </c>
      <c r="X61" s="42">
        <v>0</v>
      </c>
      <c r="Y61" s="42">
        <v>1</v>
      </c>
      <c r="Z61" s="44">
        <v>43</v>
      </c>
      <c r="AB61" s="8" t="s">
        <v>75</v>
      </c>
      <c r="AC61" s="72">
        <v>5622</v>
      </c>
      <c r="AD61" s="74">
        <v>41</v>
      </c>
      <c r="AE61" s="30">
        <v>6.6</v>
      </c>
      <c r="AF61" s="44">
        <v>45</v>
      </c>
      <c r="AG61" s="29">
        <v>6.3</v>
      </c>
      <c r="AI61" s="8" t="s">
        <v>75</v>
      </c>
      <c r="AJ61" s="59">
        <v>366214</v>
      </c>
      <c r="AK61" s="176">
        <v>41</v>
      </c>
      <c r="AL61" s="176"/>
      <c r="AM61" s="100">
        <v>8932</v>
      </c>
      <c r="AO61" s="130"/>
      <c r="AP61" s="129" t="s">
        <v>75</v>
      </c>
      <c r="AQ61" s="72">
        <v>5622</v>
      </c>
      <c r="AR61" s="74">
        <v>41</v>
      </c>
      <c r="AS61" s="100">
        <v>8932</v>
      </c>
      <c r="AW61" s="96">
        <v>462005</v>
      </c>
      <c r="AX61">
        <f t="shared" si="9"/>
        <v>57085</v>
      </c>
      <c r="AY61" s="122">
        <f>VLOOKUP(AP61,M173:R272,6,FALSE)</f>
        <v>49</v>
      </c>
      <c r="BA61" t="str">
        <f t="shared" si="2"/>
        <v>CHR Fada</v>
      </c>
      <c r="BB61" t="s">
        <v>203</v>
      </c>
      <c r="BC61" t="s">
        <v>260</v>
      </c>
      <c r="BD61" t="s">
        <v>384</v>
      </c>
      <c r="BE61">
        <v>178</v>
      </c>
      <c r="BF61">
        <v>70</v>
      </c>
      <c r="BG61">
        <v>248</v>
      </c>
      <c r="BH61">
        <v>9</v>
      </c>
    </row>
    <row r="62" spans="2:60" ht="41.4">
      <c r="B62" s="8" t="s">
        <v>63</v>
      </c>
      <c r="C62" s="86"/>
      <c r="D62" s="9"/>
      <c r="E62" s="9"/>
      <c r="F62" s="9"/>
      <c r="Q62" s="8" t="s">
        <v>76</v>
      </c>
      <c r="R62" s="42">
        <v>0</v>
      </c>
      <c r="S62" s="42">
        <v>0</v>
      </c>
      <c r="T62" s="43">
        <v>0</v>
      </c>
      <c r="U62" s="42">
        <v>0</v>
      </c>
      <c r="V62" s="42">
        <v>11</v>
      </c>
      <c r="W62" s="42">
        <v>0</v>
      </c>
      <c r="X62" s="42">
        <v>0</v>
      </c>
      <c r="Y62" s="42">
        <v>0</v>
      </c>
      <c r="Z62" s="44">
        <v>11</v>
      </c>
      <c r="AB62" s="8" t="s">
        <v>76</v>
      </c>
      <c r="AC62" s="72">
        <v>1965</v>
      </c>
      <c r="AD62" s="74">
        <v>11</v>
      </c>
      <c r="AE62" s="30">
        <v>7.5</v>
      </c>
      <c r="AF62" s="44">
        <v>11</v>
      </c>
      <c r="AG62" s="29">
        <v>7.5</v>
      </c>
      <c r="AI62" s="8" t="s">
        <v>76</v>
      </c>
      <c r="AJ62" s="59">
        <v>136051</v>
      </c>
      <c r="AK62" s="176">
        <v>11</v>
      </c>
      <c r="AL62" s="176"/>
      <c r="AM62" s="102">
        <v>12368</v>
      </c>
      <c r="AO62" s="130"/>
      <c r="AP62" s="139" t="s">
        <v>311</v>
      </c>
      <c r="AQ62" s="72">
        <v>1965</v>
      </c>
      <c r="AR62" s="74">
        <v>11</v>
      </c>
      <c r="AS62" s="102">
        <v>12368</v>
      </c>
      <c r="AW62" s="86"/>
      <c r="AX62">
        <f t="shared" si="9"/>
        <v>21209</v>
      </c>
      <c r="AY62" s="122">
        <f>VLOOKUP(AP62,M174:R273,6,TRUE)</f>
        <v>5</v>
      </c>
      <c r="BA62" t="str">
        <f t="shared" si="2"/>
        <v>DS Bogande</v>
      </c>
      <c r="BB62" t="s">
        <v>205</v>
      </c>
      <c r="BC62" t="s">
        <v>261</v>
      </c>
      <c r="BD62">
        <v>68</v>
      </c>
      <c r="BE62">
        <v>7</v>
      </c>
      <c r="BF62">
        <v>75</v>
      </c>
      <c r="BG62">
        <v>0.4</v>
      </c>
    </row>
    <row r="63" spans="2:60" ht="27.6">
      <c r="B63" s="8" t="s">
        <v>64</v>
      </c>
      <c r="C63" s="95">
        <v>100141</v>
      </c>
      <c r="D63" s="10">
        <v>149993</v>
      </c>
      <c r="E63" s="11">
        <v>225402</v>
      </c>
      <c r="F63" s="10">
        <v>475536</v>
      </c>
      <c r="Q63" s="8" t="s">
        <v>77</v>
      </c>
      <c r="R63" s="42">
        <v>0</v>
      </c>
      <c r="S63" s="42">
        <v>0</v>
      </c>
      <c r="T63" s="43">
        <v>0</v>
      </c>
      <c r="U63" s="42">
        <v>0</v>
      </c>
      <c r="V63" s="42">
        <v>17</v>
      </c>
      <c r="W63" s="42">
        <v>0</v>
      </c>
      <c r="X63" s="42">
        <v>0</v>
      </c>
      <c r="Y63" s="42">
        <v>0</v>
      </c>
      <c r="Z63" s="44">
        <v>17</v>
      </c>
      <c r="AB63" s="8" t="s">
        <v>77</v>
      </c>
      <c r="AC63" s="72">
        <v>1804</v>
      </c>
      <c r="AD63" s="74">
        <v>17</v>
      </c>
      <c r="AE63" s="30">
        <v>5.8</v>
      </c>
      <c r="AF63" s="44">
        <v>17</v>
      </c>
      <c r="AG63" s="29">
        <v>5.8</v>
      </c>
      <c r="AI63" s="8" t="s">
        <v>77</v>
      </c>
      <c r="AJ63" s="66">
        <v>83250</v>
      </c>
      <c r="AK63" s="176">
        <v>17</v>
      </c>
      <c r="AL63" s="176"/>
      <c r="AM63" s="100">
        <v>4897</v>
      </c>
      <c r="AO63" s="130"/>
      <c r="AP63" s="129" t="s">
        <v>77</v>
      </c>
      <c r="AQ63" s="72">
        <v>1804</v>
      </c>
      <c r="AR63" s="74">
        <v>17</v>
      </c>
      <c r="AS63" s="100">
        <v>4897</v>
      </c>
      <c r="AW63" s="95">
        <v>100141</v>
      </c>
      <c r="AX63">
        <f t="shared" si="9"/>
        <v>12977</v>
      </c>
      <c r="AY63" s="122">
        <f>VLOOKUP(AP63,M175:R274,6,FALSE)</f>
        <v>23</v>
      </c>
      <c r="BA63" t="str">
        <f t="shared" si="2"/>
        <v>DS Diapaga</v>
      </c>
      <c r="BB63" t="s">
        <v>205</v>
      </c>
      <c r="BC63" t="s">
        <v>262</v>
      </c>
      <c r="BD63">
        <v>20</v>
      </c>
      <c r="BE63">
        <v>0</v>
      </c>
      <c r="BF63">
        <v>20</v>
      </c>
      <c r="BG63">
        <v>0.1</v>
      </c>
    </row>
    <row r="64" spans="2:60" ht="27.6">
      <c r="B64" s="8" t="s">
        <v>65</v>
      </c>
      <c r="C64" s="95">
        <v>145972</v>
      </c>
      <c r="D64" s="10">
        <v>218640</v>
      </c>
      <c r="E64" s="11">
        <v>328571</v>
      </c>
      <c r="F64" s="10">
        <v>693183</v>
      </c>
      <c r="Q64" s="8" t="s">
        <v>78</v>
      </c>
      <c r="R64" s="42">
        <v>0</v>
      </c>
      <c r="S64" s="42">
        <v>0</v>
      </c>
      <c r="T64" s="43">
        <v>0</v>
      </c>
      <c r="U64" s="42">
        <v>1</v>
      </c>
      <c r="V64" s="42">
        <v>21</v>
      </c>
      <c r="W64" s="42">
        <v>0</v>
      </c>
      <c r="X64" s="42">
        <v>0</v>
      </c>
      <c r="Y64" s="42">
        <v>0</v>
      </c>
      <c r="Z64" s="44">
        <v>22</v>
      </c>
      <c r="AB64" s="8" t="s">
        <v>78</v>
      </c>
      <c r="AC64" s="72">
        <v>3193</v>
      </c>
      <c r="AD64" s="74">
        <v>22</v>
      </c>
      <c r="AE64" s="30">
        <v>6.8</v>
      </c>
      <c r="AF64" s="44">
        <v>22</v>
      </c>
      <c r="AG64" s="29">
        <v>6.8</v>
      </c>
      <c r="AI64" s="8" t="s">
        <v>78</v>
      </c>
      <c r="AJ64" s="59">
        <v>167555</v>
      </c>
      <c r="AK64" s="176">
        <v>22</v>
      </c>
      <c r="AL64" s="176"/>
      <c r="AM64" s="100">
        <v>7616</v>
      </c>
      <c r="AO64" s="130"/>
      <c r="AP64" s="129" t="s">
        <v>78</v>
      </c>
      <c r="AQ64" s="72">
        <v>3193</v>
      </c>
      <c r="AR64" s="74">
        <v>22</v>
      </c>
      <c r="AS64" s="100">
        <v>7616</v>
      </c>
      <c r="AW64" s="95">
        <v>145972</v>
      </c>
      <c r="AX64">
        <f t="shared" si="9"/>
        <v>26119</v>
      </c>
      <c r="AY64" s="122">
        <f>VLOOKUP(AP64,M176:R275,6,FALSE)</f>
        <v>19</v>
      </c>
      <c r="BA64" t="str">
        <f t="shared" si="2"/>
        <v>DS Fada</v>
      </c>
      <c r="BB64" t="s">
        <v>205</v>
      </c>
      <c r="BC64" t="s">
        <v>260</v>
      </c>
      <c r="BD64">
        <v>70</v>
      </c>
      <c r="BE64">
        <v>3</v>
      </c>
      <c r="BF64">
        <v>73</v>
      </c>
      <c r="BG64">
        <v>0.4</v>
      </c>
    </row>
    <row r="65" spans="2:60" ht="27.6">
      <c r="B65" s="8" t="s">
        <v>66</v>
      </c>
      <c r="C65" s="95">
        <v>102259</v>
      </c>
      <c r="D65" s="10">
        <v>153167</v>
      </c>
      <c r="E65" s="11">
        <v>230173</v>
      </c>
      <c r="F65" s="10">
        <v>485599</v>
      </c>
      <c r="Q65" s="8" t="s">
        <v>79</v>
      </c>
      <c r="R65" s="42">
        <v>0</v>
      </c>
      <c r="S65" s="42">
        <v>0</v>
      </c>
      <c r="T65" s="43">
        <v>1</v>
      </c>
      <c r="U65" s="42">
        <v>1</v>
      </c>
      <c r="V65" s="42">
        <v>41</v>
      </c>
      <c r="W65" s="42">
        <v>0</v>
      </c>
      <c r="X65" s="42">
        <v>0</v>
      </c>
      <c r="Y65" s="42">
        <v>1</v>
      </c>
      <c r="Z65" s="44">
        <v>44</v>
      </c>
      <c r="AB65" s="8" t="s">
        <v>79</v>
      </c>
      <c r="AC65" s="72">
        <v>5072</v>
      </c>
      <c r="AD65" s="74">
        <v>42</v>
      </c>
      <c r="AE65" s="30">
        <v>6.2</v>
      </c>
      <c r="AF65" s="44">
        <v>46</v>
      </c>
      <c r="AG65" s="29">
        <v>5.9</v>
      </c>
      <c r="AI65" s="8" t="s">
        <v>79</v>
      </c>
      <c r="AJ65" s="59">
        <v>275467</v>
      </c>
      <c r="AK65" s="176">
        <v>42</v>
      </c>
      <c r="AL65" s="176"/>
      <c r="AM65" s="100">
        <v>6559</v>
      </c>
      <c r="AO65" s="130"/>
      <c r="AP65" s="129" t="s">
        <v>79</v>
      </c>
      <c r="AQ65" s="72">
        <v>5072</v>
      </c>
      <c r="AR65" s="74">
        <v>42</v>
      </c>
      <c r="AS65" s="100">
        <v>6559</v>
      </c>
      <c r="AW65" s="95">
        <v>102259</v>
      </c>
      <c r="AX65">
        <f t="shared" si="9"/>
        <v>42941</v>
      </c>
      <c r="AY65" s="122">
        <f>VLOOKUP(AP65,M177:R276,6,FALSE)</f>
        <v>42</v>
      </c>
      <c r="BA65" t="str">
        <f t="shared" si="2"/>
        <v>DS Gayeri</v>
      </c>
      <c r="BB65" t="s">
        <v>205</v>
      </c>
      <c r="BC65" t="s">
        <v>263</v>
      </c>
      <c r="BD65">
        <v>0</v>
      </c>
      <c r="BE65">
        <v>0</v>
      </c>
      <c r="BF65">
        <v>0</v>
      </c>
    </row>
    <row r="66" spans="2:60">
      <c r="B66" s="8" t="s">
        <v>67</v>
      </c>
      <c r="C66" s="95">
        <v>24437</v>
      </c>
      <c r="D66" s="10">
        <v>36602</v>
      </c>
      <c r="E66" s="11">
        <v>55012</v>
      </c>
      <c r="F66" s="10">
        <v>116051</v>
      </c>
      <c r="Q66" s="12" t="s">
        <v>80</v>
      </c>
      <c r="R66" s="45">
        <v>1</v>
      </c>
      <c r="S66" s="46">
        <v>0</v>
      </c>
      <c r="T66" s="46">
        <v>4</v>
      </c>
      <c r="U66" s="45">
        <v>9</v>
      </c>
      <c r="V66" s="45">
        <v>237</v>
      </c>
      <c r="W66" s="45">
        <v>2</v>
      </c>
      <c r="X66" s="45">
        <v>2</v>
      </c>
      <c r="Y66" s="45">
        <v>11</v>
      </c>
      <c r="Z66" s="45">
        <v>266</v>
      </c>
      <c r="AB66" s="12" t="s">
        <v>80</v>
      </c>
      <c r="AC66" s="73">
        <v>16414</v>
      </c>
      <c r="AD66" s="78">
        <v>250</v>
      </c>
      <c r="AE66" s="32">
        <v>4.5999999999999996</v>
      </c>
      <c r="AF66" s="45">
        <v>271</v>
      </c>
      <c r="AG66" s="31">
        <v>4.4000000000000004</v>
      </c>
      <c r="AI66" s="12" t="s">
        <v>80</v>
      </c>
      <c r="AJ66" s="63">
        <v>1917931</v>
      </c>
      <c r="AK66" s="173">
        <v>250</v>
      </c>
      <c r="AL66" s="173"/>
      <c r="AM66" s="101">
        <v>7672</v>
      </c>
      <c r="AQ66" s="73">
        <v>16414</v>
      </c>
      <c r="AR66" s="78">
        <v>250</v>
      </c>
      <c r="AS66" s="101">
        <v>7672</v>
      </c>
      <c r="AW66" s="95">
        <v>24437</v>
      </c>
      <c r="AX66">
        <f>VLOOKUP(AO67,B66:C167,2,FALSE)</f>
        <v>363942</v>
      </c>
      <c r="AY66" s="122" t="e">
        <f>VLOOKUP(AO67,M178:R277,6,FALSE)</f>
        <v>#N/A</v>
      </c>
      <c r="BA66" t="str">
        <f t="shared" si="2"/>
        <v>DS Manni</v>
      </c>
      <c r="BB66" t="s">
        <v>205</v>
      </c>
      <c r="BC66" t="s">
        <v>264</v>
      </c>
      <c r="BD66">
        <v>18</v>
      </c>
      <c r="BE66">
        <v>0</v>
      </c>
      <c r="BF66">
        <v>18</v>
      </c>
      <c r="BG66">
        <v>0.1</v>
      </c>
    </row>
    <row r="67" spans="2:60" ht="27.6">
      <c r="B67" s="8" t="s">
        <v>68</v>
      </c>
      <c r="C67" s="95">
        <v>61359</v>
      </c>
      <c r="D67" s="10">
        <v>91900</v>
      </c>
      <c r="E67" s="11">
        <v>138108</v>
      </c>
      <c r="F67" s="10">
        <v>291367</v>
      </c>
      <c r="Q67" s="8" t="s">
        <v>82</v>
      </c>
      <c r="R67" s="42">
        <v>0</v>
      </c>
      <c r="S67" s="42">
        <v>0</v>
      </c>
      <c r="T67" s="43">
        <v>1</v>
      </c>
      <c r="U67" s="42">
        <v>0</v>
      </c>
      <c r="V67" s="42">
        <v>40</v>
      </c>
      <c r="W67" s="42">
        <v>1</v>
      </c>
      <c r="X67" s="42">
        <v>0</v>
      </c>
      <c r="Y67" s="42">
        <v>0</v>
      </c>
      <c r="Z67" s="44">
        <v>42</v>
      </c>
      <c r="AB67" s="8" t="s">
        <v>82</v>
      </c>
      <c r="AC67" s="72">
        <v>1980</v>
      </c>
      <c r="AD67" s="74">
        <v>41</v>
      </c>
      <c r="AE67" s="30">
        <v>3.9</v>
      </c>
      <c r="AF67" s="44">
        <v>42</v>
      </c>
      <c r="AG67" s="29">
        <v>3.9</v>
      </c>
      <c r="AI67" s="8" t="s">
        <v>82</v>
      </c>
      <c r="AJ67" s="59">
        <v>267001</v>
      </c>
      <c r="AK67" s="176">
        <v>41</v>
      </c>
      <c r="AL67" s="176"/>
      <c r="AM67" s="100">
        <v>6512</v>
      </c>
      <c r="AO67" s="131" t="s">
        <v>80</v>
      </c>
      <c r="AP67" s="123" t="s">
        <v>82</v>
      </c>
      <c r="AQ67" s="72">
        <v>1980</v>
      </c>
      <c r="AR67" s="74">
        <v>41</v>
      </c>
      <c r="AS67" s="100">
        <v>6512</v>
      </c>
      <c r="AW67" s="95">
        <v>61359</v>
      </c>
      <c r="AX67">
        <f t="shared" ref="AX67:AX72" si="10">VLOOKUP(AP67,B67:C168,2,FALSE)</f>
        <v>50665</v>
      </c>
      <c r="AY67" s="122">
        <f t="shared" ref="AY67:AY72" si="11">VLOOKUP(AP67,M179:R278,6,FALSE)</f>
        <v>71</v>
      </c>
      <c r="BA67" t="str">
        <f t="shared" si="2"/>
        <v>DS Pama</v>
      </c>
      <c r="BB67" t="s">
        <v>205</v>
      </c>
      <c r="BC67" t="s">
        <v>265</v>
      </c>
      <c r="BD67">
        <v>2</v>
      </c>
      <c r="BE67">
        <v>0</v>
      </c>
      <c r="BF67">
        <v>2</v>
      </c>
      <c r="BG67">
        <v>0.1</v>
      </c>
    </row>
    <row r="68" spans="2:60" ht="41.4">
      <c r="B68" s="8" t="s">
        <v>69</v>
      </c>
      <c r="C68" s="95">
        <v>27837</v>
      </c>
      <c r="D68" s="10">
        <v>41696</v>
      </c>
      <c r="E68" s="11">
        <v>62663</v>
      </c>
      <c r="F68" s="10">
        <v>132196</v>
      </c>
      <c r="Q68" s="8" t="s">
        <v>83</v>
      </c>
      <c r="R68" s="42">
        <v>1</v>
      </c>
      <c r="S68" s="42">
        <v>0</v>
      </c>
      <c r="T68" s="43">
        <v>0</v>
      </c>
      <c r="U68" s="42">
        <v>2</v>
      </c>
      <c r="V68" s="42">
        <v>49</v>
      </c>
      <c r="W68" s="42">
        <v>0</v>
      </c>
      <c r="X68" s="42">
        <v>2</v>
      </c>
      <c r="Y68" s="42">
        <v>10</v>
      </c>
      <c r="Z68" s="44">
        <v>64</v>
      </c>
      <c r="AB68" s="8" t="s">
        <v>83</v>
      </c>
      <c r="AC68" s="72">
        <v>2277</v>
      </c>
      <c r="AD68" s="74">
        <v>53</v>
      </c>
      <c r="AE68" s="30">
        <v>3.7</v>
      </c>
      <c r="AF68" s="44">
        <v>67</v>
      </c>
      <c r="AG68" s="29">
        <v>3.3</v>
      </c>
      <c r="AI68" s="8" t="s">
        <v>83</v>
      </c>
      <c r="AJ68" s="59">
        <v>429446</v>
      </c>
      <c r="AK68" s="176">
        <v>53</v>
      </c>
      <c r="AL68" s="176"/>
      <c r="AM68" s="100">
        <v>8103</v>
      </c>
      <c r="AO68" s="124"/>
      <c r="AP68" s="123" t="s">
        <v>83</v>
      </c>
      <c r="AQ68" s="72">
        <v>2277</v>
      </c>
      <c r="AR68" s="74">
        <v>53</v>
      </c>
      <c r="AS68" s="100">
        <v>8103</v>
      </c>
      <c r="AW68" s="95">
        <v>27837</v>
      </c>
      <c r="AX68">
        <f t="shared" si="10"/>
        <v>81490</v>
      </c>
      <c r="AY68" s="122">
        <f t="shared" si="11"/>
        <v>81</v>
      </c>
      <c r="BA68" t="str">
        <f t="shared" si="2"/>
        <v>Hauts Bassins</v>
      </c>
      <c r="BB68" t="s">
        <v>266</v>
      </c>
      <c r="BC68" t="s">
        <v>267</v>
      </c>
      <c r="BD68">
        <v>890</v>
      </c>
      <c r="BE68">
        <v>114</v>
      </c>
      <c r="BF68">
        <v>1</v>
      </c>
      <c r="BG68">
        <v>4</v>
      </c>
      <c r="BH68">
        <v>0.9</v>
      </c>
    </row>
    <row r="69" spans="2:60" ht="41.4">
      <c r="B69" s="12" t="s">
        <v>70</v>
      </c>
      <c r="C69" s="96">
        <v>391511</v>
      </c>
      <c r="D69" s="13">
        <v>693809</v>
      </c>
      <c r="E69" s="14">
        <v>1426234</v>
      </c>
      <c r="F69" s="13">
        <v>2511554</v>
      </c>
      <c r="Q69" s="8" t="s">
        <v>84</v>
      </c>
      <c r="R69" s="42">
        <v>0</v>
      </c>
      <c r="S69" s="42">
        <v>0</v>
      </c>
      <c r="T69" s="43">
        <v>1</v>
      </c>
      <c r="U69" s="42">
        <v>1</v>
      </c>
      <c r="V69" s="42">
        <v>34</v>
      </c>
      <c r="W69" s="42">
        <v>0</v>
      </c>
      <c r="X69" s="42">
        <v>0</v>
      </c>
      <c r="Y69" s="42">
        <v>0</v>
      </c>
      <c r="Z69" s="44">
        <v>36</v>
      </c>
      <c r="AB69" s="8" t="s">
        <v>84</v>
      </c>
      <c r="AC69" s="72">
        <v>1703</v>
      </c>
      <c r="AD69" s="74">
        <v>35</v>
      </c>
      <c r="AE69" s="30">
        <v>3.9</v>
      </c>
      <c r="AF69" s="44">
        <v>36</v>
      </c>
      <c r="AG69" s="29">
        <v>3.9</v>
      </c>
      <c r="AI69" s="8" t="s">
        <v>84</v>
      </c>
      <c r="AJ69" s="59">
        <v>281419</v>
      </c>
      <c r="AK69" s="176">
        <v>35</v>
      </c>
      <c r="AL69" s="176"/>
      <c r="AM69" s="100">
        <v>8041</v>
      </c>
      <c r="AO69" s="124"/>
      <c r="AP69" s="123" t="s">
        <v>84</v>
      </c>
      <c r="AQ69" s="72">
        <v>1703</v>
      </c>
      <c r="AR69" s="74">
        <v>35</v>
      </c>
      <c r="AS69" s="100">
        <v>8041</v>
      </c>
      <c r="AW69" s="96">
        <v>391511</v>
      </c>
      <c r="AX69">
        <f t="shared" si="10"/>
        <v>53401</v>
      </c>
      <c r="AY69" s="122">
        <f t="shared" si="11"/>
        <v>25</v>
      </c>
      <c r="BA69" t="str">
        <f t="shared" si="2"/>
        <v>CHU Sanou</v>
      </c>
      <c r="BB69" t="s">
        <v>217</v>
      </c>
      <c r="BC69" t="s">
        <v>268</v>
      </c>
      <c r="BD69" t="s">
        <v>385</v>
      </c>
      <c r="BE69">
        <v>645</v>
      </c>
      <c r="BF69">
        <v>91</v>
      </c>
      <c r="BG69">
        <v>736</v>
      </c>
      <c r="BH69">
        <v>15.2</v>
      </c>
    </row>
    <row r="70" spans="2:60" ht="41.4">
      <c r="B70" s="8" t="s">
        <v>71</v>
      </c>
      <c r="C70" s="86"/>
      <c r="D70" s="9"/>
      <c r="E70" s="9"/>
      <c r="F70" s="9"/>
      <c r="Q70" s="8" t="s">
        <v>85</v>
      </c>
      <c r="R70" s="42">
        <v>0</v>
      </c>
      <c r="S70" s="42">
        <v>0</v>
      </c>
      <c r="T70" s="43">
        <v>0</v>
      </c>
      <c r="U70" s="42">
        <v>1</v>
      </c>
      <c r="V70" s="42">
        <v>30</v>
      </c>
      <c r="W70" s="42">
        <v>0</v>
      </c>
      <c r="X70" s="42">
        <v>0</v>
      </c>
      <c r="Y70" s="42">
        <v>0</v>
      </c>
      <c r="Z70" s="44">
        <v>31</v>
      </c>
      <c r="AB70" s="8" t="s">
        <v>85</v>
      </c>
      <c r="AC70" s="72">
        <v>2791</v>
      </c>
      <c r="AD70" s="74">
        <v>31</v>
      </c>
      <c r="AE70" s="30">
        <v>5.4</v>
      </c>
      <c r="AF70" s="44">
        <v>31</v>
      </c>
      <c r="AG70" s="29">
        <v>5.4</v>
      </c>
      <c r="AI70" s="8" t="s">
        <v>85</v>
      </c>
      <c r="AJ70" s="59">
        <v>212580</v>
      </c>
      <c r="AK70" s="176">
        <v>31</v>
      </c>
      <c r="AL70" s="176"/>
      <c r="AM70" s="100">
        <v>6857</v>
      </c>
      <c r="AO70" s="124"/>
      <c r="AP70" s="123" t="s">
        <v>85</v>
      </c>
      <c r="AQ70" s="72">
        <v>2791</v>
      </c>
      <c r="AR70" s="74">
        <v>31</v>
      </c>
      <c r="AS70" s="100">
        <v>6857</v>
      </c>
      <c r="AW70" s="86"/>
      <c r="AX70">
        <f t="shared" si="10"/>
        <v>40339</v>
      </c>
      <c r="AY70" s="122">
        <f t="shared" si="11"/>
        <v>10</v>
      </c>
      <c r="BA70" t="str">
        <f t="shared" ref="BA70:BA106" si="12">_xlfn.CONCAT(BB70," ",BC70)</f>
        <v>DS Dafra</v>
      </c>
      <c r="BB70" t="s">
        <v>205</v>
      </c>
      <c r="BC70" t="s">
        <v>269</v>
      </c>
      <c r="BD70">
        <v>55</v>
      </c>
      <c r="BE70">
        <v>0</v>
      </c>
      <c r="BF70">
        <v>55</v>
      </c>
      <c r="BG70">
        <v>0.3</v>
      </c>
    </row>
    <row r="71" spans="2:60">
      <c r="B71" s="8" t="s">
        <v>72</v>
      </c>
      <c r="C71" s="95">
        <v>76089</v>
      </c>
      <c r="D71" s="10">
        <v>134837</v>
      </c>
      <c r="E71" s="11">
        <v>277182</v>
      </c>
      <c r="F71" s="10">
        <v>488108</v>
      </c>
      <c r="Q71" s="8" t="s">
        <v>86</v>
      </c>
      <c r="R71" s="42">
        <v>0</v>
      </c>
      <c r="S71" s="42">
        <v>0</v>
      </c>
      <c r="T71" s="43">
        <v>1</v>
      </c>
      <c r="U71" s="42">
        <v>0</v>
      </c>
      <c r="V71" s="42">
        <v>23</v>
      </c>
      <c r="W71" s="42">
        <v>0</v>
      </c>
      <c r="X71" s="42">
        <v>0</v>
      </c>
      <c r="Y71" s="42">
        <v>0</v>
      </c>
      <c r="Z71" s="44">
        <v>24</v>
      </c>
      <c r="AB71" s="8" t="s">
        <v>86</v>
      </c>
      <c r="AC71" s="72">
        <v>3685</v>
      </c>
      <c r="AD71" s="74">
        <v>23</v>
      </c>
      <c r="AE71" s="30">
        <v>7.1</v>
      </c>
      <c r="AF71" s="44">
        <v>24</v>
      </c>
      <c r="AG71" s="29">
        <v>7</v>
      </c>
      <c r="AI71" s="8" t="s">
        <v>86</v>
      </c>
      <c r="AJ71" s="59">
        <v>219295</v>
      </c>
      <c r="AK71" s="176">
        <v>23</v>
      </c>
      <c r="AL71" s="176"/>
      <c r="AM71" s="100">
        <v>9535</v>
      </c>
      <c r="AO71" s="124"/>
      <c r="AP71" s="123" t="s">
        <v>86</v>
      </c>
      <c r="AQ71" s="72">
        <v>3685</v>
      </c>
      <c r="AR71" s="74">
        <v>23</v>
      </c>
      <c r="AS71" s="100">
        <v>9535</v>
      </c>
      <c r="AW71" s="95">
        <v>76089</v>
      </c>
      <c r="AX71">
        <f t="shared" si="10"/>
        <v>41615</v>
      </c>
      <c r="AY71" s="122">
        <f t="shared" si="11"/>
        <v>13</v>
      </c>
      <c r="BA71" t="str">
        <f t="shared" si="12"/>
        <v>DS Dande</v>
      </c>
      <c r="BB71" t="s">
        <v>205</v>
      </c>
      <c r="BC71" t="s">
        <v>270</v>
      </c>
      <c r="BD71">
        <v>15</v>
      </c>
      <c r="BE71">
        <v>0</v>
      </c>
      <c r="BF71">
        <v>15</v>
      </c>
      <c r="BG71">
        <v>0.1</v>
      </c>
    </row>
    <row r="72" spans="2:60">
      <c r="B72" s="8" t="s">
        <v>73</v>
      </c>
      <c r="C72" s="95">
        <v>39212</v>
      </c>
      <c r="D72" s="10">
        <v>69490</v>
      </c>
      <c r="E72" s="11">
        <v>142844</v>
      </c>
      <c r="F72" s="10">
        <v>251546</v>
      </c>
      <c r="Q72" s="8" t="s">
        <v>87</v>
      </c>
      <c r="R72" s="42">
        <v>0</v>
      </c>
      <c r="S72" s="42">
        <v>0</v>
      </c>
      <c r="T72" s="43">
        <v>1</v>
      </c>
      <c r="U72" s="42">
        <v>5</v>
      </c>
      <c r="V72" s="42">
        <v>61</v>
      </c>
      <c r="W72" s="42">
        <v>1</v>
      </c>
      <c r="X72" s="42">
        <v>0</v>
      </c>
      <c r="Y72" s="42">
        <v>1</v>
      </c>
      <c r="Z72" s="44">
        <v>69</v>
      </c>
      <c r="AB72" s="8" t="s">
        <v>87</v>
      </c>
      <c r="AC72" s="72">
        <v>3978</v>
      </c>
      <c r="AD72" s="74">
        <v>67</v>
      </c>
      <c r="AE72" s="30">
        <v>4.3</v>
      </c>
      <c r="AF72" s="44">
        <v>71</v>
      </c>
      <c r="AG72" s="29">
        <v>4.2</v>
      </c>
      <c r="AI72" s="8" t="s">
        <v>87</v>
      </c>
      <c r="AJ72" s="59">
        <v>508190</v>
      </c>
      <c r="AK72" s="176">
        <v>67</v>
      </c>
      <c r="AL72" s="176"/>
      <c r="AM72" s="100">
        <v>7585</v>
      </c>
      <c r="AO72" s="124"/>
      <c r="AP72" s="123" t="s">
        <v>87</v>
      </c>
      <c r="AQ72" s="72">
        <v>3978</v>
      </c>
      <c r="AR72" s="74">
        <v>67</v>
      </c>
      <c r="AS72" s="100">
        <v>7585</v>
      </c>
      <c r="AW72" s="95">
        <v>39212</v>
      </c>
      <c r="AX72">
        <f t="shared" si="10"/>
        <v>96432</v>
      </c>
      <c r="AY72" s="122">
        <f t="shared" si="11"/>
        <v>64</v>
      </c>
      <c r="BA72" t="str">
        <f t="shared" si="12"/>
        <v>DS Do</v>
      </c>
      <c r="BB72" t="s">
        <v>205</v>
      </c>
      <c r="BC72" t="s">
        <v>271</v>
      </c>
      <c r="BD72">
        <v>52</v>
      </c>
      <c r="BE72">
        <v>8</v>
      </c>
      <c r="BF72">
        <v>60</v>
      </c>
      <c r="BG72">
        <v>0.2</v>
      </c>
    </row>
    <row r="73" spans="2:60" ht="27.6">
      <c r="B73" s="8" t="s">
        <v>74</v>
      </c>
      <c r="C73" s="95">
        <v>115879</v>
      </c>
      <c r="D73" s="10">
        <v>205354</v>
      </c>
      <c r="E73" s="11">
        <v>422130</v>
      </c>
      <c r="F73" s="10">
        <v>743363</v>
      </c>
      <c r="Q73" s="12" t="s">
        <v>88</v>
      </c>
      <c r="R73" s="45">
        <v>0</v>
      </c>
      <c r="S73" s="46">
        <v>1</v>
      </c>
      <c r="T73" s="46">
        <v>3</v>
      </c>
      <c r="U73" s="45">
        <v>3</v>
      </c>
      <c r="V73" s="45">
        <v>169</v>
      </c>
      <c r="W73" s="45">
        <v>5</v>
      </c>
      <c r="X73" s="45">
        <v>0</v>
      </c>
      <c r="Y73" s="45">
        <v>8</v>
      </c>
      <c r="Z73" s="45">
        <v>189</v>
      </c>
      <c r="AB73" s="12" t="s">
        <v>88</v>
      </c>
      <c r="AC73" s="73">
        <v>8605</v>
      </c>
      <c r="AD73" s="78">
        <v>177</v>
      </c>
      <c r="AE73" s="32">
        <v>3.9</v>
      </c>
      <c r="AF73" s="45">
        <v>197</v>
      </c>
      <c r="AG73" s="31">
        <v>3.7</v>
      </c>
      <c r="AI73" s="12" t="s">
        <v>88</v>
      </c>
      <c r="AJ73" s="63">
        <v>1084842</v>
      </c>
      <c r="AK73" s="173">
        <v>177</v>
      </c>
      <c r="AL73" s="173"/>
      <c r="AM73" s="101">
        <v>6129</v>
      </c>
      <c r="AQ73" s="73">
        <v>8605</v>
      </c>
      <c r="AR73" s="78">
        <v>177</v>
      </c>
      <c r="AS73" s="101">
        <v>6129</v>
      </c>
      <c r="AW73" s="95">
        <v>115879</v>
      </c>
      <c r="AX73">
        <f>VLOOKUP(AO74,B73:C174,2,FALSE)</f>
        <v>199009</v>
      </c>
      <c r="AY73" s="122">
        <f>VLOOKUP(AO74,M185:R284,6,FALSE)</f>
        <v>387</v>
      </c>
      <c r="BA73" t="str">
        <f t="shared" si="12"/>
        <v>DS Hounde</v>
      </c>
      <c r="BB73" t="s">
        <v>205</v>
      </c>
      <c r="BC73" t="s">
        <v>272</v>
      </c>
      <c r="BD73">
        <v>41</v>
      </c>
      <c r="BE73">
        <v>8</v>
      </c>
      <c r="BF73">
        <v>49</v>
      </c>
      <c r="BG73">
        <v>0.3</v>
      </c>
    </row>
    <row r="74" spans="2:60" ht="27.6">
      <c r="B74" s="8" t="s">
        <v>75</v>
      </c>
      <c r="C74" s="95">
        <v>57085</v>
      </c>
      <c r="D74" s="10">
        <v>101162</v>
      </c>
      <c r="E74" s="11">
        <v>207967</v>
      </c>
      <c r="F74" s="10">
        <v>366214</v>
      </c>
      <c r="Q74" s="8" t="s">
        <v>90</v>
      </c>
      <c r="R74" s="42">
        <v>0</v>
      </c>
      <c r="S74" s="42">
        <v>0</v>
      </c>
      <c r="T74" s="43">
        <v>1</v>
      </c>
      <c r="U74" s="42">
        <v>1</v>
      </c>
      <c r="V74" s="42">
        <v>33</v>
      </c>
      <c r="W74" s="42">
        <v>0</v>
      </c>
      <c r="X74" s="42">
        <v>0</v>
      </c>
      <c r="Y74" s="42">
        <v>1</v>
      </c>
      <c r="Z74" s="44">
        <v>36</v>
      </c>
      <c r="AB74" s="8" t="s">
        <v>90</v>
      </c>
      <c r="AC74" s="72">
        <v>1595</v>
      </c>
      <c r="AD74" s="74">
        <v>34</v>
      </c>
      <c r="AE74" s="30">
        <v>3.9</v>
      </c>
      <c r="AF74" s="44">
        <v>36</v>
      </c>
      <c r="AG74" s="29">
        <v>3.8</v>
      </c>
      <c r="AI74" s="8" t="s">
        <v>90</v>
      </c>
      <c r="AJ74" s="59">
        <v>198886</v>
      </c>
      <c r="AK74" s="176">
        <v>34</v>
      </c>
      <c r="AL74" s="176"/>
      <c r="AM74" s="100">
        <v>5850</v>
      </c>
      <c r="AO74" s="128" t="s">
        <v>88</v>
      </c>
      <c r="AP74" s="129" t="s">
        <v>90</v>
      </c>
      <c r="AQ74" s="72">
        <v>1595</v>
      </c>
      <c r="AR74" s="74">
        <v>34</v>
      </c>
      <c r="AS74" s="100">
        <v>5850</v>
      </c>
      <c r="AW74" s="95">
        <v>57085</v>
      </c>
      <c r="AX74">
        <f>VLOOKUP(AP74,B74:C175,2,FALSE)</f>
        <v>36484</v>
      </c>
      <c r="AY74" s="122">
        <f>VLOOKUP(AP74,M186:R285,6,FALSE)</f>
        <v>47</v>
      </c>
      <c r="BA74" t="str">
        <f t="shared" si="12"/>
        <v>DS Karangasso</v>
      </c>
      <c r="BB74" t="s">
        <v>205</v>
      </c>
      <c r="BC74" t="s">
        <v>273</v>
      </c>
      <c r="BD74" t="s">
        <v>386</v>
      </c>
      <c r="BE74">
        <v>5</v>
      </c>
      <c r="BF74">
        <v>0</v>
      </c>
      <c r="BG74">
        <v>0.1</v>
      </c>
    </row>
    <row r="75" spans="2:60" ht="41.4">
      <c r="B75" s="8" t="s">
        <v>76</v>
      </c>
      <c r="C75" s="95">
        <v>21209</v>
      </c>
      <c r="D75" s="10">
        <v>37584</v>
      </c>
      <c r="E75" s="11">
        <v>77258</v>
      </c>
      <c r="F75" s="10">
        <v>136051</v>
      </c>
      <c r="Q75" s="8" t="s">
        <v>91</v>
      </c>
      <c r="R75" s="42">
        <v>0</v>
      </c>
      <c r="S75" s="42">
        <v>1</v>
      </c>
      <c r="T75" s="43">
        <v>1</v>
      </c>
      <c r="U75" s="42">
        <v>1</v>
      </c>
      <c r="V75" s="42">
        <v>66</v>
      </c>
      <c r="W75" s="42">
        <v>5</v>
      </c>
      <c r="X75" s="42">
        <v>0</v>
      </c>
      <c r="Y75" s="42">
        <v>7</v>
      </c>
      <c r="Z75" s="44">
        <v>81</v>
      </c>
      <c r="AB75" s="8" t="s">
        <v>91</v>
      </c>
      <c r="AC75" s="72">
        <v>2841</v>
      </c>
      <c r="AD75" s="74">
        <v>72</v>
      </c>
      <c r="AE75" s="30">
        <v>3.5</v>
      </c>
      <c r="AF75" s="44">
        <v>81</v>
      </c>
      <c r="AG75" s="29">
        <v>3.3</v>
      </c>
      <c r="AI75" s="8" t="s">
        <v>91</v>
      </c>
      <c r="AJ75" s="59">
        <v>345471</v>
      </c>
      <c r="AK75" s="176">
        <v>72</v>
      </c>
      <c r="AL75" s="176"/>
      <c r="AM75" s="100">
        <v>4798</v>
      </c>
      <c r="AO75" s="130"/>
      <c r="AP75" s="129" t="s">
        <v>91</v>
      </c>
      <c r="AQ75" s="72">
        <v>2841</v>
      </c>
      <c r="AR75" s="74">
        <v>72</v>
      </c>
      <c r="AS75" s="100">
        <v>4798</v>
      </c>
      <c r="AW75" s="95">
        <v>21209</v>
      </c>
      <c r="AX75">
        <f>VLOOKUP(AP75,B75:C176,2,FALSE)</f>
        <v>63375</v>
      </c>
      <c r="AY75" s="122">
        <f>VLOOKUP(AP75,M187:R286,6,FALSE)</f>
        <v>32</v>
      </c>
      <c r="BA75" t="str">
        <f t="shared" si="12"/>
        <v>DS Léna</v>
      </c>
      <c r="BB75" t="s">
        <v>205</v>
      </c>
      <c r="BC75" t="s">
        <v>274</v>
      </c>
      <c r="BD75">
        <v>20</v>
      </c>
      <c r="BE75">
        <v>3</v>
      </c>
      <c r="BF75">
        <v>23</v>
      </c>
      <c r="BG75">
        <v>0.9</v>
      </c>
    </row>
    <row r="76" spans="2:60" ht="27.6">
      <c r="B76" s="8" t="s">
        <v>77</v>
      </c>
      <c r="C76" s="95">
        <v>12977</v>
      </c>
      <c r="D76" s="10">
        <v>22999</v>
      </c>
      <c r="E76" s="11">
        <v>47274</v>
      </c>
      <c r="F76" s="10">
        <v>83250</v>
      </c>
      <c r="Q76" s="8" t="s">
        <v>92</v>
      </c>
      <c r="R76" s="42">
        <v>0</v>
      </c>
      <c r="S76" s="42">
        <v>0</v>
      </c>
      <c r="T76" s="43">
        <v>1</v>
      </c>
      <c r="U76" s="42">
        <v>1</v>
      </c>
      <c r="V76" s="42">
        <v>70</v>
      </c>
      <c r="W76" s="42">
        <v>0</v>
      </c>
      <c r="X76" s="42">
        <v>0</v>
      </c>
      <c r="Y76" s="42">
        <v>0</v>
      </c>
      <c r="Z76" s="44">
        <v>72</v>
      </c>
      <c r="AB76" s="8" t="s">
        <v>92</v>
      </c>
      <c r="AC76" s="72">
        <v>4169</v>
      </c>
      <c r="AD76" s="74">
        <v>71</v>
      </c>
      <c r="AE76" s="30">
        <v>4.3</v>
      </c>
      <c r="AF76" s="44">
        <v>80</v>
      </c>
      <c r="AG76" s="29">
        <v>4.0999999999999996</v>
      </c>
      <c r="AI76" s="8" t="s">
        <v>92</v>
      </c>
      <c r="AJ76" s="59">
        <v>540485</v>
      </c>
      <c r="AK76" s="176">
        <v>71</v>
      </c>
      <c r="AL76" s="176"/>
      <c r="AM76" s="100">
        <v>7612</v>
      </c>
      <c r="AO76" s="130"/>
      <c r="AP76" s="129" t="s">
        <v>92</v>
      </c>
      <c r="AQ76" s="72">
        <v>4169</v>
      </c>
      <c r="AR76" s="74">
        <v>71</v>
      </c>
      <c r="AS76" s="100">
        <v>7612</v>
      </c>
      <c r="AW76" s="95">
        <v>12977</v>
      </c>
      <c r="AX76">
        <f>VLOOKUP(AP76,B76:C177,2,FALSE)</f>
        <v>99150</v>
      </c>
      <c r="AY76" s="122">
        <f>VLOOKUP(AP76,M188:R287,6,FALSE)</f>
        <v>119</v>
      </c>
      <c r="BA76" t="str">
        <f t="shared" si="12"/>
        <v>DS N'Dorola</v>
      </c>
      <c r="BB76" t="s">
        <v>205</v>
      </c>
      <c r="BC76" t="s">
        <v>275</v>
      </c>
      <c r="BD76">
        <v>19</v>
      </c>
      <c r="BE76">
        <v>0</v>
      </c>
      <c r="BF76">
        <v>19</v>
      </c>
      <c r="BG76">
        <v>0.4</v>
      </c>
    </row>
    <row r="77" spans="2:60" ht="27.6">
      <c r="B77" s="8" t="s">
        <v>78</v>
      </c>
      <c r="C77" s="95">
        <v>26119</v>
      </c>
      <c r="D77" s="10">
        <v>46287</v>
      </c>
      <c r="E77" s="11">
        <v>95149</v>
      </c>
      <c r="F77" s="10">
        <v>167555</v>
      </c>
      <c r="Q77" s="12" t="s">
        <v>93</v>
      </c>
      <c r="R77" s="45">
        <v>0</v>
      </c>
      <c r="S77" s="46">
        <v>1</v>
      </c>
      <c r="T77" s="46">
        <v>3</v>
      </c>
      <c r="U77" s="45">
        <v>6</v>
      </c>
      <c r="V77" s="45">
        <v>118</v>
      </c>
      <c r="W77" s="45">
        <v>0</v>
      </c>
      <c r="X77" s="45">
        <v>0</v>
      </c>
      <c r="Y77" s="45">
        <v>9</v>
      </c>
      <c r="Z77" s="45">
        <v>137</v>
      </c>
      <c r="AB77" s="12" t="s">
        <v>93</v>
      </c>
      <c r="AC77" s="73">
        <v>36142</v>
      </c>
      <c r="AD77" s="78">
        <v>124</v>
      </c>
      <c r="AE77" s="32">
        <v>9.6</v>
      </c>
      <c r="AF77" s="45">
        <v>130</v>
      </c>
      <c r="AG77" s="31">
        <v>9.4</v>
      </c>
      <c r="AI77" s="12" t="s">
        <v>93</v>
      </c>
      <c r="AJ77" s="63">
        <v>1180916</v>
      </c>
      <c r="AK77" s="173">
        <v>124</v>
      </c>
      <c r="AL77" s="173"/>
      <c r="AM77" s="101">
        <v>9524</v>
      </c>
      <c r="AQ77" s="73">
        <v>36142</v>
      </c>
      <c r="AR77" s="78">
        <v>124</v>
      </c>
      <c r="AS77" s="101">
        <v>9524</v>
      </c>
      <c r="AW77" s="95">
        <v>26119</v>
      </c>
      <c r="AX77">
        <f>VLOOKUP(AO78,B77:C178,2,FALSE)</f>
        <v>223140</v>
      </c>
      <c r="AY77" s="122" t="e">
        <f>VLOOKUP(AO78,M189:R288,6,FALSE)</f>
        <v>#N/A</v>
      </c>
      <c r="BA77" t="str">
        <f t="shared" si="12"/>
        <v>DS Orodara</v>
      </c>
      <c r="BB77" t="s">
        <v>205</v>
      </c>
      <c r="BC77" t="s">
        <v>276</v>
      </c>
      <c r="BD77">
        <v>38</v>
      </c>
      <c r="BE77">
        <v>4</v>
      </c>
      <c r="BF77">
        <v>42</v>
      </c>
      <c r="BG77">
        <v>0.4</v>
      </c>
    </row>
    <row r="78" spans="2:60" ht="27.6">
      <c r="B78" s="8" t="s">
        <v>79</v>
      </c>
      <c r="C78" s="95">
        <v>42941</v>
      </c>
      <c r="D78" s="10">
        <v>76096</v>
      </c>
      <c r="E78" s="11">
        <v>156430</v>
      </c>
      <c r="F78" s="10">
        <v>275467</v>
      </c>
      <c r="Q78" s="8" t="s">
        <v>95</v>
      </c>
      <c r="R78" s="42">
        <v>0</v>
      </c>
      <c r="S78" s="42">
        <v>0</v>
      </c>
      <c r="T78" s="43">
        <v>1</v>
      </c>
      <c r="U78" s="42">
        <v>2</v>
      </c>
      <c r="V78" s="42">
        <v>44</v>
      </c>
      <c r="W78" s="42">
        <v>0</v>
      </c>
      <c r="X78" s="42">
        <v>0</v>
      </c>
      <c r="Y78" s="42">
        <v>2</v>
      </c>
      <c r="Z78" s="44">
        <v>49</v>
      </c>
      <c r="AB78" s="8" t="s">
        <v>95</v>
      </c>
      <c r="AC78" s="72">
        <v>12540</v>
      </c>
      <c r="AD78" s="74">
        <v>46</v>
      </c>
      <c r="AE78" s="30">
        <v>9.3000000000000007</v>
      </c>
      <c r="AF78" s="44">
        <v>48</v>
      </c>
      <c r="AG78" s="29">
        <v>9.1</v>
      </c>
      <c r="AI78" s="8" t="s">
        <v>95</v>
      </c>
      <c r="AJ78" s="59">
        <v>385143</v>
      </c>
      <c r="AK78" s="176">
        <v>46</v>
      </c>
      <c r="AL78" s="176"/>
      <c r="AM78" s="100">
        <v>8373</v>
      </c>
      <c r="AO78" s="131" t="s">
        <v>93</v>
      </c>
      <c r="AP78" s="123" t="s">
        <v>95</v>
      </c>
      <c r="AQ78" s="72">
        <v>12540</v>
      </c>
      <c r="AR78" s="74">
        <v>46</v>
      </c>
      <c r="AS78" s="100">
        <v>8373</v>
      </c>
      <c r="AW78" s="95">
        <v>42941</v>
      </c>
      <c r="AX78">
        <f>VLOOKUP(AP78,B78:C179,2,FALSE)</f>
        <v>72775</v>
      </c>
      <c r="AY78" s="122">
        <f>VLOOKUP(AP78,M190:R289,6,FALSE)</f>
        <v>11</v>
      </c>
      <c r="BA78" t="str">
        <f t="shared" si="12"/>
        <v>Nord 383</v>
      </c>
      <c r="BB78" t="s">
        <v>240</v>
      </c>
      <c r="BC78">
        <v>383</v>
      </c>
      <c r="BD78">
        <v>125</v>
      </c>
      <c r="BE78">
        <v>508</v>
      </c>
      <c r="BF78">
        <v>0.8</v>
      </c>
    </row>
    <row r="79" spans="2:60">
      <c r="B79" s="12" t="s">
        <v>80</v>
      </c>
      <c r="C79" s="96">
        <v>363942</v>
      </c>
      <c r="D79" s="13">
        <v>575573</v>
      </c>
      <c r="E79" s="14">
        <v>978416</v>
      </c>
      <c r="F79" s="13">
        <v>1917931</v>
      </c>
      <c r="Q79" s="8" t="s">
        <v>96</v>
      </c>
      <c r="R79" s="42">
        <v>0</v>
      </c>
      <c r="S79" s="42">
        <v>1</v>
      </c>
      <c r="T79" s="43">
        <v>0</v>
      </c>
      <c r="U79" s="42">
        <v>3</v>
      </c>
      <c r="V79" s="42">
        <v>29</v>
      </c>
      <c r="W79" s="42">
        <v>0</v>
      </c>
      <c r="X79" s="42">
        <v>0</v>
      </c>
      <c r="Y79" s="42">
        <v>6</v>
      </c>
      <c r="Z79" s="44">
        <v>39</v>
      </c>
      <c r="AB79" s="8" t="s">
        <v>96</v>
      </c>
      <c r="AC79" s="72">
        <v>6997</v>
      </c>
      <c r="AD79" s="74">
        <v>32</v>
      </c>
      <c r="AE79" s="30">
        <v>8.3000000000000007</v>
      </c>
      <c r="AF79" s="44">
        <v>34</v>
      </c>
      <c r="AG79" s="29">
        <v>8.1</v>
      </c>
      <c r="AI79" s="8" t="s">
        <v>96</v>
      </c>
      <c r="AJ79" s="59">
        <v>451972</v>
      </c>
      <c r="AK79" s="176">
        <v>32</v>
      </c>
      <c r="AL79" s="176"/>
      <c r="AM79" s="102">
        <v>14124</v>
      </c>
      <c r="AO79" s="124"/>
      <c r="AP79" s="123" t="s">
        <v>96</v>
      </c>
      <c r="AQ79" s="72">
        <v>6997</v>
      </c>
      <c r="AR79" s="74">
        <v>32</v>
      </c>
      <c r="AS79" s="102">
        <v>14124</v>
      </c>
      <c r="AW79" s="96">
        <v>363942</v>
      </c>
      <c r="AX79">
        <f>VLOOKUP(AP79,B79:C180,2,FALSE)</f>
        <v>85402</v>
      </c>
      <c r="AY79" s="122">
        <f>VLOOKUP(AP79,M191:R290,6,FALSE)</f>
        <v>6</v>
      </c>
      <c r="BA79" t="str">
        <f t="shared" si="12"/>
        <v>CHUR Ouahigouya</v>
      </c>
      <c r="BB79" t="s">
        <v>277</v>
      </c>
      <c r="BC79" t="s">
        <v>278</v>
      </c>
      <c r="BD79">
        <v>166</v>
      </c>
      <c r="BE79">
        <v>78</v>
      </c>
      <c r="BF79">
        <v>244</v>
      </c>
      <c r="BG79">
        <v>6.8</v>
      </c>
    </row>
    <row r="80" spans="2:60" ht="41.4">
      <c r="B80" s="8" t="s">
        <v>81</v>
      </c>
      <c r="C80" s="86"/>
      <c r="D80" s="9"/>
      <c r="E80" s="9"/>
      <c r="F80" s="9"/>
      <c r="Q80" s="8" t="s">
        <v>97</v>
      </c>
      <c r="R80" s="42">
        <v>0</v>
      </c>
      <c r="S80" s="42">
        <v>0</v>
      </c>
      <c r="T80" s="43">
        <v>1</v>
      </c>
      <c r="U80" s="42">
        <v>1</v>
      </c>
      <c r="V80" s="42">
        <v>25</v>
      </c>
      <c r="W80" s="42">
        <v>0</v>
      </c>
      <c r="X80" s="42">
        <v>0</v>
      </c>
      <c r="Y80" s="42">
        <v>1</v>
      </c>
      <c r="Z80" s="44">
        <v>28</v>
      </c>
      <c r="AB80" s="8" t="s">
        <v>97</v>
      </c>
      <c r="AC80" s="72">
        <v>10069</v>
      </c>
      <c r="AD80" s="74">
        <v>26</v>
      </c>
      <c r="AE80" s="30">
        <v>11.1</v>
      </c>
      <c r="AF80" s="44">
        <v>27</v>
      </c>
      <c r="AG80" s="29">
        <v>10.9</v>
      </c>
      <c r="AI80" s="8" t="s">
        <v>97</v>
      </c>
      <c r="AJ80" s="59">
        <v>161477</v>
      </c>
      <c r="AK80" s="176">
        <v>26</v>
      </c>
      <c r="AL80" s="176"/>
      <c r="AM80" s="100">
        <v>6211</v>
      </c>
      <c r="AO80" s="124"/>
      <c r="AP80" s="123" t="s">
        <v>97</v>
      </c>
      <c r="AQ80" s="72">
        <v>10069</v>
      </c>
      <c r="AR80" s="74">
        <v>26</v>
      </c>
      <c r="AS80" s="100">
        <v>6211</v>
      </c>
      <c r="AW80" s="86"/>
      <c r="AX80">
        <f>VLOOKUP(AP80,B80:C181,2,FALSE)</f>
        <v>30511</v>
      </c>
      <c r="AY80" s="122">
        <f>VLOOKUP(AP80,M192:R291,6,FALSE)</f>
        <v>15</v>
      </c>
      <c r="BA80" t="str">
        <f t="shared" si="12"/>
        <v>DS Gourcy</v>
      </c>
      <c r="BB80" t="s">
        <v>205</v>
      </c>
      <c r="BC80" t="s">
        <v>279</v>
      </c>
      <c r="BD80">
        <v>67</v>
      </c>
      <c r="BE80">
        <v>4</v>
      </c>
      <c r="BF80">
        <v>71</v>
      </c>
      <c r="BG80">
        <v>0.7</v>
      </c>
    </row>
    <row r="81" spans="2:59" ht="27.6">
      <c r="B81" s="8" t="s">
        <v>82</v>
      </c>
      <c r="C81" s="95">
        <v>50665</v>
      </c>
      <c r="D81" s="10">
        <v>80125</v>
      </c>
      <c r="E81" s="11">
        <v>136211</v>
      </c>
      <c r="F81" s="10">
        <v>267001</v>
      </c>
      <c r="Q81" s="8" t="s">
        <v>98</v>
      </c>
      <c r="R81" s="42">
        <v>0</v>
      </c>
      <c r="S81" s="42">
        <v>0</v>
      </c>
      <c r="T81" s="43">
        <v>1</v>
      </c>
      <c r="U81" s="42">
        <v>0</v>
      </c>
      <c r="V81" s="42">
        <v>20</v>
      </c>
      <c r="W81" s="42">
        <v>0</v>
      </c>
      <c r="X81" s="42">
        <v>0</v>
      </c>
      <c r="Y81" s="42">
        <v>0</v>
      </c>
      <c r="Z81" s="44">
        <v>21</v>
      </c>
      <c r="AB81" s="8" t="s">
        <v>98</v>
      </c>
      <c r="AC81" s="72">
        <v>6536</v>
      </c>
      <c r="AD81" s="74">
        <v>20</v>
      </c>
      <c r="AE81" s="30">
        <v>10.199999999999999</v>
      </c>
      <c r="AF81" s="44">
        <v>21</v>
      </c>
      <c r="AG81" s="29">
        <v>10</v>
      </c>
      <c r="AI81" s="8" t="s">
        <v>98</v>
      </c>
      <c r="AJ81" s="59">
        <v>182324</v>
      </c>
      <c r="AK81" s="176">
        <v>20</v>
      </c>
      <c r="AL81" s="176"/>
      <c r="AM81" s="100">
        <v>9116</v>
      </c>
      <c r="AO81" s="124"/>
      <c r="AP81" s="123" t="s">
        <v>98</v>
      </c>
      <c r="AQ81" s="72">
        <v>6536</v>
      </c>
      <c r="AR81" s="74">
        <v>20</v>
      </c>
      <c r="AS81" s="100">
        <v>9116</v>
      </c>
      <c r="AW81" s="95">
        <v>50665</v>
      </c>
      <c r="AX81">
        <f>VLOOKUP(AP81,B81:C182,2,FALSE)</f>
        <v>34452</v>
      </c>
      <c r="AY81" s="122">
        <f>VLOOKUP(AP81,M193:R292,6,FALSE)</f>
        <v>4</v>
      </c>
      <c r="BA81" t="str">
        <f t="shared" si="12"/>
        <v>DS Ouahigouya</v>
      </c>
      <c r="BB81" t="s">
        <v>205</v>
      </c>
      <c r="BC81" t="s">
        <v>278</v>
      </c>
      <c r="BD81">
        <v>53</v>
      </c>
      <c r="BE81">
        <v>28</v>
      </c>
      <c r="BF81">
        <v>81</v>
      </c>
      <c r="BG81">
        <v>0.4</v>
      </c>
    </row>
    <row r="82" spans="2:59" ht="41.4">
      <c r="B82" s="8" t="s">
        <v>83</v>
      </c>
      <c r="C82" s="95">
        <v>81490</v>
      </c>
      <c r="D82" s="10">
        <v>128876</v>
      </c>
      <c r="E82" s="11">
        <v>219080</v>
      </c>
      <c r="F82" s="10">
        <v>429446</v>
      </c>
      <c r="Q82" s="12" t="s">
        <v>99</v>
      </c>
      <c r="R82" s="45">
        <v>0</v>
      </c>
      <c r="S82" s="46">
        <v>1</v>
      </c>
      <c r="T82" s="46">
        <v>3</v>
      </c>
      <c r="U82" s="45">
        <v>5</v>
      </c>
      <c r="V82" s="45">
        <v>128</v>
      </c>
      <c r="W82" s="45">
        <v>8</v>
      </c>
      <c r="X82" s="45">
        <v>0</v>
      </c>
      <c r="Y82" s="45">
        <v>16</v>
      </c>
      <c r="Z82" s="45">
        <v>161</v>
      </c>
      <c r="AB82" s="12" t="s">
        <v>99</v>
      </c>
      <c r="AC82" s="73">
        <v>16317</v>
      </c>
      <c r="AD82" s="78">
        <v>141</v>
      </c>
      <c r="AE82" s="32">
        <v>6.1</v>
      </c>
      <c r="AF82" s="45">
        <v>161</v>
      </c>
      <c r="AG82" s="31">
        <v>5.7</v>
      </c>
      <c r="AI82" s="12" t="s">
        <v>99</v>
      </c>
      <c r="AJ82" s="61">
        <v>970953</v>
      </c>
      <c r="AK82" s="173">
        <v>141</v>
      </c>
      <c r="AL82" s="173"/>
      <c r="AM82" s="101">
        <v>6886</v>
      </c>
      <c r="AQ82" s="73">
        <v>16317</v>
      </c>
      <c r="AR82" s="78">
        <v>141</v>
      </c>
      <c r="AS82" s="101">
        <v>6886</v>
      </c>
      <c r="AW82" s="95">
        <v>81490</v>
      </c>
      <c r="AX82">
        <f>VLOOKUP(AO83,B82:C183,2,FALSE)</f>
        <v>170854</v>
      </c>
      <c r="AY82" s="122">
        <f>VLOOKUP(AO83,M194:R293,6,FALSE)</f>
        <v>558</v>
      </c>
      <c r="BA82" t="str">
        <f t="shared" si="12"/>
        <v>DS Séguénéga</v>
      </c>
      <c r="BB82" t="s">
        <v>205</v>
      </c>
      <c r="BC82" t="s">
        <v>280</v>
      </c>
      <c r="BD82">
        <v>25</v>
      </c>
      <c r="BE82">
        <v>0</v>
      </c>
      <c r="BF82">
        <v>25</v>
      </c>
      <c r="BG82">
        <v>0.2</v>
      </c>
    </row>
    <row r="83" spans="2:59" ht="41.4">
      <c r="B83" s="8" t="s">
        <v>84</v>
      </c>
      <c r="C83" s="95">
        <v>53401</v>
      </c>
      <c r="D83" s="10">
        <v>84454</v>
      </c>
      <c r="E83" s="11">
        <v>143564</v>
      </c>
      <c r="F83" s="10">
        <v>281419</v>
      </c>
      <c r="Q83" s="8" t="s">
        <v>101</v>
      </c>
      <c r="R83" s="42">
        <v>0</v>
      </c>
      <c r="S83" s="42">
        <v>0</v>
      </c>
      <c r="T83" s="43">
        <v>1</v>
      </c>
      <c r="U83" s="42">
        <v>0</v>
      </c>
      <c r="V83" s="42">
        <v>16</v>
      </c>
      <c r="W83" s="42">
        <v>0</v>
      </c>
      <c r="X83" s="42">
        <v>0</v>
      </c>
      <c r="Y83" s="42">
        <v>0</v>
      </c>
      <c r="Z83" s="44">
        <v>17</v>
      </c>
      <c r="AB83" s="8" t="s">
        <v>101</v>
      </c>
      <c r="AC83" s="72">
        <v>2810</v>
      </c>
      <c r="AD83" s="74">
        <v>16</v>
      </c>
      <c r="AE83" s="30">
        <v>7.5</v>
      </c>
      <c r="AF83" s="44">
        <v>16</v>
      </c>
      <c r="AG83" s="29">
        <v>7.5</v>
      </c>
      <c r="AI83" s="8" t="s">
        <v>101</v>
      </c>
      <c r="AJ83" s="59">
        <v>109720</v>
      </c>
      <c r="AK83" s="176">
        <v>16</v>
      </c>
      <c r="AL83" s="176"/>
      <c r="AM83" s="100">
        <v>6858</v>
      </c>
      <c r="AO83" s="128" t="s">
        <v>99</v>
      </c>
      <c r="AP83" s="129" t="s">
        <v>101</v>
      </c>
      <c r="AQ83" s="72">
        <v>2810</v>
      </c>
      <c r="AR83" s="74">
        <v>16</v>
      </c>
      <c r="AS83" s="100">
        <v>6858</v>
      </c>
      <c r="AW83" s="95">
        <v>53401</v>
      </c>
      <c r="AX83">
        <f t="shared" ref="AX83:AX92" si="13">VLOOKUP(AP83,B83:C184,2,FALSE)</f>
        <v>19307</v>
      </c>
      <c r="AY83" s="122">
        <f t="shared" ref="AY83:AY94" si="14">VLOOKUP(AP83,M195:R294,6,FALSE)</f>
        <v>28</v>
      </c>
      <c r="BA83" t="str">
        <f t="shared" si="12"/>
        <v>DS Thiou</v>
      </c>
      <c r="BB83" t="s">
        <v>205</v>
      </c>
      <c r="BC83" t="s">
        <v>281</v>
      </c>
      <c r="BD83">
        <v>9</v>
      </c>
      <c r="BE83">
        <v>1</v>
      </c>
      <c r="BF83">
        <v>10</v>
      </c>
      <c r="BG83">
        <v>0.4</v>
      </c>
    </row>
    <row r="84" spans="2:59">
      <c r="B84" s="8" t="s">
        <v>85</v>
      </c>
      <c r="C84" s="95">
        <v>40339</v>
      </c>
      <c r="D84" s="10">
        <v>63796</v>
      </c>
      <c r="E84" s="11">
        <v>108445</v>
      </c>
      <c r="F84" s="10">
        <v>212580</v>
      </c>
      <c r="Q84" s="8" t="s">
        <v>102</v>
      </c>
      <c r="R84" s="42">
        <v>0</v>
      </c>
      <c r="S84" s="42">
        <v>0</v>
      </c>
      <c r="T84" s="43">
        <v>1</v>
      </c>
      <c r="U84" s="42">
        <v>2</v>
      </c>
      <c r="V84" s="42">
        <v>43</v>
      </c>
      <c r="W84" s="42">
        <v>0</v>
      </c>
      <c r="X84" s="42">
        <v>0</v>
      </c>
      <c r="Y84" s="42">
        <v>1</v>
      </c>
      <c r="Z84" s="44">
        <v>47</v>
      </c>
      <c r="AB84" s="8" t="s">
        <v>102</v>
      </c>
      <c r="AC84" s="72">
        <v>3261</v>
      </c>
      <c r="AD84" s="74">
        <v>45</v>
      </c>
      <c r="AE84" s="30">
        <v>4.8</v>
      </c>
      <c r="AF84" s="44">
        <v>50</v>
      </c>
      <c r="AG84" s="29">
        <v>4.5999999999999996</v>
      </c>
      <c r="AI84" s="8" t="s">
        <v>102</v>
      </c>
      <c r="AJ84" s="59">
        <v>294132</v>
      </c>
      <c r="AK84" s="176">
        <v>45</v>
      </c>
      <c r="AL84" s="176"/>
      <c r="AM84" s="100">
        <v>6536</v>
      </c>
      <c r="AO84" s="130"/>
      <c r="AP84" s="129" t="s">
        <v>102</v>
      </c>
      <c r="AQ84" s="72">
        <v>3261</v>
      </c>
      <c r="AR84" s="74">
        <v>45</v>
      </c>
      <c r="AS84" s="100">
        <v>6536</v>
      </c>
      <c r="AW84" s="95">
        <v>40339</v>
      </c>
      <c r="AX84">
        <f t="shared" si="13"/>
        <v>51757</v>
      </c>
      <c r="AY84" s="122">
        <f t="shared" si="14"/>
        <v>90</v>
      </c>
      <c r="BA84" t="str">
        <f t="shared" si="12"/>
        <v>DS Titao</v>
      </c>
      <c r="BB84" t="s">
        <v>205</v>
      </c>
      <c r="BC84" t="s">
        <v>282</v>
      </c>
      <c r="BD84">
        <v>13</v>
      </c>
      <c r="BE84">
        <v>0</v>
      </c>
      <c r="BF84">
        <v>13</v>
      </c>
      <c r="BG84">
        <v>0.6</v>
      </c>
    </row>
    <row r="85" spans="2:59" ht="41.4">
      <c r="B85" s="8" t="s">
        <v>86</v>
      </c>
      <c r="C85" s="95">
        <v>41615</v>
      </c>
      <c r="D85" s="10">
        <v>65815</v>
      </c>
      <c r="E85" s="11">
        <v>111865</v>
      </c>
      <c r="F85" s="10">
        <v>219295</v>
      </c>
      <c r="Q85" s="8" t="s">
        <v>103</v>
      </c>
      <c r="R85" s="42">
        <v>0</v>
      </c>
      <c r="S85" s="42">
        <v>0</v>
      </c>
      <c r="T85" s="43">
        <v>1</v>
      </c>
      <c r="U85" s="42">
        <v>0</v>
      </c>
      <c r="V85" s="42">
        <v>22</v>
      </c>
      <c r="W85" s="42">
        <v>4</v>
      </c>
      <c r="X85" s="42">
        <v>0</v>
      </c>
      <c r="Y85" s="42">
        <v>2</v>
      </c>
      <c r="Z85" s="44">
        <v>29</v>
      </c>
      <c r="AB85" s="8" t="s">
        <v>103</v>
      </c>
      <c r="AC85" s="72">
        <v>2774</v>
      </c>
      <c r="AD85" s="74">
        <v>26</v>
      </c>
      <c r="AE85" s="30">
        <v>5.8</v>
      </c>
      <c r="AF85" s="44">
        <v>29</v>
      </c>
      <c r="AG85" s="29">
        <v>5.5</v>
      </c>
      <c r="AI85" s="8" t="s">
        <v>103</v>
      </c>
      <c r="AJ85" s="59">
        <v>172117</v>
      </c>
      <c r="AK85" s="176">
        <v>26</v>
      </c>
      <c r="AL85" s="176"/>
      <c r="AM85" s="100">
        <v>6620</v>
      </c>
      <c r="AO85" s="130"/>
      <c r="AP85" s="129" t="s">
        <v>103</v>
      </c>
      <c r="AQ85" s="72">
        <v>2774</v>
      </c>
      <c r="AR85" s="74">
        <v>26</v>
      </c>
      <c r="AS85" s="100">
        <v>6620</v>
      </c>
      <c r="AW85" s="95">
        <v>41615</v>
      </c>
      <c r="AX85">
        <f t="shared" si="13"/>
        <v>30286</v>
      </c>
      <c r="AY85" s="122">
        <f t="shared" si="14"/>
        <v>25</v>
      </c>
      <c r="BA85" t="str">
        <f t="shared" si="12"/>
        <v>DS Yako</v>
      </c>
      <c r="BB85" t="s">
        <v>205</v>
      </c>
      <c r="BC85" t="s">
        <v>283</v>
      </c>
      <c r="BD85">
        <v>50</v>
      </c>
      <c r="BE85">
        <v>14</v>
      </c>
      <c r="BF85">
        <v>64</v>
      </c>
      <c r="BG85">
        <v>0.4</v>
      </c>
    </row>
    <row r="86" spans="2:59" ht="27.6">
      <c r="B86" s="8" t="s">
        <v>87</v>
      </c>
      <c r="C86" s="95">
        <v>96432</v>
      </c>
      <c r="D86" s="10">
        <v>152507</v>
      </c>
      <c r="E86" s="11">
        <v>259251</v>
      </c>
      <c r="F86" s="10">
        <v>508190</v>
      </c>
      <c r="Q86" s="8" t="s">
        <v>104</v>
      </c>
      <c r="R86" s="42">
        <v>0</v>
      </c>
      <c r="S86" s="42">
        <v>1</v>
      </c>
      <c r="T86" s="43">
        <v>0</v>
      </c>
      <c r="U86" s="42">
        <v>2</v>
      </c>
      <c r="V86" s="42">
        <v>35</v>
      </c>
      <c r="W86" s="42">
        <v>4</v>
      </c>
      <c r="X86" s="42">
        <v>0</v>
      </c>
      <c r="Y86" s="42">
        <v>12</v>
      </c>
      <c r="Z86" s="44">
        <v>54</v>
      </c>
      <c r="AB86" s="8" t="s">
        <v>104</v>
      </c>
      <c r="AC86" s="72">
        <v>5098</v>
      </c>
      <c r="AD86" s="74">
        <v>41</v>
      </c>
      <c r="AE86" s="30">
        <v>6.3</v>
      </c>
      <c r="AF86" s="44">
        <v>50</v>
      </c>
      <c r="AG86" s="29">
        <v>5.7</v>
      </c>
      <c r="AI86" s="8" t="s">
        <v>104</v>
      </c>
      <c r="AJ86" s="59">
        <v>265625</v>
      </c>
      <c r="AK86" s="176">
        <v>41</v>
      </c>
      <c r="AL86" s="176"/>
      <c r="AM86" s="100">
        <v>6479</v>
      </c>
      <c r="AO86" s="130"/>
      <c r="AP86" s="129" t="s">
        <v>104</v>
      </c>
      <c r="AQ86" s="72">
        <v>5098</v>
      </c>
      <c r="AR86" s="74">
        <v>41</v>
      </c>
      <c r="AS86" s="100">
        <v>6479</v>
      </c>
      <c r="AW86" s="95">
        <v>96432</v>
      </c>
      <c r="AX86">
        <f t="shared" si="13"/>
        <v>46740</v>
      </c>
      <c r="AY86" s="122">
        <f t="shared" si="14"/>
        <v>26</v>
      </c>
      <c r="BA86" t="str">
        <f t="shared" si="12"/>
        <v>Plateau Central</v>
      </c>
      <c r="BB86" t="s">
        <v>284</v>
      </c>
      <c r="BC86" t="s">
        <v>285</v>
      </c>
      <c r="BD86">
        <v>276</v>
      </c>
      <c r="BE86">
        <v>111</v>
      </c>
      <c r="BF86">
        <v>387</v>
      </c>
      <c r="BG86">
        <v>0.8</v>
      </c>
    </row>
    <row r="87" spans="2:59" ht="27.6">
      <c r="B87" s="12" t="s">
        <v>88</v>
      </c>
      <c r="C87" s="96">
        <v>199009</v>
      </c>
      <c r="D87" s="13">
        <v>318307</v>
      </c>
      <c r="E87" s="14">
        <v>567526</v>
      </c>
      <c r="F87" s="13">
        <v>1084842</v>
      </c>
      <c r="Q87" s="8" t="s">
        <v>105</v>
      </c>
      <c r="R87" s="42">
        <v>0</v>
      </c>
      <c r="S87" s="42">
        <v>0</v>
      </c>
      <c r="T87" s="43">
        <v>0</v>
      </c>
      <c r="U87" s="42">
        <v>1</v>
      </c>
      <c r="V87" s="42">
        <v>12</v>
      </c>
      <c r="W87" s="42">
        <v>0</v>
      </c>
      <c r="X87" s="42">
        <v>0</v>
      </c>
      <c r="Y87" s="42">
        <v>1</v>
      </c>
      <c r="Z87" s="44">
        <v>14</v>
      </c>
      <c r="AB87" s="8" t="s">
        <v>105</v>
      </c>
      <c r="AC87" s="72">
        <v>2374</v>
      </c>
      <c r="AD87" s="74">
        <v>13</v>
      </c>
      <c r="AE87" s="30">
        <v>7.6</v>
      </c>
      <c r="AF87" s="44">
        <v>16</v>
      </c>
      <c r="AG87" s="29">
        <v>6.9</v>
      </c>
      <c r="AI87" s="8" t="s">
        <v>105</v>
      </c>
      <c r="AJ87" s="59">
        <v>129359</v>
      </c>
      <c r="AK87" s="176">
        <v>13</v>
      </c>
      <c r="AL87" s="176"/>
      <c r="AM87" s="100">
        <v>9951</v>
      </c>
      <c r="AO87" s="130"/>
      <c r="AP87" s="129" t="s">
        <v>105</v>
      </c>
      <c r="AQ87" s="72">
        <v>2374</v>
      </c>
      <c r="AR87" s="74">
        <v>13</v>
      </c>
      <c r="AS87" s="100">
        <v>9951</v>
      </c>
      <c r="AW87" s="96">
        <v>199009</v>
      </c>
      <c r="AX87">
        <f t="shared" si="13"/>
        <v>22764</v>
      </c>
      <c r="AY87" s="122">
        <f t="shared" si="14"/>
        <v>10</v>
      </c>
      <c r="BA87" t="str">
        <f t="shared" si="12"/>
        <v>CHR Ziniaré</v>
      </c>
      <c r="BB87" t="s">
        <v>203</v>
      </c>
      <c r="BC87" t="s">
        <v>286</v>
      </c>
      <c r="BD87">
        <v>130</v>
      </c>
      <c r="BE87">
        <v>59</v>
      </c>
      <c r="BF87">
        <v>189</v>
      </c>
      <c r="BG87">
        <v>14.1</v>
      </c>
    </row>
    <row r="88" spans="2:59" ht="27.6">
      <c r="B88" s="8" t="s">
        <v>89</v>
      </c>
      <c r="C88" s="86"/>
      <c r="D88" s="9"/>
      <c r="E88" s="9"/>
      <c r="F88" s="9"/>
      <c r="Q88" s="1" t="s">
        <v>108</v>
      </c>
      <c r="R88" s="52">
        <v>6</v>
      </c>
      <c r="S88" s="53">
        <v>9</v>
      </c>
      <c r="T88" s="53">
        <v>46</v>
      </c>
      <c r="U88" s="52">
        <v>116</v>
      </c>
      <c r="V88" s="18">
        <v>2233</v>
      </c>
      <c r="W88" s="52">
        <v>49</v>
      </c>
      <c r="X88" s="52">
        <v>4</v>
      </c>
      <c r="Y88" s="52">
        <v>213</v>
      </c>
      <c r="Z88" s="18">
        <v>2676</v>
      </c>
      <c r="AB88" s="1" t="s">
        <v>108</v>
      </c>
      <c r="AC88" s="76">
        <v>272960</v>
      </c>
      <c r="AD88" s="76">
        <v>2402</v>
      </c>
      <c r="AE88" s="54">
        <v>6</v>
      </c>
      <c r="AF88" s="18">
        <v>3181</v>
      </c>
      <c r="AG88" s="55">
        <v>5.2</v>
      </c>
      <c r="AI88" s="1" t="s">
        <v>108</v>
      </c>
      <c r="AJ88" s="68">
        <v>22882385</v>
      </c>
      <c r="AK88" s="178">
        <v>2402</v>
      </c>
      <c r="AL88" s="178"/>
      <c r="AM88" s="106">
        <v>9526</v>
      </c>
      <c r="AP88" s="1" t="s">
        <v>108</v>
      </c>
      <c r="AQ88" s="76">
        <v>272960</v>
      </c>
      <c r="AR88" s="76">
        <v>2402</v>
      </c>
      <c r="AS88" s="106">
        <v>9526</v>
      </c>
      <c r="AW88" s="86"/>
      <c r="AX88">
        <f t="shared" si="13"/>
        <v>4090130</v>
      </c>
      <c r="AY88" s="122" t="e">
        <f t="shared" si="14"/>
        <v>#N/A</v>
      </c>
      <c r="BA88" t="str">
        <f t="shared" si="12"/>
        <v>DS Boussé</v>
      </c>
      <c r="BB88" t="s">
        <v>205</v>
      </c>
      <c r="BC88" t="s">
        <v>287</v>
      </c>
      <c r="BD88">
        <v>31</v>
      </c>
      <c r="BE88">
        <v>16</v>
      </c>
      <c r="BF88">
        <v>47</v>
      </c>
      <c r="BG88">
        <v>0.8</v>
      </c>
    </row>
    <row r="89" spans="2:59" ht="27.6">
      <c r="B89" s="8" t="s">
        <v>90</v>
      </c>
      <c r="C89" s="95">
        <v>36484</v>
      </c>
      <c r="D89" s="10">
        <v>58356</v>
      </c>
      <c r="E89" s="11">
        <v>104046</v>
      </c>
      <c r="F89" s="10">
        <v>198886</v>
      </c>
      <c r="AI89" s="185" t="s">
        <v>413</v>
      </c>
      <c r="AJ89" s="179"/>
      <c r="AK89" s="179"/>
      <c r="AL89" s="179"/>
      <c r="AM89" s="69"/>
      <c r="AW89" s="95">
        <v>36484</v>
      </c>
      <c r="AX89">
        <f t="shared" si="13"/>
        <v>0</v>
      </c>
      <c r="AY89" s="122" t="e">
        <f t="shared" si="14"/>
        <v>#N/A</v>
      </c>
      <c r="BA89" t="str">
        <f t="shared" si="12"/>
        <v>DS Ziniaré</v>
      </c>
      <c r="BB89" t="s">
        <v>205</v>
      </c>
      <c r="BC89" t="s">
        <v>286</v>
      </c>
      <c r="BD89">
        <v>30</v>
      </c>
      <c r="BE89">
        <v>2</v>
      </c>
      <c r="BF89">
        <v>32</v>
      </c>
      <c r="BG89">
        <v>0.2</v>
      </c>
    </row>
    <row r="90" spans="2:59" ht="27.6">
      <c r="B90" s="8" t="s">
        <v>91</v>
      </c>
      <c r="C90" s="95">
        <v>63375</v>
      </c>
      <c r="D90" s="10">
        <v>101366</v>
      </c>
      <c r="E90" s="11">
        <v>180730</v>
      </c>
      <c r="F90" s="10">
        <v>345471</v>
      </c>
      <c r="AW90" s="95">
        <v>63375</v>
      </c>
      <c r="AX90">
        <f t="shared" si="13"/>
        <v>0</v>
      </c>
      <c r="AY90" s="122" t="e">
        <f t="shared" si="14"/>
        <v>#N/A</v>
      </c>
      <c r="BA90" t="str">
        <f t="shared" si="12"/>
        <v>DS Zorgho</v>
      </c>
      <c r="BB90" t="s">
        <v>205</v>
      </c>
      <c r="BC90" t="s">
        <v>288</v>
      </c>
      <c r="BD90">
        <v>85</v>
      </c>
      <c r="BE90">
        <v>34</v>
      </c>
      <c r="BF90">
        <v>119</v>
      </c>
      <c r="BG90">
        <v>0.5</v>
      </c>
    </row>
    <row r="91" spans="2:59" ht="27.6">
      <c r="B91" s="8" t="s">
        <v>92</v>
      </c>
      <c r="C91" s="95">
        <v>99150</v>
      </c>
      <c r="D91" s="10">
        <v>158585</v>
      </c>
      <c r="E91" s="11">
        <v>282750</v>
      </c>
      <c r="F91" s="10">
        <v>540485</v>
      </c>
      <c r="AW91" s="95">
        <v>99150</v>
      </c>
      <c r="AX91">
        <f t="shared" si="13"/>
        <v>0</v>
      </c>
      <c r="AY91" s="122" t="e">
        <f t="shared" si="14"/>
        <v>#N/A</v>
      </c>
      <c r="BA91" t="str">
        <f t="shared" si="12"/>
        <v>Sahel 139</v>
      </c>
      <c r="BB91" t="s">
        <v>289</v>
      </c>
      <c r="BC91">
        <v>139</v>
      </c>
      <c r="BD91">
        <v>38</v>
      </c>
      <c r="BE91">
        <v>177</v>
      </c>
      <c r="BF91">
        <v>0.9</v>
      </c>
    </row>
    <row r="92" spans="2:59">
      <c r="B92" s="12" t="s">
        <v>93</v>
      </c>
      <c r="C92" s="96">
        <v>223140</v>
      </c>
      <c r="D92" s="13">
        <v>346382</v>
      </c>
      <c r="E92" s="14">
        <v>611394</v>
      </c>
      <c r="F92" s="13">
        <v>1180916</v>
      </c>
      <c r="AW92" s="96">
        <v>223140</v>
      </c>
      <c r="AX92">
        <f t="shared" si="13"/>
        <v>0</v>
      </c>
      <c r="AY92" s="122" t="e">
        <f t="shared" si="14"/>
        <v>#N/A</v>
      </c>
      <c r="BA92" t="str">
        <f t="shared" si="12"/>
        <v>CHR Dori</v>
      </c>
      <c r="BB92" t="s">
        <v>203</v>
      </c>
      <c r="BC92" t="s">
        <v>290</v>
      </c>
      <c r="BD92">
        <v>108</v>
      </c>
      <c r="BE92">
        <v>33</v>
      </c>
      <c r="BF92">
        <v>141</v>
      </c>
      <c r="BG92">
        <v>11.6</v>
      </c>
    </row>
    <row r="93" spans="2:59">
      <c r="B93" s="8" t="s">
        <v>94</v>
      </c>
      <c r="C93" s="86"/>
      <c r="D93" s="9"/>
      <c r="E93" s="9"/>
      <c r="F93" s="9"/>
      <c r="AW93" s="86"/>
      <c r="AY93" s="122" t="e">
        <f t="shared" si="14"/>
        <v>#N/A</v>
      </c>
      <c r="BA93" t="str">
        <f t="shared" si="12"/>
        <v>DS Djibo</v>
      </c>
      <c r="BB93" t="s">
        <v>205</v>
      </c>
      <c r="BC93" t="s">
        <v>291</v>
      </c>
      <c r="BD93">
        <v>10</v>
      </c>
      <c r="BE93">
        <v>1</v>
      </c>
      <c r="BF93">
        <v>11</v>
      </c>
      <c r="BG93">
        <v>0.5</v>
      </c>
    </row>
    <row r="94" spans="2:59">
      <c r="B94" s="8" t="s">
        <v>95</v>
      </c>
      <c r="C94" s="95">
        <v>72775</v>
      </c>
      <c r="D94" s="10">
        <v>112969</v>
      </c>
      <c r="E94" s="11">
        <v>199399</v>
      </c>
      <c r="F94" s="10">
        <v>385143</v>
      </c>
      <c r="AW94" s="95">
        <v>72775</v>
      </c>
      <c r="AY94" s="122" t="e">
        <f t="shared" si="14"/>
        <v>#N/A</v>
      </c>
      <c r="BA94" t="str">
        <f t="shared" si="12"/>
        <v>DS Dori</v>
      </c>
      <c r="BB94" t="s">
        <v>205</v>
      </c>
      <c r="BC94" t="s">
        <v>290</v>
      </c>
      <c r="BD94">
        <v>5</v>
      </c>
      <c r="BE94">
        <v>1</v>
      </c>
      <c r="BF94">
        <v>6</v>
      </c>
      <c r="BG94">
        <v>0.1</v>
      </c>
    </row>
    <row r="95" spans="2:59">
      <c r="B95" s="8" t="s">
        <v>96</v>
      </c>
      <c r="C95" s="95">
        <v>85402</v>
      </c>
      <c r="D95" s="10">
        <v>132570</v>
      </c>
      <c r="E95" s="11">
        <v>234000</v>
      </c>
      <c r="F95" s="10">
        <v>451972</v>
      </c>
      <c r="AK95" t="s">
        <v>216</v>
      </c>
      <c r="AL95" t="s">
        <v>255</v>
      </c>
      <c r="AM95">
        <v>857</v>
      </c>
      <c r="AN95">
        <v>973</v>
      </c>
      <c r="AO95">
        <v>472</v>
      </c>
      <c r="AP95">
        <v>401</v>
      </c>
      <c r="AQ95">
        <v>175</v>
      </c>
      <c r="AR95">
        <v>23</v>
      </c>
      <c r="AS95">
        <v>210</v>
      </c>
      <c r="AT95">
        <v>549</v>
      </c>
      <c r="AU95">
        <v>55.1</v>
      </c>
      <c r="AV95">
        <v>20.399999999999999</v>
      </c>
      <c r="AW95" s="95">
        <v>24.5</v>
      </c>
      <c r="AY95" s="122"/>
      <c r="BA95" t="str">
        <f t="shared" si="12"/>
        <v>DS Gorom-Gorom</v>
      </c>
      <c r="BB95" t="s">
        <v>205</v>
      </c>
      <c r="BC95" t="s">
        <v>292</v>
      </c>
      <c r="BD95">
        <v>12</v>
      </c>
      <c r="BE95">
        <v>3</v>
      </c>
      <c r="BF95">
        <v>15</v>
      </c>
      <c r="BG95">
        <v>0.3</v>
      </c>
    </row>
    <row r="96" spans="2:59" ht="41.4">
      <c r="B96" s="8" t="s">
        <v>97</v>
      </c>
      <c r="C96" s="95">
        <v>30511</v>
      </c>
      <c r="D96" s="10">
        <v>47367</v>
      </c>
      <c r="E96" s="11">
        <v>83599</v>
      </c>
      <c r="F96" s="10">
        <v>161477</v>
      </c>
      <c r="AK96" t="s">
        <v>205</v>
      </c>
      <c r="AL96" t="s">
        <v>256</v>
      </c>
      <c r="AM96">
        <v>197</v>
      </c>
      <c r="AN96">
        <v>277</v>
      </c>
      <c r="AO96">
        <v>108</v>
      </c>
      <c r="AP96">
        <v>655</v>
      </c>
      <c r="AQ96">
        <v>52</v>
      </c>
      <c r="AR96">
        <v>586</v>
      </c>
      <c r="AS96">
        <v>36</v>
      </c>
      <c r="AT96">
        <v>36</v>
      </c>
      <c r="AU96">
        <v>55.1</v>
      </c>
      <c r="AV96">
        <v>26.7</v>
      </c>
      <c r="AW96" s="95">
        <v>18.3</v>
      </c>
      <c r="AY96" s="122"/>
      <c r="BA96" t="str">
        <f t="shared" si="12"/>
        <v>DS Sebba</v>
      </c>
      <c r="BB96" t="s">
        <v>205</v>
      </c>
      <c r="BC96" t="s">
        <v>293</v>
      </c>
      <c r="BD96">
        <v>4</v>
      </c>
      <c r="BE96">
        <v>0</v>
      </c>
      <c r="BF96">
        <v>4</v>
      </c>
      <c r="BG96">
        <v>0.1</v>
      </c>
    </row>
    <row r="97" spans="2:62">
      <c r="B97" s="8" t="s">
        <v>98</v>
      </c>
      <c r="C97" s="95">
        <v>34452</v>
      </c>
      <c r="D97" s="10">
        <v>53476</v>
      </c>
      <c r="E97" s="11">
        <v>94396</v>
      </c>
      <c r="F97" s="10">
        <v>182324</v>
      </c>
      <c r="AK97" t="s">
        <v>205</v>
      </c>
      <c r="AL97" t="s">
        <v>257</v>
      </c>
      <c r="AM97">
        <v>340</v>
      </c>
      <c r="AN97">
        <v>912</v>
      </c>
      <c r="AO97">
        <v>179</v>
      </c>
      <c r="AP97">
        <v>45</v>
      </c>
      <c r="AQ97">
        <v>62</v>
      </c>
      <c r="AR97">
        <v>427</v>
      </c>
      <c r="AS97">
        <v>99</v>
      </c>
      <c r="AT97">
        <v>440</v>
      </c>
      <c r="AU97">
        <v>52.5</v>
      </c>
      <c r="AV97">
        <v>18.3</v>
      </c>
      <c r="AW97" s="95">
        <v>29.2</v>
      </c>
      <c r="AY97" s="122"/>
      <c r="BA97" t="str">
        <f t="shared" si="12"/>
        <v>Sud Ouest</v>
      </c>
      <c r="BB97" t="s">
        <v>255</v>
      </c>
      <c r="BC97" t="s">
        <v>247</v>
      </c>
      <c r="BD97">
        <v>422</v>
      </c>
      <c r="BE97">
        <v>136</v>
      </c>
      <c r="BF97">
        <v>558</v>
      </c>
      <c r="BG97">
        <v>1.4</v>
      </c>
    </row>
    <row r="98" spans="2:62">
      <c r="B98" s="12" t="s">
        <v>99</v>
      </c>
      <c r="C98" s="96">
        <v>170854</v>
      </c>
      <c r="D98" s="13">
        <v>275805</v>
      </c>
      <c r="E98" s="14">
        <v>524294</v>
      </c>
      <c r="F98" s="13">
        <v>970953</v>
      </c>
      <c r="AK98" t="s">
        <v>205</v>
      </c>
      <c r="AL98" t="s">
        <v>258</v>
      </c>
      <c r="AM98">
        <v>213</v>
      </c>
      <c r="AN98">
        <v>402</v>
      </c>
      <c r="AO98">
        <v>136</v>
      </c>
      <c r="AP98">
        <v>957</v>
      </c>
      <c r="AQ98">
        <v>53</v>
      </c>
      <c r="AR98">
        <v>263</v>
      </c>
      <c r="AS98">
        <v>23</v>
      </c>
      <c r="AT98">
        <v>182</v>
      </c>
      <c r="AU98">
        <v>64.2</v>
      </c>
      <c r="AV98">
        <v>25</v>
      </c>
      <c r="AW98" s="96">
        <v>10.9</v>
      </c>
      <c r="AY98" s="122"/>
      <c r="BA98" t="str">
        <f t="shared" si="12"/>
        <v>CHR Gaoua</v>
      </c>
      <c r="BB98" t="s">
        <v>203</v>
      </c>
      <c r="BC98" t="s">
        <v>294</v>
      </c>
      <c r="BD98">
        <v>270</v>
      </c>
      <c r="BE98">
        <v>109</v>
      </c>
      <c r="BF98">
        <v>379</v>
      </c>
      <c r="BG98">
        <v>20.6</v>
      </c>
    </row>
    <row r="99" spans="2:62" ht="27.6">
      <c r="B99" s="8" t="s">
        <v>100</v>
      </c>
      <c r="C99" s="86"/>
      <c r="D99" s="9"/>
      <c r="E99" s="9"/>
      <c r="F99" s="9"/>
      <c r="AK99" t="s">
        <v>205</v>
      </c>
      <c r="AL99" t="s">
        <v>259</v>
      </c>
      <c r="AM99">
        <v>106</v>
      </c>
      <c r="AN99">
        <v>382</v>
      </c>
      <c r="AO99">
        <v>47</v>
      </c>
      <c r="AP99">
        <v>744</v>
      </c>
      <c r="AQ99">
        <v>6</v>
      </c>
      <c r="AR99">
        <v>747</v>
      </c>
      <c r="AS99">
        <v>51</v>
      </c>
      <c r="AT99">
        <v>891</v>
      </c>
      <c r="AU99">
        <v>44.9</v>
      </c>
      <c r="AV99">
        <v>6.3</v>
      </c>
      <c r="AW99" s="86">
        <v>48.8</v>
      </c>
      <c r="AY99" s="122"/>
      <c r="BA99" t="str">
        <f t="shared" si="12"/>
        <v>DS Batié</v>
      </c>
      <c r="BB99" t="s">
        <v>205</v>
      </c>
      <c r="BC99" t="s">
        <v>295</v>
      </c>
      <c r="BD99">
        <v>16</v>
      </c>
      <c r="BE99">
        <v>12</v>
      </c>
      <c r="BF99">
        <v>28</v>
      </c>
      <c r="BG99">
        <v>0.5</v>
      </c>
    </row>
    <row r="100" spans="2:62">
      <c r="B100" s="8" t="s">
        <v>101</v>
      </c>
      <c r="C100" s="95">
        <v>19307</v>
      </c>
      <c r="D100" s="10">
        <v>31164</v>
      </c>
      <c r="E100" s="11">
        <v>59249</v>
      </c>
      <c r="F100" s="10">
        <v>109720</v>
      </c>
      <c r="AK100" t="s">
        <v>232</v>
      </c>
      <c r="AL100">
        <v>2</v>
      </c>
      <c r="AM100">
        <v>193</v>
      </c>
      <c r="AN100">
        <v>932</v>
      </c>
      <c r="AO100">
        <v>814</v>
      </c>
      <c r="AP100">
        <v>385</v>
      </c>
      <c r="AQ100">
        <v>564</v>
      </c>
      <c r="AR100">
        <v>953</v>
      </c>
      <c r="AS100">
        <v>814</v>
      </c>
      <c r="AT100">
        <v>594</v>
      </c>
      <c r="AU100">
        <v>37.1</v>
      </c>
      <c r="AV100">
        <v>25.8</v>
      </c>
      <c r="AW100" s="95">
        <v>37.1</v>
      </c>
      <c r="AY100" s="122"/>
      <c r="BA100" t="str">
        <f t="shared" si="12"/>
        <v>DS Dano</v>
      </c>
      <c r="BB100" t="s">
        <v>205</v>
      </c>
      <c r="BC100" t="s">
        <v>296</v>
      </c>
      <c r="BD100">
        <v>88</v>
      </c>
      <c r="BE100">
        <v>2</v>
      </c>
      <c r="BF100">
        <v>90</v>
      </c>
      <c r="BG100">
        <v>0.8</v>
      </c>
    </row>
    <row r="101" spans="2:62">
      <c r="B101" s="8" t="s">
        <v>102</v>
      </c>
      <c r="C101" s="95">
        <v>51757</v>
      </c>
      <c r="D101" s="10">
        <v>83550</v>
      </c>
      <c r="E101" s="11">
        <v>158825</v>
      </c>
      <c r="F101" s="10">
        <v>294132</v>
      </c>
      <c r="AK101" t="s">
        <v>203</v>
      </c>
      <c r="AL101" t="s">
        <v>260</v>
      </c>
      <c r="AM101" t="s">
        <v>384</v>
      </c>
      <c r="AW101" s="95"/>
      <c r="AY101" s="122"/>
      <c r="BA101" t="str">
        <f t="shared" si="12"/>
        <v>DS Diébougou</v>
      </c>
      <c r="BB101" t="s">
        <v>205</v>
      </c>
      <c r="BC101" t="s">
        <v>297</v>
      </c>
      <c r="BD101">
        <v>22</v>
      </c>
      <c r="BE101">
        <v>3</v>
      </c>
      <c r="BF101">
        <v>25</v>
      </c>
      <c r="BG101">
        <v>0.4</v>
      </c>
    </row>
    <row r="102" spans="2:62" ht="41.4">
      <c r="B102" s="8" t="s">
        <v>103</v>
      </c>
      <c r="C102" s="95">
        <v>30286</v>
      </c>
      <c r="D102" s="10">
        <v>48894</v>
      </c>
      <c r="E102" s="11">
        <v>92937</v>
      </c>
      <c r="F102" s="10">
        <v>172117</v>
      </c>
      <c r="AK102" t="s">
        <v>205</v>
      </c>
      <c r="AL102" t="s">
        <v>261</v>
      </c>
      <c r="AM102">
        <v>475</v>
      </c>
      <c r="AN102">
        <v>536</v>
      </c>
      <c r="AO102">
        <v>147</v>
      </c>
      <c r="AP102">
        <v>505</v>
      </c>
      <c r="AQ102">
        <v>145</v>
      </c>
      <c r="AR102">
        <v>398</v>
      </c>
      <c r="AS102">
        <v>182</v>
      </c>
      <c r="AT102">
        <v>633</v>
      </c>
      <c r="AU102">
        <v>31</v>
      </c>
      <c r="AV102">
        <v>30.6</v>
      </c>
      <c r="AW102" s="95">
        <v>38.4</v>
      </c>
      <c r="AY102" s="122"/>
      <c r="BA102" t="str">
        <f t="shared" si="12"/>
        <v>DS Gaoua</v>
      </c>
      <c r="BB102" t="s">
        <v>205</v>
      </c>
      <c r="BC102" t="s">
        <v>294</v>
      </c>
      <c r="BD102">
        <v>16</v>
      </c>
      <c r="BE102">
        <v>10</v>
      </c>
      <c r="BF102">
        <v>26</v>
      </c>
      <c r="BG102">
        <v>0.3</v>
      </c>
    </row>
    <row r="103" spans="2:62" ht="27.6">
      <c r="B103" s="8" t="s">
        <v>104</v>
      </c>
      <c r="C103" s="95">
        <v>46740</v>
      </c>
      <c r="D103" s="10">
        <v>75454</v>
      </c>
      <c r="E103" s="11">
        <v>143431</v>
      </c>
      <c r="F103" s="10">
        <v>265625</v>
      </c>
      <c r="AK103" t="s">
        <v>205</v>
      </c>
      <c r="AL103" t="s">
        <v>262</v>
      </c>
      <c r="AM103">
        <v>693</v>
      </c>
      <c r="AN103">
        <v>183</v>
      </c>
      <c r="AO103">
        <v>250</v>
      </c>
      <c r="AP103">
        <v>607</v>
      </c>
      <c r="AQ103">
        <v>163</v>
      </c>
      <c r="AR103">
        <v>903</v>
      </c>
      <c r="AS103">
        <v>278</v>
      </c>
      <c r="AT103">
        <v>673</v>
      </c>
      <c r="AU103">
        <v>36.200000000000003</v>
      </c>
      <c r="AV103">
        <v>23.6</v>
      </c>
      <c r="AW103" s="95">
        <v>40.200000000000003</v>
      </c>
      <c r="AY103" s="122"/>
      <c r="BA103" t="str">
        <f t="shared" si="12"/>
        <v>DS Kampti</v>
      </c>
      <c r="BB103" t="s">
        <v>205</v>
      </c>
      <c r="BC103" t="s">
        <v>298</v>
      </c>
      <c r="BD103">
        <v>10</v>
      </c>
      <c r="BE103">
        <v>0</v>
      </c>
      <c r="BF103">
        <v>10</v>
      </c>
      <c r="BG103">
        <v>0.2</v>
      </c>
    </row>
    <row r="104" spans="2:62" ht="27.6">
      <c r="B104" s="8" t="s">
        <v>105</v>
      </c>
      <c r="C104" s="95">
        <v>22764</v>
      </c>
      <c r="D104" s="10">
        <v>36743</v>
      </c>
      <c r="E104" s="11">
        <v>69852</v>
      </c>
      <c r="F104" s="10">
        <v>129359</v>
      </c>
      <c r="AK104" t="s">
        <v>205</v>
      </c>
      <c r="AL104" t="s">
        <v>260</v>
      </c>
      <c r="AM104">
        <v>485</v>
      </c>
      <c r="AN104">
        <v>599</v>
      </c>
      <c r="AO104">
        <v>226</v>
      </c>
      <c r="AP104">
        <v>436</v>
      </c>
      <c r="AQ104">
        <v>110</v>
      </c>
      <c r="AR104">
        <v>691</v>
      </c>
      <c r="AS104">
        <v>148</v>
      </c>
      <c r="AT104">
        <v>472</v>
      </c>
      <c r="AU104">
        <v>46.6</v>
      </c>
      <c r="AV104">
        <v>22.8</v>
      </c>
      <c r="AW104" s="95">
        <v>30.6</v>
      </c>
      <c r="AY104" s="122"/>
      <c r="BA104" t="str">
        <f t="shared" si="12"/>
        <v>Total District</v>
      </c>
      <c r="BB104" t="s">
        <v>391</v>
      </c>
      <c r="BC104" t="s">
        <v>392</v>
      </c>
      <c r="BD104">
        <v>2</v>
      </c>
      <c r="BE104">
        <v>196</v>
      </c>
      <c r="BF104">
        <v>238</v>
      </c>
      <c r="BG104">
        <v>2</v>
      </c>
      <c r="BH104">
        <v>434</v>
      </c>
      <c r="BI104">
        <v>0.3</v>
      </c>
    </row>
    <row r="105" spans="2:62" ht="27.6">
      <c r="B105" s="12" t="s">
        <v>106</v>
      </c>
      <c r="C105" s="96">
        <v>4090130</v>
      </c>
      <c r="D105" s="13">
        <v>6516074</v>
      </c>
      <c r="E105" s="14">
        <v>12276181</v>
      </c>
      <c r="F105" s="13">
        <v>22882385</v>
      </c>
      <c r="AK105" t="s">
        <v>205</v>
      </c>
      <c r="AL105" t="s">
        <v>263</v>
      </c>
      <c r="AM105">
        <v>116</v>
      </c>
      <c r="AN105">
        <v>51</v>
      </c>
      <c r="AO105">
        <v>36</v>
      </c>
      <c r="AP105">
        <v>319</v>
      </c>
      <c r="AQ105">
        <v>25</v>
      </c>
      <c r="AR105">
        <v>64</v>
      </c>
      <c r="AS105">
        <v>54</v>
      </c>
      <c r="AT105">
        <v>668</v>
      </c>
      <c r="AU105">
        <v>31.3</v>
      </c>
      <c r="AV105">
        <v>21.6</v>
      </c>
      <c r="AW105" s="96">
        <v>47.1</v>
      </c>
      <c r="BA105" t="str">
        <f t="shared" si="12"/>
        <v>Total Hôpital</v>
      </c>
      <c r="BB105" t="s">
        <v>391</v>
      </c>
      <c r="BC105" t="s">
        <v>223</v>
      </c>
      <c r="BD105">
        <v>3</v>
      </c>
      <c r="BE105">
        <v>536</v>
      </c>
      <c r="BF105">
        <v>867</v>
      </c>
      <c r="BG105">
        <v>4</v>
      </c>
      <c r="BH105">
        <v>403</v>
      </c>
      <c r="BI105">
        <v>7.4</v>
      </c>
    </row>
    <row r="106" spans="2:62" ht="27.6">
      <c r="B106" s="12" t="s">
        <v>107</v>
      </c>
      <c r="C106" s="86"/>
      <c r="D106" s="9"/>
      <c r="E106" s="9"/>
      <c r="F106" s="9"/>
      <c r="AK106" t="s">
        <v>205</v>
      </c>
      <c r="AL106" t="s">
        <v>264</v>
      </c>
      <c r="AM106">
        <v>291</v>
      </c>
      <c r="AN106">
        <v>367</v>
      </c>
      <c r="AO106">
        <v>88</v>
      </c>
      <c r="AP106">
        <v>302</v>
      </c>
      <c r="AQ106">
        <v>90</v>
      </c>
      <c r="AR106">
        <v>861</v>
      </c>
      <c r="AS106">
        <v>112</v>
      </c>
      <c r="AT106">
        <v>204</v>
      </c>
      <c r="AU106">
        <v>30.3</v>
      </c>
      <c r="AV106">
        <v>31.2</v>
      </c>
      <c r="AW106" s="86">
        <v>38.5</v>
      </c>
      <c r="BA106" t="str">
        <f t="shared" si="12"/>
        <v>Burkina Faso</v>
      </c>
      <c r="BB106" t="s">
        <v>393</v>
      </c>
      <c r="BC106" t="s">
        <v>394</v>
      </c>
      <c r="BD106">
        <v>5</v>
      </c>
      <c r="BE106">
        <v>732</v>
      </c>
      <c r="BF106">
        <v>1</v>
      </c>
      <c r="BG106">
        <v>105</v>
      </c>
      <c r="BH106">
        <v>6</v>
      </c>
      <c r="BI106">
        <v>837</v>
      </c>
      <c r="BJ106">
        <v>0.8</v>
      </c>
    </row>
    <row r="107" spans="2:62" ht="27.6">
      <c r="B107" s="1" t="s">
        <v>108</v>
      </c>
      <c r="C107" s="98">
        <v>4090130</v>
      </c>
      <c r="D107" s="18">
        <v>6516074</v>
      </c>
      <c r="E107" s="19">
        <v>12276181</v>
      </c>
      <c r="F107" s="18">
        <v>22882385</v>
      </c>
      <c r="AK107" t="s">
        <v>205</v>
      </c>
      <c r="AL107" t="s">
        <v>265</v>
      </c>
      <c r="AM107">
        <v>132</v>
      </c>
      <c r="AN107">
        <v>196</v>
      </c>
      <c r="AO107">
        <v>65</v>
      </c>
      <c r="AP107">
        <v>216</v>
      </c>
      <c r="AQ107">
        <v>29</v>
      </c>
      <c r="AR107">
        <v>36</v>
      </c>
      <c r="AS107">
        <v>37</v>
      </c>
      <c r="AT107">
        <v>944</v>
      </c>
      <c r="AU107">
        <v>49.3</v>
      </c>
      <c r="AV107">
        <v>22</v>
      </c>
      <c r="AW107" s="98">
        <v>28.7</v>
      </c>
    </row>
    <row r="108" spans="2:62">
      <c r="AK108" t="s">
        <v>266</v>
      </c>
      <c r="AL108" t="s">
        <v>267</v>
      </c>
      <c r="AM108">
        <v>2</v>
      </c>
      <c r="AN108">
        <v>511</v>
      </c>
      <c r="AO108">
        <v>554</v>
      </c>
      <c r="AP108">
        <v>1</v>
      </c>
      <c r="AQ108">
        <v>918</v>
      </c>
      <c r="AR108">
        <v>58</v>
      </c>
      <c r="AS108">
        <v>327</v>
      </c>
      <c r="AT108">
        <v>160</v>
      </c>
      <c r="AU108">
        <v>266</v>
      </c>
      <c r="AV108">
        <v>336</v>
      </c>
      <c r="AW108">
        <v>76.400000000000006</v>
      </c>
      <c r="AX108">
        <v>13</v>
      </c>
      <c r="AY108">
        <v>10.6</v>
      </c>
    </row>
    <row r="109" spans="2:62">
      <c r="AK109" t="s">
        <v>217</v>
      </c>
      <c r="AL109" t="s">
        <v>268</v>
      </c>
      <c r="AM109" t="s">
        <v>385</v>
      </c>
    </row>
    <row r="110" spans="2:62">
      <c r="AK110" t="s">
        <v>205</v>
      </c>
      <c r="AL110" t="s">
        <v>269</v>
      </c>
      <c r="AM110">
        <v>488</v>
      </c>
      <c r="AN110">
        <v>108</v>
      </c>
      <c r="AO110">
        <v>465</v>
      </c>
      <c r="AP110">
        <v>862</v>
      </c>
      <c r="AQ110">
        <v>8</v>
      </c>
      <c r="AR110">
        <v>194</v>
      </c>
      <c r="AS110">
        <v>14</v>
      </c>
      <c r="AT110">
        <v>52</v>
      </c>
      <c r="AU110">
        <v>95.4</v>
      </c>
      <c r="AV110">
        <v>1.7</v>
      </c>
      <c r="AW110">
        <v>2.9</v>
      </c>
    </row>
    <row r="111" spans="2:62">
      <c r="AK111" t="s">
        <v>205</v>
      </c>
      <c r="AL111" t="s">
        <v>270</v>
      </c>
      <c r="AM111">
        <v>251</v>
      </c>
      <c r="AN111">
        <v>546</v>
      </c>
      <c r="AO111">
        <v>145</v>
      </c>
      <c r="AP111">
        <v>403</v>
      </c>
      <c r="AQ111">
        <v>73</v>
      </c>
      <c r="AR111">
        <v>101</v>
      </c>
      <c r="AS111">
        <v>33</v>
      </c>
      <c r="AT111">
        <v>42</v>
      </c>
      <c r="AU111">
        <v>57.8</v>
      </c>
      <c r="AV111">
        <v>29.1</v>
      </c>
      <c r="AW111">
        <v>13.1</v>
      </c>
    </row>
    <row r="112" spans="2:62">
      <c r="AK112" t="s">
        <v>205</v>
      </c>
      <c r="AL112" t="s">
        <v>271</v>
      </c>
      <c r="AM112">
        <v>743</v>
      </c>
      <c r="AN112">
        <v>363</v>
      </c>
      <c r="AO112">
        <v>621</v>
      </c>
      <c r="AP112">
        <v>451</v>
      </c>
      <c r="AQ112">
        <v>49</v>
      </c>
      <c r="AR112">
        <v>62</v>
      </c>
      <c r="AS112">
        <v>72</v>
      </c>
      <c r="AT112">
        <v>850</v>
      </c>
      <c r="AU112">
        <v>83.6</v>
      </c>
      <c r="AV112">
        <v>6.6</v>
      </c>
      <c r="AW112">
        <v>9.8000000000000007</v>
      </c>
    </row>
    <row r="113" spans="1:50">
      <c r="AK113" t="s">
        <v>205</v>
      </c>
      <c r="AL113" t="s">
        <v>272</v>
      </c>
      <c r="AM113">
        <v>366</v>
      </c>
      <c r="AN113">
        <v>214</v>
      </c>
      <c r="AO113">
        <v>288</v>
      </c>
      <c r="AP113">
        <v>441</v>
      </c>
      <c r="AQ113">
        <v>61</v>
      </c>
      <c r="AR113">
        <v>765</v>
      </c>
      <c r="AS113">
        <v>16</v>
      </c>
      <c r="AT113">
        <v>8</v>
      </c>
      <c r="AU113">
        <v>78.8</v>
      </c>
      <c r="AV113">
        <v>16.899999999999999</v>
      </c>
      <c r="AW113">
        <v>4.4000000000000004</v>
      </c>
    </row>
    <row r="114" spans="1:50">
      <c r="AK114" t="s">
        <v>205</v>
      </c>
      <c r="AL114" t="s">
        <v>273</v>
      </c>
      <c r="AM114" t="s">
        <v>386</v>
      </c>
      <c r="AN114">
        <v>136</v>
      </c>
      <c r="AO114">
        <v>51</v>
      </c>
      <c r="AP114">
        <v>48</v>
      </c>
      <c r="AQ114">
        <v>379</v>
      </c>
      <c r="AR114">
        <v>47</v>
      </c>
      <c r="AS114">
        <v>454</v>
      </c>
      <c r="AT114">
        <v>40</v>
      </c>
      <c r="AU114">
        <v>218</v>
      </c>
      <c r="AV114">
        <v>35.6</v>
      </c>
      <c r="AW114">
        <v>34.9</v>
      </c>
      <c r="AX114">
        <v>29.6</v>
      </c>
    </row>
    <row r="115" spans="1:50">
      <c r="AK115" t="s">
        <v>205</v>
      </c>
      <c r="AL115" t="s">
        <v>274</v>
      </c>
      <c r="AM115">
        <v>83</v>
      </c>
      <c r="AN115">
        <v>250</v>
      </c>
      <c r="AO115">
        <v>67</v>
      </c>
      <c r="AP115">
        <v>454</v>
      </c>
      <c r="AQ115">
        <v>7</v>
      </c>
      <c r="AR115">
        <v>994</v>
      </c>
      <c r="AS115">
        <v>7</v>
      </c>
      <c r="AT115">
        <v>802</v>
      </c>
      <c r="AU115">
        <v>81</v>
      </c>
      <c r="AV115">
        <v>9.6</v>
      </c>
      <c r="AW115">
        <v>9.4</v>
      </c>
    </row>
    <row r="116" spans="1:50">
      <c r="A116" s="166" t="s">
        <v>138</v>
      </c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AK116" t="s">
        <v>205</v>
      </c>
      <c r="AL116" t="s">
        <v>275</v>
      </c>
      <c r="AM116">
        <v>167</v>
      </c>
      <c r="AN116">
        <v>555</v>
      </c>
      <c r="AO116">
        <v>93</v>
      </c>
      <c r="AP116">
        <v>854</v>
      </c>
      <c r="AQ116">
        <v>40</v>
      </c>
      <c r="AR116">
        <v>950</v>
      </c>
      <c r="AS116">
        <v>32</v>
      </c>
      <c r="AT116">
        <v>751</v>
      </c>
      <c r="AU116">
        <v>56</v>
      </c>
      <c r="AV116">
        <v>24.4</v>
      </c>
      <c r="AW116">
        <v>19.5</v>
      </c>
    </row>
    <row r="117" spans="1:50" ht="43.2">
      <c r="A117" s="110" t="s">
        <v>139</v>
      </c>
      <c r="B117" s="22" t="s">
        <v>140</v>
      </c>
      <c r="C117" s="2" t="s">
        <v>141</v>
      </c>
      <c r="D117" s="111" t="s">
        <v>142</v>
      </c>
      <c r="E117" s="23" t="s">
        <v>143</v>
      </c>
      <c r="F117" s="2" t="s">
        <v>144</v>
      </c>
      <c r="G117" s="51" t="s">
        <v>145</v>
      </c>
      <c r="H117" s="112" t="s">
        <v>146</v>
      </c>
      <c r="I117" s="23" t="s">
        <v>147</v>
      </c>
      <c r="J117" s="111" t="s">
        <v>148</v>
      </c>
      <c r="K117" s="111" t="s">
        <v>149</v>
      </c>
      <c r="R117" s="121" t="s">
        <v>299</v>
      </c>
      <c r="AK117" t="s">
        <v>205</v>
      </c>
      <c r="AL117" t="s">
        <v>276</v>
      </c>
      <c r="AM117">
        <v>275</v>
      </c>
      <c r="AN117">
        <v>467</v>
      </c>
      <c r="AO117">
        <v>187</v>
      </c>
      <c r="AP117">
        <v>214</v>
      </c>
      <c r="AQ117">
        <v>38</v>
      </c>
      <c r="AR117">
        <v>640</v>
      </c>
      <c r="AS117">
        <v>49</v>
      </c>
      <c r="AT117">
        <v>613</v>
      </c>
      <c r="AU117">
        <v>68</v>
      </c>
      <c r="AV117">
        <v>14</v>
      </c>
      <c r="AW117">
        <v>18</v>
      </c>
    </row>
    <row r="118" spans="1:50" ht="27.6">
      <c r="A118" s="5" t="s">
        <v>150</v>
      </c>
      <c r="B118" s="40">
        <v>161</v>
      </c>
      <c r="C118" s="40">
        <v>77</v>
      </c>
      <c r="D118" s="40">
        <v>112</v>
      </c>
      <c r="E118" s="40">
        <v>5</v>
      </c>
      <c r="F118" s="113">
        <v>303</v>
      </c>
      <c r="G118" s="41">
        <v>42</v>
      </c>
      <c r="H118" s="65">
        <v>21</v>
      </c>
      <c r="I118" s="40">
        <v>20</v>
      </c>
      <c r="J118" s="40">
        <v>0</v>
      </c>
      <c r="K118" s="40">
        <v>0</v>
      </c>
      <c r="M118" t="str">
        <f t="shared" ref="M118:M149" si="15">_xlfn.CONCAT(N118," ",O118)</f>
        <v>Boucle du</v>
      </c>
      <c r="N118" t="s">
        <v>201</v>
      </c>
      <c r="O118" t="s">
        <v>202</v>
      </c>
      <c r="P118">
        <v>442</v>
      </c>
      <c r="Q118">
        <v>35</v>
      </c>
      <c r="R118" s="122">
        <v>477</v>
      </c>
      <c r="S118">
        <v>0.6</v>
      </c>
      <c r="AK118" t="s">
        <v>240</v>
      </c>
      <c r="AL118">
        <v>1</v>
      </c>
      <c r="AM118">
        <v>917</v>
      </c>
      <c r="AN118">
        <v>931</v>
      </c>
      <c r="AO118">
        <v>1</v>
      </c>
      <c r="AP118">
        <v>180</v>
      </c>
      <c r="AQ118">
        <v>556</v>
      </c>
      <c r="AR118">
        <v>504</v>
      </c>
      <c r="AS118">
        <v>961</v>
      </c>
      <c r="AT118">
        <v>232</v>
      </c>
      <c r="AU118">
        <v>414</v>
      </c>
      <c r="AV118">
        <v>61.6</v>
      </c>
      <c r="AW118">
        <v>26.3</v>
      </c>
      <c r="AX118">
        <v>12.1</v>
      </c>
    </row>
    <row r="119" spans="1:50">
      <c r="A119" s="8" t="s">
        <v>151</v>
      </c>
      <c r="B119" s="44">
        <v>3</v>
      </c>
      <c r="C119" s="44">
        <v>0</v>
      </c>
      <c r="D119" s="44">
        <v>1</v>
      </c>
      <c r="E119" s="44">
        <v>0</v>
      </c>
      <c r="F119" s="114">
        <v>0</v>
      </c>
      <c r="G119" s="115">
        <v>0</v>
      </c>
      <c r="H119" s="60">
        <v>0</v>
      </c>
      <c r="I119" s="44">
        <v>0</v>
      </c>
      <c r="J119" s="44">
        <v>0</v>
      </c>
      <c r="K119" s="44">
        <v>0</v>
      </c>
      <c r="M119" t="str">
        <f t="shared" si="15"/>
        <v>CHR Dédougou</v>
      </c>
      <c r="N119" t="s">
        <v>203</v>
      </c>
      <c r="O119" t="s">
        <v>204</v>
      </c>
      <c r="P119">
        <v>239</v>
      </c>
      <c r="Q119">
        <v>27</v>
      </c>
      <c r="R119" s="122">
        <v>266</v>
      </c>
      <c r="S119">
        <v>9.4</v>
      </c>
      <c r="AK119" t="s">
        <v>277</v>
      </c>
      <c r="AL119" t="s">
        <v>278</v>
      </c>
    </row>
    <row r="120" spans="1:50">
      <c r="A120" s="8" t="s">
        <v>152</v>
      </c>
      <c r="B120" s="44">
        <v>0</v>
      </c>
      <c r="C120" s="44">
        <v>0</v>
      </c>
      <c r="D120" s="44">
        <v>33</v>
      </c>
      <c r="E120" s="44">
        <v>0</v>
      </c>
      <c r="F120" s="114">
        <v>0</v>
      </c>
      <c r="G120" s="115">
        <v>1</v>
      </c>
      <c r="H120" s="60">
        <v>0</v>
      </c>
      <c r="I120" s="44">
        <v>0</v>
      </c>
      <c r="J120" s="44">
        <v>0</v>
      </c>
      <c r="K120" s="44">
        <v>0</v>
      </c>
      <c r="M120" t="str">
        <f t="shared" si="15"/>
        <v>DS Boromo</v>
      </c>
      <c r="N120" t="s">
        <v>205</v>
      </c>
      <c r="O120" t="s">
        <v>206</v>
      </c>
      <c r="P120">
        <v>75</v>
      </c>
      <c r="Q120">
        <v>2</v>
      </c>
      <c r="R120" s="122">
        <v>77</v>
      </c>
      <c r="S120">
        <v>0.5</v>
      </c>
      <c r="AK120" t="s">
        <v>205</v>
      </c>
      <c r="AL120" t="s">
        <v>279</v>
      </c>
      <c r="AM120">
        <v>267</v>
      </c>
      <c r="AN120">
        <v>1</v>
      </c>
      <c r="AO120">
        <v>176</v>
      </c>
      <c r="AP120">
        <v>231</v>
      </c>
      <c r="AQ120">
        <v>59</v>
      </c>
      <c r="AR120">
        <v>237</v>
      </c>
      <c r="AS120">
        <v>31</v>
      </c>
      <c r="AT120">
        <v>533</v>
      </c>
      <c r="AU120">
        <v>66</v>
      </c>
      <c r="AV120">
        <v>22.2</v>
      </c>
      <c r="AW120">
        <v>11.8</v>
      </c>
    </row>
    <row r="121" spans="1:50">
      <c r="A121" s="8" t="s">
        <v>153</v>
      </c>
      <c r="B121" s="44">
        <v>1</v>
      </c>
      <c r="C121" s="44">
        <v>0</v>
      </c>
      <c r="D121" s="44">
        <v>15</v>
      </c>
      <c r="E121" s="44">
        <v>0</v>
      </c>
      <c r="F121" s="114">
        <v>2</v>
      </c>
      <c r="G121" s="115">
        <v>0</v>
      </c>
      <c r="H121" s="60">
        <v>0</v>
      </c>
      <c r="I121" s="44">
        <v>0</v>
      </c>
      <c r="J121" s="44">
        <v>0</v>
      </c>
      <c r="K121" s="44">
        <v>0</v>
      </c>
      <c r="M121" t="str">
        <f t="shared" si="15"/>
        <v>DS Dedougou</v>
      </c>
      <c r="N121" t="s">
        <v>205</v>
      </c>
      <c r="O121" t="s">
        <v>207</v>
      </c>
      <c r="P121">
        <v>40</v>
      </c>
      <c r="Q121">
        <v>2</v>
      </c>
      <c r="R121" s="122">
        <v>42</v>
      </c>
      <c r="S121">
        <v>0.3</v>
      </c>
      <c r="AK121" t="s">
        <v>205</v>
      </c>
      <c r="AL121" t="s">
        <v>278</v>
      </c>
      <c r="AM121">
        <v>429</v>
      </c>
      <c r="AN121">
        <v>446</v>
      </c>
      <c r="AO121">
        <v>322</v>
      </c>
      <c r="AP121">
        <v>627</v>
      </c>
      <c r="AQ121">
        <v>82</v>
      </c>
      <c r="AR121">
        <v>28</v>
      </c>
      <c r="AS121">
        <v>24</v>
      </c>
      <c r="AT121">
        <v>791</v>
      </c>
      <c r="AU121">
        <v>75.099999999999994</v>
      </c>
      <c r="AV121">
        <v>19.100000000000001</v>
      </c>
      <c r="AW121">
        <v>5.8</v>
      </c>
    </row>
    <row r="122" spans="1:50">
      <c r="A122" s="8" t="s">
        <v>154</v>
      </c>
      <c r="B122" s="44">
        <v>0</v>
      </c>
      <c r="C122" s="44">
        <v>0</v>
      </c>
      <c r="D122" s="44">
        <v>0</v>
      </c>
      <c r="E122" s="44">
        <v>0</v>
      </c>
      <c r="F122" s="114">
        <v>0</v>
      </c>
      <c r="G122" s="115">
        <v>0</v>
      </c>
      <c r="H122" s="60">
        <v>0</v>
      </c>
      <c r="I122" s="44">
        <v>0</v>
      </c>
      <c r="J122" s="44">
        <v>0</v>
      </c>
      <c r="K122" s="44">
        <v>0</v>
      </c>
      <c r="M122" t="str">
        <f t="shared" si="15"/>
        <v>DS Nouna</v>
      </c>
      <c r="N122" t="s">
        <v>205</v>
      </c>
      <c r="O122" t="s">
        <v>208</v>
      </c>
      <c r="P122">
        <v>19</v>
      </c>
      <c r="Q122">
        <v>1</v>
      </c>
      <c r="R122" s="122">
        <v>20</v>
      </c>
      <c r="S122">
        <v>0.2</v>
      </c>
      <c r="AK122" t="s">
        <v>205</v>
      </c>
      <c r="AL122" t="s">
        <v>280</v>
      </c>
      <c r="AM122">
        <v>281</v>
      </c>
      <c r="AN122">
        <v>419</v>
      </c>
      <c r="AO122">
        <v>161</v>
      </c>
      <c r="AP122">
        <v>732</v>
      </c>
      <c r="AQ122">
        <v>79</v>
      </c>
      <c r="AR122">
        <v>163</v>
      </c>
      <c r="AS122">
        <v>40</v>
      </c>
      <c r="AT122">
        <v>524</v>
      </c>
      <c r="AU122">
        <v>57.5</v>
      </c>
      <c r="AV122">
        <v>28.1</v>
      </c>
      <c r="AW122">
        <v>14.4</v>
      </c>
    </row>
    <row r="123" spans="1:50">
      <c r="A123" s="8" t="s">
        <v>155</v>
      </c>
      <c r="B123" s="44">
        <v>21</v>
      </c>
      <c r="C123" s="44">
        <v>2</v>
      </c>
      <c r="D123" s="44">
        <v>4</v>
      </c>
      <c r="E123" s="44">
        <v>1</v>
      </c>
      <c r="F123" s="114">
        <v>22</v>
      </c>
      <c r="G123" s="115">
        <v>1</v>
      </c>
      <c r="H123" s="60">
        <v>0</v>
      </c>
      <c r="I123" s="44">
        <v>0</v>
      </c>
      <c r="J123" s="44">
        <v>0</v>
      </c>
      <c r="K123" s="44">
        <v>0</v>
      </c>
      <c r="M123" t="str">
        <f t="shared" si="15"/>
        <v>DS Solenzo</v>
      </c>
      <c r="N123" t="s">
        <v>205</v>
      </c>
      <c r="O123" t="s">
        <v>209</v>
      </c>
      <c r="P123">
        <v>53</v>
      </c>
      <c r="Q123">
        <v>2</v>
      </c>
      <c r="R123" s="122">
        <v>55</v>
      </c>
      <c r="S123">
        <v>0.5</v>
      </c>
      <c r="AK123" t="s">
        <v>205</v>
      </c>
      <c r="AL123" t="s">
        <v>281</v>
      </c>
      <c r="AM123">
        <v>212</v>
      </c>
      <c r="AN123">
        <v>580</v>
      </c>
      <c r="AO123">
        <v>139</v>
      </c>
      <c r="AP123">
        <v>26</v>
      </c>
      <c r="AQ123">
        <v>46</v>
      </c>
      <c r="AR123">
        <v>617</v>
      </c>
      <c r="AS123">
        <v>26</v>
      </c>
      <c r="AT123">
        <v>937</v>
      </c>
      <c r="AU123">
        <v>65.400000000000006</v>
      </c>
      <c r="AV123">
        <v>21.9</v>
      </c>
      <c r="AW123">
        <v>12.7</v>
      </c>
    </row>
    <row r="124" spans="1:50">
      <c r="A124" s="8" t="s">
        <v>156</v>
      </c>
      <c r="B124" s="44">
        <v>5</v>
      </c>
      <c r="C124" s="44">
        <v>4</v>
      </c>
      <c r="D124" s="44">
        <v>5</v>
      </c>
      <c r="E124" s="44">
        <v>0</v>
      </c>
      <c r="F124" s="114">
        <v>7</v>
      </c>
      <c r="G124" s="115">
        <v>23</v>
      </c>
      <c r="H124" s="60">
        <v>15</v>
      </c>
      <c r="I124" s="44">
        <v>0</v>
      </c>
      <c r="J124" s="44">
        <v>0</v>
      </c>
      <c r="K124" s="44">
        <v>0</v>
      </c>
      <c r="M124" t="str">
        <f t="shared" si="15"/>
        <v>DS Toma</v>
      </c>
      <c r="N124" t="s">
        <v>205</v>
      </c>
      <c r="O124" t="s">
        <v>210</v>
      </c>
      <c r="P124">
        <v>6</v>
      </c>
      <c r="Q124">
        <v>1</v>
      </c>
      <c r="R124" s="122">
        <v>7</v>
      </c>
      <c r="S124">
        <v>0.1</v>
      </c>
      <c r="AK124" t="s">
        <v>205</v>
      </c>
      <c r="AL124" t="s">
        <v>282</v>
      </c>
      <c r="AM124">
        <v>219</v>
      </c>
      <c r="AN124">
        <v>295</v>
      </c>
      <c r="AO124">
        <v>107</v>
      </c>
      <c r="AP124">
        <v>432</v>
      </c>
      <c r="AQ124">
        <v>59</v>
      </c>
      <c r="AR124">
        <v>999</v>
      </c>
      <c r="AS124">
        <v>51</v>
      </c>
      <c r="AT124">
        <v>864</v>
      </c>
      <c r="AU124">
        <v>49</v>
      </c>
      <c r="AV124">
        <v>27.4</v>
      </c>
      <c r="AW124">
        <v>23.7</v>
      </c>
    </row>
    <row r="125" spans="1:50">
      <c r="A125" s="8" t="s">
        <v>157</v>
      </c>
      <c r="B125" s="44">
        <v>0</v>
      </c>
      <c r="C125" s="44">
        <v>0</v>
      </c>
      <c r="D125" s="44">
        <v>0</v>
      </c>
      <c r="E125" s="44">
        <v>0</v>
      </c>
      <c r="F125" s="114">
        <v>0</v>
      </c>
      <c r="G125" s="115">
        <v>0</v>
      </c>
      <c r="H125" s="60">
        <v>0</v>
      </c>
      <c r="I125" s="44">
        <v>0</v>
      </c>
      <c r="J125" s="44">
        <v>0</v>
      </c>
      <c r="K125" s="44">
        <v>0</v>
      </c>
      <c r="M125" t="str">
        <f t="shared" si="15"/>
        <v>DS Tougan</v>
      </c>
      <c r="N125" t="s">
        <v>205</v>
      </c>
      <c r="O125" t="s">
        <v>211</v>
      </c>
      <c r="P125">
        <v>10</v>
      </c>
      <c r="Q125">
        <v>0</v>
      </c>
      <c r="R125" s="122">
        <v>10</v>
      </c>
      <c r="S125">
        <v>0.1</v>
      </c>
      <c r="AK125" t="s">
        <v>205</v>
      </c>
      <c r="AL125" t="s">
        <v>283</v>
      </c>
      <c r="AM125">
        <v>508</v>
      </c>
      <c r="AN125">
        <v>190</v>
      </c>
      <c r="AO125">
        <v>273</v>
      </c>
      <c r="AP125">
        <v>508</v>
      </c>
      <c r="AQ125">
        <v>177</v>
      </c>
      <c r="AR125">
        <v>917</v>
      </c>
      <c r="AS125">
        <v>56</v>
      </c>
      <c r="AT125">
        <v>765</v>
      </c>
      <c r="AU125">
        <v>53.8</v>
      </c>
      <c r="AV125">
        <v>35</v>
      </c>
      <c r="AW125">
        <v>11.2</v>
      </c>
    </row>
    <row r="126" spans="1:50">
      <c r="A126" s="8" t="s">
        <v>158</v>
      </c>
      <c r="B126" s="44">
        <v>2</v>
      </c>
      <c r="C126" s="44">
        <v>0</v>
      </c>
      <c r="D126" s="44">
        <v>0</v>
      </c>
      <c r="E126" s="44">
        <v>0</v>
      </c>
      <c r="F126" s="114">
        <v>1</v>
      </c>
      <c r="G126" s="115">
        <v>0</v>
      </c>
      <c r="H126" s="60">
        <v>0</v>
      </c>
      <c r="I126" s="44">
        <v>0</v>
      </c>
      <c r="J126" s="44">
        <v>0</v>
      </c>
      <c r="K126" s="44">
        <v>0</v>
      </c>
      <c r="M126" t="str">
        <f t="shared" si="15"/>
        <v xml:space="preserve">Cascades </v>
      </c>
      <c r="N126" t="s">
        <v>212</v>
      </c>
      <c r="P126">
        <v>437</v>
      </c>
      <c r="Q126">
        <v>56</v>
      </c>
      <c r="R126" s="122">
        <v>493</v>
      </c>
      <c r="S126">
        <v>1.3</v>
      </c>
      <c r="AK126" t="s">
        <v>284</v>
      </c>
      <c r="AL126" t="s">
        <v>285</v>
      </c>
      <c r="AM126">
        <v>1</v>
      </c>
      <c r="AN126">
        <v>84</v>
      </c>
      <c r="AO126">
        <v>842</v>
      </c>
      <c r="AP126">
        <v>675</v>
      </c>
      <c r="AQ126">
        <v>130</v>
      </c>
      <c r="AR126">
        <v>248</v>
      </c>
      <c r="AS126">
        <v>612</v>
      </c>
      <c r="AT126">
        <v>161</v>
      </c>
      <c r="AU126">
        <v>100</v>
      </c>
      <c r="AV126">
        <v>62.2</v>
      </c>
      <c r="AW126">
        <v>22.9</v>
      </c>
      <c r="AX126">
        <v>14.9</v>
      </c>
    </row>
    <row r="127" spans="1:50">
      <c r="A127" s="8" t="s">
        <v>159</v>
      </c>
      <c r="B127" s="44">
        <v>0</v>
      </c>
      <c r="C127" s="44">
        <v>1</v>
      </c>
      <c r="D127" s="44">
        <v>29</v>
      </c>
      <c r="E127" s="44">
        <v>0</v>
      </c>
      <c r="F127" s="114">
        <v>2</v>
      </c>
      <c r="G127" s="115">
        <v>2</v>
      </c>
      <c r="H127" s="60">
        <v>0</v>
      </c>
      <c r="I127" s="44">
        <v>0</v>
      </c>
      <c r="J127" s="44">
        <v>0</v>
      </c>
      <c r="K127" s="44">
        <v>0</v>
      </c>
      <c r="M127" t="str">
        <f t="shared" si="15"/>
        <v>CHR Banfora</v>
      </c>
      <c r="N127" t="s">
        <v>203</v>
      </c>
      <c r="O127" t="s">
        <v>213</v>
      </c>
      <c r="P127">
        <v>339</v>
      </c>
      <c r="Q127">
        <v>54</v>
      </c>
      <c r="R127" s="122">
        <v>393</v>
      </c>
      <c r="S127">
        <v>9.1</v>
      </c>
      <c r="AK127" t="s">
        <v>203</v>
      </c>
      <c r="AL127" t="s">
        <v>286</v>
      </c>
    </row>
    <row r="128" spans="1:50">
      <c r="A128" s="8" t="s">
        <v>160</v>
      </c>
      <c r="B128" s="44">
        <v>9</v>
      </c>
      <c r="C128" s="44">
        <v>7</v>
      </c>
      <c r="D128" s="44">
        <v>0</v>
      </c>
      <c r="E128" s="44">
        <v>0</v>
      </c>
      <c r="F128" s="114">
        <v>12</v>
      </c>
      <c r="G128" s="115">
        <v>0</v>
      </c>
      <c r="H128" s="60">
        <v>0</v>
      </c>
      <c r="I128" s="44">
        <v>0</v>
      </c>
      <c r="J128" s="44">
        <v>0</v>
      </c>
      <c r="K128" s="44">
        <v>0</v>
      </c>
      <c r="M128" t="str">
        <f t="shared" si="15"/>
        <v>DS Banfora</v>
      </c>
      <c r="N128" t="s">
        <v>205</v>
      </c>
      <c r="O128" t="s">
        <v>213</v>
      </c>
      <c r="P128">
        <v>10</v>
      </c>
      <c r="Q128">
        <v>0</v>
      </c>
      <c r="R128" s="122">
        <v>10</v>
      </c>
      <c r="S128">
        <v>0.1</v>
      </c>
      <c r="AK128" t="s">
        <v>205</v>
      </c>
      <c r="AL128" t="s">
        <v>287</v>
      </c>
      <c r="AM128">
        <v>198</v>
      </c>
      <c r="AN128">
        <v>886</v>
      </c>
      <c r="AO128">
        <v>134</v>
      </c>
      <c r="AP128">
        <v>435</v>
      </c>
      <c r="AQ128">
        <v>43</v>
      </c>
      <c r="AR128">
        <v>185</v>
      </c>
      <c r="AS128">
        <v>21</v>
      </c>
      <c r="AT128">
        <v>266</v>
      </c>
      <c r="AU128">
        <v>67.599999999999994</v>
      </c>
      <c r="AV128">
        <v>21.7</v>
      </c>
      <c r="AW128">
        <v>10.7</v>
      </c>
    </row>
    <row r="129" spans="1:49">
      <c r="A129" s="8" t="s">
        <v>161</v>
      </c>
      <c r="B129" s="44">
        <v>15</v>
      </c>
      <c r="C129" s="44">
        <v>6</v>
      </c>
      <c r="D129" s="44">
        <v>3</v>
      </c>
      <c r="E129" s="44">
        <v>2</v>
      </c>
      <c r="F129" s="114">
        <v>6</v>
      </c>
      <c r="G129" s="115">
        <v>1</v>
      </c>
      <c r="H129" s="60">
        <v>0</v>
      </c>
      <c r="I129" s="44">
        <v>1</v>
      </c>
      <c r="J129" s="44">
        <v>0</v>
      </c>
      <c r="K129" s="44">
        <v>0</v>
      </c>
      <c r="M129" t="str">
        <f t="shared" si="15"/>
        <v>DS Mangodara</v>
      </c>
      <c r="N129" t="s">
        <v>205</v>
      </c>
      <c r="O129" t="s">
        <v>214</v>
      </c>
      <c r="P129">
        <v>51</v>
      </c>
      <c r="Q129">
        <v>2</v>
      </c>
      <c r="R129" s="122">
        <v>53</v>
      </c>
      <c r="S129">
        <v>0.7</v>
      </c>
      <c r="AK129" t="s">
        <v>205</v>
      </c>
      <c r="AL129" t="s">
        <v>286</v>
      </c>
      <c r="AM129">
        <v>345</v>
      </c>
      <c r="AN129">
        <v>471</v>
      </c>
      <c r="AO129">
        <v>248</v>
      </c>
      <c r="AP129">
        <v>739</v>
      </c>
      <c r="AQ129">
        <v>61</v>
      </c>
      <c r="AR129">
        <v>667</v>
      </c>
      <c r="AS129">
        <v>35</v>
      </c>
      <c r="AT129">
        <v>65</v>
      </c>
      <c r="AU129">
        <v>72</v>
      </c>
      <c r="AV129">
        <v>17.899999999999999</v>
      </c>
      <c r="AW129">
        <v>10.1</v>
      </c>
    </row>
    <row r="130" spans="1:49">
      <c r="A130" s="8" t="s">
        <v>162</v>
      </c>
      <c r="B130" s="44">
        <v>48</v>
      </c>
      <c r="C130" s="44">
        <v>13</v>
      </c>
      <c r="D130" s="44">
        <v>15</v>
      </c>
      <c r="E130" s="44">
        <v>1</v>
      </c>
      <c r="F130" s="114">
        <v>101</v>
      </c>
      <c r="G130" s="115">
        <v>5</v>
      </c>
      <c r="H130" s="60">
        <v>6</v>
      </c>
      <c r="I130" s="44">
        <v>11</v>
      </c>
      <c r="J130" s="44">
        <v>0</v>
      </c>
      <c r="K130" s="44">
        <v>0</v>
      </c>
      <c r="M130" t="str">
        <f t="shared" si="15"/>
        <v>DS Sindou</v>
      </c>
      <c r="N130" t="s">
        <v>205</v>
      </c>
      <c r="O130" t="s">
        <v>215</v>
      </c>
      <c r="P130">
        <v>37</v>
      </c>
      <c r="Q130">
        <v>0</v>
      </c>
      <c r="R130" s="122">
        <v>37</v>
      </c>
      <c r="S130">
        <v>0.4</v>
      </c>
      <c r="AK130" t="s">
        <v>205</v>
      </c>
      <c r="AL130" t="s">
        <v>288</v>
      </c>
      <c r="AM130">
        <v>540</v>
      </c>
      <c r="AN130">
        <v>485</v>
      </c>
      <c r="AO130">
        <v>291</v>
      </c>
      <c r="AP130">
        <v>956</v>
      </c>
      <c r="AQ130">
        <v>143</v>
      </c>
      <c r="AR130">
        <v>760</v>
      </c>
      <c r="AS130">
        <v>104</v>
      </c>
      <c r="AT130">
        <v>769</v>
      </c>
      <c r="AU130">
        <v>54</v>
      </c>
      <c r="AV130">
        <v>26.6</v>
      </c>
      <c r="AW130">
        <v>19.399999999999999</v>
      </c>
    </row>
    <row r="131" spans="1:49">
      <c r="A131" s="8" t="s">
        <v>163</v>
      </c>
      <c r="B131" s="44">
        <v>0</v>
      </c>
      <c r="C131" s="44">
        <v>0</v>
      </c>
      <c r="D131" s="44">
        <v>0</v>
      </c>
      <c r="E131" s="44">
        <v>0</v>
      </c>
      <c r="F131" s="114">
        <v>0</v>
      </c>
      <c r="G131" s="115">
        <v>0</v>
      </c>
      <c r="H131" s="60">
        <v>0</v>
      </c>
      <c r="I131" s="44">
        <v>0</v>
      </c>
      <c r="J131" s="44">
        <v>0</v>
      </c>
      <c r="K131" s="44">
        <v>0</v>
      </c>
      <c r="M131" t="str">
        <f t="shared" si="15"/>
        <v xml:space="preserve">Centre </v>
      </c>
      <c r="N131" t="s">
        <v>216</v>
      </c>
      <c r="P131">
        <v>155</v>
      </c>
      <c r="Q131">
        <v>219</v>
      </c>
      <c r="R131" s="122">
        <v>1274</v>
      </c>
      <c r="S131">
        <v>1.1000000000000001</v>
      </c>
      <c r="AK131" t="s">
        <v>289</v>
      </c>
      <c r="AL131">
        <v>1</v>
      </c>
      <c r="AM131">
        <v>180</v>
      </c>
      <c r="AN131">
        <v>916</v>
      </c>
      <c r="AO131">
        <v>550</v>
      </c>
      <c r="AP131">
        <v>67</v>
      </c>
      <c r="AQ131">
        <v>195</v>
      </c>
      <c r="AR131">
        <v>16</v>
      </c>
      <c r="AS131">
        <v>435</v>
      </c>
      <c r="AT131">
        <v>833</v>
      </c>
      <c r="AU131">
        <v>46.6</v>
      </c>
      <c r="AV131">
        <v>16.5</v>
      </c>
      <c r="AW131">
        <v>36.9</v>
      </c>
    </row>
    <row r="132" spans="1:49">
      <c r="A132" s="8" t="s">
        <v>164</v>
      </c>
      <c r="B132" s="44">
        <v>0</v>
      </c>
      <c r="C132" s="44">
        <v>0</v>
      </c>
      <c r="D132" s="44">
        <v>0</v>
      </c>
      <c r="E132" s="44">
        <v>0</v>
      </c>
      <c r="F132" s="114">
        <v>0</v>
      </c>
      <c r="G132" s="115">
        <v>0</v>
      </c>
      <c r="H132" s="60">
        <v>0</v>
      </c>
      <c r="I132" s="44">
        <v>0</v>
      </c>
      <c r="J132" s="44">
        <v>0</v>
      </c>
      <c r="K132" s="44">
        <v>0</v>
      </c>
      <c r="M132" t="str">
        <f t="shared" si="15"/>
        <v>CHU Bogodogo</v>
      </c>
      <c r="N132" t="s">
        <v>217</v>
      </c>
      <c r="O132" t="s">
        <v>218</v>
      </c>
      <c r="P132">
        <v>301</v>
      </c>
      <c r="Q132">
        <v>46</v>
      </c>
      <c r="R132" s="122">
        <v>347</v>
      </c>
      <c r="S132">
        <v>4</v>
      </c>
      <c r="AK132" t="s">
        <v>203</v>
      </c>
      <c r="AL132" t="s">
        <v>290</v>
      </c>
    </row>
    <row r="133" spans="1:49">
      <c r="A133" s="8" t="s">
        <v>165</v>
      </c>
      <c r="B133" s="44">
        <v>0</v>
      </c>
      <c r="C133" s="44">
        <v>4</v>
      </c>
      <c r="D133" s="44">
        <v>0</v>
      </c>
      <c r="E133" s="44">
        <v>0</v>
      </c>
      <c r="F133" s="114">
        <v>1</v>
      </c>
      <c r="G133" s="115">
        <v>0</v>
      </c>
      <c r="H133" s="60">
        <v>0</v>
      </c>
      <c r="I133" s="44">
        <v>0</v>
      </c>
      <c r="J133" s="44">
        <v>0</v>
      </c>
      <c r="K133" s="44">
        <v>0</v>
      </c>
      <c r="M133" t="str">
        <f t="shared" si="15"/>
        <v>CHU Pédiatrique</v>
      </c>
      <c r="N133" t="s">
        <v>217</v>
      </c>
      <c r="O133" t="s">
        <v>219</v>
      </c>
      <c r="P133" t="s">
        <v>220</v>
      </c>
      <c r="Q133">
        <v>310</v>
      </c>
      <c r="R133" s="122">
        <v>113</v>
      </c>
      <c r="S133">
        <v>423</v>
      </c>
      <c r="AK133" t="s">
        <v>205</v>
      </c>
      <c r="AL133" t="s">
        <v>291</v>
      </c>
      <c r="AM133">
        <v>385143</v>
      </c>
      <c r="AN133">
        <v>176403</v>
      </c>
      <c r="AO133">
        <v>65587</v>
      </c>
      <c r="AP133">
        <v>143153</v>
      </c>
      <c r="AQ133">
        <v>45.8</v>
      </c>
      <c r="AR133">
        <v>17</v>
      </c>
      <c r="AS133">
        <v>37.200000000000003</v>
      </c>
    </row>
    <row r="134" spans="1:49">
      <c r="A134" s="8" t="s">
        <v>166</v>
      </c>
      <c r="B134" s="44">
        <v>4</v>
      </c>
      <c r="C134" s="44">
        <v>0</v>
      </c>
      <c r="D134" s="44">
        <v>0</v>
      </c>
      <c r="E134" s="44">
        <v>0</v>
      </c>
      <c r="F134" s="114">
        <v>28</v>
      </c>
      <c r="G134" s="115">
        <v>3</v>
      </c>
      <c r="H134" s="60">
        <v>0</v>
      </c>
      <c r="I134" s="44">
        <v>3</v>
      </c>
      <c r="J134" s="44">
        <v>0</v>
      </c>
      <c r="K134" s="44">
        <v>0</v>
      </c>
      <c r="M134" t="str">
        <f t="shared" si="15"/>
        <v>CHU Tengandogo</v>
      </c>
      <c r="N134" t="s">
        <v>217</v>
      </c>
      <c r="O134" t="s">
        <v>221</v>
      </c>
      <c r="P134">
        <v>158</v>
      </c>
      <c r="Q134">
        <v>53</v>
      </c>
      <c r="R134" s="122">
        <v>211</v>
      </c>
      <c r="S134">
        <v>7.1</v>
      </c>
      <c r="AK134" t="s">
        <v>205</v>
      </c>
      <c r="AL134" t="s">
        <v>290</v>
      </c>
      <c r="AM134">
        <v>451972</v>
      </c>
      <c r="AN134">
        <v>238570</v>
      </c>
      <c r="AO134">
        <v>80850</v>
      </c>
      <c r="AP134">
        <v>132552</v>
      </c>
      <c r="AQ134">
        <v>52.8</v>
      </c>
      <c r="AR134">
        <v>17.899999999999999</v>
      </c>
      <c r="AS134">
        <v>29.3</v>
      </c>
    </row>
    <row r="135" spans="1:49">
      <c r="A135" s="8" t="s">
        <v>167</v>
      </c>
      <c r="B135" s="44">
        <v>18</v>
      </c>
      <c r="C135" s="44">
        <v>11</v>
      </c>
      <c r="D135" s="44">
        <v>5</v>
      </c>
      <c r="E135" s="44">
        <v>0</v>
      </c>
      <c r="F135" s="114">
        <v>4</v>
      </c>
      <c r="G135" s="115">
        <v>5</v>
      </c>
      <c r="H135" s="60">
        <v>0</v>
      </c>
      <c r="I135" s="44">
        <v>1</v>
      </c>
      <c r="J135" s="44">
        <v>0</v>
      </c>
      <c r="K135" s="44">
        <v>0</v>
      </c>
      <c r="M135" t="str">
        <f t="shared" si="15"/>
        <v>CHU Yalgado</v>
      </c>
      <c r="N135" t="s">
        <v>217</v>
      </c>
      <c r="O135" t="s">
        <v>222</v>
      </c>
      <c r="P135">
        <v>112</v>
      </c>
      <c r="Q135">
        <v>4</v>
      </c>
      <c r="R135" s="122">
        <v>116</v>
      </c>
      <c r="S135">
        <v>1.3</v>
      </c>
      <c r="AK135" t="s">
        <v>205</v>
      </c>
      <c r="AL135" t="s">
        <v>292</v>
      </c>
      <c r="AM135">
        <v>161477</v>
      </c>
      <c r="AN135">
        <v>55371</v>
      </c>
      <c r="AO135">
        <v>13980</v>
      </c>
      <c r="AP135">
        <v>92126</v>
      </c>
      <c r="AQ135">
        <v>34.299999999999997</v>
      </c>
      <c r="AR135">
        <v>8.6999999999999993</v>
      </c>
      <c r="AS135">
        <v>57.1</v>
      </c>
    </row>
    <row r="136" spans="1:49">
      <c r="A136" s="8" t="s">
        <v>168</v>
      </c>
      <c r="B136" s="44">
        <v>31</v>
      </c>
      <c r="C136" s="44">
        <v>29</v>
      </c>
      <c r="D136" s="44">
        <v>1</v>
      </c>
      <c r="E136" s="44">
        <v>1</v>
      </c>
      <c r="F136" s="114">
        <v>114</v>
      </c>
      <c r="G136" s="115">
        <v>1</v>
      </c>
      <c r="H136" s="60">
        <v>0</v>
      </c>
      <c r="I136" s="44">
        <v>4</v>
      </c>
      <c r="J136" s="44">
        <v>0</v>
      </c>
      <c r="K136" s="44">
        <v>0</v>
      </c>
      <c r="M136" t="str">
        <f t="shared" si="15"/>
        <v>Hôpital Paul</v>
      </c>
      <c r="N136" t="s">
        <v>223</v>
      </c>
      <c r="O136" t="s">
        <v>224</v>
      </c>
      <c r="P136" t="s">
        <v>225</v>
      </c>
      <c r="Q136">
        <v>0</v>
      </c>
      <c r="R136" s="122">
        <v>0</v>
      </c>
      <c r="S136">
        <v>0</v>
      </c>
      <c r="AK136" t="s">
        <v>205</v>
      </c>
      <c r="AL136" t="s">
        <v>293</v>
      </c>
      <c r="AM136">
        <v>182324</v>
      </c>
      <c r="AN136">
        <v>79723</v>
      </c>
      <c r="AO136">
        <v>34599</v>
      </c>
      <c r="AP136">
        <v>68002</v>
      </c>
      <c r="AQ136">
        <v>43.7</v>
      </c>
      <c r="AR136">
        <v>19</v>
      </c>
      <c r="AS136">
        <v>37.299999999999997</v>
      </c>
    </row>
    <row r="137" spans="1:49">
      <c r="A137" s="8" t="s">
        <v>169</v>
      </c>
      <c r="B137" s="44">
        <v>3</v>
      </c>
      <c r="C137" s="44">
        <v>0</v>
      </c>
      <c r="D137" s="44">
        <v>1</v>
      </c>
      <c r="E137" s="44">
        <v>0</v>
      </c>
      <c r="F137" s="114">
        <v>2</v>
      </c>
      <c r="G137" s="115">
        <v>0</v>
      </c>
      <c r="H137" s="60">
        <v>0</v>
      </c>
      <c r="I137" s="44">
        <v>0</v>
      </c>
      <c r="J137" s="44">
        <v>0</v>
      </c>
      <c r="K137" s="44">
        <v>0</v>
      </c>
      <c r="M137" t="str">
        <f t="shared" si="15"/>
        <v>Hôpital Saint</v>
      </c>
      <c r="N137" t="s">
        <v>223</v>
      </c>
      <c r="O137" t="s">
        <v>226</v>
      </c>
      <c r="P137" t="s">
        <v>227</v>
      </c>
      <c r="Q137">
        <v>0</v>
      </c>
      <c r="R137" s="122">
        <v>0</v>
      </c>
      <c r="S137">
        <v>0</v>
      </c>
      <c r="AK137" t="s">
        <v>255</v>
      </c>
      <c r="AL137" t="s">
        <v>247</v>
      </c>
      <c r="AM137">
        <v>970</v>
      </c>
      <c r="AN137">
        <v>953</v>
      </c>
      <c r="AO137">
        <v>356</v>
      </c>
      <c r="AP137">
        <v>371</v>
      </c>
      <c r="AQ137">
        <v>277</v>
      </c>
      <c r="AR137">
        <v>956</v>
      </c>
      <c r="AS137">
        <v>336</v>
      </c>
      <c r="AT137">
        <v>626</v>
      </c>
      <c r="AU137">
        <v>36.700000000000003</v>
      </c>
      <c r="AV137">
        <v>28.6</v>
      </c>
      <c r="AW137">
        <v>34.700000000000003</v>
      </c>
    </row>
    <row r="138" spans="1:49" ht="27.6">
      <c r="A138" s="8" t="s">
        <v>170</v>
      </c>
      <c r="B138" s="44">
        <v>1</v>
      </c>
      <c r="C138" s="44">
        <v>0</v>
      </c>
      <c r="D138" s="44">
        <v>0</v>
      </c>
      <c r="E138" s="44">
        <v>0</v>
      </c>
      <c r="F138" s="114">
        <v>1</v>
      </c>
      <c r="G138" s="115">
        <v>0</v>
      </c>
      <c r="H138" s="60">
        <v>0</v>
      </c>
      <c r="I138" s="44">
        <v>0</v>
      </c>
      <c r="J138" s="44">
        <v>0</v>
      </c>
      <c r="K138" s="44">
        <v>0</v>
      </c>
      <c r="M138" t="str">
        <f t="shared" si="15"/>
        <v>DS Baskuy</v>
      </c>
      <c r="N138" t="s">
        <v>205</v>
      </c>
      <c r="O138" t="s">
        <v>228</v>
      </c>
      <c r="P138">
        <v>7</v>
      </c>
      <c r="Q138">
        <v>2</v>
      </c>
      <c r="R138" s="122">
        <v>9</v>
      </c>
      <c r="S138">
        <v>0.2</v>
      </c>
      <c r="AK138" t="s">
        <v>203</v>
      </c>
      <c r="AL138" t="s">
        <v>294</v>
      </c>
    </row>
    <row r="139" spans="1:49" ht="27.6">
      <c r="A139" s="12" t="s">
        <v>6</v>
      </c>
      <c r="B139" s="45">
        <v>31</v>
      </c>
      <c r="C139" s="45">
        <v>93</v>
      </c>
      <c r="D139" s="45">
        <v>12</v>
      </c>
      <c r="E139" s="45">
        <v>1</v>
      </c>
      <c r="F139" s="116">
        <v>163</v>
      </c>
      <c r="G139" s="46">
        <v>580</v>
      </c>
      <c r="H139" s="67">
        <v>48</v>
      </c>
      <c r="I139" s="45">
        <v>338</v>
      </c>
      <c r="J139" s="45">
        <v>20</v>
      </c>
      <c r="K139" s="45">
        <v>11</v>
      </c>
      <c r="M139" t="str">
        <f t="shared" si="15"/>
        <v>DS Bogodogo</v>
      </c>
      <c r="N139" t="s">
        <v>205</v>
      </c>
      <c r="O139" t="s">
        <v>218</v>
      </c>
      <c r="P139">
        <v>16</v>
      </c>
      <c r="Q139">
        <v>0</v>
      </c>
      <c r="R139" s="122">
        <v>16</v>
      </c>
      <c r="S139">
        <v>0.1</v>
      </c>
      <c r="AK139" t="s">
        <v>205</v>
      </c>
      <c r="AL139" t="s">
        <v>295</v>
      </c>
      <c r="AM139">
        <v>109</v>
      </c>
      <c r="AN139">
        <v>720</v>
      </c>
      <c r="AO139">
        <v>29</v>
      </c>
      <c r="AP139">
        <v>578</v>
      </c>
      <c r="AQ139">
        <v>38</v>
      </c>
      <c r="AR139">
        <v>186</v>
      </c>
      <c r="AS139">
        <v>41</v>
      </c>
      <c r="AT139">
        <v>956</v>
      </c>
      <c r="AU139">
        <v>27</v>
      </c>
      <c r="AV139">
        <v>34.799999999999997</v>
      </c>
      <c r="AW139">
        <v>38.200000000000003</v>
      </c>
    </row>
    <row r="140" spans="1:49" ht="27.6">
      <c r="A140" s="117" t="s">
        <v>171</v>
      </c>
      <c r="B140" s="44">
        <v>1</v>
      </c>
      <c r="C140" s="44">
        <v>1</v>
      </c>
      <c r="D140" s="44">
        <v>1</v>
      </c>
      <c r="E140" s="44">
        <v>0</v>
      </c>
      <c r="F140" s="114">
        <v>5</v>
      </c>
      <c r="G140" s="115">
        <v>0</v>
      </c>
      <c r="H140" s="60">
        <v>0</v>
      </c>
      <c r="I140" s="44">
        <v>0</v>
      </c>
      <c r="J140" s="44">
        <v>0</v>
      </c>
      <c r="K140" s="44">
        <v>0</v>
      </c>
      <c r="M140" t="str">
        <f t="shared" si="15"/>
        <v>DS Boulmiougou</v>
      </c>
      <c r="N140" t="s">
        <v>205</v>
      </c>
      <c r="O140" t="s">
        <v>229</v>
      </c>
      <c r="P140">
        <v>98</v>
      </c>
      <c r="Q140">
        <v>1</v>
      </c>
      <c r="R140" s="122">
        <v>99</v>
      </c>
      <c r="S140">
        <v>0.3</v>
      </c>
      <c r="AK140" t="s">
        <v>205</v>
      </c>
      <c r="AL140" t="s">
        <v>296</v>
      </c>
      <c r="AM140">
        <v>294</v>
      </c>
      <c r="AN140">
        <v>132</v>
      </c>
      <c r="AO140">
        <v>150</v>
      </c>
      <c r="AP140">
        <v>983</v>
      </c>
      <c r="AQ140">
        <v>115</v>
      </c>
      <c r="AR140">
        <v>413</v>
      </c>
      <c r="AS140">
        <v>27</v>
      </c>
      <c r="AT140">
        <v>736</v>
      </c>
      <c r="AU140">
        <v>51.3</v>
      </c>
      <c r="AV140">
        <v>39.200000000000003</v>
      </c>
      <c r="AW140">
        <v>9.4</v>
      </c>
    </row>
    <row r="141" spans="1:49" ht="27.6">
      <c r="A141" s="8" t="s">
        <v>172</v>
      </c>
      <c r="B141" s="44">
        <v>25</v>
      </c>
      <c r="C141" s="44">
        <v>22</v>
      </c>
      <c r="D141" s="44">
        <v>4</v>
      </c>
      <c r="E141" s="44">
        <v>1</v>
      </c>
      <c r="F141" s="114">
        <v>58</v>
      </c>
      <c r="G141" s="115">
        <v>139</v>
      </c>
      <c r="H141" s="60">
        <v>4</v>
      </c>
      <c r="I141" s="44">
        <v>53</v>
      </c>
      <c r="J141" s="44">
        <v>9</v>
      </c>
      <c r="K141" s="44">
        <v>8</v>
      </c>
      <c r="M141" t="str">
        <f t="shared" si="15"/>
        <v>DS Nongr-Massom</v>
      </c>
      <c r="N141" t="s">
        <v>205</v>
      </c>
      <c r="O141" t="s">
        <v>230</v>
      </c>
      <c r="P141">
        <v>19</v>
      </c>
      <c r="Q141">
        <v>0</v>
      </c>
      <c r="R141" s="122">
        <v>19</v>
      </c>
      <c r="S141">
        <v>0.1</v>
      </c>
      <c r="AK141" t="s">
        <v>205</v>
      </c>
      <c r="AL141" t="s">
        <v>297</v>
      </c>
      <c r="AM141">
        <v>172</v>
      </c>
      <c r="AN141">
        <v>117</v>
      </c>
      <c r="AO141">
        <v>53</v>
      </c>
      <c r="AP141">
        <v>979</v>
      </c>
      <c r="AQ141">
        <v>72</v>
      </c>
      <c r="AR141">
        <v>67</v>
      </c>
      <c r="AS141">
        <v>46</v>
      </c>
      <c r="AT141">
        <v>71</v>
      </c>
      <c r="AU141">
        <v>31.4</v>
      </c>
      <c r="AV141">
        <v>41.9</v>
      </c>
      <c r="AW141">
        <v>26.8</v>
      </c>
    </row>
    <row r="142" spans="1:49">
      <c r="A142" s="8" t="s">
        <v>156</v>
      </c>
      <c r="B142" s="44">
        <v>1</v>
      </c>
      <c r="C142" s="44">
        <v>0</v>
      </c>
      <c r="D142" s="44">
        <v>0</v>
      </c>
      <c r="E142" s="44">
        <v>0</v>
      </c>
      <c r="F142" s="114">
        <v>5</v>
      </c>
      <c r="G142" s="115">
        <v>1</v>
      </c>
      <c r="H142" s="60">
        <v>3</v>
      </c>
      <c r="I142" s="44">
        <v>0</v>
      </c>
      <c r="J142" s="44">
        <v>0</v>
      </c>
      <c r="K142" s="44">
        <v>0</v>
      </c>
      <c r="M142" t="str">
        <f t="shared" si="15"/>
        <v>DS Sig-Noghin</v>
      </c>
      <c r="N142" t="s">
        <v>205</v>
      </c>
      <c r="O142" t="s">
        <v>231</v>
      </c>
      <c r="P142">
        <v>34</v>
      </c>
      <c r="Q142">
        <v>0</v>
      </c>
      <c r="R142" s="122">
        <v>34</v>
      </c>
      <c r="S142">
        <v>0.2</v>
      </c>
      <c r="AK142" t="s">
        <v>205</v>
      </c>
      <c r="AL142" t="s">
        <v>294</v>
      </c>
      <c r="AM142">
        <v>265</v>
      </c>
      <c r="AN142">
        <v>625</v>
      </c>
      <c r="AO142">
        <v>85</v>
      </c>
      <c r="AP142">
        <v>397</v>
      </c>
      <c r="AQ142">
        <v>22</v>
      </c>
      <c r="AR142">
        <v>409</v>
      </c>
      <c r="AS142">
        <v>157</v>
      </c>
      <c r="AT142">
        <v>819</v>
      </c>
      <c r="AU142">
        <v>32.1</v>
      </c>
      <c r="AV142">
        <v>8.4</v>
      </c>
      <c r="AW142">
        <v>59.4</v>
      </c>
    </row>
    <row r="143" spans="1:49" ht="27.6">
      <c r="A143" s="8" t="s">
        <v>8</v>
      </c>
      <c r="B143" s="44">
        <v>1</v>
      </c>
      <c r="C143" s="44">
        <v>10</v>
      </c>
      <c r="D143" s="44">
        <v>1</v>
      </c>
      <c r="E143" s="44">
        <v>0</v>
      </c>
      <c r="F143" s="114">
        <v>21</v>
      </c>
      <c r="G143" s="115">
        <v>90</v>
      </c>
      <c r="H143" s="60">
        <v>8</v>
      </c>
      <c r="I143" s="44">
        <v>71</v>
      </c>
      <c r="J143" s="44">
        <v>0</v>
      </c>
      <c r="K143" s="44">
        <v>0</v>
      </c>
      <c r="M143" t="str">
        <f t="shared" si="15"/>
        <v>Centre Est</v>
      </c>
      <c r="N143" t="s">
        <v>216</v>
      </c>
      <c r="O143" t="s">
        <v>232</v>
      </c>
      <c r="P143">
        <v>392</v>
      </c>
      <c r="Q143">
        <v>47</v>
      </c>
      <c r="R143" s="122">
        <v>439</v>
      </c>
      <c r="S143">
        <v>0.6</v>
      </c>
      <c r="AK143" t="s">
        <v>205</v>
      </c>
      <c r="AL143" t="s">
        <v>298</v>
      </c>
      <c r="AM143">
        <v>129</v>
      </c>
      <c r="AN143">
        <v>359</v>
      </c>
      <c r="AO143">
        <v>36</v>
      </c>
      <c r="AP143">
        <v>434</v>
      </c>
      <c r="AQ143">
        <v>29</v>
      </c>
      <c r="AR143">
        <v>881</v>
      </c>
      <c r="AS143">
        <v>63</v>
      </c>
      <c r="AT143">
        <v>44</v>
      </c>
      <c r="AU143">
        <v>28.2</v>
      </c>
      <c r="AV143">
        <v>23.1</v>
      </c>
      <c r="AW143">
        <v>48.7</v>
      </c>
    </row>
    <row r="144" spans="1:49" ht="27.6">
      <c r="A144" s="8" t="s">
        <v>173</v>
      </c>
      <c r="B144" s="44">
        <v>0</v>
      </c>
      <c r="C144" s="44">
        <v>9</v>
      </c>
      <c r="D144" s="44">
        <v>1</v>
      </c>
      <c r="E144" s="44">
        <v>0</v>
      </c>
      <c r="F144" s="114">
        <v>6</v>
      </c>
      <c r="G144" s="115">
        <v>100</v>
      </c>
      <c r="H144" s="60">
        <v>9</v>
      </c>
      <c r="I144" s="44">
        <v>75</v>
      </c>
      <c r="J144" s="44">
        <v>0</v>
      </c>
      <c r="K144" s="44">
        <v>0</v>
      </c>
      <c r="M144" t="str">
        <f t="shared" si="15"/>
        <v>CHR Tenkodogo</v>
      </c>
      <c r="N144" t="s">
        <v>203</v>
      </c>
      <c r="O144" t="s">
        <v>233</v>
      </c>
      <c r="P144">
        <v>278</v>
      </c>
      <c r="Q144">
        <v>42</v>
      </c>
      <c r="R144" s="122">
        <v>320</v>
      </c>
      <c r="S144">
        <v>11.3</v>
      </c>
    </row>
    <row r="145" spans="1:33">
      <c r="A145" s="8" t="s">
        <v>10</v>
      </c>
      <c r="B145" s="44">
        <v>1</v>
      </c>
      <c r="C145" s="44">
        <v>12</v>
      </c>
      <c r="D145" s="44">
        <v>1</v>
      </c>
      <c r="E145" s="44">
        <v>0</v>
      </c>
      <c r="F145" s="114">
        <v>22</v>
      </c>
      <c r="G145" s="115">
        <v>83</v>
      </c>
      <c r="H145" s="60">
        <v>5</v>
      </c>
      <c r="I145" s="44">
        <v>48</v>
      </c>
      <c r="J145" s="44">
        <v>3</v>
      </c>
      <c r="K145" s="44">
        <v>0</v>
      </c>
      <c r="M145" t="str">
        <f t="shared" si="15"/>
        <v>DS Bittou</v>
      </c>
      <c r="N145" t="s">
        <v>205</v>
      </c>
      <c r="O145" t="s">
        <v>234</v>
      </c>
      <c r="P145">
        <v>23</v>
      </c>
      <c r="Q145">
        <v>0</v>
      </c>
      <c r="R145" s="122">
        <v>23</v>
      </c>
      <c r="S145">
        <v>0.5</v>
      </c>
    </row>
    <row r="146" spans="1:33" ht="27.6">
      <c r="A146" s="8" t="s">
        <v>11</v>
      </c>
      <c r="B146" s="44">
        <v>0</v>
      </c>
      <c r="C146" s="44">
        <v>10</v>
      </c>
      <c r="D146" s="44">
        <v>1</v>
      </c>
      <c r="E146" s="44">
        <v>0</v>
      </c>
      <c r="F146" s="114">
        <v>16</v>
      </c>
      <c r="G146" s="115">
        <v>69</v>
      </c>
      <c r="H146" s="60">
        <v>6</v>
      </c>
      <c r="I146" s="44">
        <v>35</v>
      </c>
      <c r="J146" s="44">
        <v>4</v>
      </c>
      <c r="K146" s="44">
        <v>0</v>
      </c>
      <c r="M146" t="str">
        <f t="shared" si="15"/>
        <v>DS Garango</v>
      </c>
      <c r="N146" t="s">
        <v>205</v>
      </c>
      <c r="O146" t="s">
        <v>235</v>
      </c>
      <c r="P146">
        <v>22</v>
      </c>
      <c r="Q146">
        <v>4</v>
      </c>
      <c r="R146" s="122">
        <v>26</v>
      </c>
      <c r="S146">
        <v>0.3</v>
      </c>
    </row>
    <row r="147" spans="1:33">
      <c r="A147" s="8" t="s">
        <v>12</v>
      </c>
      <c r="B147" s="44">
        <v>0</v>
      </c>
      <c r="C147" s="44">
        <v>9</v>
      </c>
      <c r="D147" s="44">
        <v>1</v>
      </c>
      <c r="E147" s="44">
        <v>0</v>
      </c>
      <c r="F147" s="114">
        <v>11</v>
      </c>
      <c r="G147" s="115">
        <v>53</v>
      </c>
      <c r="H147" s="60">
        <v>6</v>
      </c>
      <c r="I147" s="44">
        <v>27</v>
      </c>
      <c r="J147" s="44">
        <v>2</v>
      </c>
      <c r="K147" s="44">
        <v>1</v>
      </c>
      <c r="M147" t="str">
        <f t="shared" si="15"/>
        <v>DS Koupéla</v>
      </c>
      <c r="N147" t="s">
        <v>205</v>
      </c>
      <c r="O147" t="s">
        <v>236</v>
      </c>
      <c r="P147">
        <v>11</v>
      </c>
      <c r="Q147">
        <v>1</v>
      </c>
      <c r="R147" s="122">
        <v>12</v>
      </c>
      <c r="S147">
        <v>0.1</v>
      </c>
    </row>
    <row r="148" spans="1:33" ht="27.6">
      <c r="A148" s="8" t="s">
        <v>13</v>
      </c>
      <c r="B148" s="44">
        <v>0</v>
      </c>
      <c r="C148" s="44">
        <v>13</v>
      </c>
      <c r="D148" s="44">
        <v>1</v>
      </c>
      <c r="E148" s="44">
        <v>0</v>
      </c>
      <c r="F148" s="114">
        <v>11</v>
      </c>
      <c r="G148" s="115">
        <v>45</v>
      </c>
      <c r="H148" s="60">
        <v>7</v>
      </c>
      <c r="I148" s="44">
        <v>29</v>
      </c>
      <c r="J148" s="44">
        <v>2</v>
      </c>
      <c r="K148" s="44">
        <v>2</v>
      </c>
      <c r="M148" t="str">
        <f t="shared" si="15"/>
        <v>DS Ouargaye</v>
      </c>
      <c r="N148" t="s">
        <v>205</v>
      </c>
      <c r="O148" t="s">
        <v>237</v>
      </c>
      <c r="P148">
        <v>23</v>
      </c>
      <c r="Q148">
        <v>0</v>
      </c>
      <c r="R148" s="122">
        <v>23</v>
      </c>
      <c r="S148">
        <v>0.2</v>
      </c>
    </row>
    <row r="149" spans="1:33" ht="27.6">
      <c r="A149" s="8" t="s">
        <v>166</v>
      </c>
      <c r="B149" s="44">
        <v>0</v>
      </c>
      <c r="C149" s="44">
        <v>0</v>
      </c>
      <c r="D149" s="44">
        <v>0</v>
      </c>
      <c r="E149" s="44">
        <v>0</v>
      </c>
      <c r="F149" s="114">
        <v>2</v>
      </c>
      <c r="G149" s="115">
        <v>0</v>
      </c>
      <c r="H149" s="60">
        <v>0</v>
      </c>
      <c r="I149" s="44">
        <v>0</v>
      </c>
      <c r="J149" s="44">
        <v>0</v>
      </c>
      <c r="K149" s="44">
        <v>0</v>
      </c>
      <c r="M149" t="str">
        <f t="shared" si="15"/>
        <v>DS Pouytenga</v>
      </c>
      <c r="N149" t="s">
        <v>205</v>
      </c>
      <c r="O149" t="s">
        <v>238</v>
      </c>
      <c r="P149">
        <v>6</v>
      </c>
      <c r="Q149">
        <v>0</v>
      </c>
      <c r="R149" s="122">
        <v>6</v>
      </c>
      <c r="S149">
        <v>0</v>
      </c>
      <c r="AF149" s="126" t="s">
        <v>8</v>
      </c>
      <c r="AG149">
        <f t="shared" ref="AG149:AG181" si="16">SUMIF(BA$5:BA$103,AF149,BG$5:BG$103)</f>
        <v>0.5</v>
      </c>
    </row>
    <row r="150" spans="1:33" ht="27.6">
      <c r="A150" s="8" t="s">
        <v>167</v>
      </c>
      <c r="B150" s="44">
        <v>2</v>
      </c>
      <c r="C150" s="44">
        <v>6</v>
      </c>
      <c r="D150" s="44">
        <v>1</v>
      </c>
      <c r="E150" s="44">
        <v>0</v>
      </c>
      <c r="F150" s="114">
        <v>2</v>
      </c>
      <c r="G150" s="115">
        <v>0</v>
      </c>
      <c r="H150" s="60">
        <v>0</v>
      </c>
      <c r="I150" s="44">
        <v>0</v>
      </c>
      <c r="J150" s="44">
        <v>0</v>
      </c>
      <c r="K150" s="44">
        <v>0</v>
      </c>
      <c r="M150" t="str">
        <f t="shared" ref="M150:M181" si="17">_xlfn.CONCAT(N150," ",O150)</f>
        <v>DS Tenkodogo</v>
      </c>
      <c r="N150" t="s">
        <v>205</v>
      </c>
      <c r="O150" t="s">
        <v>233</v>
      </c>
      <c r="P150">
        <v>9</v>
      </c>
      <c r="Q150">
        <v>0</v>
      </c>
      <c r="R150" s="122">
        <v>9</v>
      </c>
      <c r="S150">
        <v>0.1</v>
      </c>
      <c r="AF150" s="126" t="s">
        <v>9</v>
      </c>
      <c r="AG150">
        <f t="shared" si="16"/>
        <v>0.3</v>
      </c>
    </row>
    <row r="151" spans="1:33">
      <c r="A151" s="8" t="s">
        <v>168</v>
      </c>
      <c r="B151" s="44">
        <v>0</v>
      </c>
      <c r="C151" s="44">
        <v>1</v>
      </c>
      <c r="D151" s="44">
        <v>0</v>
      </c>
      <c r="E151" s="44">
        <v>0</v>
      </c>
      <c r="F151" s="114">
        <v>4</v>
      </c>
      <c r="G151" s="115">
        <v>0</v>
      </c>
      <c r="H151" s="60">
        <v>0</v>
      </c>
      <c r="I151" s="44">
        <v>0</v>
      </c>
      <c r="J151" s="44">
        <v>0</v>
      </c>
      <c r="K151" s="44">
        <v>0</v>
      </c>
      <c r="M151" t="str">
        <f t="shared" si="17"/>
        <v>DS Zabré</v>
      </c>
      <c r="N151" t="s">
        <v>205</v>
      </c>
      <c r="O151" t="s">
        <v>239</v>
      </c>
      <c r="P151">
        <v>20</v>
      </c>
      <c r="Q151">
        <v>0</v>
      </c>
      <c r="R151" s="122">
        <v>20</v>
      </c>
      <c r="S151">
        <v>0.2</v>
      </c>
      <c r="AF151" s="126" t="s">
        <v>10</v>
      </c>
      <c r="AG151">
        <f t="shared" si="16"/>
        <v>0.2</v>
      </c>
    </row>
    <row r="152" spans="1:33" ht="27.6">
      <c r="A152" s="12" t="s">
        <v>14</v>
      </c>
      <c r="B152" s="45">
        <v>18</v>
      </c>
      <c r="C152" s="45">
        <v>69</v>
      </c>
      <c r="D152" s="45">
        <v>11</v>
      </c>
      <c r="E152" s="45">
        <v>3</v>
      </c>
      <c r="F152" s="116">
        <v>118</v>
      </c>
      <c r="G152" s="46">
        <v>484</v>
      </c>
      <c r="H152" s="67">
        <v>20</v>
      </c>
      <c r="I152" s="45">
        <v>255</v>
      </c>
      <c r="J152" s="45">
        <v>16</v>
      </c>
      <c r="K152" s="45">
        <v>24</v>
      </c>
      <c r="M152" t="str">
        <f t="shared" si="17"/>
        <v>Centre Nord</v>
      </c>
      <c r="N152" t="s">
        <v>216</v>
      </c>
      <c r="O152" t="s">
        <v>240</v>
      </c>
      <c r="P152">
        <v>185</v>
      </c>
      <c r="Q152">
        <v>26</v>
      </c>
      <c r="R152" s="122">
        <v>211</v>
      </c>
      <c r="S152">
        <v>0.3</v>
      </c>
      <c r="AF152" s="126" t="s">
        <v>11</v>
      </c>
      <c r="AG152">
        <f t="shared" si="16"/>
        <v>0.5</v>
      </c>
    </row>
    <row r="153" spans="1:33" ht="27.6">
      <c r="A153" s="117" t="s">
        <v>171</v>
      </c>
      <c r="B153" s="44">
        <v>2</v>
      </c>
      <c r="C153" s="44">
        <v>0</v>
      </c>
      <c r="D153" s="44">
        <v>1</v>
      </c>
      <c r="E153" s="44">
        <v>0</v>
      </c>
      <c r="F153" s="114">
        <v>3</v>
      </c>
      <c r="G153" s="115">
        <v>2</v>
      </c>
      <c r="H153" s="60">
        <v>0</v>
      </c>
      <c r="I153" s="44">
        <v>0</v>
      </c>
      <c r="J153" s="44">
        <v>0</v>
      </c>
      <c r="K153" s="44">
        <v>0</v>
      </c>
      <c r="M153" t="str">
        <f t="shared" si="17"/>
        <v>CHR Kaya</v>
      </c>
      <c r="N153" t="s">
        <v>203</v>
      </c>
      <c r="O153" t="s">
        <v>241</v>
      </c>
      <c r="P153">
        <v>10</v>
      </c>
      <c r="Q153">
        <v>0</v>
      </c>
      <c r="R153" s="122">
        <v>10</v>
      </c>
      <c r="S153">
        <v>0.3</v>
      </c>
      <c r="AF153" s="126" t="s">
        <v>12</v>
      </c>
      <c r="AG153">
        <f t="shared" si="16"/>
        <v>0.1</v>
      </c>
    </row>
    <row r="154" spans="1:33" ht="27.6">
      <c r="A154" s="8" t="s">
        <v>16</v>
      </c>
      <c r="B154" s="44">
        <v>0</v>
      </c>
      <c r="C154" s="44">
        <v>13</v>
      </c>
      <c r="D154" s="44">
        <v>2</v>
      </c>
      <c r="E154" s="44">
        <v>0</v>
      </c>
      <c r="F154" s="114">
        <v>4</v>
      </c>
      <c r="G154" s="115">
        <v>157</v>
      </c>
      <c r="H154" s="60">
        <v>1</v>
      </c>
      <c r="I154" s="44">
        <v>112</v>
      </c>
      <c r="J154" s="44">
        <v>0</v>
      </c>
      <c r="K154" s="44">
        <v>3</v>
      </c>
      <c r="M154" t="str">
        <f t="shared" si="17"/>
        <v>DS Boulsa</v>
      </c>
      <c r="N154" t="s">
        <v>205</v>
      </c>
      <c r="O154" t="s">
        <v>243</v>
      </c>
      <c r="P154">
        <v>68</v>
      </c>
      <c r="Q154">
        <v>4</v>
      </c>
      <c r="R154" s="122">
        <v>72</v>
      </c>
      <c r="S154">
        <v>1</v>
      </c>
      <c r="AF154" s="126" t="s">
        <v>13</v>
      </c>
      <c r="AG154">
        <f t="shared" si="16"/>
        <v>0.1</v>
      </c>
    </row>
    <row r="155" spans="1:33" ht="41.4">
      <c r="A155" s="8" t="s">
        <v>17</v>
      </c>
      <c r="B155" s="44">
        <v>0</v>
      </c>
      <c r="C155" s="44">
        <v>8</v>
      </c>
      <c r="D155" s="44">
        <v>1</v>
      </c>
      <c r="E155" s="44">
        <v>0</v>
      </c>
      <c r="F155" s="114">
        <v>7</v>
      </c>
      <c r="G155" s="115">
        <v>82</v>
      </c>
      <c r="H155" s="60">
        <v>4</v>
      </c>
      <c r="I155" s="44">
        <v>36</v>
      </c>
      <c r="J155" s="44">
        <v>6</v>
      </c>
      <c r="K155" s="44">
        <v>7</v>
      </c>
      <c r="M155" t="str">
        <f t="shared" si="17"/>
        <v>DS Boussouma</v>
      </c>
      <c r="N155" t="s">
        <v>205</v>
      </c>
      <c r="O155" t="s">
        <v>244</v>
      </c>
      <c r="P155">
        <v>11</v>
      </c>
      <c r="Q155">
        <v>0</v>
      </c>
      <c r="R155" s="122">
        <v>11</v>
      </c>
      <c r="S155">
        <v>0.1</v>
      </c>
      <c r="AF155" s="129" t="s">
        <v>16</v>
      </c>
      <c r="AG155">
        <f t="shared" si="16"/>
        <v>0.1</v>
      </c>
    </row>
    <row r="156" spans="1:33" ht="41.4">
      <c r="A156" s="8" t="s">
        <v>18</v>
      </c>
      <c r="B156" s="44">
        <v>0</v>
      </c>
      <c r="C156" s="44">
        <v>14</v>
      </c>
      <c r="D156" s="44">
        <v>1</v>
      </c>
      <c r="E156" s="44">
        <v>0</v>
      </c>
      <c r="F156" s="114">
        <v>25</v>
      </c>
      <c r="G156" s="115">
        <v>90</v>
      </c>
      <c r="H156" s="60">
        <v>1</v>
      </c>
      <c r="I156" s="44">
        <v>47</v>
      </c>
      <c r="J156" s="44">
        <v>0</v>
      </c>
      <c r="K156" s="44">
        <v>0</v>
      </c>
      <c r="M156" t="str">
        <f t="shared" si="17"/>
        <v>DS Kaya</v>
      </c>
      <c r="N156" t="s">
        <v>205</v>
      </c>
      <c r="O156" t="s">
        <v>241</v>
      </c>
      <c r="P156">
        <v>10</v>
      </c>
      <c r="Q156">
        <v>0</v>
      </c>
      <c r="R156" s="122">
        <v>10</v>
      </c>
      <c r="S156">
        <v>0</v>
      </c>
      <c r="AF156" s="129" t="s">
        <v>17</v>
      </c>
      <c r="AG156">
        <f t="shared" si="16"/>
        <v>0.7</v>
      </c>
    </row>
    <row r="157" spans="1:33" ht="27.6">
      <c r="A157" s="8" t="s">
        <v>166</v>
      </c>
      <c r="B157" s="44">
        <v>0</v>
      </c>
      <c r="C157" s="44">
        <v>0</v>
      </c>
      <c r="D157" s="44">
        <v>0</v>
      </c>
      <c r="E157" s="44">
        <v>0</v>
      </c>
      <c r="F157" s="114">
        <v>1</v>
      </c>
      <c r="G157" s="115">
        <v>0</v>
      </c>
      <c r="H157" s="60">
        <v>0</v>
      </c>
      <c r="I157" s="44">
        <v>0</v>
      </c>
      <c r="J157" s="44">
        <v>0</v>
      </c>
      <c r="K157" s="44">
        <v>0</v>
      </c>
      <c r="M157" t="str">
        <f t="shared" si="17"/>
        <v>DS Kongoussi</v>
      </c>
      <c r="N157" t="s">
        <v>205</v>
      </c>
      <c r="O157" t="s">
        <v>245</v>
      </c>
      <c r="P157">
        <v>79</v>
      </c>
      <c r="Q157">
        <v>19</v>
      </c>
      <c r="R157" s="122">
        <v>98</v>
      </c>
      <c r="S157">
        <v>0.7</v>
      </c>
      <c r="AF157" s="129" t="s">
        <v>18</v>
      </c>
      <c r="AG157">
        <f t="shared" si="16"/>
        <v>0.4</v>
      </c>
    </row>
    <row r="158" spans="1:33" ht="27.6">
      <c r="A158" s="15" t="s">
        <v>168</v>
      </c>
      <c r="B158" s="49">
        <v>0</v>
      </c>
      <c r="C158" s="49">
        <v>2</v>
      </c>
      <c r="D158" s="49">
        <v>0</v>
      </c>
      <c r="E158" s="49">
        <v>0</v>
      </c>
      <c r="F158" s="118">
        <v>4</v>
      </c>
      <c r="G158" s="119">
        <v>0</v>
      </c>
      <c r="H158" s="64">
        <v>0</v>
      </c>
      <c r="I158" s="49">
        <v>0</v>
      </c>
      <c r="J158" s="49">
        <v>0</v>
      </c>
      <c r="K158" s="49">
        <v>0</v>
      </c>
      <c r="M158" t="str">
        <f t="shared" si="17"/>
        <v>DS Tougouri</v>
      </c>
      <c r="N158" t="s">
        <v>205</v>
      </c>
      <c r="O158" t="s">
        <v>246</v>
      </c>
      <c r="P158">
        <v>4</v>
      </c>
      <c r="Q158">
        <v>3</v>
      </c>
      <c r="R158" s="122">
        <v>7</v>
      </c>
      <c r="S158">
        <v>0.1</v>
      </c>
      <c r="AF158" s="123" t="s">
        <v>26</v>
      </c>
      <c r="AG158">
        <f t="shared" si="16"/>
        <v>0.2</v>
      </c>
    </row>
    <row r="159" spans="1:33" ht="27.6">
      <c r="A159" s="5" t="s">
        <v>19</v>
      </c>
      <c r="B159" s="40">
        <v>486</v>
      </c>
      <c r="C159" s="40">
        <v>130</v>
      </c>
      <c r="D159" s="40">
        <v>43</v>
      </c>
      <c r="E159" s="40">
        <v>25</v>
      </c>
      <c r="F159" s="41">
        <v>889</v>
      </c>
      <c r="G159" s="41">
        <v>1308</v>
      </c>
      <c r="H159" s="41">
        <v>387</v>
      </c>
      <c r="I159" s="40">
        <v>852</v>
      </c>
      <c r="J159" s="40">
        <v>5</v>
      </c>
      <c r="K159" s="40">
        <v>5</v>
      </c>
      <c r="M159" t="str">
        <f t="shared" si="17"/>
        <v>Centre Ouest</v>
      </c>
      <c r="N159" t="s">
        <v>216</v>
      </c>
      <c r="O159" t="s">
        <v>247</v>
      </c>
      <c r="P159">
        <v>523</v>
      </c>
      <c r="Q159">
        <v>105</v>
      </c>
      <c r="R159" s="122">
        <v>628</v>
      </c>
      <c r="S159">
        <v>1</v>
      </c>
      <c r="AF159" s="123" t="s">
        <v>27</v>
      </c>
      <c r="AG159">
        <f t="shared" si="16"/>
        <v>0.1</v>
      </c>
    </row>
    <row r="160" spans="1:33" ht="41.4">
      <c r="A160" s="8" t="s">
        <v>171</v>
      </c>
      <c r="B160" s="44">
        <v>4</v>
      </c>
      <c r="C160" s="44">
        <v>2</v>
      </c>
      <c r="D160" s="44">
        <v>2</v>
      </c>
      <c r="E160" s="44">
        <v>0</v>
      </c>
      <c r="F160" s="115">
        <v>3</v>
      </c>
      <c r="G160" s="115">
        <v>3</v>
      </c>
      <c r="H160" s="115">
        <v>0</v>
      </c>
      <c r="I160" s="44">
        <v>1</v>
      </c>
      <c r="J160" s="44">
        <v>0</v>
      </c>
      <c r="K160" s="44">
        <v>0</v>
      </c>
      <c r="M160" t="str">
        <f t="shared" si="17"/>
        <v>CHR Koudougou</v>
      </c>
      <c r="N160" t="s">
        <v>203</v>
      </c>
      <c r="O160" t="s">
        <v>248</v>
      </c>
      <c r="P160">
        <v>292</v>
      </c>
      <c r="Q160">
        <v>88</v>
      </c>
      <c r="R160" s="122">
        <v>380</v>
      </c>
      <c r="S160">
        <v>8.9</v>
      </c>
      <c r="AF160" s="123" t="s">
        <v>28</v>
      </c>
      <c r="AG160">
        <f t="shared" si="16"/>
        <v>0.3</v>
      </c>
    </row>
    <row r="161" spans="1:33" ht="27.6">
      <c r="A161" s="8" t="s">
        <v>20</v>
      </c>
      <c r="B161" s="44">
        <v>125</v>
      </c>
      <c r="C161" s="44">
        <v>24</v>
      </c>
      <c r="D161" s="44">
        <v>4</v>
      </c>
      <c r="E161" s="44">
        <v>6</v>
      </c>
      <c r="F161" s="115">
        <v>127</v>
      </c>
      <c r="G161" s="115">
        <v>233</v>
      </c>
      <c r="H161" s="115">
        <v>2</v>
      </c>
      <c r="I161" s="44">
        <v>104</v>
      </c>
      <c r="J161" s="44">
        <v>2</v>
      </c>
      <c r="K161" s="44">
        <v>3</v>
      </c>
      <c r="M161" t="str">
        <f t="shared" si="17"/>
        <v>DS Koudougou</v>
      </c>
      <c r="N161" t="s">
        <v>205</v>
      </c>
      <c r="O161" t="s">
        <v>248</v>
      </c>
      <c r="P161">
        <v>30</v>
      </c>
      <c r="Q161">
        <v>2</v>
      </c>
      <c r="R161" s="122">
        <v>32</v>
      </c>
      <c r="S161">
        <v>0.3</v>
      </c>
      <c r="AF161" s="123" t="s">
        <v>29</v>
      </c>
      <c r="AG161">
        <f t="shared" si="16"/>
        <v>0.1</v>
      </c>
    </row>
    <row r="162" spans="1:33" ht="41.4">
      <c r="A162" s="8" t="s">
        <v>21</v>
      </c>
      <c r="B162" s="44">
        <v>41</v>
      </c>
      <c r="C162" s="44">
        <v>5</v>
      </c>
      <c r="D162" s="44">
        <v>9</v>
      </c>
      <c r="E162" s="44">
        <v>0</v>
      </c>
      <c r="F162" s="115">
        <v>68</v>
      </c>
      <c r="G162" s="115">
        <v>143</v>
      </c>
      <c r="H162" s="115">
        <v>43</v>
      </c>
      <c r="I162" s="44">
        <v>18</v>
      </c>
      <c r="J162" s="44">
        <v>2</v>
      </c>
      <c r="K162" s="44">
        <v>2</v>
      </c>
      <c r="M162" t="str">
        <f t="shared" si="17"/>
        <v>DS Léo</v>
      </c>
      <c r="N162" t="s">
        <v>205</v>
      </c>
      <c r="O162" t="s">
        <v>249</v>
      </c>
      <c r="P162">
        <v>58</v>
      </c>
      <c r="Q162">
        <v>3</v>
      </c>
      <c r="R162" s="122">
        <v>61</v>
      </c>
      <c r="S162">
        <v>0.5</v>
      </c>
      <c r="AF162" s="123" t="s">
        <v>30</v>
      </c>
      <c r="AG162">
        <f t="shared" si="16"/>
        <v>0.2</v>
      </c>
    </row>
    <row r="163" spans="1:33" ht="41.4">
      <c r="A163" s="8" t="s">
        <v>22</v>
      </c>
      <c r="B163" s="44">
        <v>101</v>
      </c>
      <c r="C163" s="44">
        <v>24</v>
      </c>
      <c r="D163" s="44">
        <v>8</v>
      </c>
      <c r="E163" s="44">
        <v>3</v>
      </c>
      <c r="F163" s="115">
        <v>70</v>
      </c>
      <c r="G163" s="115">
        <v>158</v>
      </c>
      <c r="H163" s="115">
        <v>0</v>
      </c>
      <c r="I163" s="44">
        <v>49</v>
      </c>
      <c r="J163" s="44">
        <v>0</v>
      </c>
      <c r="K163" s="44">
        <v>0</v>
      </c>
      <c r="M163" t="str">
        <f t="shared" si="17"/>
        <v>DS Nanoro</v>
      </c>
      <c r="N163" t="s">
        <v>205</v>
      </c>
      <c r="O163" t="s">
        <v>250</v>
      </c>
      <c r="P163">
        <v>36</v>
      </c>
      <c r="Q163">
        <v>4</v>
      </c>
      <c r="R163" s="122">
        <v>40</v>
      </c>
      <c r="S163">
        <v>0.7</v>
      </c>
      <c r="AF163" s="129" t="s">
        <v>33</v>
      </c>
      <c r="AG163">
        <f t="shared" si="16"/>
        <v>0.5</v>
      </c>
    </row>
    <row r="164" spans="1:33" ht="27.6">
      <c r="A164" s="8" t="s">
        <v>23</v>
      </c>
      <c r="B164" s="44">
        <v>164</v>
      </c>
      <c r="C164" s="44">
        <v>18</v>
      </c>
      <c r="D164" s="44">
        <v>13</v>
      </c>
      <c r="E164" s="44">
        <v>6</v>
      </c>
      <c r="F164" s="115">
        <v>300</v>
      </c>
      <c r="G164" s="115">
        <v>223</v>
      </c>
      <c r="H164" s="115">
        <v>118</v>
      </c>
      <c r="I164" s="44">
        <v>117</v>
      </c>
      <c r="J164" s="44">
        <v>1</v>
      </c>
      <c r="K164" s="44">
        <v>0</v>
      </c>
      <c r="M164" t="str">
        <f t="shared" si="17"/>
        <v>DS Réo</v>
      </c>
      <c r="N164" t="s">
        <v>205</v>
      </c>
      <c r="O164" t="s">
        <v>251</v>
      </c>
      <c r="P164">
        <v>25</v>
      </c>
      <c r="Q164">
        <v>0</v>
      </c>
      <c r="R164" s="122">
        <v>25</v>
      </c>
      <c r="S164">
        <v>0.4</v>
      </c>
      <c r="AF164" s="129" t="s">
        <v>34</v>
      </c>
      <c r="AG164">
        <f t="shared" si="16"/>
        <v>0.3</v>
      </c>
    </row>
    <row r="165" spans="1:33" ht="27.6">
      <c r="A165" s="8" t="s">
        <v>26</v>
      </c>
      <c r="B165" s="44">
        <v>1</v>
      </c>
      <c r="C165" s="44">
        <v>10</v>
      </c>
      <c r="D165" s="44">
        <v>2</v>
      </c>
      <c r="E165" s="44">
        <v>2</v>
      </c>
      <c r="F165" s="115">
        <v>25</v>
      </c>
      <c r="G165" s="115">
        <v>82</v>
      </c>
      <c r="H165" s="115">
        <v>40</v>
      </c>
      <c r="I165" s="44">
        <v>61</v>
      </c>
      <c r="J165" s="44">
        <v>0</v>
      </c>
      <c r="K165" s="44">
        <v>0</v>
      </c>
      <c r="M165" t="str">
        <f t="shared" si="17"/>
        <v>DS Sabou</v>
      </c>
      <c r="N165" t="s">
        <v>205</v>
      </c>
      <c r="O165" t="s">
        <v>252</v>
      </c>
      <c r="P165">
        <v>15</v>
      </c>
      <c r="Q165">
        <v>7</v>
      </c>
      <c r="R165" s="122">
        <v>22</v>
      </c>
      <c r="S165">
        <v>0.5</v>
      </c>
      <c r="AF165" s="129" t="s">
        <v>35</v>
      </c>
      <c r="AG165">
        <f t="shared" si="16"/>
        <v>0.1</v>
      </c>
    </row>
    <row r="166" spans="1:33" ht="27.6">
      <c r="A166" s="8" t="s">
        <v>27</v>
      </c>
      <c r="B166" s="44">
        <v>5</v>
      </c>
      <c r="C166" s="44">
        <v>11</v>
      </c>
      <c r="D166" s="44">
        <v>3</v>
      </c>
      <c r="E166" s="44">
        <v>4</v>
      </c>
      <c r="F166" s="115">
        <v>38</v>
      </c>
      <c r="G166" s="115">
        <v>136</v>
      </c>
      <c r="H166" s="115">
        <v>66</v>
      </c>
      <c r="I166" s="44">
        <v>168</v>
      </c>
      <c r="J166" s="44">
        <v>0</v>
      </c>
      <c r="K166" s="44">
        <v>0</v>
      </c>
      <c r="M166" t="str">
        <f t="shared" si="17"/>
        <v>DS Sapouy</v>
      </c>
      <c r="N166" t="s">
        <v>205</v>
      </c>
      <c r="O166" t="s">
        <v>253</v>
      </c>
      <c r="P166">
        <v>61</v>
      </c>
      <c r="Q166">
        <v>1</v>
      </c>
      <c r="R166" s="122">
        <v>62</v>
      </c>
      <c r="S166">
        <v>0.6</v>
      </c>
      <c r="AF166" s="129" t="s">
        <v>36</v>
      </c>
      <c r="AG166">
        <f t="shared" si="16"/>
        <v>0.2</v>
      </c>
    </row>
    <row r="167" spans="1:33" ht="41.4">
      <c r="A167" s="8" t="s">
        <v>28</v>
      </c>
      <c r="B167" s="44">
        <v>20</v>
      </c>
      <c r="C167" s="44">
        <v>7</v>
      </c>
      <c r="D167" s="44">
        <v>1</v>
      </c>
      <c r="E167" s="44">
        <v>1</v>
      </c>
      <c r="F167" s="115">
        <v>93</v>
      </c>
      <c r="G167" s="115">
        <v>104</v>
      </c>
      <c r="H167" s="115">
        <v>43</v>
      </c>
      <c r="I167" s="44">
        <v>105</v>
      </c>
      <c r="J167" s="44">
        <v>0</v>
      </c>
      <c r="K167" s="44">
        <v>0</v>
      </c>
      <c r="M167" t="str">
        <f t="shared" si="17"/>
        <v>DS Tenado</v>
      </c>
      <c r="N167" t="s">
        <v>205</v>
      </c>
      <c r="O167" t="s">
        <v>254</v>
      </c>
      <c r="P167">
        <v>6</v>
      </c>
      <c r="Q167">
        <v>0</v>
      </c>
      <c r="R167" s="122">
        <v>6</v>
      </c>
      <c r="S167">
        <v>0.1</v>
      </c>
      <c r="AF167" s="129" t="s">
        <v>37</v>
      </c>
      <c r="AG167">
        <f t="shared" si="16"/>
        <v>0</v>
      </c>
    </row>
    <row r="168" spans="1:33" ht="41.4">
      <c r="A168" s="8" t="s">
        <v>29</v>
      </c>
      <c r="B168" s="44">
        <v>22</v>
      </c>
      <c r="C168" s="44">
        <v>24</v>
      </c>
      <c r="D168" s="44">
        <v>0</v>
      </c>
      <c r="E168" s="44">
        <v>3</v>
      </c>
      <c r="F168" s="115">
        <v>123</v>
      </c>
      <c r="G168" s="115">
        <v>92</v>
      </c>
      <c r="H168" s="115">
        <v>35</v>
      </c>
      <c r="I168" s="44">
        <v>109</v>
      </c>
      <c r="J168" s="44">
        <v>0</v>
      </c>
      <c r="K168" s="44">
        <v>0</v>
      </c>
      <c r="M168" t="str">
        <f t="shared" si="17"/>
        <v>Centre Sud</v>
      </c>
      <c r="N168" t="s">
        <v>216</v>
      </c>
      <c r="O168" t="s">
        <v>255</v>
      </c>
      <c r="P168">
        <v>232</v>
      </c>
      <c r="Q168">
        <v>13</v>
      </c>
      <c r="R168" s="122">
        <v>245</v>
      </c>
      <c r="S168">
        <v>0.8</v>
      </c>
      <c r="AF168" s="129" t="s">
        <v>38</v>
      </c>
      <c r="AG168">
        <f t="shared" si="16"/>
        <v>0.1</v>
      </c>
    </row>
    <row r="169" spans="1:33" ht="27.6">
      <c r="A169" s="8" t="s">
        <v>30</v>
      </c>
      <c r="B169" s="44">
        <v>3</v>
      </c>
      <c r="C169" s="44">
        <v>5</v>
      </c>
      <c r="D169" s="44">
        <v>1</v>
      </c>
      <c r="E169" s="44">
        <v>0</v>
      </c>
      <c r="F169" s="115">
        <v>42</v>
      </c>
      <c r="G169" s="115">
        <v>134</v>
      </c>
      <c r="H169" s="115">
        <v>40</v>
      </c>
      <c r="I169" s="44">
        <v>120</v>
      </c>
      <c r="J169" s="44">
        <v>0</v>
      </c>
      <c r="K169" s="44">
        <v>0</v>
      </c>
      <c r="M169" t="str">
        <f t="shared" si="17"/>
        <v>DS Kombissiri</v>
      </c>
      <c r="N169" t="s">
        <v>205</v>
      </c>
      <c r="O169" t="s">
        <v>256</v>
      </c>
      <c r="P169">
        <v>31</v>
      </c>
      <c r="Q169">
        <v>9</v>
      </c>
      <c r="R169" s="122">
        <v>40</v>
      </c>
      <c r="S169">
        <v>0.6</v>
      </c>
      <c r="AF169" s="129" t="s">
        <v>39</v>
      </c>
      <c r="AG169">
        <f t="shared" si="16"/>
        <v>0.2</v>
      </c>
    </row>
    <row r="170" spans="1:33" ht="41.4">
      <c r="A170" s="12" t="s">
        <v>31</v>
      </c>
      <c r="B170" s="45">
        <v>33</v>
      </c>
      <c r="C170" s="45">
        <v>95</v>
      </c>
      <c r="D170" s="45">
        <v>14</v>
      </c>
      <c r="E170" s="45">
        <v>3</v>
      </c>
      <c r="F170" s="46">
        <v>185</v>
      </c>
      <c r="G170" s="46">
        <v>530</v>
      </c>
      <c r="H170" s="46">
        <v>49</v>
      </c>
      <c r="I170" s="45">
        <v>348</v>
      </c>
      <c r="J170" s="45">
        <v>16</v>
      </c>
      <c r="K170" s="45">
        <v>10</v>
      </c>
      <c r="M170" t="str">
        <f t="shared" si="17"/>
        <v>DS Manga</v>
      </c>
      <c r="N170" t="s">
        <v>205</v>
      </c>
      <c r="O170" t="s">
        <v>257</v>
      </c>
      <c r="P170">
        <v>159</v>
      </c>
      <c r="Q170">
        <v>4</v>
      </c>
      <c r="R170" s="122">
        <v>163</v>
      </c>
      <c r="S170">
        <v>1.4</v>
      </c>
      <c r="AF170" s="135" t="s">
        <v>42</v>
      </c>
      <c r="AG170">
        <f t="shared" si="16"/>
        <v>0.2</v>
      </c>
    </row>
    <row r="171" spans="1:33" ht="41.4">
      <c r="A171" s="8" t="s">
        <v>171</v>
      </c>
      <c r="B171" s="44">
        <v>1</v>
      </c>
      <c r="C171" s="44">
        <v>1</v>
      </c>
      <c r="D171" s="44">
        <v>1</v>
      </c>
      <c r="E171" s="44">
        <v>0</v>
      </c>
      <c r="F171" s="115">
        <v>3</v>
      </c>
      <c r="G171" s="115">
        <v>0</v>
      </c>
      <c r="H171" s="115">
        <v>1</v>
      </c>
      <c r="I171" s="44">
        <v>0</v>
      </c>
      <c r="J171" s="44">
        <v>0</v>
      </c>
      <c r="K171" s="44">
        <v>0</v>
      </c>
      <c r="M171" t="str">
        <f t="shared" si="17"/>
        <v>DS Po</v>
      </c>
      <c r="N171" t="s">
        <v>205</v>
      </c>
      <c r="O171" t="s">
        <v>258</v>
      </c>
      <c r="P171">
        <v>28</v>
      </c>
      <c r="Q171">
        <v>0</v>
      </c>
      <c r="R171" s="122">
        <v>28</v>
      </c>
      <c r="S171">
        <v>0.4</v>
      </c>
      <c r="AF171" s="135" t="s">
        <v>43</v>
      </c>
      <c r="AG171">
        <f t="shared" si="16"/>
        <v>1</v>
      </c>
    </row>
    <row r="172" spans="1:33" ht="41.4">
      <c r="A172" s="117" t="s">
        <v>174</v>
      </c>
      <c r="B172" s="44">
        <v>29</v>
      </c>
      <c r="C172" s="44">
        <v>28</v>
      </c>
      <c r="D172" s="44">
        <v>5</v>
      </c>
      <c r="E172" s="44">
        <v>3</v>
      </c>
      <c r="F172" s="115">
        <v>71</v>
      </c>
      <c r="G172" s="115">
        <v>128</v>
      </c>
      <c r="H172" s="115">
        <v>4</v>
      </c>
      <c r="I172" s="44">
        <v>59</v>
      </c>
      <c r="J172" s="44">
        <v>7</v>
      </c>
      <c r="K172" s="44">
        <v>10</v>
      </c>
      <c r="M172" t="str">
        <f t="shared" si="17"/>
        <v>DS Sapone</v>
      </c>
      <c r="N172" t="s">
        <v>205</v>
      </c>
      <c r="O172" t="s">
        <v>259</v>
      </c>
      <c r="P172">
        <v>14</v>
      </c>
      <c r="Q172">
        <v>0</v>
      </c>
      <c r="R172" s="122">
        <v>14</v>
      </c>
      <c r="S172">
        <v>0.5</v>
      </c>
      <c r="AF172" s="135" t="s">
        <v>44</v>
      </c>
      <c r="AG172">
        <f t="shared" si="16"/>
        <v>0.1</v>
      </c>
    </row>
    <row r="173" spans="1:33">
      <c r="A173" s="8" t="s">
        <v>33</v>
      </c>
      <c r="B173" s="44">
        <v>0</v>
      </c>
      <c r="C173" s="44">
        <v>6</v>
      </c>
      <c r="D173" s="44">
        <v>0</v>
      </c>
      <c r="E173" s="44">
        <v>0</v>
      </c>
      <c r="F173" s="115">
        <v>11</v>
      </c>
      <c r="G173" s="115">
        <v>35</v>
      </c>
      <c r="H173" s="115">
        <v>4</v>
      </c>
      <c r="I173" s="44">
        <v>36</v>
      </c>
      <c r="J173" s="44">
        <v>1</v>
      </c>
      <c r="K173" s="44">
        <v>0</v>
      </c>
      <c r="M173" t="str">
        <f t="shared" si="17"/>
        <v xml:space="preserve">Est </v>
      </c>
      <c r="N173" t="s">
        <v>232</v>
      </c>
      <c r="P173">
        <v>356</v>
      </c>
      <c r="Q173">
        <v>80</v>
      </c>
      <c r="R173" s="122">
        <v>436</v>
      </c>
      <c r="S173">
        <v>0.6</v>
      </c>
      <c r="AF173" s="135" t="s">
        <v>45</v>
      </c>
      <c r="AG173">
        <f t="shared" si="16"/>
        <v>0</v>
      </c>
    </row>
    <row r="174" spans="1:33" ht="41.4">
      <c r="A174" s="8" t="s">
        <v>34</v>
      </c>
      <c r="B174" s="44">
        <v>0</v>
      </c>
      <c r="C174" s="44">
        <v>12</v>
      </c>
      <c r="D174" s="44">
        <v>1</v>
      </c>
      <c r="E174" s="44">
        <v>0</v>
      </c>
      <c r="F174" s="115">
        <v>13</v>
      </c>
      <c r="G174" s="115">
        <v>50</v>
      </c>
      <c r="H174" s="115">
        <v>8</v>
      </c>
      <c r="I174" s="44">
        <v>43</v>
      </c>
      <c r="J174" s="44">
        <v>5</v>
      </c>
      <c r="K174" s="44">
        <v>0</v>
      </c>
      <c r="M174" t="str">
        <f t="shared" si="17"/>
        <v>CHR Fada</v>
      </c>
      <c r="N174" t="s">
        <v>203</v>
      </c>
      <c r="O174" t="s">
        <v>260</v>
      </c>
      <c r="P174">
        <v>178</v>
      </c>
      <c r="Q174">
        <v>70</v>
      </c>
      <c r="R174" s="122">
        <v>248</v>
      </c>
      <c r="S174">
        <v>9</v>
      </c>
      <c r="AF174" s="135" t="s">
        <v>46</v>
      </c>
      <c r="AG174">
        <f t="shared" si="16"/>
        <v>0.7</v>
      </c>
    </row>
    <row r="175" spans="1:33" ht="27.6">
      <c r="A175" s="8" t="s">
        <v>35</v>
      </c>
      <c r="B175" s="44">
        <v>1</v>
      </c>
      <c r="C175" s="44">
        <v>10</v>
      </c>
      <c r="D175" s="44">
        <v>1</v>
      </c>
      <c r="E175" s="44">
        <v>0</v>
      </c>
      <c r="F175" s="115">
        <v>26</v>
      </c>
      <c r="G175" s="115">
        <v>68</v>
      </c>
      <c r="H175" s="115">
        <v>8</v>
      </c>
      <c r="I175" s="44">
        <v>42</v>
      </c>
      <c r="J175" s="44">
        <v>0</v>
      </c>
      <c r="K175" s="44">
        <v>0</v>
      </c>
      <c r="M175" t="str">
        <f t="shared" si="17"/>
        <v>DS Bogande</v>
      </c>
      <c r="N175" t="s">
        <v>205</v>
      </c>
      <c r="O175" t="s">
        <v>261</v>
      </c>
      <c r="P175">
        <v>68</v>
      </c>
      <c r="Q175">
        <v>7</v>
      </c>
      <c r="R175" s="122">
        <v>75</v>
      </c>
      <c r="S175">
        <v>0.4</v>
      </c>
      <c r="AF175" s="135" t="s">
        <v>47</v>
      </c>
      <c r="AG175">
        <f t="shared" si="16"/>
        <v>0.1</v>
      </c>
    </row>
    <row r="176" spans="1:33" ht="41.4">
      <c r="A176" s="8" t="s">
        <v>36</v>
      </c>
      <c r="B176" s="44">
        <v>0</v>
      </c>
      <c r="C176" s="44">
        <v>9</v>
      </c>
      <c r="D176" s="44">
        <v>2</v>
      </c>
      <c r="E176" s="44">
        <v>0</v>
      </c>
      <c r="F176" s="115">
        <v>7</v>
      </c>
      <c r="G176" s="115">
        <v>44</v>
      </c>
      <c r="H176" s="115">
        <v>7</v>
      </c>
      <c r="I176" s="44">
        <v>26</v>
      </c>
      <c r="J176" s="44">
        <v>0</v>
      </c>
      <c r="K176" s="44">
        <v>0</v>
      </c>
      <c r="M176" t="str">
        <f t="shared" si="17"/>
        <v>DS Diapaga</v>
      </c>
      <c r="N176" t="s">
        <v>205</v>
      </c>
      <c r="O176" t="s">
        <v>262</v>
      </c>
      <c r="P176">
        <v>20</v>
      </c>
      <c r="Q176">
        <v>0</v>
      </c>
      <c r="R176" s="122">
        <v>20</v>
      </c>
      <c r="S176">
        <v>0.1</v>
      </c>
      <c r="AF176" s="123" t="s">
        <v>50</v>
      </c>
      <c r="AG176">
        <f t="shared" si="16"/>
        <v>0.3</v>
      </c>
    </row>
    <row r="177" spans="1:33" ht="41.4">
      <c r="A177" s="8" t="s">
        <v>37</v>
      </c>
      <c r="B177" s="44">
        <v>1</v>
      </c>
      <c r="C177" s="44">
        <v>12</v>
      </c>
      <c r="D177" s="44">
        <v>1</v>
      </c>
      <c r="E177" s="44">
        <v>0</v>
      </c>
      <c r="F177" s="115">
        <v>18</v>
      </c>
      <c r="G177" s="115">
        <v>70</v>
      </c>
      <c r="H177" s="115">
        <v>8</v>
      </c>
      <c r="I177" s="44">
        <v>55</v>
      </c>
      <c r="J177" s="44">
        <v>3</v>
      </c>
      <c r="K177" s="44">
        <v>0</v>
      </c>
      <c r="M177" t="str">
        <f t="shared" si="17"/>
        <v>DS Fada</v>
      </c>
      <c r="N177" t="s">
        <v>205</v>
      </c>
      <c r="O177" t="s">
        <v>260</v>
      </c>
      <c r="P177">
        <v>70</v>
      </c>
      <c r="Q177">
        <v>3</v>
      </c>
      <c r="R177" s="122">
        <v>73</v>
      </c>
      <c r="S177">
        <v>0.4</v>
      </c>
      <c r="AF177" s="123" t="s">
        <v>51</v>
      </c>
      <c r="AG177">
        <f t="shared" si="16"/>
        <v>0.5</v>
      </c>
    </row>
    <row r="178" spans="1:33" ht="41.4">
      <c r="A178" s="8" t="s">
        <v>38</v>
      </c>
      <c r="B178" s="44">
        <v>1</v>
      </c>
      <c r="C178" s="44">
        <v>8</v>
      </c>
      <c r="D178" s="44">
        <v>1</v>
      </c>
      <c r="E178" s="44">
        <v>0</v>
      </c>
      <c r="F178" s="115">
        <v>10</v>
      </c>
      <c r="G178" s="115">
        <v>91</v>
      </c>
      <c r="H178" s="115">
        <v>6</v>
      </c>
      <c r="I178" s="44">
        <v>65</v>
      </c>
      <c r="J178" s="44">
        <v>0</v>
      </c>
      <c r="K178" s="44">
        <v>0</v>
      </c>
      <c r="M178" t="str">
        <f t="shared" si="17"/>
        <v>DS Gayeri</v>
      </c>
      <c r="N178" t="s">
        <v>205</v>
      </c>
      <c r="O178" t="s">
        <v>263</v>
      </c>
      <c r="P178">
        <v>0</v>
      </c>
      <c r="Q178">
        <v>0</v>
      </c>
      <c r="R178" s="122">
        <v>0</v>
      </c>
      <c r="AF178" s="123" t="s">
        <v>52</v>
      </c>
      <c r="AG178">
        <f t="shared" si="16"/>
        <v>0.7</v>
      </c>
    </row>
    <row r="179" spans="1:33">
      <c r="A179" s="8" t="s">
        <v>39</v>
      </c>
      <c r="B179" s="44">
        <v>0</v>
      </c>
      <c r="C179" s="44">
        <v>7</v>
      </c>
      <c r="D179" s="44">
        <v>1</v>
      </c>
      <c r="E179" s="44">
        <v>0</v>
      </c>
      <c r="F179" s="115">
        <v>9</v>
      </c>
      <c r="G179" s="115">
        <v>32</v>
      </c>
      <c r="H179" s="115">
        <v>3</v>
      </c>
      <c r="I179" s="44">
        <v>22</v>
      </c>
      <c r="J179" s="44">
        <v>0</v>
      </c>
      <c r="K179" s="44">
        <v>0</v>
      </c>
      <c r="M179" t="str">
        <f t="shared" si="17"/>
        <v>DS Manni</v>
      </c>
      <c r="N179" t="s">
        <v>205</v>
      </c>
      <c r="O179" t="s">
        <v>264</v>
      </c>
      <c r="P179">
        <v>18</v>
      </c>
      <c r="Q179">
        <v>0</v>
      </c>
      <c r="R179" s="122">
        <v>18</v>
      </c>
      <c r="S179">
        <v>0.1</v>
      </c>
      <c r="AF179" s="123" t="s">
        <v>53</v>
      </c>
      <c r="AG179">
        <f t="shared" si="16"/>
        <v>0.4</v>
      </c>
    </row>
    <row r="180" spans="1:33">
      <c r="A180" s="8" t="s">
        <v>153</v>
      </c>
      <c r="B180" s="44">
        <v>0</v>
      </c>
      <c r="C180" s="44">
        <v>0</v>
      </c>
      <c r="D180" s="44">
        <v>0</v>
      </c>
      <c r="E180" s="44">
        <v>0</v>
      </c>
      <c r="F180" s="115">
        <v>0</v>
      </c>
      <c r="G180" s="115">
        <v>0</v>
      </c>
      <c r="H180" s="115">
        <v>0</v>
      </c>
      <c r="I180" s="44">
        <v>0</v>
      </c>
      <c r="J180" s="44">
        <v>0</v>
      </c>
      <c r="K180" s="44">
        <v>0</v>
      </c>
      <c r="M180" t="str">
        <f t="shared" si="17"/>
        <v>DS Pama</v>
      </c>
      <c r="N180" t="s">
        <v>205</v>
      </c>
      <c r="O180" t="s">
        <v>265</v>
      </c>
      <c r="P180">
        <v>2</v>
      </c>
      <c r="Q180">
        <v>0</v>
      </c>
      <c r="R180" s="122">
        <v>2</v>
      </c>
      <c r="S180">
        <v>0.1</v>
      </c>
      <c r="AF180" s="123" t="s">
        <v>54</v>
      </c>
      <c r="AG180">
        <f t="shared" si="16"/>
        <v>0.5</v>
      </c>
    </row>
    <row r="181" spans="1:33" ht="41.4">
      <c r="A181" s="8" t="s">
        <v>175</v>
      </c>
      <c r="B181" s="44">
        <v>0</v>
      </c>
      <c r="C181" s="44">
        <v>1</v>
      </c>
      <c r="D181" s="44">
        <v>1</v>
      </c>
      <c r="E181" s="44">
        <v>0</v>
      </c>
      <c r="F181" s="115">
        <v>3</v>
      </c>
      <c r="G181" s="115">
        <v>12</v>
      </c>
      <c r="H181" s="115">
        <v>0</v>
      </c>
      <c r="I181" s="44">
        <v>0</v>
      </c>
      <c r="J181" s="44">
        <v>0</v>
      </c>
      <c r="K181" s="44">
        <v>0</v>
      </c>
      <c r="M181" t="str">
        <f t="shared" si="17"/>
        <v>Hauts Bassins</v>
      </c>
      <c r="N181" t="s">
        <v>266</v>
      </c>
      <c r="O181" t="s">
        <v>267</v>
      </c>
      <c r="P181">
        <v>890</v>
      </c>
      <c r="Q181">
        <v>114</v>
      </c>
      <c r="R181" s="122">
        <v>1</v>
      </c>
      <c r="S181">
        <v>4</v>
      </c>
      <c r="T181">
        <v>0.9</v>
      </c>
      <c r="AF181" s="123" t="s">
        <v>55</v>
      </c>
      <c r="AG181">
        <f t="shared" si="16"/>
        <v>0.6</v>
      </c>
    </row>
    <row r="182" spans="1:33" ht="27.6">
      <c r="A182" s="8" t="s">
        <v>166</v>
      </c>
      <c r="B182" s="44">
        <v>0</v>
      </c>
      <c r="C182" s="44">
        <v>0</v>
      </c>
      <c r="D182" s="44">
        <v>0</v>
      </c>
      <c r="E182" s="44">
        <v>0</v>
      </c>
      <c r="F182" s="115">
        <v>7</v>
      </c>
      <c r="G182" s="115">
        <v>0</v>
      </c>
      <c r="H182" s="115">
        <v>0</v>
      </c>
      <c r="I182" s="44">
        <v>0</v>
      </c>
      <c r="J182" s="44">
        <v>0</v>
      </c>
      <c r="K182" s="44">
        <v>0</v>
      </c>
      <c r="M182" t="str">
        <f t="shared" ref="M182:M216" si="18">_xlfn.CONCAT(N182," ",O182)</f>
        <v>CHU Sanou</v>
      </c>
      <c r="N182" t="s">
        <v>217</v>
      </c>
      <c r="O182" t="s">
        <v>268</v>
      </c>
      <c r="P182">
        <v>645</v>
      </c>
      <c r="Q182">
        <v>91</v>
      </c>
      <c r="R182" s="122">
        <v>736</v>
      </c>
      <c r="S182">
        <v>15.2</v>
      </c>
      <c r="AF182" s="123" t="s">
        <v>56</v>
      </c>
      <c r="AG182">
        <f t="shared" ref="AG182:AG218" si="19">SUMIF(BA$5:BA$103,AF182,BG$5:BG$103)</f>
        <v>0.1</v>
      </c>
    </row>
    <row r="183" spans="1:33" ht="27.6">
      <c r="A183" s="8" t="s">
        <v>168</v>
      </c>
      <c r="B183" s="44">
        <v>0</v>
      </c>
      <c r="C183" s="44">
        <v>1</v>
      </c>
      <c r="D183" s="44">
        <v>0</v>
      </c>
      <c r="E183" s="44">
        <v>0</v>
      </c>
      <c r="F183" s="115">
        <v>7</v>
      </c>
      <c r="G183" s="115">
        <v>0</v>
      </c>
      <c r="H183" s="115">
        <v>0</v>
      </c>
      <c r="I183" s="44">
        <v>0</v>
      </c>
      <c r="J183" s="44">
        <v>0</v>
      </c>
      <c r="K183" s="44">
        <v>0</v>
      </c>
      <c r="M183" t="str">
        <f t="shared" si="18"/>
        <v>DS Dafra</v>
      </c>
      <c r="N183" t="s">
        <v>205</v>
      </c>
      <c r="O183" t="s">
        <v>269</v>
      </c>
      <c r="P183">
        <v>55</v>
      </c>
      <c r="Q183">
        <v>0</v>
      </c>
      <c r="R183" s="122">
        <v>55</v>
      </c>
      <c r="S183">
        <v>0.3</v>
      </c>
      <c r="AF183" s="129" t="s">
        <v>58</v>
      </c>
      <c r="AG183">
        <f t="shared" si="19"/>
        <v>0.6</v>
      </c>
    </row>
    <row r="184" spans="1:33" ht="27.6">
      <c r="A184" s="12" t="s">
        <v>40</v>
      </c>
      <c r="B184" s="45">
        <v>32</v>
      </c>
      <c r="C184" s="45">
        <v>76</v>
      </c>
      <c r="D184" s="45">
        <v>10</v>
      </c>
      <c r="E184" s="45">
        <v>2</v>
      </c>
      <c r="F184" s="46">
        <v>145</v>
      </c>
      <c r="G184" s="46">
        <v>490</v>
      </c>
      <c r="H184" s="46">
        <v>35</v>
      </c>
      <c r="I184" s="45">
        <v>296</v>
      </c>
      <c r="J184" s="45">
        <v>18</v>
      </c>
      <c r="K184" s="45">
        <v>21</v>
      </c>
      <c r="M184" t="str">
        <f t="shared" si="18"/>
        <v>DS Dande</v>
      </c>
      <c r="N184" t="s">
        <v>205</v>
      </c>
      <c r="O184" t="s">
        <v>270</v>
      </c>
      <c r="P184">
        <v>15</v>
      </c>
      <c r="Q184">
        <v>0</v>
      </c>
      <c r="R184" s="122">
        <v>15</v>
      </c>
      <c r="S184">
        <v>0.1</v>
      </c>
      <c r="AF184" s="129" t="s">
        <v>59</v>
      </c>
      <c r="AG184">
        <f t="shared" si="19"/>
        <v>1.4</v>
      </c>
    </row>
    <row r="185" spans="1:33" ht="41.4">
      <c r="A185" s="8" t="s">
        <v>171</v>
      </c>
      <c r="B185" s="44">
        <v>1</v>
      </c>
      <c r="C185" s="44">
        <v>2</v>
      </c>
      <c r="D185" s="44">
        <v>1</v>
      </c>
      <c r="E185" s="44">
        <v>0</v>
      </c>
      <c r="F185" s="115">
        <v>7</v>
      </c>
      <c r="G185" s="115">
        <v>1</v>
      </c>
      <c r="H185" s="115">
        <v>0</v>
      </c>
      <c r="I185" s="44">
        <v>0</v>
      </c>
      <c r="J185" s="44">
        <v>0</v>
      </c>
      <c r="K185" s="44">
        <v>0</v>
      </c>
      <c r="M185" t="str">
        <f t="shared" si="18"/>
        <v>DS Do</v>
      </c>
      <c r="N185" t="s">
        <v>205</v>
      </c>
      <c r="O185" t="s">
        <v>271</v>
      </c>
      <c r="P185">
        <v>52</v>
      </c>
      <c r="Q185">
        <v>8</v>
      </c>
      <c r="R185" s="122">
        <v>60</v>
      </c>
      <c r="S185">
        <v>0.2</v>
      </c>
      <c r="AF185" s="129" t="s">
        <v>60</v>
      </c>
      <c r="AG185">
        <f t="shared" si="19"/>
        <v>0.4</v>
      </c>
    </row>
    <row r="186" spans="1:33" ht="27.6">
      <c r="A186" s="8" t="s">
        <v>176</v>
      </c>
      <c r="B186" s="44">
        <v>30</v>
      </c>
      <c r="C186" s="44">
        <v>20</v>
      </c>
      <c r="D186" s="44">
        <v>4</v>
      </c>
      <c r="E186" s="44">
        <v>2</v>
      </c>
      <c r="F186" s="115">
        <v>74</v>
      </c>
      <c r="G186" s="115">
        <v>118</v>
      </c>
      <c r="H186" s="115">
        <v>1</v>
      </c>
      <c r="I186" s="44">
        <v>48</v>
      </c>
      <c r="J186" s="44">
        <v>9</v>
      </c>
      <c r="K186" s="44">
        <v>9</v>
      </c>
      <c r="M186" t="str">
        <f t="shared" si="18"/>
        <v>DS Hounde</v>
      </c>
      <c r="N186" t="s">
        <v>205</v>
      </c>
      <c r="O186" t="s">
        <v>272</v>
      </c>
      <c r="P186">
        <v>41</v>
      </c>
      <c r="Q186">
        <v>8</v>
      </c>
      <c r="R186" s="122">
        <v>49</v>
      </c>
      <c r="S186">
        <v>0.3</v>
      </c>
      <c r="AF186" s="129" t="s">
        <v>61</v>
      </c>
      <c r="AG186">
        <f t="shared" si="19"/>
        <v>0.5</v>
      </c>
    </row>
    <row r="187" spans="1:33" ht="41.4">
      <c r="A187" s="8" t="s">
        <v>42</v>
      </c>
      <c r="B187" s="44">
        <v>0</v>
      </c>
      <c r="C187" s="44">
        <v>7</v>
      </c>
      <c r="D187" s="44">
        <v>1</v>
      </c>
      <c r="E187" s="44">
        <v>0</v>
      </c>
      <c r="F187" s="115">
        <v>9</v>
      </c>
      <c r="G187" s="115">
        <v>40</v>
      </c>
      <c r="H187" s="115">
        <v>6</v>
      </c>
      <c r="I187" s="44">
        <v>15</v>
      </c>
      <c r="J187" s="44">
        <v>0</v>
      </c>
      <c r="K187" s="44">
        <v>0</v>
      </c>
      <c r="M187" t="str">
        <f t="shared" si="18"/>
        <v>DS Karangasso</v>
      </c>
      <c r="N187" t="s">
        <v>205</v>
      </c>
      <c r="O187" t="s">
        <v>273</v>
      </c>
      <c r="P187">
        <v>5</v>
      </c>
      <c r="Q187">
        <v>0</v>
      </c>
      <c r="R187" s="122">
        <v>5</v>
      </c>
      <c r="S187">
        <v>0.1</v>
      </c>
      <c r="AF187" s="123" t="s">
        <v>64</v>
      </c>
      <c r="AG187">
        <f t="shared" si="19"/>
        <v>0.4</v>
      </c>
    </row>
    <row r="188" spans="1:33" ht="27.6">
      <c r="A188" s="8" t="s">
        <v>43</v>
      </c>
      <c r="B188" s="44">
        <v>0</v>
      </c>
      <c r="C188" s="44">
        <v>13</v>
      </c>
      <c r="D188" s="44">
        <v>0</v>
      </c>
      <c r="E188" s="44">
        <v>0</v>
      </c>
      <c r="F188" s="115">
        <v>17</v>
      </c>
      <c r="G188" s="115">
        <v>55</v>
      </c>
      <c r="H188" s="115">
        <v>2</v>
      </c>
      <c r="I188" s="44">
        <v>27</v>
      </c>
      <c r="J188" s="44">
        <v>2</v>
      </c>
      <c r="K188" s="44">
        <v>6</v>
      </c>
      <c r="M188" t="str">
        <f t="shared" si="18"/>
        <v>DS Léna</v>
      </c>
      <c r="N188" t="s">
        <v>205</v>
      </c>
      <c r="O188" t="s">
        <v>274</v>
      </c>
      <c r="P188">
        <v>20</v>
      </c>
      <c r="Q188">
        <v>3</v>
      </c>
      <c r="R188" s="122">
        <v>23</v>
      </c>
      <c r="S188">
        <v>0.9</v>
      </c>
      <c r="AF188" s="123" t="s">
        <v>65</v>
      </c>
      <c r="AG188">
        <f t="shared" si="19"/>
        <v>0.1</v>
      </c>
    </row>
    <row r="189" spans="1:33" ht="41.4">
      <c r="A189" s="8" t="s">
        <v>44</v>
      </c>
      <c r="B189" s="44">
        <v>0</v>
      </c>
      <c r="C189" s="44">
        <v>5</v>
      </c>
      <c r="D189" s="44">
        <v>0</v>
      </c>
      <c r="E189" s="44">
        <v>0</v>
      </c>
      <c r="F189" s="115">
        <v>2</v>
      </c>
      <c r="G189" s="115">
        <v>67</v>
      </c>
      <c r="H189" s="115">
        <v>4</v>
      </c>
      <c r="I189" s="44">
        <v>49</v>
      </c>
      <c r="J189" s="44">
        <v>0</v>
      </c>
      <c r="K189" s="44">
        <v>0</v>
      </c>
      <c r="M189" t="str">
        <f t="shared" si="18"/>
        <v>DS N'Dorola</v>
      </c>
      <c r="N189" t="s">
        <v>205</v>
      </c>
      <c r="O189" t="s">
        <v>275</v>
      </c>
      <c r="P189">
        <v>19</v>
      </c>
      <c r="Q189">
        <v>0</v>
      </c>
      <c r="R189" s="122">
        <v>19</v>
      </c>
      <c r="S189">
        <v>0.4</v>
      </c>
      <c r="AF189" s="123" t="s">
        <v>66</v>
      </c>
      <c r="AG189">
        <f t="shared" si="19"/>
        <v>0.4</v>
      </c>
    </row>
    <row r="190" spans="1:33">
      <c r="A190" s="8" t="s">
        <v>45</v>
      </c>
      <c r="B190" s="44">
        <v>0</v>
      </c>
      <c r="C190" s="44">
        <v>5</v>
      </c>
      <c r="D190" s="44">
        <v>1</v>
      </c>
      <c r="E190" s="44">
        <v>0</v>
      </c>
      <c r="F190" s="115">
        <v>6</v>
      </c>
      <c r="G190" s="115">
        <v>104</v>
      </c>
      <c r="H190" s="115">
        <v>7</v>
      </c>
      <c r="I190" s="44">
        <v>90</v>
      </c>
      <c r="J190" s="44">
        <v>0</v>
      </c>
      <c r="K190" s="44">
        <v>1</v>
      </c>
      <c r="M190" t="str">
        <f t="shared" si="18"/>
        <v>DS Orodara</v>
      </c>
      <c r="N190" t="s">
        <v>205</v>
      </c>
      <c r="O190" t="s">
        <v>276</v>
      </c>
      <c r="P190">
        <v>38</v>
      </c>
      <c r="Q190">
        <v>4</v>
      </c>
      <c r="R190" s="122">
        <v>42</v>
      </c>
      <c r="S190">
        <v>0.4</v>
      </c>
      <c r="AF190" s="123" t="s">
        <v>67</v>
      </c>
      <c r="AG190">
        <f t="shared" si="19"/>
        <v>0</v>
      </c>
    </row>
    <row r="191" spans="1:33" ht="41.4">
      <c r="A191" s="8" t="s">
        <v>46</v>
      </c>
      <c r="B191" s="44">
        <v>1</v>
      </c>
      <c r="C191" s="44">
        <v>15</v>
      </c>
      <c r="D191" s="44">
        <v>2</v>
      </c>
      <c r="E191" s="44">
        <v>0</v>
      </c>
      <c r="F191" s="115">
        <v>19</v>
      </c>
      <c r="G191" s="115">
        <v>69</v>
      </c>
      <c r="H191" s="115">
        <v>11</v>
      </c>
      <c r="I191" s="44">
        <v>43</v>
      </c>
      <c r="J191" s="44">
        <v>5</v>
      </c>
      <c r="K191" s="44">
        <v>2</v>
      </c>
      <c r="M191" t="str">
        <f t="shared" si="18"/>
        <v xml:space="preserve">Nord </v>
      </c>
      <c r="N191" t="s">
        <v>240</v>
      </c>
      <c r="P191">
        <v>383</v>
      </c>
      <c r="Q191">
        <v>125</v>
      </c>
      <c r="R191" s="122">
        <v>508</v>
      </c>
      <c r="S191">
        <v>0.8</v>
      </c>
      <c r="AF191" s="123" t="s">
        <v>68</v>
      </c>
      <c r="AG191">
        <f t="shared" si="19"/>
        <v>0.1</v>
      </c>
    </row>
    <row r="192" spans="1:33" ht="27.6">
      <c r="A192" s="8" t="s">
        <v>47</v>
      </c>
      <c r="B192" s="44">
        <v>0</v>
      </c>
      <c r="C192" s="44">
        <v>8</v>
      </c>
      <c r="D192" s="44">
        <v>1</v>
      </c>
      <c r="E192" s="44">
        <v>0</v>
      </c>
      <c r="F192" s="115">
        <v>1</v>
      </c>
      <c r="G192" s="115">
        <v>31</v>
      </c>
      <c r="H192" s="115">
        <v>3</v>
      </c>
      <c r="I192" s="44">
        <v>22</v>
      </c>
      <c r="J192" s="44">
        <v>2</v>
      </c>
      <c r="K192" s="44">
        <v>3</v>
      </c>
      <c r="M192" t="str">
        <f t="shared" si="18"/>
        <v>CHUR Ouahigouya</v>
      </c>
      <c r="N192" t="s">
        <v>277</v>
      </c>
      <c r="O192" t="s">
        <v>278</v>
      </c>
      <c r="P192">
        <v>166</v>
      </c>
      <c r="Q192">
        <v>78</v>
      </c>
      <c r="R192" s="122">
        <v>244</v>
      </c>
      <c r="S192">
        <v>6.8</v>
      </c>
      <c r="AF192" s="123" t="s">
        <v>69</v>
      </c>
      <c r="AG192">
        <f t="shared" si="19"/>
        <v>0.1</v>
      </c>
    </row>
    <row r="193" spans="1:33" ht="27.6">
      <c r="A193" s="8" t="s">
        <v>177</v>
      </c>
      <c r="B193" s="44">
        <v>0</v>
      </c>
      <c r="C193" s="44">
        <v>1</v>
      </c>
      <c r="D193" s="44">
        <v>0</v>
      </c>
      <c r="E193" s="44">
        <v>0</v>
      </c>
      <c r="F193" s="115">
        <v>6</v>
      </c>
      <c r="G193" s="115">
        <v>5</v>
      </c>
      <c r="H193" s="115">
        <v>1</v>
      </c>
      <c r="I193" s="44">
        <v>0</v>
      </c>
      <c r="J193" s="44">
        <v>0</v>
      </c>
      <c r="K193" s="44">
        <v>0</v>
      </c>
      <c r="M193" t="str">
        <f t="shared" si="18"/>
        <v>DS Gourcy</v>
      </c>
      <c r="N193" t="s">
        <v>205</v>
      </c>
      <c r="O193" t="s">
        <v>279</v>
      </c>
      <c r="P193">
        <v>67</v>
      </c>
      <c r="Q193">
        <v>4</v>
      </c>
      <c r="R193" s="122">
        <v>71</v>
      </c>
      <c r="S193">
        <v>0.7</v>
      </c>
      <c r="AF193" s="129" t="s">
        <v>72</v>
      </c>
      <c r="AG193">
        <f t="shared" si="19"/>
        <v>0.3</v>
      </c>
    </row>
    <row r="194" spans="1:33">
      <c r="A194" s="8" t="s">
        <v>166</v>
      </c>
      <c r="B194" s="44">
        <v>0</v>
      </c>
      <c r="C194" s="44">
        <v>0</v>
      </c>
      <c r="D194" s="44">
        <v>0</v>
      </c>
      <c r="E194" s="44">
        <v>0</v>
      </c>
      <c r="F194" s="115">
        <v>3</v>
      </c>
      <c r="G194" s="115">
        <v>0</v>
      </c>
      <c r="H194" s="115">
        <v>0</v>
      </c>
      <c r="I194" s="44">
        <v>2</v>
      </c>
      <c r="J194" s="44">
        <v>0</v>
      </c>
      <c r="K194" s="44">
        <v>0</v>
      </c>
      <c r="M194" t="str">
        <f t="shared" si="18"/>
        <v>DS Ouahigouya</v>
      </c>
      <c r="N194" t="s">
        <v>205</v>
      </c>
      <c r="O194" t="s">
        <v>278</v>
      </c>
      <c r="P194">
        <v>53</v>
      </c>
      <c r="Q194">
        <v>28</v>
      </c>
      <c r="R194" s="122">
        <v>81</v>
      </c>
      <c r="S194">
        <v>0.4</v>
      </c>
      <c r="AF194" s="129" t="s">
        <v>73</v>
      </c>
      <c r="AG194">
        <f t="shared" si="19"/>
        <v>0.1</v>
      </c>
    </row>
    <row r="195" spans="1:33">
      <c r="A195" s="8" t="s">
        <v>168</v>
      </c>
      <c r="B195" s="44">
        <v>0</v>
      </c>
      <c r="C195" s="44">
        <v>0</v>
      </c>
      <c r="D195" s="44">
        <v>0</v>
      </c>
      <c r="E195" s="44">
        <v>0</v>
      </c>
      <c r="F195" s="115">
        <v>1</v>
      </c>
      <c r="G195" s="115">
        <v>0</v>
      </c>
      <c r="H195" s="115">
        <v>0</v>
      </c>
      <c r="I195" s="44">
        <v>0</v>
      </c>
      <c r="J195" s="44">
        <v>0</v>
      </c>
      <c r="K195" s="44">
        <v>0</v>
      </c>
      <c r="M195" t="str">
        <f t="shared" si="18"/>
        <v>DS Séguénéga</v>
      </c>
      <c r="N195" t="s">
        <v>205</v>
      </c>
      <c r="O195" t="s">
        <v>280</v>
      </c>
      <c r="P195">
        <v>25</v>
      </c>
      <c r="Q195">
        <v>0</v>
      </c>
      <c r="R195" s="122">
        <v>25</v>
      </c>
      <c r="S195">
        <v>0.2</v>
      </c>
      <c r="AF195" s="129" t="s">
        <v>74</v>
      </c>
      <c r="AG195">
        <f t="shared" si="19"/>
        <v>0.2</v>
      </c>
    </row>
    <row r="196" spans="1:33" ht="27.6">
      <c r="A196" s="12" t="s">
        <v>48</v>
      </c>
      <c r="B196" s="45">
        <v>35</v>
      </c>
      <c r="C196" s="45">
        <v>106</v>
      </c>
      <c r="D196" s="45">
        <v>16</v>
      </c>
      <c r="E196" s="45">
        <v>2</v>
      </c>
      <c r="F196" s="46">
        <v>213</v>
      </c>
      <c r="G196" s="46">
        <v>667</v>
      </c>
      <c r="H196" s="46">
        <v>101</v>
      </c>
      <c r="I196" s="45">
        <v>522</v>
      </c>
      <c r="J196" s="45">
        <v>10</v>
      </c>
      <c r="K196" s="45">
        <v>0</v>
      </c>
      <c r="M196" t="str">
        <f t="shared" si="18"/>
        <v>DS Thiou</v>
      </c>
      <c r="N196" t="s">
        <v>205</v>
      </c>
      <c r="O196" t="s">
        <v>281</v>
      </c>
      <c r="P196">
        <v>9</v>
      </c>
      <c r="Q196">
        <v>1</v>
      </c>
      <c r="R196" s="122">
        <v>10</v>
      </c>
      <c r="S196">
        <v>0.4</v>
      </c>
      <c r="AF196" s="129" t="s">
        <v>75</v>
      </c>
      <c r="AG196">
        <f t="shared" si="19"/>
        <v>0.3</v>
      </c>
    </row>
    <row r="197" spans="1:33" ht="41.4">
      <c r="A197" s="8" t="s">
        <v>171</v>
      </c>
      <c r="B197" s="44">
        <v>2</v>
      </c>
      <c r="C197" s="44">
        <v>2</v>
      </c>
      <c r="D197" s="44">
        <v>1</v>
      </c>
      <c r="E197" s="44">
        <v>0</v>
      </c>
      <c r="F197" s="115">
        <v>6</v>
      </c>
      <c r="G197" s="115">
        <v>2</v>
      </c>
      <c r="H197" s="115">
        <v>1</v>
      </c>
      <c r="I197" s="44">
        <v>0</v>
      </c>
      <c r="J197" s="44">
        <v>0</v>
      </c>
      <c r="K197" s="44">
        <v>0</v>
      </c>
      <c r="M197" t="str">
        <f t="shared" si="18"/>
        <v>DS Titao</v>
      </c>
      <c r="N197" t="s">
        <v>205</v>
      </c>
      <c r="O197" t="s">
        <v>282</v>
      </c>
      <c r="P197">
        <v>13</v>
      </c>
      <c r="Q197">
        <v>0</v>
      </c>
      <c r="R197" s="122">
        <v>13</v>
      </c>
      <c r="S197">
        <v>0.6</v>
      </c>
      <c r="AF197" s="139" t="s">
        <v>311</v>
      </c>
      <c r="AG197">
        <f t="shared" si="19"/>
        <v>0</v>
      </c>
    </row>
    <row r="198" spans="1:33" ht="41.4">
      <c r="A198" s="117" t="s">
        <v>178</v>
      </c>
      <c r="B198" s="44">
        <v>33</v>
      </c>
      <c r="C198" s="44">
        <v>31</v>
      </c>
      <c r="D198" s="44">
        <v>5</v>
      </c>
      <c r="E198" s="44">
        <v>2</v>
      </c>
      <c r="F198" s="115">
        <v>110</v>
      </c>
      <c r="G198" s="115">
        <v>187</v>
      </c>
      <c r="H198" s="115">
        <v>5</v>
      </c>
      <c r="I198" s="44">
        <v>79</v>
      </c>
      <c r="J198" s="44">
        <v>9</v>
      </c>
      <c r="K198" s="44">
        <v>0</v>
      </c>
      <c r="M198" t="str">
        <f t="shared" si="18"/>
        <v>DS Yako</v>
      </c>
      <c r="N198" t="s">
        <v>205</v>
      </c>
      <c r="O198" t="s">
        <v>283</v>
      </c>
      <c r="P198">
        <v>50</v>
      </c>
      <c r="Q198">
        <v>14</v>
      </c>
      <c r="R198" s="122">
        <v>64</v>
      </c>
      <c r="S198">
        <v>0.4</v>
      </c>
      <c r="AF198" s="147" t="s">
        <v>77</v>
      </c>
      <c r="AG198">
        <f t="shared" si="19"/>
        <v>0.9</v>
      </c>
    </row>
    <row r="199" spans="1:33" ht="41.4">
      <c r="A199" s="8" t="s">
        <v>50</v>
      </c>
      <c r="B199" s="44">
        <v>0</v>
      </c>
      <c r="C199" s="44">
        <v>14</v>
      </c>
      <c r="D199" s="44">
        <v>2</v>
      </c>
      <c r="E199" s="44">
        <v>0</v>
      </c>
      <c r="F199" s="115">
        <v>10</v>
      </c>
      <c r="G199" s="115">
        <v>112</v>
      </c>
      <c r="H199" s="115">
        <v>34</v>
      </c>
      <c r="I199" s="44">
        <v>145</v>
      </c>
      <c r="J199" s="44">
        <v>0</v>
      </c>
      <c r="K199" s="44">
        <v>0</v>
      </c>
      <c r="M199" t="str">
        <f t="shared" si="18"/>
        <v>Plateau Central</v>
      </c>
      <c r="N199" t="s">
        <v>284</v>
      </c>
      <c r="O199" t="s">
        <v>285</v>
      </c>
      <c r="P199">
        <v>276</v>
      </c>
      <c r="Q199">
        <v>111</v>
      </c>
      <c r="R199" s="122">
        <v>387</v>
      </c>
      <c r="S199">
        <v>0.8</v>
      </c>
      <c r="AF199" s="129" t="s">
        <v>78</v>
      </c>
      <c r="AG199">
        <f t="shared" si="19"/>
        <v>0.4</v>
      </c>
    </row>
    <row r="200" spans="1:33" ht="27.6">
      <c r="A200" s="8" t="s">
        <v>51</v>
      </c>
      <c r="B200" s="44">
        <v>0</v>
      </c>
      <c r="C200" s="44">
        <v>9</v>
      </c>
      <c r="D200" s="44">
        <v>2</v>
      </c>
      <c r="E200" s="44">
        <v>0</v>
      </c>
      <c r="F200" s="115">
        <v>23</v>
      </c>
      <c r="G200" s="115">
        <v>91</v>
      </c>
      <c r="H200" s="115">
        <v>11</v>
      </c>
      <c r="I200" s="44">
        <v>63</v>
      </c>
      <c r="J200" s="44">
        <v>0</v>
      </c>
      <c r="K200" s="44">
        <v>0</v>
      </c>
      <c r="M200" t="str">
        <f t="shared" si="18"/>
        <v>CHR Ziniaré</v>
      </c>
      <c r="N200" t="s">
        <v>203</v>
      </c>
      <c r="O200" t="s">
        <v>286</v>
      </c>
      <c r="P200">
        <v>130</v>
      </c>
      <c r="Q200">
        <v>59</v>
      </c>
      <c r="R200" s="122">
        <v>189</v>
      </c>
      <c r="S200">
        <v>14.1</v>
      </c>
      <c r="AF200" s="129" t="s">
        <v>79</v>
      </c>
      <c r="AG200">
        <f t="shared" si="19"/>
        <v>0.4</v>
      </c>
    </row>
    <row r="201" spans="1:33" ht="27.6">
      <c r="A201" s="8" t="s">
        <v>52</v>
      </c>
      <c r="B201" s="44">
        <v>0</v>
      </c>
      <c r="C201" s="44">
        <v>11</v>
      </c>
      <c r="D201" s="44">
        <v>2</v>
      </c>
      <c r="E201" s="44">
        <v>0</v>
      </c>
      <c r="F201" s="115">
        <v>7</v>
      </c>
      <c r="G201" s="115">
        <v>46</v>
      </c>
      <c r="H201" s="115">
        <v>7</v>
      </c>
      <c r="I201" s="44">
        <v>49</v>
      </c>
      <c r="J201" s="44">
        <v>0</v>
      </c>
      <c r="K201" s="44">
        <v>0</v>
      </c>
      <c r="M201" t="str">
        <f t="shared" si="18"/>
        <v>DS Boussé</v>
      </c>
      <c r="N201" t="s">
        <v>205</v>
      </c>
      <c r="O201" t="s">
        <v>287</v>
      </c>
      <c r="P201">
        <v>31</v>
      </c>
      <c r="Q201">
        <v>16</v>
      </c>
      <c r="R201" s="122">
        <v>47</v>
      </c>
      <c r="S201">
        <v>0.8</v>
      </c>
      <c r="AF201" s="123" t="s">
        <v>82</v>
      </c>
      <c r="AG201">
        <f t="shared" si="19"/>
        <v>0.7</v>
      </c>
    </row>
    <row r="202" spans="1:33" ht="41.4">
      <c r="A202" s="8" t="s">
        <v>53</v>
      </c>
      <c r="B202" s="44">
        <v>0</v>
      </c>
      <c r="C202" s="44">
        <v>8</v>
      </c>
      <c r="D202" s="44">
        <v>1</v>
      </c>
      <c r="E202" s="44">
        <v>0</v>
      </c>
      <c r="F202" s="115">
        <v>18</v>
      </c>
      <c r="G202" s="115">
        <v>46</v>
      </c>
      <c r="H202" s="115">
        <v>4</v>
      </c>
      <c r="I202" s="44">
        <v>31</v>
      </c>
      <c r="J202" s="44">
        <v>0</v>
      </c>
      <c r="K202" s="44">
        <v>0</v>
      </c>
      <c r="M202" t="str">
        <f t="shared" si="18"/>
        <v>DS Ziniaré</v>
      </c>
      <c r="N202" t="s">
        <v>205</v>
      </c>
      <c r="O202" t="s">
        <v>286</v>
      </c>
      <c r="P202">
        <v>30</v>
      </c>
      <c r="Q202">
        <v>2</v>
      </c>
      <c r="R202" s="122">
        <v>32</v>
      </c>
      <c r="S202">
        <v>0.2</v>
      </c>
      <c r="AF202" s="123" t="s">
        <v>83</v>
      </c>
      <c r="AG202">
        <f t="shared" si="19"/>
        <v>0.4</v>
      </c>
    </row>
    <row r="203" spans="1:33" ht="41.4">
      <c r="A203" s="8" t="s">
        <v>54</v>
      </c>
      <c r="B203" s="44">
        <v>0</v>
      </c>
      <c r="C203" s="44">
        <v>10</v>
      </c>
      <c r="D203" s="44">
        <v>1</v>
      </c>
      <c r="E203" s="44">
        <v>0</v>
      </c>
      <c r="F203" s="115">
        <v>3</v>
      </c>
      <c r="G203" s="115">
        <v>52</v>
      </c>
      <c r="H203" s="115">
        <v>11</v>
      </c>
      <c r="I203" s="44">
        <v>62</v>
      </c>
      <c r="J203" s="44">
        <v>0</v>
      </c>
      <c r="K203" s="44">
        <v>0</v>
      </c>
      <c r="M203" t="str">
        <f t="shared" si="18"/>
        <v>DS Zorgho</v>
      </c>
      <c r="N203" t="s">
        <v>205</v>
      </c>
      <c r="O203" t="s">
        <v>288</v>
      </c>
      <c r="P203">
        <v>85</v>
      </c>
      <c r="Q203">
        <v>34</v>
      </c>
      <c r="R203" s="122">
        <v>119</v>
      </c>
      <c r="S203">
        <v>0.5</v>
      </c>
      <c r="AF203" s="123" t="s">
        <v>84</v>
      </c>
      <c r="AG203">
        <f t="shared" si="19"/>
        <v>0.2</v>
      </c>
    </row>
    <row r="204" spans="1:33" ht="27.6">
      <c r="A204" s="8" t="s">
        <v>55</v>
      </c>
      <c r="B204" s="44">
        <v>0</v>
      </c>
      <c r="C204" s="44">
        <v>5</v>
      </c>
      <c r="D204" s="44">
        <v>1</v>
      </c>
      <c r="E204" s="44">
        <v>0</v>
      </c>
      <c r="F204" s="115">
        <v>11</v>
      </c>
      <c r="G204" s="115">
        <v>68</v>
      </c>
      <c r="H204" s="115">
        <v>14</v>
      </c>
      <c r="I204" s="44">
        <v>46</v>
      </c>
      <c r="J204" s="44">
        <v>0</v>
      </c>
      <c r="K204" s="44">
        <v>0</v>
      </c>
      <c r="M204" t="str">
        <f t="shared" si="18"/>
        <v>Sahel 139</v>
      </c>
      <c r="N204" t="s">
        <v>289</v>
      </c>
      <c r="O204">
        <v>139</v>
      </c>
      <c r="P204">
        <v>38</v>
      </c>
      <c r="Q204">
        <v>177</v>
      </c>
      <c r="R204" s="122">
        <v>0.9</v>
      </c>
      <c r="AF204" s="123" t="s">
        <v>85</v>
      </c>
      <c r="AG204">
        <f t="shared" si="19"/>
        <v>0.4</v>
      </c>
    </row>
    <row r="205" spans="1:33" ht="27.6">
      <c r="A205" s="8" t="s">
        <v>56</v>
      </c>
      <c r="B205" s="44">
        <v>0</v>
      </c>
      <c r="C205" s="44">
        <v>9</v>
      </c>
      <c r="D205" s="44">
        <v>1</v>
      </c>
      <c r="E205" s="44">
        <v>0</v>
      </c>
      <c r="F205" s="115">
        <v>4</v>
      </c>
      <c r="G205" s="115">
        <v>54</v>
      </c>
      <c r="H205" s="115">
        <v>9</v>
      </c>
      <c r="I205" s="44">
        <v>46</v>
      </c>
      <c r="J205" s="44">
        <v>0</v>
      </c>
      <c r="K205" s="44">
        <v>0</v>
      </c>
      <c r="M205" t="str">
        <f t="shared" si="18"/>
        <v>CHR Dori</v>
      </c>
      <c r="N205" t="s">
        <v>203</v>
      </c>
      <c r="O205" t="s">
        <v>290</v>
      </c>
      <c r="P205">
        <v>108</v>
      </c>
      <c r="Q205">
        <v>33</v>
      </c>
      <c r="R205" s="122">
        <v>141</v>
      </c>
      <c r="S205">
        <v>11.6</v>
      </c>
      <c r="AF205" s="123" t="s">
        <v>86</v>
      </c>
      <c r="AG205">
        <f t="shared" si="19"/>
        <v>0.6</v>
      </c>
    </row>
    <row r="206" spans="1:33" ht="41.4">
      <c r="A206" s="8" t="s">
        <v>179</v>
      </c>
      <c r="B206" s="44">
        <v>0</v>
      </c>
      <c r="C206" s="44">
        <v>1</v>
      </c>
      <c r="D206" s="44">
        <v>0</v>
      </c>
      <c r="E206" s="44">
        <v>0</v>
      </c>
      <c r="F206" s="115">
        <v>3</v>
      </c>
      <c r="G206" s="115">
        <v>9</v>
      </c>
      <c r="H206" s="115">
        <v>4</v>
      </c>
      <c r="I206" s="44">
        <v>0</v>
      </c>
      <c r="J206" s="44">
        <v>1</v>
      </c>
      <c r="K206" s="44">
        <v>0</v>
      </c>
      <c r="M206" t="str">
        <f t="shared" si="18"/>
        <v>DS Djibo</v>
      </c>
      <c r="N206" t="s">
        <v>205</v>
      </c>
      <c r="O206" t="s">
        <v>291</v>
      </c>
      <c r="P206">
        <v>10</v>
      </c>
      <c r="Q206">
        <v>1</v>
      </c>
      <c r="R206" s="122">
        <v>11</v>
      </c>
      <c r="S206">
        <v>0.5</v>
      </c>
      <c r="AF206" s="123" t="s">
        <v>87</v>
      </c>
      <c r="AG206">
        <f t="shared" si="19"/>
        <v>0.4</v>
      </c>
    </row>
    <row r="207" spans="1:33" ht="27.6">
      <c r="A207" s="8" t="s">
        <v>166</v>
      </c>
      <c r="B207" s="44">
        <v>0</v>
      </c>
      <c r="C207" s="44">
        <v>1</v>
      </c>
      <c r="D207" s="44">
        <v>0</v>
      </c>
      <c r="E207" s="44">
        <v>0</v>
      </c>
      <c r="F207" s="115">
        <v>9</v>
      </c>
      <c r="G207" s="115">
        <v>0</v>
      </c>
      <c r="H207" s="115">
        <v>0</v>
      </c>
      <c r="I207" s="44">
        <v>0</v>
      </c>
      <c r="J207" s="44">
        <v>0</v>
      </c>
      <c r="K207" s="44">
        <v>0</v>
      </c>
      <c r="M207" t="str">
        <f t="shared" si="18"/>
        <v>DS Dori</v>
      </c>
      <c r="N207" t="s">
        <v>205</v>
      </c>
      <c r="O207" t="s">
        <v>290</v>
      </c>
      <c r="P207">
        <v>5</v>
      </c>
      <c r="Q207">
        <v>1</v>
      </c>
      <c r="R207" s="122">
        <v>6</v>
      </c>
      <c r="S207">
        <v>0.1</v>
      </c>
      <c r="AF207" s="129" t="s">
        <v>90</v>
      </c>
      <c r="AG207">
        <f t="shared" si="19"/>
        <v>0.8</v>
      </c>
    </row>
    <row r="208" spans="1:33" ht="27.6">
      <c r="A208" s="15" t="s">
        <v>168</v>
      </c>
      <c r="B208" s="49">
        <v>0</v>
      </c>
      <c r="C208" s="49">
        <v>5</v>
      </c>
      <c r="D208" s="49">
        <v>0</v>
      </c>
      <c r="E208" s="49">
        <v>0</v>
      </c>
      <c r="F208" s="119">
        <v>9</v>
      </c>
      <c r="G208" s="119">
        <v>0</v>
      </c>
      <c r="H208" s="119">
        <v>1</v>
      </c>
      <c r="I208" s="49">
        <v>1</v>
      </c>
      <c r="J208" s="49">
        <v>0</v>
      </c>
      <c r="K208" s="49">
        <v>0</v>
      </c>
      <c r="M208" t="str">
        <f t="shared" si="18"/>
        <v>DS Gorom-Gorom</v>
      </c>
      <c r="N208" t="s">
        <v>205</v>
      </c>
      <c r="O208" t="s">
        <v>292</v>
      </c>
      <c r="P208">
        <v>12</v>
      </c>
      <c r="Q208">
        <v>3</v>
      </c>
      <c r="R208" s="122">
        <v>15</v>
      </c>
      <c r="S208">
        <v>0.3</v>
      </c>
      <c r="AF208" s="129" t="s">
        <v>91</v>
      </c>
      <c r="AG208">
        <f t="shared" si="19"/>
        <v>0.2</v>
      </c>
    </row>
    <row r="209" spans="1:33" ht="27.6">
      <c r="A209" s="5" t="s">
        <v>57</v>
      </c>
      <c r="B209" s="40">
        <v>9</v>
      </c>
      <c r="C209" s="40">
        <v>49</v>
      </c>
      <c r="D209" s="40">
        <v>4</v>
      </c>
      <c r="E209" s="40">
        <v>2</v>
      </c>
      <c r="F209" s="113">
        <v>89</v>
      </c>
      <c r="G209" s="41">
        <v>354</v>
      </c>
      <c r="H209" s="41">
        <v>41</v>
      </c>
      <c r="I209" s="40">
        <v>278</v>
      </c>
      <c r="J209" s="40">
        <v>8</v>
      </c>
      <c r="K209" s="40">
        <v>0</v>
      </c>
      <c r="M209" t="str">
        <f t="shared" si="18"/>
        <v>DS Sebba</v>
      </c>
      <c r="N209" t="s">
        <v>205</v>
      </c>
      <c r="O209" t="s">
        <v>293</v>
      </c>
      <c r="P209">
        <v>4</v>
      </c>
      <c r="Q209">
        <v>0</v>
      </c>
      <c r="R209" s="122">
        <v>4</v>
      </c>
      <c r="S209">
        <v>0.1</v>
      </c>
      <c r="AF209" s="129" t="s">
        <v>92</v>
      </c>
      <c r="AG209">
        <f t="shared" si="19"/>
        <v>0.5</v>
      </c>
    </row>
    <row r="210" spans="1:33" ht="27.6">
      <c r="A210" s="117" t="s">
        <v>171</v>
      </c>
      <c r="B210" s="44">
        <v>2</v>
      </c>
      <c r="C210" s="44">
        <v>0</v>
      </c>
      <c r="D210" s="44">
        <v>0</v>
      </c>
      <c r="E210" s="44">
        <v>0</v>
      </c>
      <c r="F210" s="114">
        <v>2</v>
      </c>
      <c r="G210" s="115">
        <v>2</v>
      </c>
      <c r="H210" s="115">
        <v>0</v>
      </c>
      <c r="I210" s="44">
        <v>0</v>
      </c>
      <c r="J210" s="44">
        <v>0</v>
      </c>
      <c r="K210" s="44">
        <v>0</v>
      </c>
      <c r="M210" t="str">
        <f t="shared" si="18"/>
        <v>Sud Ouest</v>
      </c>
      <c r="N210" t="s">
        <v>255</v>
      </c>
      <c r="O210" t="s">
        <v>247</v>
      </c>
      <c r="P210">
        <v>422</v>
      </c>
      <c r="Q210">
        <v>136</v>
      </c>
      <c r="R210" s="122">
        <v>558</v>
      </c>
      <c r="S210">
        <v>1.4</v>
      </c>
      <c r="AF210" s="123" t="s">
        <v>95</v>
      </c>
      <c r="AG210">
        <f t="shared" si="19"/>
        <v>0.5</v>
      </c>
    </row>
    <row r="211" spans="1:33" ht="27.6">
      <c r="A211" s="8" t="s">
        <v>58</v>
      </c>
      <c r="B211" s="44">
        <v>1</v>
      </c>
      <c r="C211" s="44">
        <v>6</v>
      </c>
      <c r="D211" s="44">
        <v>1</v>
      </c>
      <c r="E211" s="44">
        <v>0</v>
      </c>
      <c r="F211" s="114">
        <v>26</v>
      </c>
      <c r="G211" s="115">
        <v>89</v>
      </c>
      <c r="H211" s="115">
        <v>10</v>
      </c>
      <c r="I211" s="44">
        <v>70</v>
      </c>
      <c r="J211" s="44">
        <v>1</v>
      </c>
      <c r="K211" s="44">
        <v>0</v>
      </c>
      <c r="M211" t="str">
        <f t="shared" si="18"/>
        <v>CHR Gaoua</v>
      </c>
      <c r="N211" t="s">
        <v>203</v>
      </c>
      <c r="O211" t="s">
        <v>294</v>
      </c>
      <c r="P211">
        <v>270</v>
      </c>
      <c r="Q211">
        <v>109</v>
      </c>
      <c r="R211" s="122">
        <v>379</v>
      </c>
      <c r="S211">
        <v>20.6</v>
      </c>
      <c r="AF211" s="123" t="s">
        <v>96</v>
      </c>
      <c r="AG211">
        <f t="shared" si="19"/>
        <v>0.1</v>
      </c>
    </row>
    <row r="212" spans="1:33" ht="41.4">
      <c r="A212" s="8" t="s">
        <v>59</v>
      </c>
      <c r="B212" s="44">
        <v>3</v>
      </c>
      <c r="C212" s="44">
        <v>19</v>
      </c>
      <c r="D212" s="44">
        <v>2</v>
      </c>
      <c r="E212" s="44">
        <v>1</v>
      </c>
      <c r="F212" s="114">
        <v>23</v>
      </c>
      <c r="G212" s="115">
        <v>127</v>
      </c>
      <c r="H212" s="115">
        <v>13</v>
      </c>
      <c r="I212" s="44">
        <v>107</v>
      </c>
      <c r="J212" s="44">
        <v>2</v>
      </c>
      <c r="K212" s="44">
        <v>0</v>
      </c>
      <c r="M212" t="str">
        <f t="shared" si="18"/>
        <v>DS Batié</v>
      </c>
      <c r="N212" t="s">
        <v>205</v>
      </c>
      <c r="O212" t="s">
        <v>295</v>
      </c>
      <c r="P212">
        <v>16</v>
      </c>
      <c r="Q212">
        <v>12</v>
      </c>
      <c r="R212" s="122">
        <v>28</v>
      </c>
      <c r="S212">
        <v>0.5</v>
      </c>
      <c r="AF212" s="123" t="s">
        <v>97</v>
      </c>
      <c r="AG212">
        <f t="shared" si="19"/>
        <v>0.3</v>
      </c>
    </row>
    <row r="213" spans="1:33">
      <c r="A213" s="8" t="s">
        <v>60</v>
      </c>
      <c r="B213" s="44">
        <v>3</v>
      </c>
      <c r="C213" s="44">
        <v>12</v>
      </c>
      <c r="D213" s="44">
        <v>0</v>
      </c>
      <c r="E213" s="44">
        <v>1</v>
      </c>
      <c r="F213" s="114">
        <v>17</v>
      </c>
      <c r="G213" s="115">
        <v>79</v>
      </c>
      <c r="H213" s="115">
        <v>10</v>
      </c>
      <c r="I213" s="44">
        <v>61</v>
      </c>
      <c r="J213" s="44">
        <v>4</v>
      </c>
      <c r="K213" s="44">
        <v>0</v>
      </c>
      <c r="M213" t="str">
        <f t="shared" si="18"/>
        <v>DS Dano</v>
      </c>
      <c r="N213" t="s">
        <v>205</v>
      </c>
      <c r="O213" t="s">
        <v>296</v>
      </c>
      <c r="P213">
        <v>88</v>
      </c>
      <c r="Q213">
        <v>2</v>
      </c>
      <c r="R213" s="122">
        <v>90</v>
      </c>
      <c r="S213">
        <v>0.8</v>
      </c>
      <c r="AF213" s="123" t="s">
        <v>98</v>
      </c>
      <c r="AG213">
        <f t="shared" si="19"/>
        <v>0.1</v>
      </c>
    </row>
    <row r="214" spans="1:33" ht="27.6">
      <c r="A214" s="8" t="s">
        <v>61</v>
      </c>
      <c r="B214" s="44">
        <v>0</v>
      </c>
      <c r="C214" s="44">
        <v>12</v>
      </c>
      <c r="D214" s="44">
        <v>1</v>
      </c>
      <c r="E214" s="44">
        <v>0</v>
      </c>
      <c r="F214" s="114">
        <v>20</v>
      </c>
      <c r="G214" s="115">
        <v>56</v>
      </c>
      <c r="H214" s="115">
        <v>8</v>
      </c>
      <c r="I214" s="44">
        <v>40</v>
      </c>
      <c r="J214" s="44">
        <v>1</v>
      </c>
      <c r="K214" s="44">
        <v>0</v>
      </c>
      <c r="M214" t="str">
        <f t="shared" si="18"/>
        <v>DS Diébougou</v>
      </c>
      <c r="N214" t="s">
        <v>205</v>
      </c>
      <c r="O214" t="s">
        <v>297</v>
      </c>
      <c r="P214">
        <v>22</v>
      </c>
      <c r="Q214">
        <v>3</v>
      </c>
      <c r="R214" s="122">
        <v>25</v>
      </c>
      <c r="S214">
        <v>0.4</v>
      </c>
      <c r="AF214" s="129" t="s">
        <v>101</v>
      </c>
      <c r="AG214">
        <f t="shared" si="19"/>
        <v>0.5</v>
      </c>
    </row>
    <row r="215" spans="1:33">
      <c r="A215" s="8" t="s">
        <v>166</v>
      </c>
      <c r="B215" s="44">
        <v>0</v>
      </c>
      <c r="C215" s="44">
        <v>0</v>
      </c>
      <c r="D215" s="44">
        <v>0</v>
      </c>
      <c r="E215" s="44">
        <v>0</v>
      </c>
      <c r="F215" s="114">
        <v>0</v>
      </c>
      <c r="G215" s="115">
        <v>1</v>
      </c>
      <c r="H215" s="115">
        <v>0</v>
      </c>
      <c r="I215" s="44">
        <v>0</v>
      </c>
      <c r="J215" s="44">
        <v>0</v>
      </c>
      <c r="K215" s="44">
        <v>0</v>
      </c>
      <c r="M215" t="str">
        <f t="shared" si="18"/>
        <v>DS Gaoua</v>
      </c>
      <c r="N215" t="s">
        <v>205</v>
      </c>
      <c r="O215" t="s">
        <v>294</v>
      </c>
      <c r="P215">
        <v>16</v>
      </c>
      <c r="Q215">
        <v>10</v>
      </c>
      <c r="R215" s="122">
        <v>26</v>
      </c>
      <c r="S215">
        <v>0.3</v>
      </c>
      <c r="AF215" s="129" t="s">
        <v>102</v>
      </c>
      <c r="AG215">
        <f t="shared" si="19"/>
        <v>0.8</v>
      </c>
    </row>
    <row r="216" spans="1:33" ht="41.4">
      <c r="A216" s="8" t="s">
        <v>168</v>
      </c>
      <c r="B216" s="44">
        <v>0</v>
      </c>
      <c r="C216" s="44">
        <v>0</v>
      </c>
      <c r="D216" s="44">
        <v>0</v>
      </c>
      <c r="E216" s="44">
        <v>0</v>
      </c>
      <c r="F216" s="114">
        <v>1</v>
      </c>
      <c r="G216" s="115">
        <v>0</v>
      </c>
      <c r="H216" s="115">
        <v>0</v>
      </c>
      <c r="I216" s="44">
        <v>0</v>
      </c>
      <c r="J216" s="44">
        <v>0</v>
      </c>
      <c r="K216" s="44">
        <v>0</v>
      </c>
      <c r="M216" t="str">
        <f t="shared" si="18"/>
        <v>DS Kampti</v>
      </c>
      <c r="N216" t="s">
        <v>205</v>
      </c>
      <c r="O216" t="s">
        <v>298</v>
      </c>
      <c r="P216">
        <v>10</v>
      </c>
      <c r="Q216">
        <v>0</v>
      </c>
      <c r="R216" s="122">
        <v>10</v>
      </c>
      <c r="S216">
        <v>0.2</v>
      </c>
      <c r="AF216" s="129" t="s">
        <v>103</v>
      </c>
      <c r="AG216">
        <f t="shared" si="19"/>
        <v>0.4</v>
      </c>
    </row>
    <row r="217" spans="1:33" ht="27.6">
      <c r="A217" s="12" t="s">
        <v>62</v>
      </c>
      <c r="B217" s="45">
        <v>36</v>
      </c>
      <c r="C217" s="45">
        <v>71</v>
      </c>
      <c r="D217" s="45">
        <v>14</v>
      </c>
      <c r="E217" s="45">
        <v>2</v>
      </c>
      <c r="F217" s="116">
        <v>142</v>
      </c>
      <c r="G217" s="46">
        <v>465</v>
      </c>
      <c r="H217" s="46">
        <v>65</v>
      </c>
      <c r="I217" s="45">
        <v>274</v>
      </c>
      <c r="J217" s="45">
        <v>18</v>
      </c>
      <c r="K217" s="45">
        <v>11</v>
      </c>
      <c r="AF217" s="129" t="s">
        <v>104</v>
      </c>
      <c r="AG217">
        <f t="shared" si="19"/>
        <v>0.3</v>
      </c>
    </row>
    <row r="218" spans="1:33" ht="27.6">
      <c r="A218" s="117" t="s">
        <v>171</v>
      </c>
      <c r="B218" s="44">
        <v>3</v>
      </c>
      <c r="C218" s="44">
        <v>0</v>
      </c>
      <c r="D218" s="44">
        <v>1</v>
      </c>
      <c r="E218" s="44">
        <v>0</v>
      </c>
      <c r="F218" s="114">
        <v>5</v>
      </c>
      <c r="G218" s="115">
        <v>0</v>
      </c>
      <c r="H218" s="115">
        <v>0</v>
      </c>
      <c r="I218" s="44">
        <v>0</v>
      </c>
      <c r="J218" s="44">
        <v>0</v>
      </c>
      <c r="K218" s="44">
        <v>0</v>
      </c>
      <c r="AF218" s="129" t="s">
        <v>105</v>
      </c>
      <c r="AG218">
        <f t="shared" si="19"/>
        <v>0.2</v>
      </c>
    </row>
    <row r="219" spans="1:33" ht="27.6">
      <c r="A219" s="8" t="s">
        <v>180</v>
      </c>
      <c r="B219" s="44">
        <v>31</v>
      </c>
      <c r="C219" s="44">
        <v>18</v>
      </c>
      <c r="D219" s="44">
        <v>4</v>
      </c>
      <c r="E219" s="44">
        <v>2</v>
      </c>
      <c r="F219" s="114">
        <v>69</v>
      </c>
      <c r="G219" s="115">
        <v>119</v>
      </c>
      <c r="H219" s="115">
        <v>4</v>
      </c>
      <c r="I219" s="44">
        <v>63</v>
      </c>
      <c r="J219" s="44">
        <v>9</v>
      </c>
      <c r="K219" s="44">
        <v>5</v>
      </c>
      <c r="V219">
        <v>0.8</v>
      </c>
    </row>
    <row r="220" spans="1:33" ht="27.6">
      <c r="A220" s="8" t="s">
        <v>64</v>
      </c>
      <c r="B220" s="44">
        <v>0</v>
      </c>
      <c r="C220" s="44">
        <v>15</v>
      </c>
      <c r="D220" s="44">
        <v>1</v>
      </c>
      <c r="E220" s="44">
        <v>0</v>
      </c>
      <c r="F220" s="114">
        <v>20</v>
      </c>
      <c r="G220" s="115">
        <v>59</v>
      </c>
      <c r="H220" s="115">
        <v>8</v>
      </c>
      <c r="I220" s="44">
        <v>38</v>
      </c>
      <c r="J220" s="44">
        <v>0</v>
      </c>
      <c r="K220" s="44">
        <v>0</v>
      </c>
    </row>
    <row r="221" spans="1:33" ht="27.6">
      <c r="A221" s="8" t="s">
        <v>65</v>
      </c>
      <c r="B221" s="44">
        <v>0</v>
      </c>
      <c r="C221" s="44">
        <v>10</v>
      </c>
      <c r="D221" s="44">
        <v>3</v>
      </c>
      <c r="E221" s="44">
        <v>0</v>
      </c>
      <c r="F221" s="114">
        <v>17</v>
      </c>
      <c r="G221" s="115">
        <v>75</v>
      </c>
      <c r="H221" s="115">
        <v>13</v>
      </c>
      <c r="I221" s="44">
        <v>29</v>
      </c>
      <c r="J221" s="44">
        <v>7</v>
      </c>
      <c r="K221" s="44">
        <v>3</v>
      </c>
    </row>
    <row r="222" spans="1:33">
      <c r="A222" s="8" t="s">
        <v>66</v>
      </c>
      <c r="B222" s="44">
        <v>0</v>
      </c>
      <c r="C222" s="44">
        <v>12</v>
      </c>
      <c r="D222" s="44">
        <v>1</v>
      </c>
      <c r="E222" s="44">
        <v>0</v>
      </c>
      <c r="F222" s="114">
        <v>3</v>
      </c>
      <c r="G222" s="115">
        <v>116</v>
      </c>
      <c r="H222" s="115">
        <v>33</v>
      </c>
      <c r="I222" s="44">
        <v>101</v>
      </c>
      <c r="J222" s="44">
        <v>0</v>
      </c>
      <c r="K222" s="44">
        <v>2</v>
      </c>
    </row>
    <row r="223" spans="1:33">
      <c r="A223" s="8" t="s">
        <v>67</v>
      </c>
      <c r="B223" s="44">
        <v>0</v>
      </c>
      <c r="C223" s="44">
        <v>4</v>
      </c>
      <c r="D223" s="44">
        <v>1</v>
      </c>
      <c r="E223" s="44">
        <v>0</v>
      </c>
      <c r="F223" s="114">
        <v>6</v>
      </c>
      <c r="G223" s="115">
        <v>27</v>
      </c>
      <c r="H223" s="115">
        <v>1</v>
      </c>
      <c r="I223" s="44">
        <v>17</v>
      </c>
      <c r="J223" s="44">
        <v>0</v>
      </c>
      <c r="K223" s="44">
        <v>0</v>
      </c>
    </row>
    <row r="224" spans="1:33">
      <c r="A224" s="8" t="s">
        <v>68</v>
      </c>
      <c r="B224" s="44">
        <v>0</v>
      </c>
      <c r="C224" s="44">
        <v>6</v>
      </c>
      <c r="D224" s="44">
        <v>2</v>
      </c>
      <c r="E224" s="44">
        <v>0</v>
      </c>
      <c r="F224" s="114">
        <v>3</v>
      </c>
      <c r="G224" s="115">
        <v>46</v>
      </c>
      <c r="H224" s="115">
        <v>3</v>
      </c>
      <c r="I224" s="44">
        <v>20</v>
      </c>
      <c r="J224" s="44">
        <v>0</v>
      </c>
      <c r="K224" s="44">
        <v>1</v>
      </c>
    </row>
    <row r="225" spans="1:11">
      <c r="A225" s="8" t="s">
        <v>69</v>
      </c>
      <c r="B225" s="44">
        <v>0</v>
      </c>
      <c r="C225" s="44">
        <v>3</v>
      </c>
      <c r="D225" s="44">
        <v>1</v>
      </c>
      <c r="E225" s="44">
        <v>0</v>
      </c>
      <c r="F225" s="114">
        <v>8</v>
      </c>
      <c r="G225" s="115">
        <v>15</v>
      </c>
      <c r="H225" s="115">
        <v>0</v>
      </c>
      <c r="I225" s="44">
        <v>6</v>
      </c>
      <c r="J225" s="44">
        <v>0</v>
      </c>
      <c r="K225" s="44">
        <v>0</v>
      </c>
    </row>
    <row r="226" spans="1:11" ht="27.6">
      <c r="A226" s="8" t="s">
        <v>181</v>
      </c>
      <c r="B226" s="44">
        <v>0</v>
      </c>
      <c r="C226" s="44">
        <v>1</v>
      </c>
      <c r="D226" s="44">
        <v>0</v>
      </c>
      <c r="E226" s="44">
        <v>0</v>
      </c>
      <c r="F226" s="114">
        <v>3</v>
      </c>
      <c r="G226" s="115">
        <v>7</v>
      </c>
      <c r="H226" s="115">
        <v>3</v>
      </c>
      <c r="I226" s="44">
        <v>0</v>
      </c>
      <c r="J226" s="44">
        <v>2</v>
      </c>
      <c r="K226" s="44">
        <v>0</v>
      </c>
    </row>
    <row r="227" spans="1:11">
      <c r="A227" s="8" t="s">
        <v>166</v>
      </c>
      <c r="B227" s="44">
        <v>0</v>
      </c>
      <c r="C227" s="44">
        <v>0</v>
      </c>
      <c r="D227" s="44">
        <v>0</v>
      </c>
      <c r="E227" s="44">
        <v>0</v>
      </c>
      <c r="F227" s="114">
        <v>4</v>
      </c>
      <c r="G227" s="115">
        <v>1</v>
      </c>
      <c r="H227" s="115">
        <v>0</v>
      </c>
      <c r="I227" s="44">
        <v>0</v>
      </c>
      <c r="J227" s="44">
        <v>0</v>
      </c>
      <c r="K227" s="44">
        <v>0</v>
      </c>
    </row>
    <row r="228" spans="1:11">
      <c r="A228" s="8" t="s">
        <v>168</v>
      </c>
      <c r="B228" s="44">
        <v>2</v>
      </c>
      <c r="C228" s="44">
        <v>2</v>
      </c>
      <c r="D228" s="44">
        <v>0</v>
      </c>
      <c r="E228" s="44">
        <v>0</v>
      </c>
      <c r="F228" s="114">
        <v>4</v>
      </c>
      <c r="G228" s="115">
        <v>0</v>
      </c>
      <c r="H228" s="115">
        <v>0</v>
      </c>
      <c r="I228" s="44">
        <v>0</v>
      </c>
      <c r="J228" s="44">
        <v>0</v>
      </c>
      <c r="K228" s="44">
        <v>0</v>
      </c>
    </row>
    <row r="229" spans="1:11" ht="27.6">
      <c r="A229" s="12" t="s">
        <v>182</v>
      </c>
      <c r="B229" s="45">
        <v>154</v>
      </c>
      <c r="C229" s="45">
        <v>138</v>
      </c>
      <c r="D229" s="45">
        <v>38</v>
      </c>
      <c r="E229" s="45">
        <v>4</v>
      </c>
      <c r="F229" s="116">
        <v>497</v>
      </c>
      <c r="G229" s="46">
        <v>932</v>
      </c>
      <c r="H229" s="46">
        <v>148</v>
      </c>
      <c r="I229" s="45">
        <v>563</v>
      </c>
      <c r="J229" s="45">
        <v>23</v>
      </c>
      <c r="K229" s="45">
        <v>25</v>
      </c>
    </row>
    <row r="230" spans="1:11" ht="27.6">
      <c r="A230" s="117" t="s">
        <v>171</v>
      </c>
      <c r="B230" s="44">
        <v>3</v>
      </c>
      <c r="C230" s="44">
        <v>2</v>
      </c>
      <c r="D230" s="44">
        <v>1</v>
      </c>
      <c r="E230" s="44">
        <v>0</v>
      </c>
      <c r="F230" s="114">
        <v>6</v>
      </c>
      <c r="G230" s="115">
        <v>3</v>
      </c>
      <c r="H230" s="115">
        <v>0</v>
      </c>
      <c r="I230" s="44">
        <v>1</v>
      </c>
      <c r="J230" s="44">
        <v>0</v>
      </c>
      <c r="K230" s="44">
        <v>0</v>
      </c>
    </row>
    <row r="231" spans="1:11">
      <c r="A231" s="8" t="s">
        <v>183</v>
      </c>
      <c r="B231" s="44">
        <v>120</v>
      </c>
      <c r="C231" s="44">
        <v>41</v>
      </c>
      <c r="D231" s="44">
        <v>13</v>
      </c>
      <c r="E231" s="44">
        <v>3</v>
      </c>
      <c r="F231" s="114">
        <v>237</v>
      </c>
      <c r="G231" s="115">
        <v>276</v>
      </c>
      <c r="H231" s="115">
        <v>26</v>
      </c>
      <c r="I231" s="44">
        <v>118</v>
      </c>
      <c r="J231" s="44">
        <v>11</v>
      </c>
      <c r="K231" s="44">
        <v>18</v>
      </c>
    </row>
    <row r="232" spans="1:11">
      <c r="A232" s="8" t="s">
        <v>72</v>
      </c>
      <c r="B232" s="44">
        <v>3</v>
      </c>
      <c r="C232" s="44">
        <v>10</v>
      </c>
      <c r="D232" s="44">
        <v>2</v>
      </c>
      <c r="E232" s="44">
        <v>0</v>
      </c>
      <c r="F232" s="114">
        <v>51</v>
      </c>
      <c r="G232" s="115">
        <v>120</v>
      </c>
      <c r="H232" s="115">
        <v>26</v>
      </c>
      <c r="I232" s="44">
        <v>94</v>
      </c>
      <c r="J232" s="44">
        <v>0</v>
      </c>
      <c r="K232" s="44">
        <v>0</v>
      </c>
    </row>
    <row r="233" spans="1:11">
      <c r="A233" s="8" t="s">
        <v>73</v>
      </c>
      <c r="B233" s="44">
        <v>0</v>
      </c>
      <c r="C233" s="44">
        <v>16</v>
      </c>
      <c r="D233" s="44">
        <v>2</v>
      </c>
      <c r="E233" s="44">
        <v>0</v>
      </c>
      <c r="F233" s="114">
        <v>29</v>
      </c>
      <c r="G233" s="115">
        <v>82</v>
      </c>
      <c r="H233" s="115">
        <v>15</v>
      </c>
      <c r="I233" s="44">
        <v>61</v>
      </c>
      <c r="J233" s="44">
        <v>2</v>
      </c>
      <c r="K233" s="44">
        <v>2</v>
      </c>
    </row>
    <row r="234" spans="1:11">
      <c r="A234" s="8" t="s">
        <v>74</v>
      </c>
      <c r="B234" s="44">
        <v>8</v>
      </c>
      <c r="C234" s="44">
        <v>18</v>
      </c>
      <c r="D234" s="44">
        <v>1</v>
      </c>
      <c r="E234" s="44">
        <v>0</v>
      </c>
      <c r="F234" s="114">
        <v>65</v>
      </c>
      <c r="G234" s="115">
        <v>146</v>
      </c>
      <c r="H234" s="115">
        <v>34</v>
      </c>
      <c r="I234" s="44">
        <v>122</v>
      </c>
      <c r="J234" s="44">
        <v>0</v>
      </c>
      <c r="K234" s="44">
        <v>0</v>
      </c>
    </row>
    <row r="235" spans="1:11" ht="27.6">
      <c r="A235" s="8" t="s">
        <v>75</v>
      </c>
      <c r="B235" s="44">
        <v>0</v>
      </c>
      <c r="C235" s="44">
        <v>11</v>
      </c>
      <c r="D235" s="44">
        <v>3</v>
      </c>
      <c r="E235" s="44">
        <v>0</v>
      </c>
      <c r="F235" s="114">
        <v>33</v>
      </c>
      <c r="G235" s="115">
        <v>112</v>
      </c>
      <c r="H235" s="115">
        <v>13</v>
      </c>
      <c r="I235" s="44">
        <v>59</v>
      </c>
      <c r="J235" s="44">
        <v>1</v>
      </c>
      <c r="K235" s="44">
        <v>0</v>
      </c>
    </row>
    <row r="236" spans="1:11" ht="41.4">
      <c r="A236" s="117" t="s">
        <v>76</v>
      </c>
      <c r="B236" s="44">
        <v>0</v>
      </c>
      <c r="C236" s="44">
        <v>2</v>
      </c>
      <c r="D236" s="44">
        <v>1</v>
      </c>
      <c r="E236" s="44">
        <v>0</v>
      </c>
      <c r="F236" s="114">
        <v>0</v>
      </c>
      <c r="G236" s="115">
        <v>36</v>
      </c>
      <c r="H236" s="115">
        <v>7</v>
      </c>
      <c r="I236" s="44">
        <v>23</v>
      </c>
      <c r="J236" s="44">
        <v>1</v>
      </c>
      <c r="K236" s="44">
        <v>0</v>
      </c>
    </row>
    <row r="237" spans="1:11">
      <c r="A237" s="8" t="s">
        <v>77</v>
      </c>
      <c r="B237" s="44">
        <v>0</v>
      </c>
      <c r="C237" s="44">
        <v>2</v>
      </c>
      <c r="D237" s="44">
        <v>1</v>
      </c>
      <c r="E237" s="44">
        <v>0</v>
      </c>
      <c r="F237" s="114">
        <v>2</v>
      </c>
      <c r="G237" s="115">
        <v>34</v>
      </c>
      <c r="H237" s="115">
        <v>7</v>
      </c>
      <c r="I237" s="44">
        <v>18</v>
      </c>
      <c r="J237" s="44">
        <v>0</v>
      </c>
      <c r="K237" s="44">
        <v>0</v>
      </c>
    </row>
    <row r="238" spans="1:11" ht="27.6">
      <c r="A238" s="8" t="s">
        <v>78</v>
      </c>
      <c r="B238" s="44">
        <v>0</v>
      </c>
      <c r="C238" s="44">
        <v>6</v>
      </c>
      <c r="D238" s="44">
        <v>2</v>
      </c>
      <c r="E238" s="44">
        <v>0</v>
      </c>
      <c r="F238" s="114">
        <v>2</v>
      </c>
      <c r="G238" s="115">
        <v>54</v>
      </c>
      <c r="H238" s="115">
        <v>5</v>
      </c>
      <c r="I238" s="44">
        <v>37</v>
      </c>
      <c r="J238" s="44">
        <v>2</v>
      </c>
      <c r="K238" s="44">
        <v>2</v>
      </c>
    </row>
    <row r="239" spans="1:11" ht="27.6">
      <c r="A239" s="8" t="s">
        <v>79</v>
      </c>
      <c r="B239" s="44">
        <v>0</v>
      </c>
      <c r="C239" s="44">
        <v>5</v>
      </c>
      <c r="D239" s="44">
        <v>0</v>
      </c>
      <c r="E239" s="44">
        <v>0</v>
      </c>
      <c r="F239" s="114">
        <v>22</v>
      </c>
      <c r="G239" s="115">
        <v>52</v>
      </c>
      <c r="H239" s="115">
        <v>12</v>
      </c>
      <c r="I239" s="44">
        <v>28</v>
      </c>
      <c r="J239" s="44">
        <v>6</v>
      </c>
      <c r="K239" s="44">
        <v>3</v>
      </c>
    </row>
    <row r="240" spans="1:11">
      <c r="A240" s="8" t="s">
        <v>153</v>
      </c>
      <c r="B240" s="44">
        <v>0</v>
      </c>
      <c r="C240" s="44">
        <v>0</v>
      </c>
      <c r="D240" s="44">
        <v>0</v>
      </c>
      <c r="E240" s="44">
        <v>0</v>
      </c>
      <c r="F240" s="114">
        <v>0</v>
      </c>
      <c r="G240" s="115">
        <v>0</v>
      </c>
      <c r="H240" s="115">
        <v>0</v>
      </c>
      <c r="I240" s="44">
        <v>0</v>
      </c>
      <c r="J240" s="44">
        <v>0</v>
      </c>
      <c r="K240" s="44">
        <v>0</v>
      </c>
    </row>
    <row r="241" spans="1:11" ht="41.4">
      <c r="A241" s="117" t="s">
        <v>184</v>
      </c>
      <c r="B241" s="44">
        <v>0</v>
      </c>
      <c r="C241" s="44">
        <v>0</v>
      </c>
      <c r="D241" s="44">
        <v>3</v>
      </c>
      <c r="E241" s="44">
        <v>0</v>
      </c>
      <c r="F241" s="114">
        <v>5</v>
      </c>
      <c r="G241" s="115">
        <v>13</v>
      </c>
      <c r="H241" s="115">
        <v>3</v>
      </c>
      <c r="I241" s="44">
        <v>0</v>
      </c>
      <c r="J241" s="44">
        <v>0</v>
      </c>
      <c r="K241" s="44">
        <v>0</v>
      </c>
    </row>
    <row r="242" spans="1:11">
      <c r="A242" s="8" t="s">
        <v>166</v>
      </c>
      <c r="B242" s="44">
        <v>0</v>
      </c>
      <c r="C242" s="44">
        <v>0</v>
      </c>
      <c r="D242" s="44">
        <v>0</v>
      </c>
      <c r="E242" s="44">
        <v>0</v>
      </c>
      <c r="F242" s="114">
        <v>5</v>
      </c>
      <c r="G242" s="115">
        <v>0</v>
      </c>
      <c r="H242" s="115">
        <v>0</v>
      </c>
      <c r="I242" s="44">
        <v>1</v>
      </c>
      <c r="J242" s="44">
        <v>0</v>
      </c>
      <c r="K242" s="44">
        <v>0</v>
      </c>
    </row>
    <row r="243" spans="1:11">
      <c r="A243" s="8" t="s">
        <v>167</v>
      </c>
      <c r="B243" s="44">
        <v>13</v>
      </c>
      <c r="C243" s="44">
        <v>16</v>
      </c>
      <c r="D243" s="44">
        <v>9</v>
      </c>
      <c r="E243" s="44">
        <v>1</v>
      </c>
      <c r="F243" s="114">
        <v>0</v>
      </c>
      <c r="G243" s="115">
        <v>4</v>
      </c>
      <c r="H243" s="115">
        <v>0</v>
      </c>
      <c r="I243" s="44">
        <v>0</v>
      </c>
      <c r="J243" s="44">
        <v>0</v>
      </c>
      <c r="K243" s="44">
        <v>0</v>
      </c>
    </row>
    <row r="244" spans="1:11">
      <c r="A244" s="8" t="s">
        <v>168</v>
      </c>
      <c r="B244" s="44">
        <v>7</v>
      </c>
      <c r="C244" s="44">
        <v>9</v>
      </c>
      <c r="D244" s="44">
        <v>0</v>
      </c>
      <c r="E244" s="44">
        <v>0</v>
      </c>
      <c r="F244" s="114">
        <v>40</v>
      </c>
      <c r="G244" s="115">
        <v>0</v>
      </c>
      <c r="H244" s="115">
        <v>0</v>
      </c>
      <c r="I244" s="44">
        <v>1</v>
      </c>
      <c r="J244" s="44">
        <v>0</v>
      </c>
      <c r="K244" s="44">
        <v>0</v>
      </c>
    </row>
    <row r="245" spans="1:11">
      <c r="A245" s="12" t="s">
        <v>80</v>
      </c>
      <c r="B245" s="45">
        <v>72</v>
      </c>
      <c r="C245" s="45">
        <v>89</v>
      </c>
      <c r="D245" s="45">
        <v>15</v>
      </c>
      <c r="E245" s="45">
        <v>2</v>
      </c>
      <c r="F245" s="116">
        <v>188</v>
      </c>
      <c r="G245" s="46">
        <v>550</v>
      </c>
      <c r="H245" s="46">
        <v>32</v>
      </c>
      <c r="I245" s="45">
        <v>327</v>
      </c>
      <c r="J245" s="45">
        <v>17</v>
      </c>
      <c r="K245" s="45">
        <v>20</v>
      </c>
    </row>
    <row r="246" spans="1:11" ht="27.6">
      <c r="A246" s="117" t="s">
        <v>171</v>
      </c>
      <c r="B246" s="44">
        <v>1</v>
      </c>
      <c r="C246" s="44">
        <v>0</v>
      </c>
      <c r="D246" s="44">
        <v>1</v>
      </c>
      <c r="E246" s="44">
        <v>0</v>
      </c>
      <c r="F246" s="114">
        <v>4</v>
      </c>
      <c r="G246" s="115">
        <v>2</v>
      </c>
      <c r="H246" s="115">
        <v>1</v>
      </c>
      <c r="I246" s="44">
        <v>0</v>
      </c>
      <c r="J246" s="44">
        <v>0</v>
      </c>
      <c r="K246" s="44">
        <v>0</v>
      </c>
    </row>
    <row r="247" spans="1:11" ht="41.4">
      <c r="A247" s="117" t="s">
        <v>185</v>
      </c>
      <c r="B247" s="44">
        <v>68</v>
      </c>
      <c r="C247" s="44">
        <v>40</v>
      </c>
      <c r="D247" s="44">
        <v>9</v>
      </c>
      <c r="E247" s="44">
        <v>2</v>
      </c>
      <c r="F247" s="114">
        <v>104</v>
      </c>
      <c r="G247" s="115">
        <v>149</v>
      </c>
      <c r="H247" s="115">
        <v>0</v>
      </c>
      <c r="I247" s="44">
        <v>69</v>
      </c>
      <c r="J247" s="44">
        <v>8</v>
      </c>
      <c r="K247" s="44">
        <v>10</v>
      </c>
    </row>
    <row r="248" spans="1:11" ht="27.6">
      <c r="A248" s="8" t="s">
        <v>82</v>
      </c>
      <c r="B248" s="44">
        <v>0</v>
      </c>
      <c r="C248" s="44">
        <v>12</v>
      </c>
      <c r="D248" s="44">
        <v>0</v>
      </c>
      <c r="E248" s="44">
        <v>0</v>
      </c>
      <c r="F248" s="114">
        <v>18</v>
      </c>
      <c r="G248" s="115">
        <v>75</v>
      </c>
      <c r="H248" s="115">
        <v>8</v>
      </c>
      <c r="I248" s="44">
        <v>47</v>
      </c>
      <c r="J248" s="44">
        <v>2</v>
      </c>
      <c r="K248" s="44">
        <v>1</v>
      </c>
    </row>
    <row r="249" spans="1:11" ht="41.4">
      <c r="A249" s="8" t="s">
        <v>83</v>
      </c>
      <c r="B249" s="44">
        <v>1</v>
      </c>
      <c r="C249" s="44">
        <v>2</v>
      </c>
      <c r="D249" s="44">
        <v>1</v>
      </c>
      <c r="E249" s="44">
        <v>0</v>
      </c>
      <c r="F249" s="114">
        <v>4</v>
      </c>
      <c r="G249" s="115">
        <v>111</v>
      </c>
      <c r="H249" s="115">
        <v>7</v>
      </c>
      <c r="I249" s="44">
        <v>80</v>
      </c>
      <c r="J249" s="44">
        <v>1</v>
      </c>
      <c r="K249" s="44">
        <v>5</v>
      </c>
    </row>
    <row r="250" spans="1:11" ht="41.4">
      <c r="A250" s="8" t="s">
        <v>84</v>
      </c>
      <c r="B250" s="44">
        <v>0</v>
      </c>
      <c r="C250" s="44">
        <v>10</v>
      </c>
      <c r="D250" s="44">
        <v>1</v>
      </c>
      <c r="E250" s="44">
        <v>0</v>
      </c>
      <c r="F250" s="114">
        <v>15</v>
      </c>
      <c r="G250" s="115">
        <v>54</v>
      </c>
      <c r="H250" s="115">
        <v>3</v>
      </c>
      <c r="I250" s="44">
        <v>25</v>
      </c>
      <c r="J250" s="44">
        <v>2</v>
      </c>
      <c r="K250" s="44">
        <v>1</v>
      </c>
    </row>
    <row r="251" spans="1:11">
      <c r="A251" s="8" t="s">
        <v>85</v>
      </c>
      <c r="B251" s="44">
        <v>0</v>
      </c>
      <c r="C251" s="44">
        <v>4</v>
      </c>
      <c r="D251" s="44">
        <v>0</v>
      </c>
      <c r="E251" s="44">
        <v>0</v>
      </c>
      <c r="F251" s="114">
        <v>1</v>
      </c>
      <c r="G251" s="115">
        <v>27</v>
      </c>
      <c r="H251" s="115">
        <v>2</v>
      </c>
      <c r="I251" s="44">
        <v>17</v>
      </c>
      <c r="J251" s="44">
        <v>0</v>
      </c>
      <c r="K251" s="44">
        <v>0</v>
      </c>
    </row>
    <row r="252" spans="1:11">
      <c r="A252" s="8" t="s">
        <v>86</v>
      </c>
      <c r="B252" s="44">
        <v>0</v>
      </c>
      <c r="C252" s="44">
        <v>5</v>
      </c>
      <c r="D252" s="44">
        <v>1</v>
      </c>
      <c r="E252" s="44">
        <v>0</v>
      </c>
      <c r="F252" s="114">
        <v>4</v>
      </c>
      <c r="G252" s="115">
        <v>31</v>
      </c>
      <c r="H252" s="115">
        <v>3</v>
      </c>
      <c r="I252" s="44">
        <v>16</v>
      </c>
      <c r="J252" s="44">
        <v>0</v>
      </c>
      <c r="K252" s="44">
        <v>0</v>
      </c>
    </row>
    <row r="253" spans="1:11">
      <c r="A253" s="8" t="s">
        <v>87</v>
      </c>
      <c r="B253" s="44">
        <v>1</v>
      </c>
      <c r="C253" s="44">
        <v>16</v>
      </c>
      <c r="D253" s="44">
        <v>1</v>
      </c>
      <c r="E253" s="44">
        <v>0</v>
      </c>
      <c r="F253" s="114">
        <v>28</v>
      </c>
      <c r="G253" s="115">
        <v>90</v>
      </c>
      <c r="H253" s="115">
        <v>8</v>
      </c>
      <c r="I253" s="44">
        <v>73</v>
      </c>
      <c r="J253" s="44">
        <v>4</v>
      </c>
      <c r="K253" s="44">
        <v>3</v>
      </c>
    </row>
    <row r="254" spans="1:11" ht="41.4">
      <c r="A254" s="8" t="s">
        <v>186</v>
      </c>
      <c r="B254" s="44">
        <v>0</v>
      </c>
      <c r="C254" s="44">
        <v>0</v>
      </c>
      <c r="D254" s="44">
        <v>1</v>
      </c>
      <c r="E254" s="44">
        <v>0</v>
      </c>
      <c r="F254" s="114">
        <v>3</v>
      </c>
      <c r="G254" s="115">
        <v>10</v>
      </c>
      <c r="H254" s="115">
        <v>0</v>
      </c>
      <c r="I254" s="44">
        <v>0</v>
      </c>
      <c r="J254" s="44">
        <v>0</v>
      </c>
      <c r="K254" s="44">
        <v>0</v>
      </c>
    </row>
    <row r="255" spans="1:11">
      <c r="A255" s="8" t="s">
        <v>166</v>
      </c>
      <c r="B255" s="44">
        <v>1</v>
      </c>
      <c r="C255" s="44">
        <v>0</v>
      </c>
      <c r="D255" s="44">
        <v>0</v>
      </c>
      <c r="E255" s="44">
        <v>0</v>
      </c>
      <c r="F255" s="114">
        <v>6</v>
      </c>
      <c r="G255" s="115">
        <v>1</v>
      </c>
      <c r="H255" s="115">
        <v>0</v>
      </c>
      <c r="I255" s="44">
        <v>0</v>
      </c>
      <c r="J255" s="44">
        <v>0</v>
      </c>
      <c r="K255" s="44">
        <v>0</v>
      </c>
    </row>
    <row r="256" spans="1:11">
      <c r="A256" s="15" t="s">
        <v>168</v>
      </c>
      <c r="B256" s="49">
        <v>0</v>
      </c>
      <c r="C256" s="49">
        <v>0</v>
      </c>
      <c r="D256" s="49">
        <v>0</v>
      </c>
      <c r="E256" s="49">
        <v>0</v>
      </c>
      <c r="F256" s="118">
        <v>1</v>
      </c>
      <c r="G256" s="119">
        <v>0</v>
      </c>
      <c r="H256" s="119">
        <v>0</v>
      </c>
      <c r="I256" s="49">
        <v>0</v>
      </c>
      <c r="J256" s="49">
        <v>0</v>
      </c>
      <c r="K256" s="49">
        <v>0</v>
      </c>
    </row>
    <row r="257" spans="1:11" ht="27.6">
      <c r="A257" s="5" t="s">
        <v>88</v>
      </c>
      <c r="B257" s="40">
        <v>34</v>
      </c>
      <c r="C257" s="40">
        <v>65</v>
      </c>
      <c r="D257" s="40">
        <v>10</v>
      </c>
      <c r="E257" s="40">
        <v>1</v>
      </c>
      <c r="F257" s="41">
        <v>135</v>
      </c>
      <c r="G257" s="41">
        <v>284</v>
      </c>
      <c r="H257" s="41">
        <v>325</v>
      </c>
      <c r="I257" s="40">
        <v>322</v>
      </c>
      <c r="J257" s="40">
        <v>11</v>
      </c>
      <c r="K257" s="40">
        <v>18</v>
      </c>
    </row>
    <row r="258" spans="1:11" ht="41.4">
      <c r="A258" s="8" t="s">
        <v>171</v>
      </c>
      <c r="B258" s="44">
        <v>2</v>
      </c>
      <c r="C258" s="44">
        <v>1</v>
      </c>
      <c r="D258" s="44">
        <v>1</v>
      </c>
      <c r="E258" s="44">
        <v>0</v>
      </c>
      <c r="F258" s="115">
        <v>5</v>
      </c>
      <c r="G258" s="115">
        <v>0</v>
      </c>
      <c r="H258" s="115">
        <v>0</v>
      </c>
      <c r="I258" s="44">
        <v>0</v>
      </c>
      <c r="J258" s="44">
        <v>0</v>
      </c>
      <c r="K258" s="44">
        <v>0</v>
      </c>
    </row>
    <row r="259" spans="1:11" ht="27.6">
      <c r="A259" s="8" t="s">
        <v>187</v>
      </c>
      <c r="B259" s="44">
        <v>31</v>
      </c>
      <c r="C259" s="44">
        <v>33</v>
      </c>
      <c r="D259" s="44">
        <v>4</v>
      </c>
      <c r="E259" s="44">
        <v>1</v>
      </c>
      <c r="F259" s="115">
        <v>65</v>
      </c>
      <c r="G259" s="115">
        <v>120</v>
      </c>
      <c r="H259" s="115">
        <v>0</v>
      </c>
      <c r="I259" s="44">
        <v>42</v>
      </c>
      <c r="J259" s="44">
        <v>7</v>
      </c>
      <c r="K259" s="44">
        <v>11</v>
      </c>
    </row>
    <row r="260" spans="1:11" ht="27.6">
      <c r="A260" s="8" t="s">
        <v>90</v>
      </c>
      <c r="B260" s="44">
        <v>0</v>
      </c>
      <c r="C260" s="44">
        <v>11</v>
      </c>
      <c r="D260" s="44">
        <v>1</v>
      </c>
      <c r="E260" s="44">
        <v>0</v>
      </c>
      <c r="F260" s="115">
        <v>20</v>
      </c>
      <c r="G260" s="115">
        <v>41</v>
      </c>
      <c r="H260" s="115">
        <v>63</v>
      </c>
      <c r="I260" s="44">
        <v>59</v>
      </c>
      <c r="J260" s="44">
        <v>1</v>
      </c>
      <c r="K260" s="44">
        <v>1</v>
      </c>
    </row>
    <row r="261" spans="1:11" ht="27.6">
      <c r="A261" s="8" t="s">
        <v>188</v>
      </c>
      <c r="B261" s="44">
        <v>0</v>
      </c>
      <c r="C261" s="44">
        <v>9</v>
      </c>
      <c r="D261" s="44">
        <v>2</v>
      </c>
      <c r="E261" s="44">
        <v>0</v>
      </c>
      <c r="F261" s="115">
        <v>34</v>
      </c>
      <c r="G261" s="115">
        <v>77</v>
      </c>
      <c r="H261" s="115">
        <v>123</v>
      </c>
      <c r="I261" s="44">
        <v>116</v>
      </c>
      <c r="J261" s="44">
        <v>2</v>
      </c>
      <c r="K261" s="44">
        <v>3</v>
      </c>
    </row>
    <row r="262" spans="1:11" ht="27.6">
      <c r="A262" s="8" t="s">
        <v>92</v>
      </c>
      <c r="B262" s="44">
        <v>1</v>
      </c>
      <c r="C262" s="44">
        <v>10</v>
      </c>
      <c r="D262" s="44">
        <v>2</v>
      </c>
      <c r="E262" s="44">
        <v>0</v>
      </c>
      <c r="F262" s="115">
        <v>9</v>
      </c>
      <c r="G262" s="115">
        <v>46</v>
      </c>
      <c r="H262" s="115">
        <v>139</v>
      </c>
      <c r="I262" s="44">
        <v>105</v>
      </c>
      <c r="J262" s="44">
        <v>1</v>
      </c>
      <c r="K262" s="44">
        <v>3</v>
      </c>
    </row>
    <row r="263" spans="1:11">
      <c r="A263" s="8" t="s">
        <v>166</v>
      </c>
      <c r="B263" s="44">
        <v>0</v>
      </c>
      <c r="C263" s="44">
        <v>1</v>
      </c>
      <c r="D263" s="44">
        <v>0</v>
      </c>
      <c r="E263" s="44">
        <v>0</v>
      </c>
      <c r="F263" s="115">
        <v>1</v>
      </c>
      <c r="G263" s="115">
        <v>0</v>
      </c>
      <c r="H263" s="115">
        <v>0</v>
      </c>
      <c r="I263" s="44">
        <v>0</v>
      </c>
      <c r="J263" s="44">
        <v>0</v>
      </c>
      <c r="K263" s="44">
        <v>0</v>
      </c>
    </row>
    <row r="264" spans="1:11">
      <c r="A264" s="8" t="s">
        <v>168</v>
      </c>
      <c r="B264" s="44">
        <v>0</v>
      </c>
      <c r="C264" s="44">
        <v>0</v>
      </c>
      <c r="D264" s="44">
        <v>0</v>
      </c>
      <c r="E264" s="44">
        <v>0</v>
      </c>
      <c r="F264" s="115">
        <v>1</v>
      </c>
      <c r="G264" s="115">
        <v>0</v>
      </c>
      <c r="H264" s="115">
        <v>0</v>
      </c>
      <c r="I264" s="44">
        <v>0</v>
      </c>
      <c r="J264" s="44">
        <v>0</v>
      </c>
      <c r="K264" s="44">
        <v>0</v>
      </c>
    </row>
    <row r="265" spans="1:11">
      <c r="A265" s="12" t="s">
        <v>93</v>
      </c>
      <c r="B265" s="45">
        <v>19</v>
      </c>
      <c r="C265" s="45">
        <v>51</v>
      </c>
      <c r="D265" s="45">
        <v>7</v>
      </c>
      <c r="E265" s="45">
        <v>1</v>
      </c>
      <c r="F265" s="46">
        <v>86</v>
      </c>
      <c r="G265" s="46">
        <v>263</v>
      </c>
      <c r="H265" s="46">
        <v>23</v>
      </c>
      <c r="I265" s="45">
        <v>147</v>
      </c>
      <c r="J265" s="45">
        <v>18</v>
      </c>
      <c r="K265" s="45">
        <v>17</v>
      </c>
    </row>
    <row r="266" spans="1:11" ht="41.4">
      <c r="A266" s="8" t="s">
        <v>171</v>
      </c>
      <c r="B266" s="44">
        <v>2</v>
      </c>
      <c r="C266" s="44">
        <v>0</v>
      </c>
      <c r="D266" s="44">
        <v>0</v>
      </c>
      <c r="E266" s="44">
        <v>0</v>
      </c>
      <c r="F266" s="115">
        <v>1</v>
      </c>
      <c r="G266" s="115">
        <v>0</v>
      </c>
      <c r="H266" s="115">
        <v>0</v>
      </c>
      <c r="I266" s="44">
        <v>0</v>
      </c>
      <c r="J266" s="44">
        <v>0</v>
      </c>
      <c r="K266" s="44">
        <v>0</v>
      </c>
    </row>
    <row r="267" spans="1:11" ht="27.6">
      <c r="A267" s="8" t="s">
        <v>189</v>
      </c>
      <c r="B267" s="44">
        <v>16</v>
      </c>
      <c r="C267" s="44">
        <v>22</v>
      </c>
      <c r="D267" s="44">
        <v>4</v>
      </c>
      <c r="E267" s="44">
        <v>1</v>
      </c>
      <c r="F267" s="115">
        <v>46</v>
      </c>
      <c r="G267" s="115">
        <v>94</v>
      </c>
      <c r="H267" s="115">
        <v>2</v>
      </c>
      <c r="I267" s="44">
        <v>58</v>
      </c>
      <c r="J267" s="44">
        <v>7</v>
      </c>
      <c r="K267" s="44">
        <v>7</v>
      </c>
    </row>
    <row r="268" spans="1:11">
      <c r="A268" s="8" t="s">
        <v>95</v>
      </c>
      <c r="B268" s="44">
        <v>1</v>
      </c>
      <c r="C268" s="44">
        <v>3</v>
      </c>
      <c r="D268" s="44">
        <v>1</v>
      </c>
      <c r="E268" s="44">
        <v>0</v>
      </c>
      <c r="F268" s="115">
        <v>14</v>
      </c>
      <c r="G268" s="115">
        <v>17</v>
      </c>
      <c r="H268" s="115">
        <v>2</v>
      </c>
      <c r="I268" s="44">
        <v>9</v>
      </c>
      <c r="J268" s="44">
        <v>0</v>
      </c>
      <c r="K268" s="44">
        <v>0</v>
      </c>
    </row>
    <row r="269" spans="1:11">
      <c r="A269" s="8" t="s">
        <v>96</v>
      </c>
      <c r="B269" s="44">
        <v>0</v>
      </c>
      <c r="C269" s="44">
        <v>12</v>
      </c>
      <c r="D269" s="44">
        <v>2</v>
      </c>
      <c r="E269" s="44">
        <v>0</v>
      </c>
      <c r="F269" s="115">
        <v>5</v>
      </c>
      <c r="G269" s="115">
        <v>81</v>
      </c>
      <c r="H269" s="115">
        <v>11</v>
      </c>
      <c r="I269" s="44">
        <v>41</v>
      </c>
      <c r="J269" s="44">
        <v>7</v>
      </c>
      <c r="K269" s="44">
        <v>9</v>
      </c>
    </row>
    <row r="270" spans="1:11" ht="41.4">
      <c r="A270" s="8" t="s">
        <v>190</v>
      </c>
      <c r="B270" s="44">
        <v>0</v>
      </c>
      <c r="C270" s="44">
        <v>8</v>
      </c>
      <c r="D270" s="44">
        <v>0</v>
      </c>
      <c r="E270" s="44">
        <v>0</v>
      </c>
      <c r="F270" s="115">
        <v>8</v>
      </c>
      <c r="G270" s="115">
        <v>47</v>
      </c>
      <c r="H270" s="115">
        <v>8</v>
      </c>
      <c r="I270" s="44">
        <v>28</v>
      </c>
      <c r="J270" s="44">
        <v>4</v>
      </c>
      <c r="K270" s="44">
        <v>1</v>
      </c>
    </row>
    <row r="271" spans="1:11">
      <c r="A271" s="8" t="s">
        <v>98</v>
      </c>
      <c r="B271" s="44">
        <v>0</v>
      </c>
      <c r="C271" s="44">
        <v>4</v>
      </c>
      <c r="D271" s="44">
        <v>0</v>
      </c>
      <c r="E271" s="44">
        <v>0</v>
      </c>
      <c r="F271" s="115">
        <v>11</v>
      </c>
      <c r="G271" s="115">
        <v>24</v>
      </c>
      <c r="H271" s="115">
        <v>0</v>
      </c>
      <c r="I271" s="44">
        <v>11</v>
      </c>
      <c r="J271" s="44">
        <v>0</v>
      </c>
      <c r="K271" s="44">
        <v>0</v>
      </c>
    </row>
    <row r="272" spans="1:11" ht="27.6">
      <c r="A272" s="8" t="s">
        <v>191</v>
      </c>
      <c r="B272" s="44">
        <v>0</v>
      </c>
      <c r="C272" s="44">
        <v>1</v>
      </c>
      <c r="D272" s="44">
        <v>0</v>
      </c>
      <c r="E272" s="44">
        <v>0</v>
      </c>
      <c r="F272" s="115">
        <v>0</v>
      </c>
      <c r="G272" s="115">
        <v>0</v>
      </c>
      <c r="H272" s="115">
        <v>0</v>
      </c>
      <c r="I272" s="44">
        <v>0</v>
      </c>
      <c r="J272" s="44">
        <v>0</v>
      </c>
      <c r="K272" s="44">
        <v>0</v>
      </c>
    </row>
    <row r="273" spans="1:11">
      <c r="A273" s="8" t="s">
        <v>166</v>
      </c>
      <c r="B273" s="44">
        <v>0</v>
      </c>
      <c r="C273" s="44">
        <v>1</v>
      </c>
      <c r="D273" s="44">
        <v>0</v>
      </c>
      <c r="E273" s="44">
        <v>0</v>
      </c>
      <c r="F273" s="115">
        <v>0</v>
      </c>
      <c r="G273" s="115">
        <v>0</v>
      </c>
      <c r="H273" s="115">
        <v>0</v>
      </c>
      <c r="I273" s="44">
        <v>0</v>
      </c>
      <c r="J273" s="44">
        <v>0</v>
      </c>
      <c r="K273" s="44">
        <v>0</v>
      </c>
    </row>
    <row r="274" spans="1:11">
      <c r="A274" s="8" t="s">
        <v>168</v>
      </c>
      <c r="B274" s="44">
        <v>0</v>
      </c>
      <c r="C274" s="44">
        <v>0</v>
      </c>
      <c r="D274" s="44">
        <v>0</v>
      </c>
      <c r="E274" s="44">
        <v>0</v>
      </c>
      <c r="F274" s="115">
        <v>1</v>
      </c>
      <c r="G274" s="115">
        <v>0</v>
      </c>
      <c r="H274" s="115">
        <v>0</v>
      </c>
      <c r="I274" s="44">
        <v>0</v>
      </c>
      <c r="J274" s="44">
        <v>0</v>
      </c>
      <c r="K274" s="44">
        <v>0</v>
      </c>
    </row>
    <row r="275" spans="1:11">
      <c r="A275" s="12" t="s">
        <v>192</v>
      </c>
      <c r="B275" s="45">
        <v>33</v>
      </c>
      <c r="C275" s="45">
        <v>56</v>
      </c>
      <c r="D275" s="45">
        <v>11</v>
      </c>
      <c r="E275" s="45">
        <v>2</v>
      </c>
      <c r="F275" s="46">
        <v>139</v>
      </c>
      <c r="G275" s="46">
        <v>444</v>
      </c>
      <c r="H275" s="46">
        <v>30</v>
      </c>
      <c r="I275" s="45">
        <v>258</v>
      </c>
      <c r="J275" s="45">
        <v>19</v>
      </c>
      <c r="K275" s="45">
        <v>8</v>
      </c>
    </row>
    <row r="276" spans="1:11" ht="41.4">
      <c r="A276" s="8" t="s">
        <v>171</v>
      </c>
      <c r="B276" s="44">
        <v>2</v>
      </c>
      <c r="C276" s="44">
        <v>0</v>
      </c>
      <c r="D276" s="44">
        <v>1</v>
      </c>
      <c r="E276" s="44">
        <v>0</v>
      </c>
      <c r="F276" s="115">
        <v>6</v>
      </c>
      <c r="G276" s="115">
        <v>2</v>
      </c>
      <c r="H276" s="115">
        <v>0</v>
      </c>
      <c r="I276" s="44">
        <v>1</v>
      </c>
      <c r="J276" s="44">
        <v>0</v>
      </c>
      <c r="K276" s="44">
        <v>0</v>
      </c>
    </row>
    <row r="277" spans="1:11" ht="27.6">
      <c r="A277" s="8" t="s">
        <v>193</v>
      </c>
      <c r="B277" s="44">
        <v>29</v>
      </c>
      <c r="C277" s="44">
        <v>19</v>
      </c>
      <c r="D277" s="44">
        <v>5</v>
      </c>
      <c r="E277" s="44">
        <v>2</v>
      </c>
      <c r="F277" s="115">
        <v>68</v>
      </c>
      <c r="G277" s="115">
        <v>117</v>
      </c>
      <c r="H277" s="115">
        <v>1</v>
      </c>
      <c r="I277" s="44">
        <v>54</v>
      </c>
      <c r="J277" s="44">
        <v>8</v>
      </c>
      <c r="K277" s="44">
        <v>5</v>
      </c>
    </row>
    <row r="278" spans="1:11">
      <c r="A278" s="8" t="s">
        <v>194</v>
      </c>
      <c r="B278" s="44">
        <v>0</v>
      </c>
      <c r="C278" s="44">
        <v>7</v>
      </c>
      <c r="D278" s="44">
        <v>2</v>
      </c>
      <c r="E278" s="44">
        <v>0</v>
      </c>
      <c r="F278" s="115">
        <v>19</v>
      </c>
      <c r="G278" s="115">
        <v>49</v>
      </c>
      <c r="H278" s="115">
        <v>5</v>
      </c>
      <c r="I278" s="44">
        <v>39</v>
      </c>
      <c r="J278" s="44">
        <v>3</v>
      </c>
      <c r="K278" s="44">
        <v>1</v>
      </c>
    </row>
    <row r="279" spans="1:11">
      <c r="A279" s="8" t="s">
        <v>195</v>
      </c>
      <c r="B279" s="44">
        <v>1</v>
      </c>
      <c r="C279" s="44">
        <v>9</v>
      </c>
      <c r="D279" s="44">
        <v>1</v>
      </c>
      <c r="E279" s="44">
        <v>0</v>
      </c>
      <c r="F279" s="115">
        <v>12</v>
      </c>
      <c r="G279" s="115">
        <v>86</v>
      </c>
      <c r="H279" s="115">
        <v>10</v>
      </c>
      <c r="I279" s="44">
        <v>50</v>
      </c>
      <c r="J279" s="44">
        <v>0</v>
      </c>
      <c r="K279" s="44">
        <v>0</v>
      </c>
    </row>
    <row r="280" spans="1:11" ht="41.4">
      <c r="A280" s="8" t="s">
        <v>103</v>
      </c>
      <c r="B280" s="44">
        <v>1</v>
      </c>
      <c r="C280" s="44">
        <v>8</v>
      </c>
      <c r="D280" s="44">
        <v>0</v>
      </c>
      <c r="E280" s="44">
        <v>0</v>
      </c>
      <c r="F280" s="115">
        <v>19</v>
      </c>
      <c r="G280" s="115">
        <v>69</v>
      </c>
      <c r="H280" s="115">
        <v>8</v>
      </c>
      <c r="I280" s="44">
        <v>49</v>
      </c>
      <c r="J280" s="44">
        <v>3</v>
      </c>
      <c r="K280" s="44">
        <v>1</v>
      </c>
    </row>
    <row r="281" spans="1:11" ht="27.6">
      <c r="A281" s="8" t="s">
        <v>104</v>
      </c>
      <c r="B281" s="44">
        <v>0</v>
      </c>
      <c r="C281" s="44">
        <v>5</v>
      </c>
      <c r="D281" s="44">
        <v>1</v>
      </c>
      <c r="E281" s="44">
        <v>0</v>
      </c>
      <c r="F281" s="115">
        <v>5</v>
      </c>
      <c r="G281" s="115">
        <v>78</v>
      </c>
      <c r="H281" s="115">
        <v>4</v>
      </c>
      <c r="I281" s="44">
        <v>43</v>
      </c>
      <c r="J281" s="44">
        <v>3</v>
      </c>
      <c r="K281" s="44">
        <v>1</v>
      </c>
    </row>
    <row r="282" spans="1:11" ht="27.6">
      <c r="A282" s="8" t="s">
        <v>196</v>
      </c>
      <c r="B282" s="44">
        <v>0</v>
      </c>
      <c r="C282" s="44">
        <v>7</v>
      </c>
      <c r="D282" s="44">
        <v>1</v>
      </c>
      <c r="E282" s="44">
        <v>0</v>
      </c>
      <c r="F282" s="115">
        <v>2</v>
      </c>
      <c r="G282" s="115">
        <v>40</v>
      </c>
      <c r="H282" s="115">
        <v>2</v>
      </c>
      <c r="I282" s="44">
        <v>22</v>
      </c>
      <c r="J282" s="44">
        <v>0</v>
      </c>
      <c r="K282" s="44">
        <v>0</v>
      </c>
    </row>
    <row r="283" spans="1:11" ht="27.6">
      <c r="A283" s="8" t="s">
        <v>197</v>
      </c>
      <c r="B283" s="44">
        <v>0</v>
      </c>
      <c r="C283" s="44">
        <v>1</v>
      </c>
      <c r="D283" s="44">
        <v>0</v>
      </c>
      <c r="E283" s="44">
        <v>0</v>
      </c>
      <c r="F283" s="115">
        <v>5</v>
      </c>
      <c r="G283" s="115">
        <v>3</v>
      </c>
      <c r="H283" s="115">
        <v>0</v>
      </c>
      <c r="I283" s="44">
        <v>0</v>
      </c>
      <c r="J283" s="44">
        <v>2</v>
      </c>
      <c r="K283" s="44">
        <v>0</v>
      </c>
    </row>
    <row r="284" spans="1:11">
      <c r="A284" s="8" t="s">
        <v>166</v>
      </c>
      <c r="B284" s="44">
        <v>0</v>
      </c>
      <c r="C284" s="44">
        <v>0</v>
      </c>
      <c r="D284" s="44">
        <v>0</v>
      </c>
      <c r="E284" s="44">
        <v>0</v>
      </c>
      <c r="F284" s="115">
        <v>1</v>
      </c>
      <c r="G284" s="115">
        <v>0</v>
      </c>
      <c r="H284" s="115">
        <v>0</v>
      </c>
      <c r="I284" s="44">
        <v>0</v>
      </c>
      <c r="J284" s="44">
        <v>0</v>
      </c>
      <c r="K284" s="44">
        <v>0</v>
      </c>
    </row>
    <row r="285" spans="1:11">
      <c r="A285" s="8" t="s">
        <v>168</v>
      </c>
      <c r="B285" s="44">
        <v>0</v>
      </c>
      <c r="C285" s="44">
        <v>0</v>
      </c>
      <c r="D285" s="44">
        <v>0</v>
      </c>
      <c r="E285" s="44">
        <v>0</v>
      </c>
      <c r="F285" s="115">
        <v>2</v>
      </c>
      <c r="G285" s="115">
        <v>0</v>
      </c>
      <c r="H285" s="115">
        <v>0</v>
      </c>
      <c r="I285" s="44">
        <v>0</v>
      </c>
      <c r="J285" s="44">
        <v>0</v>
      </c>
      <c r="K285" s="44">
        <v>0</v>
      </c>
    </row>
    <row r="286" spans="1:11" ht="27.6">
      <c r="A286" s="12" t="s">
        <v>150</v>
      </c>
      <c r="B286" s="45">
        <v>161</v>
      </c>
      <c r="C286" s="45">
        <v>77</v>
      </c>
      <c r="D286" s="45">
        <v>112</v>
      </c>
      <c r="E286" s="45">
        <v>5</v>
      </c>
      <c r="F286" s="46">
        <v>303</v>
      </c>
      <c r="G286" s="46">
        <v>42</v>
      </c>
      <c r="H286" s="46">
        <v>21</v>
      </c>
      <c r="I286" s="45">
        <v>20</v>
      </c>
      <c r="J286" s="45">
        <v>0</v>
      </c>
      <c r="K286" s="45">
        <v>0</v>
      </c>
    </row>
    <row r="287" spans="1:11" ht="41.4">
      <c r="A287" s="12" t="s">
        <v>198</v>
      </c>
      <c r="B287" s="45">
        <v>26</v>
      </c>
      <c r="C287" s="45">
        <v>11</v>
      </c>
      <c r="D287" s="45">
        <v>12</v>
      </c>
      <c r="E287" s="45">
        <v>0</v>
      </c>
      <c r="F287" s="46">
        <v>56</v>
      </c>
      <c r="G287" s="46">
        <v>17</v>
      </c>
      <c r="H287" s="46">
        <v>3</v>
      </c>
      <c r="I287" s="45">
        <v>3</v>
      </c>
      <c r="J287" s="45">
        <v>0</v>
      </c>
      <c r="K287" s="45">
        <v>0</v>
      </c>
    </row>
    <row r="288" spans="1:11" ht="27.6">
      <c r="A288" s="12" t="s">
        <v>106</v>
      </c>
      <c r="B288" s="45">
        <v>81</v>
      </c>
      <c r="C288" s="45">
        <v>649</v>
      </c>
      <c r="D288" s="45">
        <v>81</v>
      </c>
      <c r="E288" s="45">
        <v>12</v>
      </c>
      <c r="F288" s="14">
        <v>1243</v>
      </c>
      <c r="G288" s="14">
        <v>4910</v>
      </c>
      <c r="H288" s="14">
        <v>1062</v>
      </c>
      <c r="I288" s="13">
        <v>3781</v>
      </c>
      <c r="J288" s="45">
        <v>95</v>
      </c>
      <c r="K288" s="45">
        <v>68</v>
      </c>
    </row>
    <row r="289" spans="1:11" ht="27.6">
      <c r="A289" s="12" t="s">
        <v>107</v>
      </c>
      <c r="B289" s="45">
        <v>859</v>
      </c>
      <c r="C289" s="45">
        <v>377</v>
      </c>
      <c r="D289" s="45">
        <v>97</v>
      </c>
      <c r="E289" s="45">
        <v>37</v>
      </c>
      <c r="F289" s="14">
        <v>1541</v>
      </c>
      <c r="G289" s="14">
        <v>2357</v>
      </c>
      <c r="H289" s="46">
        <v>224</v>
      </c>
      <c r="I289" s="45">
        <v>991</v>
      </c>
      <c r="J289" s="45">
        <v>99</v>
      </c>
      <c r="K289" s="45">
        <v>102</v>
      </c>
    </row>
    <row r="290" spans="1:11" ht="41.4">
      <c r="A290" s="12" t="s">
        <v>199</v>
      </c>
      <c r="B290" s="45">
        <v>26</v>
      </c>
      <c r="C290" s="45">
        <v>51</v>
      </c>
      <c r="D290" s="45">
        <v>15</v>
      </c>
      <c r="E290" s="45">
        <v>1</v>
      </c>
      <c r="F290" s="46">
        <v>149</v>
      </c>
      <c r="G290" s="46">
        <v>67</v>
      </c>
      <c r="H290" s="46">
        <v>15</v>
      </c>
      <c r="I290" s="45">
        <v>5</v>
      </c>
      <c r="J290" s="45">
        <v>5</v>
      </c>
      <c r="K290" s="45">
        <v>0</v>
      </c>
    </row>
    <row r="291" spans="1:11" ht="27.6">
      <c r="A291" s="1" t="s">
        <v>108</v>
      </c>
      <c r="B291" s="18">
        <v>1153</v>
      </c>
      <c r="C291" s="18">
        <v>1165</v>
      </c>
      <c r="D291" s="52">
        <v>317</v>
      </c>
      <c r="E291" s="52">
        <v>55</v>
      </c>
      <c r="F291" s="19">
        <v>3292</v>
      </c>
      <c r="G291" s="19">
        <v>7393</v>
      </c>
      <c r="H291" s="19">
        <v>1325</v>
      </c>
      <c r="I291" s="18">
        <v>4800</v>
      </c>
      <c r="J291" s="52">
        <v>199</v>
      </c>
      <c r="K291" s="52">
        <v>170</v>
      </c>
    </row>
    <row r="292" spans="1:11" ht="41.4">
      <c r="A292" s="120" t="s">
        <v>200</v>
      </c>
      <c r="B292" s="69"/>
      <c r="C292" s="69"/>
      <c r="D292" s="69"/>
      <c r="E292" s="69"/>
      <c r="F292" s="69"/>
      <c r="G292" s="69"/>
      <c r="H292" s="69"/>
      <c r="I292" s="69"/>
      <c r="J292" s="69"/>
      <c r="K292" s="69"/>
    </row>
  </sheetData>
  <mergeCells count="93">
    <mergeCell ref="A116:K116"/>
    <mergeCell ref="AK85:AL85"/>
    <mergeCell ref="AK86:AL86"/>
    <mergeCell ref="AK87:AL87"/>
    <mergeCell ref="AK88:AL88"/>
    <mergeCell ref="AI89:AL89"/>
    <mergeCell ref="AT4:AV4"/>
    <mergeCell ref="AK79:AL79"/>
    <mergeCell ref="AK80:AL80"/>
    <mergeCell ref="AK81:AL81"/>
    <mergeCell ref="AK82:AL82"/>
    <mergeCell ref="AK67:AL67"/>
    <mergeCell ref="AK68:AL68"/>
    <mergeCell ref="AK69:AL69"/>
    <mergeCell ref="AK70:AL70"/>
    <mergeCell ref="AK71:AL71"/>
    <mergeCell ref="AK72:AL72"/>
    <mergeCell ref="AK61:AL61"/>
    <mergeCell ref="AK62:AL62"/>
    <mergeCell ref="AK63:AL63"/>
    <mergeCell ref="AK64:AL64"/>
    <mergeCell ref="AK65:AL65"/>
    <mergeCell ref="AK83:AL83"/>
    <mergeCell ref="AK84:AL84"/>
    <mergeCell ref="AK73:AL73"/>
    <mergeCell ref="AK74:AL74"/>
    <mergeCell ref="AK75:AL75"/>
    <mergeCell ref="AK76:AL76"/>
    <mergeCell ref="AK77:AL77"/>
    <mergeCell ref="AK78:AL78"/>
    <mergeCell ref="AK66:AL66"/>
    <mergeCell ref="AJ56:AK56"/>
    <mergeCell ref="AK57:AL57"/>
    <mergeCell ref="AK58:AL58"/>
    <mergeCell ref="AK59:AL59"/>
    <mergeCell ref="AK60:AL60"/>
    <mergeCell ref="AJ55:AK55"/>
    <mergeCell ref="AJ44:AK44"/>
    <mergeCell ref="AJ45:AK45"/>
    <mergeCell ref="AJ46:AK46"/>
    <mergeCell ref="AJ47:AK47"/>
    <mergeCell ref="AJ48:AK48"/>
    <mergeCell ref="AJ49:AK49"/>
    <mergeCell ref="AJ50:AK50"/>
    <mergeCell ref="AJ51:AK51"/>
    <mergeCell ref="AJ52:AK52"/>
    <mergeCell ref="AJ53:AK53"/>
    <mergeCell ref="AJ54:AK54"/>
    <mergeCell ref="AJ43:AK43"/>
    <mergeCell ref="AJ32:AK32"/>
    <mergeCell ref="AJ33:AK33"/>
    <mergeCell ref="AJ34:AK34"/>
    <mergeCell ref="AJ35:AK35"/>
    <mergeCell ref="AJ36:AK36"/>
    <mergeCell ref="AJ37:AK37"/>
    <mergeCell ref="AJ38:AK38"/>
    <mergeCell ref="AJ39:AK39"/>
    <mergeCell ref="AJ40:AK40"/>
    <mergeCell ref="AJ41:AK41"/>
    <mergeCell ref="AJ42:AK42"/>
    <mergeCell ref="AJ31:AK31"/>
    <mergeCell ref="AJ20:AK20"/>
    <mergeCell ref="AJ21:AK21"/>
    <mergeCell ref="AJ22:AK22"/>
    <mergeCell ref="AJ23:AK23"/>
    <mergeCell ref="AJ24:AK24"/>
    <mergeCell ref="AJ25:AK25"/>
    <mergeCell ref="AJ26:AK26"/>
    <mergeCell ref="AJ27:AK27"/>
    <mergeCell ref="AJ28:AK28"/>
    <mergeCell ref="AJ29:AK29"/>
    <mergeCell ref="AJ30:AK30"/>
    <mergeCell ref="AJ19:AK19"/>
    <mergeCell ref="AJ8:AK8"/>
    <mergeCell ref="AJ9:AK9"/>
    <mergeCell ref="AJ10:AK10"/>
    <mergeCell ref="AJ11:AK11"/>
    <mergeCell ref="AJ12:AK12"/>
    <mergeCell ref="AJ13:AK13"/>
    <mergeCell ref="AJ14:AK14"/>
    <mergeCell ref="AJ15:AK15"/>
    <mergeCell ref="AJ16:AK16"/>
    <mergeCell ref="AJ17:AK17"/>
    <mergeCell ref="AJ18:AK18"/>
    <mergeCell ref="AJ7:AK7"/>
    <mergeCell ref="B3:F3"/>
    <mergeCell ref="H3:O3"/>
    <mergeCell ref="Q3:Z3"/>
    <mergeCell ref="AB3:AG3"/>
    <mergeCell ref="AI3:AM3"/>
    <mergeCell ref="AJ4:AK4"/>
    <mergeCell ref="AJ5:AK5"/>
    <mergeCell ref="AJ6:A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80FD-80B1-4FA2-A617-BA38E4125D87}">
  <dimension ref="A1:BS129"/>
  <sheetViews>
    <sheetView topLeftCell="AC37" workbookViewId="0">
      <selection activeCell="F3" sqref="F3"/>
    </sheetView>
  </sheetViews>
  <sheetFormatPr baseColWidth="10" defaultRowHeight="14.4"/>
  <cols>
    <col min="1" max="1" width="27.88671875" customWidth="1"/>
    <col min="2" max="2" width="17.88671875" customWidth="1"/>
    <col min="3" max="3" width="28.6640625" customWidth="1"/>
    <col min="4" max="4" width="17.44140625" bestFit="1" customWidth="1"/>
    <col min="5" max="5" width="18.21875" bestFit="1" customWidth="1"/>
    <col min="6" max="6" width="22.44140625" bestFit="1" customWidth="1"/>
    <col min="7" max="7" width="30.88671875" bestFit="1" customWidth="1"/>
    <col min="8" max="8" width="8.88671875" bestFit="1" customWidth="1"/>
    <col min="12" max="12" width="15.5546875" customWidth="1"/>
    <col min="13" max="14" width="30.88671875" bestFit="1" customWidth="1"/>
    <col min="15" max="15" width="30.88671875" customWidth="1"/>
    <col min="16" max="16" width="8.88671875" bestFit="1" customWidth="1"/>
    <col min="17" max="17" width="7.77734375" bestFit="1" customWidth="1"/>
    <col min="18" max="18" width="8.109375" customWidth="1"/>
    <col min="19" max="19" width="32.6640625" customWidth="1"/>
    <col min="28" max="28" width="27.109375" customWidth="1"/>
  </cols>
  <sheetData>
    <row r="1" spans="1:65">
      <c r="H1" s="180" t="s">
        <v>310</v>
      </c>
      <c r="I1" s="180"/>
      <c r="J1" s="180"/>
      <c r="P1" s="141"/>
    </row>
    <row r="2" spans="1:65" ht="18">
      <c r="B2" s="140" t="s">
        <v>359</v>
      </c>
      <c r="C2" s="140" t="s">
        <v>300</v>
      </c>
      <c r="D2" s="140" t="s">
        <v>301</v>
      </c>
      <c r="E2" s="140" t="s">
        <v>302</v>
      </c>
      <c r="F2" s="140" t="s">
        <v>303</v>
      </c>
      <c r="G2" s="140" t="s">
        <v>304</v>
      </c>
      <c r="H2" s="140" t="s">
        <v>306</v>
      </c>
      <c r="I2" s="140" t="s">
        <v>307</v>
      </c>
      <c r="J2" s="140" t="s">
        <v>308</v>
      </c>
      <c r="K2" s="140" t="s">
        <v>309</v>
      </c>
      <c r="L2" s="140" t="s">
        <v>390</v>
      </c>
      <c r="S2" s="146"/>
      <c r="T2" s="146"/>
      <c r="U2" t="s">
        <v>359</v>
      </c>
      <c r="V2" t="s">
        <v>359</v>
      </c>
      <c r="W2" t="s">
        <v>359</v>
      </c>
      <c r="X2" t="s">
        <v>359</v>
      </c>
      <c r="Y2" t="s">
        <v>359</v>
      </c>
      <c r="Z2" t="s">
        <v>359</v>
      </c>
      <c r="AA2" t="s">
        <v>359</v>
      </c>
      <c r="AB2" t="s">
        <v>359</v>
      </c>
      <c r="AC2" t="s">
        <v>359</v>
      </c>
      <c r="AD2" t="s">
        <v>359</v>
      </c>
      <c r="AE2" t="s">
        <v>359</v>
      </c>
      <c r="AF2" t="s">
        <v>359</v>
      </c>
      <c r="AG2" t="s">
        <v>359</v>
      </c>
      <c r="AH2" t="s">
        <v>359</v>
      </c>
      <c r="AI2" t="s">
        <v>359</v>
      </c>
      <c r="AJ2" t="s">
        <v>359</v>
      </c>
      <c r="AK2" t="s">
        <v>359</v>
      </c>
      <c r="AL2" t="s">
        <v>359</v>
      </c>
      <c r="AM2" t="s">
        <v>359</v>
      </c>
      <c r="AN2" t="s">
        <v>359</v>
      </c>
      <c r="AO2" t="s">
        <v>359</v>
      </c>
      <c r="AP2" t="s">
        <v>359</v>
      </c>
      <c r="AQ2" t="s">
        <v>359</v>
      </c>
      <c r="AR2" t="s">
        <v>359</v>
      </c>
      <c r="AS2" t="s">
        <v>359</v>
      </c>
      <c r="AT2" t="s">
        <v>359</v>
      </c>
      <c r="AU2" t="s">
        <v>359</v>
      </c>
      <c r="AV2" t="s">
        <v>359</v>
      </c>
      <c r="AW2" t="s">
        <v>359</v>
      </c>
      <c r="AX2" t="s">
        <v>359</v>
      </c>
      <c r="AY2" t="s">
        <v>359</v>
      </c>
      <c r="AZ2" t="s">
        <v>359</v>
      </c>
      <c r="BA2" t="s">
        <v>359</v>
      </c>
      <c r="BB2" t="s">
        <v>359</v>
      </c>
      <c r="BC2" t="s">
        <v>359</v>
      </c>
      <c r="BD2" t="s">
        <v>359</v>
      </c>
      <c r="BE2" t="s">
        <v>359</v>
      </c>
      <c r="BF2" t="s">
        <v>359</v>
      </c>
      <c r="BG2" t="s">
        <v>359</v>
      </c>
      <c r="BH2" t="s">
        <v>359</v>
      </c>
      <c r="BI2" t="s">
        <v>359</v>
      </c>
      <c r="BJ2" t="s">
        <v>359</v>
      </c>
      <c r="BK2" t="s">
        <v>359</v>
      </c>
      <c r="BL2" t="s">
        <v>359</v>
      </c>
      <c r="BM2" t="s">
        <v>359</v>
      </c>
    </row>
    <row r="3" spans="1:65" ht="23.4" customHeight="1">
      <c r="A3" s="126" t="s">
        <v>8</v>
      </c>
      <c r="B3" s="142" t="s">
        <v>312</v>
      </c>
      <c r="C3" s="125" t="s">
        <v>305</v>
      </c>
      <c r="D3">
        <v>329341</v>
      </c>
      <c r="E3">
        <v>0</v>
      </c>
      <c r="F3">
        <v>77</v>
      </c>
      <c r="G3">
        <v>6721</v>
      </c>
      <c r="H3">
        <v>4539</v>
      </c>
      <c r="I3">
        <v>64.7</v>
      </c>
      <c r="J3">
        <v>20.3</v>
      </c>
      <c r="K3">
        <v>15</v>
      </c>
      <c r="L3">
        <v>0.5</v>
      </c>
      <c r="O3">
        <v>64.7</v>
      </c>
      <c r="S3" s="146"/>
      <c r="T3" s="146"/>
      <c r="U3" s="142" t="s">
        <v>312</v>
      </c>
      <c r="V3" s="142" t="s">
        <v>315</v>
      </c>
      <c r="W3" s="142" t="s">
        <v>314</v>
      </c>
      <c r="X3" s="142" t="s">
        <v>313</v>
      </c>
      <c r="Y3" s="142" t="s">
        <v>316</v>
      </c>
      <c r="Z3" s="142" t="s">
        <v>317</v>
      </c>
      <c r="AA3" s="143" t="s">
        <v>318</v>
      </c>
      <c r="AB3" s="143" t="s">
        <v>319</v>
      </c>
      <c r="AC3" s="144" t="s">
        <v>320</v>
      </c>
      <c r="AD3" s="144" t="s">
        <v>323</v>
      </c>
      <c r="AE3" s="144" t="s">
        <v>321</v>
      </c>
      <c r="AF3" s="144" t="s">
        <v>322</v>
      </c>
      <c r="AG3" s="144" t="s">
        <v>324</v>
      </c>
      <c r="AH3" s="144" t="s">
        <v>325</v>
      </c>
      <c r="AI3" s="144" t="s">
        <v>326</v>
      </c>
      <c r="AJ3" s="144" t="s">
        <v>327</v>
      </c>
      <c r="AK3" s="144" t="s">
        <v>328</v>
      </c>
      <c r="AL3" s="144" t="s">
        <v>329</v>
      </c>
      <c r="AM3" s="144" t="s">
        <v>330</v>
      </c>
      <c r="AN3" s="144" t="s">
        <v>331</v>
      </c>
      <c r="AO3" s="144" t="s">
        <v>332</v>
      </c>
      <c r="AP3" s="144" t="s">
        <v>333</v>
      </c>
      <c r="AQ3" s="144" t="s">
        <v>334</v>
      </c>
      <c r="AR3" s="144" t="s">
        <v>335</v>
      </c>
      <c r="AS3" s="144" t="s">
        <v>337</v>
      </c>
      <c r="AT3" s="144" t="s">
        <v>338</v>
      </c>
      <c r="AU3" s="144" t="s">
        <v>339</v>
      </c>
      <c r="AV3" s="144" t="s">
        <v>340</v>
      </c>
      <c r="AW3" s="144" t="s">
        <v>342</v>
      </c>
      <c r="AX3" s="144" t="s">
        <v>341</v>
      </c>
      <c r="AY3" s="144" t="s">
        <v>346</v>
      </c>
      <c r="AZ3" s="144" t="s">
        <v>345</v>
      </c>
      <c r="BA3" s="144" t="s">
        <v>343</v>
      </c>
      <c r="BB3" s="144" t="s">
        <v>344</v>
      </c>
      <c r="BC3" s="144" t="s">
        <v>347</v>
      </c>
      <c r="BD3" s="144" t="s">
        <v>348</v>
      </c>
      <c r="BE3" s="144" t="s">
        <v>349</v>
      </c>
      <c r="BF3" s="144" t="s">
        <v>353</v>
      </c>
      <c r="BG3" s="144" t="s">
        <v>350</v>
      </c>
      <c r="BH3" s="144" t="s">
        <v>351</v>
      </c>
      <c r="BI3" s="142" t="s">
        <v>354</v>
      </c>
      <c r="BJ3" s="142" t="s">
        <v>358</v>
      </c>
      <c r="BK3" s="144" t="s">
        <v>355</v>
      </c>
      <c r="BL3" s="142" t="s">
        <v>356</v>
      </c>
      <c r="BM3" s="142" t="s">
        <v>357</v>
      </c>
    </row>
    <row r="4" spans="1:65" ht="18">
      <c r="A4" s="126" t="s">
        <v>9</v>
      </c>
      <c r="B4" s="142" t="s">
        <v>315</v>
      </c>
      <c r="C4" s="125" t="s">
        <v>305</v>
      </c>
      <c r="D4">
        <v>430062</v>
      </c>
      <c r="E4">
        <v>60253</v>
      </c>
      <c r="F4">
        <v>42</v>
      </c>
      <c r="G4">
        <v>8270</v>
      </c>
      <c r="H4">
        <v>6873</v>
      </c>
      <c r="I4">
        <v>0</v>
      </c>
      <c r="J4">
        <v>0</v>
      </c>
      <c r="K4">
        <v>0</v>
      </c>
      <c r="L4">
        <v>0.3</v>
      </c>
      <c r="O4">
        <v>58.5</v>
      </c>
      <c r="S4" s="146"/>
      <c r="T4" s="140" t="s">
        <v>301</v>
      </c>
      <c r="U4">
        <f t="shared" ref="U4:AD8" si="0">DSUM(bd_1,$T4,U$2:U$3)</f>
        <v>329341</v>
      </c>
      <c r="V4">
        <f t="shared" si="0"/>
        <v>430062</v>
      </c>
      <c r="W4">
        <f t="shared" si="0"/>
        <v>390718</v>
      </c>
      <c r="X4">
        <f t="shared" si="0"/>
        <v>379924</v>
      </c>
      <c r="Y4">
        <f t="shared" si="0"/>
        <v>246347</v>
      </c>
      <c r="Z4">
        <f t="shared" si="0"/>
        <v>312190</v>
      </c>
      <c r="AA4">
        <f t="shared" si="0"/>
        <v>711691</v>
      </c>
      <c r="AB4">
        <f t="shared" si="0"/>
        <v>199640</v>
      </c>
      <c r="AC4">
        <f t="shared" si="0"/>
        <v>3465811</v>
      </c>
      <c r="AD4">
        <f t="shared" si="0"/>
        <v>813885</v>
      </c>
      <c r="AE4">
        <f t="shared" ref="AE4:AN8" si="1">DSUM(bd_1,$T4,AE$2:AE$3)</f>
        <v>534731</v>
      </c>
      <c r="AF4">
        <f t="shared" si="1"/>
        <v>401845</v>
      </c>
      <c r="AG4">
        <f t="shared" si="1"/>
        <v>987698</v>
      </c>
      <c r="AH4">
        <f t="shared" si="1"/>
        <v>577969</v>
      </c>
      <c r="AI4">
        <f t="shared" si="1"/>
        <v>543238</v>
      </c>
      <c r="AJ4">
        <f t="shared" si="1"/>
        <v>761149</v>
      </c>
      <c r="AK4">
        <f t="shared" si="1"/>
        <v>380973</v>
      </c>
      <c r="AL4">
        <f t="shared" si="1"/>
        <v>430057</v>
      </c>
      <c r="AM4">
        <f t="shared" si="1"/>
        <v>267015</v>
      </c>
      <c r="AN4">
        <f t="shared" si="1"/>
        <v>303659</v>
      </c>
      <c r="AO4">
        <f t="shared" ref="AO4:AX8" si="2">DSUM(bd_1,$T4,AO$2:AO$3)</f>
        <v>340912</v>
      </c>
      <c r="AP4">
        <f t="shared" si="2"/>
        <v>213402</v>
      </c>
      <c r="AQ4">
        <f t="shared" si="2"/>
        <v>766903</v>
      </c>
      <c r="AR4">
        <f t="shared" si="2"/>
        <v>693183</v>
      </c>
      <c r="AS4">
        <f t="shared" si="2"/>
        <v>485599</v>
      </c>
      <c r="AT4">
        <f t="shared" si="2"/>
        <v>116051</v>
      </c>
      <c r="AU4">
        <f t="shared" si="2"/>
        <v>132196</v>
      </c>
      <c r="AV4">
        <f t="shared" si="2"/>
        <v>1702318</v>
      </c>
      <c r="AW4">
        <f t="shared" si="2"/>
        <v>366214</v>
      </c>
      <c r="AX4">
        <f t="shared" si="2"/>
        <v>443022</v>
      </c>
      <c r="AY4">
        <f t="shared" ref="AY4:BM8" si="3">DSUM(bd_1,$T4,AY$2:AY$3)</f>
        <v>267001</v>
      </c>
      <c r="AZ4">
        <f t="shared" si="3"/>
        <v>923445</v>
      </c>
      <c r="BA4">
        <f t="shared" si="3"/>
        <v>219295</v>
      </c>
      <c r="BB4">
        <f t="shared" si="3"/>
        <v>508190</v>
      </c>
      <c r="BC4">
        <f t="shared" si="3"/>
        <v>198886</v>
      </c>
      <c r="BD4">
        <f t="shared" si="3"/>
        <v>345471</v>
      </c>
      <c r="BE4">
        <f t="shared" si="3"/>
        <v>540485</v>
      </c>
      <c r="BF4">
        <f t="shared" si="3"/>
        <v>385143</v>
      </c>
      <c r="BG4">
        <f t="shared" si="3"/>
        <v>451972</v>
      </c>
      <c r="BH4">
        <f t="shared" si="3"/>
        <v>161477</v>
      </c>
      <c r="BI4">
        <f t="shared" si="3"/>
        <v>182324</v>
      </c>
      <c r="BJ4">
        <f t="shared" si="3"/>
        <v>109720</v>
      </c>
      <c r="BK4">
        <f t="shared" si="3"/>
        <v>294132</v>
      </c>
      <c r="BL4">
        <f t="shared" si="3"/>
        <v>172117</v>
      </c>
      <c r="BM4">
        <f t="shared" si="3"/>
        <v>394984</v>
      </c>
    </row>
    <row r="5" spans="1:65" ht="18">
      <c r="A5" s="126" t="s">
        <v>10</v>
      </c>
      <c r="B5" s="142" t="s">
        <v>314</v>
      </c>
      <c r="C5" s="125" t="s">
        <v>305</v>
      </c>
      <c r="D5">
        <v>390718</v>
      </c>
      <c r="E5">
        <v>78678</v>
      </c>
      <c r="F5">
        <v>20</v>
      </c>
      <c r="G5">
        <v>7236</v>
      </c>
      <c r="H5">
        <v>7424</v>
      </c>
      <c r="I5">
        <v>79.900000000000006</v>
      </c>
      <c r="J5">
        <v>12.1</v>
      </c>
      <c r="K5">
        <v>7.9</v>
      </c>
      <c r="L5">
        <v>0.2</v>
      </c>
      <c r="O5">
        <v>61.3</v>
      </c>
      <c r="S5" s="146"/>
      <c r="T5" s="140" t="s">
        <v>302</v>
      </c>
      <c r="U5">
        <f t="shared" si="0"/>
        <v>0</v>
      </c>
      <c r="V5">
        <f t="shared" si="0"/>
        <v>60253</v>
      </c>
      <c r="W5">
        <f t="shared" si="0"/>
        <v>78678</v>
      </c>
      <c r="X5">
        <f t="shared" si="0"/>
        <v>71481</v>
      </c>
      <c r="Y5">
        <f t="shared" si="0"/>
        <v>69506</v>
      </c>
      <c r="Z5">
        <f t="shared" si="0"/>
        <v>45070</v>
      </c>
      <c r="AA5">
        <f t="shared" si="0"/>
        <v>168153</v>
      </c>
      <c r="AB5">
        <f t="shared" si="0"/>
        <v>78864</v>
      </c>
      <c r="AC5">
        <f t="shared" si="0"/>
        <v>546972</v>
      </c>
      <c r="AD5">
        <f t="shared" si="0"/>
        <v>149332</v>
      </c>
      <c r="AE5">
        <f t="shared" si="1"/>
        <v>201414</v>
      </c>
      <c r="AF5">
        <f t="shared" si="1"/>
        <v>159389</v>
      </c>
      <c r="AG5">
        <f t="shared" si="1"/>
        <v>95146</v>
      </c>
      <c r="AH5">
        <f t="shared" si="1"/>
        <v>75738</v>
      </c>
      <c r="AI5">
        <f t="shared" si="1"/>
        <v>75070</v>
      </c>
      <c r="AJ5">
        <f t="shared" si="1"/>
        <v>86199</v>
      </c>
      <c r="AK5">
        <f t="shared" si="1"/>
        <v>413646</v>
      </c>
      <c r="AL5">
        <f t="shared" si="1"/>
        <v>146415</v>
      </c>
      <c r="AM5">
        <f t="shared" si="1"/>
        <v>47315</v>
      </c>
      <c r="AN5">
        <f t="shared" si="1"/>
        <v>144004</v>
      </c>
      <c r="AO5">
        <f t="shared" si="2"/>
        <v>332728</v>
      </c>
      <c r="AP5">
        <f t="shared" si="2"/>
        <v>0</v>
      </c>
      <c r="AQ5">
        <f t="shared" si="2"/>
        <v>72395</v>
      </c>
      <c r="AR5">
        <f t="shared" si="2"/>
        <v>39531</v>
      </c>
      <c r="AS5">
        <f t="shared" si="2"/>
        <v>22231</v>
      </c>
      <c r="AT5">
        <f t="shared" si="2"/>
        <v>48307</v>
      </c>
      <c r="AU5">
        <f t="shared" si="2"/>
        <v>145896</v>
      </c>
      <c r="AV5">
        <f t="shared" si="2"/>
        <v>212488</v>
      </c>
      <c r="AW5">
        <f t="shared" si="2"/>
        <v>462005</v>
      </c>
      <c r="AX5">
        <f t="shared" si="2"/>
        <v>248231</v>
      </c>
      <c r="AY5">
        <f t="shared" si="3"/>
        <v>61359</v>
      </c>
      <c r="AZ5">
        <f t="shared" si="3"/>
        <v>419348</v>
      </c>
      <c r="BA5">
        <f t="shared" si="3"/>
        <v>76089</v>
      </c>
      <c r="BB5">
        <f t="shared" si="3"/>
        <v>39212</v>
      </c>
      <c r="BC5">
        <f t="shared" si="3"/>
        <v>57085</v>
      </c>
      <c r="BD5">
        <f t="shared" si="3"/>
        <v>21209</v>
      </c>
      <c r="BE5">
        <f t="shared" si="3"/>
        <v>12977</v>
      </c>
      <c r="BF5">
        <f t="shared" si="3"/>
        <v>42941</v>
      </c>
      <c r="BG5">
        <f t="shared" si="3"/>
        <v>363942</v>
      </c>
      <c r="BH5">
        <f t="shared" si="3"/>
        <v>0</v>
      </c>
      <c r="BI5">
        <f t="shared" si="3"/>
        <v>50665</v>
      </c>
      <c r="BJ5">
        <f t="shared" si="3"/>
        <v>53401</v>
      </c>
      <c r="BK5">
        <f t="shared" si="3"/>
        <v>40339</v>
      </c>
      <c r="BL5">
        <f t="shared" si="3"/>
        <v>41615</v>
      </c>
      <c r="BM5">
        <f t="shared" si="3"/>
        <v>295441</v>
      </c>
    </row>
    <row r="6" spans="1:65" ht="18">
      <c r="A6" s="126" t="s">
        <v>11</v>
      </c>
      <c r="B6" s="142" t="s">
        <v>313</v>
      </c>
      <c r="C6" s="125" t="s">
        <v>305</v>
      </c>
      <c r="D6">
        <v>379924</v>
      </c>
      <c r="E6">
        <v>71481</v>
      </c>
      <c r="F6">
        <v>55</v>
      </c>
      <c r="G6">
        <v>9498</v>
      </c>
      <c r="H6">
        <v>5802</v>
      </c>
      <c r="I6">
        <v>61.3</v>
      </c>
      <c r="J6">
        <v>25.2</v>
      </c>
      <c r="K6">
        <v>13.5</v>
      </c>
      <c r="L6">
        <v>0.5</v>
      </c>
      <c r="O6">
        <v>30.95</v>
      </c>
      <c r="S6" s="146"/>
      <c r="T6" s="140" t="s">
        <v>303</v>
      </c>
      <c r="U6">
        <f t="shared" si="0"/>
        <v>77</v>
      </c>
      <c r="V6">
        <f t="shared" si="0"/>
        <v>42</v>
      </c>
      <c r="W6">
        <f t="shared" si="0"/>
        <v>20</v>
      </c>
      <c r="X6">
        <f t="shared" si="0"/>
        <v>55</v>
      </c>
      <c r="Y6">
        <f t="shared" si="0"/>
        <v>7</v>
      </c>
      <c r="Z6">
        <f t="shared" si="0"/>
        <v>10</v>
      </c>
      <c r="AA6">
        <f t="shared" si="0"/>
        <v>63</v>
      </c>
      <c r="AB6">
        <f t="shared" si="0"/>
        <v>37</v>
      </c>
      <c r="AC6">
        <f t="shared" si="0"/>
        <v>177</v>
      </c>
      <c r="AD6">
        <f t="shared" si="0"/>
        <v>78</v>
      </c>
      <c r="AE6">
        <f t="shared" si="1"/>
        <v>18</v>
      </c>
      <c r="AF6">
        <f t="shared" si="1"/>
        <v>23</v>
      </c>
      <c r="AG6">
        <f t="shared" si="1"/>
        <v>24</v>
      </c>
      <c r="AH6">
        <f t="shared" si="1"/>
        <v>79</v>
      </c>
      <c r="AI6">
        <f t="shared" si="1"/>
        <v>98</v>
      </c>
      <c r="AJ6">
        <f t="shared" si="1"/>
        <v>94</v>
      </c>
      <c r="AK6">
        <f t="shared" si="1"/>
        <v>61</v>
      </c>
      <c r="AL6">
        <f t="shared" si="1"/>
        <v>31</v>
      </c>
      <c r="AM6">
        <f t="shared" si="1"/>
        <v>62</v>
      </c>
      <c r="AN6">
        <f t="shared" si="1"/>
        <v>54</v>
      </c>
      <c r="AO6">
        <f t="shared" si="2"/>
        <v>163</v>
      </c>
      <c r="AP6">
        <f t="shared" si="2"/>
        <v>28</v>
      </c>
      <c r="AQ6">
        <f t="shared" si="2"/>
        <v>93</v>
      </c>
      <c r="AR6">
        <f t="shared" si="2"/>
        <v>20</v>
      </c>
      <c r="AS6">
        <f t="shared" si="2"/>
        <v>73</v>
      </c>
      <c r="AT6">
        <f t="shared" si="2"/>
        <v>0</v>
      </c>
      <c r="AU6">
        <f t="shared" si="2"/>
        <v>2</v>
      </c>
      <c r="AV6">
        <f t="shared" si="2"/>
        <v>158</v>
      </c>
      <c r="AW6">
        <f t="shared" si="2"/>
        <v>49</v>
      </c>
      <c r="AX6">
        <f t="shared" si="2"/>
        <v>61</v>
      </c>
      <c r="AY6">
        <f t="shared" si="3"/>
        <v>71</v>
      </c>
      <c r="AZ6">
        <f t="shared" si="3"/>
        <v>116</v>
      </c>
      <c r="BA6">
        <f t="shared" si="3"/>
        <v>13</v>
      </c>
      <c r="BB6">
        <f t="shared" si="3"/>
        <v>64</v>
      </c>
      <c r="BC6">
        <f t="shared" si="3"/>
        <v>47</v>
      </c>
      <c r="BD6">
        <f t="shared" si="3"/>
        <v>32</v>
      </c>
      <c r="BE6">
        <f t="shared" si="3"/>
        <v>119</v>
      </c>
      <c r="BF6">
        <f t="shared" si="3"/>
        <v>11</v>
      </c>
      <c r="BG6">
        <f t="shared" si="3"/>
        <v>6</v>
      </c>
      <c r="BH6">
        <f t="shared" si="3"/>
        <v>15</v>
      </c>
      <c r="BI6">
        <f t="shared" si="3"/>
        <v>4</v>
      </c>
      <c r="BJ6">
        <f t="shared" si="3"/>
        <v>28</v>
      </c>
      <c r="BK6">
        <f t="shared" si="3"/>
        <v>90</v>
      </c>
      <c r="BL6">
        <f t="shared" si="3"/>
        <v>25</v>
      </c>
      <c r="BM6">
        <f t="shared" si="3"/>
        <v>36</v>
      </c>
    </row>
    <row r="7" spans="1:65" ht="18">
      <c r="A7" s="126" t="s">
        <v>12</v>
      </c>
      <c r="B7" s="142" t="s">
        <v>316</v>
      </c>
      <c r="C7" s="125" t="s">
        <v>305</v>
      </c>
      <c r="D7">
        <v>246347</v>
      </c>
      <c r="E7">
        <v>69506</v>
      </c>
      <c r="F7">
        <v>7</v>
      </c>
      <c r="G7">
        <v>7038</v>
      </c>
      <c r="H7">
        <v>3718</v>
      </c>
      <c r="I7">
        <v>50.6</v>
      </c>
      <c r="J7">
        <v>24.3</v>
      </c>
      <c r="K7">
        <v>25.1</v>
      </c>
      <c r="L7">
        <v>0.1</v>
      </c>
      <c r="O7">
        <v>31.4</v>
      </c>
      <c r="S7" s="146"/>
      <c r="T7" s="140" t="s">
        <v>304</v>
      </c>
      <c r="U7">
        <f t="shared" si="0"/>
        <v>6721</v>
      </c>
      <c r="V7">
        <f t="shared" si="0"/>
        <v>8270</v>
      </c>
      <c r="W7">
        <f t="shared" si="0"/>
        <v>7236</v>
      </c>
      <c r="X7">
        <f t="shared" si="0"/>
        <v>9498</v>
      </c>
      <c r="Y7">
        <f t="shared" si="0"/>
        <v>7038</v>
      </c>
      <c r="Z7">
        <f t="shared" si="0"/>
        <v>6504</v>
      </c>
      <c r="AA7">
        <f t="shared" si="0"/>
        <v>20226</v>
      </c>
      <c r="AB7">
        <f t="shared" si="0"/>
        <v>6050</v>
      </c>
      <c r="AC7">
        <f t="shared" si="0"/>
        <v>124118</v>
      </c>
      <c r="AD7">
        <f t="shared" si="0"/>
        <v>35984</v>
      </c>
      <c r="AE7">
        <f t="shared" si="1"/>
        <v>18460</v>
      </c>
      <c r="AF7">
        <f t="shared" si="1"/>
        <v>10046</v>
      </c>
      <c r="AG7">
        <f t="shared" si="1"/>
        <v>33565</v>
      </c>
      <c r="AH7">
        <f t="shared" si="1"/>
        <v>23058</v>
      </c>
      <c r="AI7">
        <f t="shared" si="1"/>
        <v>11810</v>
      </c>
      <c r="AJ7">
        <f t="shared" si="1"/>
        <v>18984</v>
      </c>
      <c r="AK7">
        <f t="shared" si="1"/>
        <v>7470</v>
      </c>
      <c r="AL7">
        <f t="shared" si="1"/>
        <v>17056</v>
      </c>
      <c r="AM7">
        <f t="shared" si="1"/>
        <v>8091</v>
      </c>
      <c r="AN7">
        <f t="shared" si="1"/>
        <v>9024</v>
      </c>
      <c r="AO7">
        <f t="shared" si="2"/>
        <v>7102</v>
      </c>
      <c r="AP7">
        <f t="shared" si="2"/>
        <v>6277</v>
      </c>
      <c r="AQ7">
        <f t="shared" si="2"/>
        <v>29745</v>
      </c>
      <c r="AR7">
        <f t="shared" si="2"/>
        <v>15754</v>
      </c>
      <c r="AS7">
        <f t="shared" si="2"/>
        <v>7832</v>
      </c>
      <c r="AT7">
        <f t="shared" si="2"/>
        <v>8289</v>
      </c>
      <c r="AU7">
        <f t="shared" si="2"/>
        <v>10169</v>
      </c>
      <c r="AV7">
        <f t="shared" si="2"/>
        <v>73172</v>
      </c>
      <c r="AW7">
        <f t="shared" si="2"/>
        <v>8932</v>
      </c>
      <c r="AX7">
        <f t="shared" si="2"/>
        <v>14175</v>
      </c>
      <c r="AY7">
        <f t="shared" si="3"/>
        <v>6512</v>
      </c>
      <c r="AZ7">
        <f t="shared" si="3"/>
        <v>23001</v>
      </c>
      <c r="BA7">
        <f t="shared" si="3"/>
        <v>9535</v>
      </c>
      <c r="BB7">
        <f t="shared" si="3"/>
        <v>7585</v>
      </c>
      <c r="BC7">
        <f t="shared" si="3"/>
        <v>5850</v>
      </c>
      <c r="BD7">
        <f t="shared" si="3"/>
        <v>4798</v>
      </c>
      <c r="BE7">
        <f t="shared" si="3"/>
        <v>7612</v>
      </c>
      <c r="BF7">
        <f t="shared" si="3"/>
        <v>8373</v>
      </c>
      <c r="BG7">
        <f t="shared" si="3"/>
        <v>14124</v>
      </c>
      <c r="BH7">
        <f t="shared" si="3"/>
        <v>6211</v>
      </c>
      <c r="BI7">
        <f t="shared" si="3"/>
        <v>9116</v>
      </c>
      <c r="BJ7">
        <f t="shared" si="3"/>
        <v>6858</v>
      </c>
      <c r="BK7">
        <f t="shared" si="3"/>
        <v>6536</v>
      </c>
      <c r="BL7">
        <f t="shared" si="3"/>
        <v>6620</v>
      </c>
      <c r="BM7">
        <f t="shared" si="3"/>
        <v>16430</v>
      </c>
    </row>
    <row r="8" spans="1:65" ht="18">
      <c r="A8" s="126" t="s">
        <v>13</v>
      </c>
      <c r="B8" s="142" t="s">
        <v>317</v>
      </c>
      <c r="C8" s="125" t="s">
        <v>305</v>
      </c>
      <c r="D8">
        <v>312190</v>
      </c>
      <c r="E8">
        <v>45070</v>
      </c>
      <c r="F8">
        <v>10</v>
      </c>
      <c r="G8">
        <v>6504</v>
      </c>
      <c r="H8">
        <v>5977</v>
      </c>
      <c r="I8">
        <v>65.900000000000006</v>
      </c>
      <c r="J8">
        <v>16.100000000000001</v>
      </c>
      <c r="K8">
        <v>18</v>
      </c>
      <c r="L8">
        <v>0.1</v>
      </c>
      <c r="O8">
        <v>48.424999999999997</v>
      </c>
      <c r="S8" s="146"/>
      <c r="T8" s="140" t="s">
        <v>306</v>
      </c>
      <c r="U8">
        <f t="shared" si="0"/>
        <v>4539</v>
      </c>
      <c r="V8">
        <f t="shared" si="0"/>
        <v>6873</v>
      </c>
      <c r="W8">
        <f t="shared" si="0"/>
        <v>7424</v>
      </c>
      <c r="X8">
        <f t="shared" si="0"/>
        <v>5802</v>
      </c>
      <c r="Y8">
        <f t="shared" si="0"/>
        <v>3718</v>
      </c>
      <c r="Z8">
        <f t="shared" si="0"/>
        <v>5977</v>
      </c>
      <c r="AA8">
        <f t="shared" si="0"/>
        <v>15405</v>
      </c>
      <c r="AB8">
        <f t="shared" si="0"/>
        <v>3019</v>
      </c>
      <c r="AC8">
        <f t="shared" si="0"/>
        <v>2869</v>
      </c>
      <c r="AD8">
        <f t="shared" si="0"/>
        <v>6520</v>
      </c>
      <c r="AE8">
        <f t="shared" si="1"/>
        <v>2798</v>
      </c>
      <c r="AF8">
        <f t="shared" si="1"/>
        <v>5392</v>
      </c>
      <c r="AG8">
        <f t="shared" si="1"/>
        <v>9276</v>
      </c>
      <c r="AH8">
        <f t="shared" si="1"/>
        <v>6391</v>
      </c>
      <c r="AI8">
        <f t="shared" si="1"/>
        <v>4010</v>
      </c>
      <c r="AJ8">
        <f t="shared" si="1"/>
        <v>4274</v>
      </c>
      <c r="AK8">
        <f t="shared" si="1"/>
        <v>7080</v>
      </c>
      <c r="AL8">
        <f t="shared" si="1"/>
        <v>5107</v>
      </c>
      <c r="AM8">
        <f t="shared" si="1"/>
        <v>5291</v>
      </c>
      <c r="AN8">
        <f t="shared" si="1"/>
        <v>4135</v>
      </c>
      <c r="AO8">
        <f t="shared" si="2"/>
        <v>3453</v>
      </c>
      <c r="AP8">
        <f t="shared" si="2"/>
        <v>3862</v>
      </c>
      <c r="AQ8">
        <f t="shared" si="2"/>
        <v>8544</v>
      </c>
      <c r="AR8">
        <f t="shared" si="2"/>
        <v>14846</v>
      </c>
      <c r="AS8">
        <f t="shared" si="2"/>
        <v>11212</v>
      </c>
      <c r="AT8">
        <f t="shared" si="2"/>
        <v>5125</v>
      </c>
      <c r="AU8">
        <f t="shared" si="2"/>
        <v>6967</v>
      </c>
      <c r="AV8">
        <f t="shared" si="2"/>
        <v>11547</v>
      </c>
      <c r="AW8">
        <f t="shared" si="2"/>
        <v>5622</v>
      </c>
      <c r="AX8">
        <f t="shared" si="2"/>
        <v>8265</v>
      </c>
      <c r="AY8">
        <f t="shared" si="3"/>
        <v>1980</v>
      </c>
      <c r="AZ8">
        <f t="shared" si="3"/>
        <v>6771</v>
      </c>
      <c r="BA8">
        <f t="shared" si="3"/>
        <v>3685</v>
      </c>
      <c r="BB8">
        <f t="shared" si="3"/>
        <v>3978</v>
      </c>
      <c r="BC8">
        <f t="shared" si="3"/>
        <v>1595</v>
      </c>
      <c r="BD8">
        <f t="shared" si="3"/>
        <v>2841</v>
      </c>
      <c r="BE8">
        <f t="shared" si="3"/>
        <v>4169</v>
      </c>
      <c r="BF8">
        <f t="shared" si="3"/>
        <v>12540</v>
      </c>
      <c r="BG8">
        <f t="shared" si="3"/>
        <v>6997</v>
      </c>
      <c r="BH8">
        <f t="shared" si="3"/>
        <v>10069</v>
      </c>
      <c r="BI8">
        <f t="shared" si="3"/>
        <v>6536</v>
      </c>
      <c r="BJ8">
        <f t="shared" si="3"/>
        <v>2810</v>
      </c>
      <c r="BK8">
        <f t="shared" si="3"/>
        <v>3261</v>
      </c>
      <c r="BL8">
        <f t="shared" si="3"/>
        <v>2774</v>
      </c>
      <c r="BM8">
        <f t="shared" si="3"/>
        <v>7472</v>
      </c>
    </row>
    <row r="9" spans="1:65" ht="18">
      <c r="A9" s="129" t="s">
        <v>16</v>
      </c>
      <c r="B9" s="143" t="s">
        <v>318</v>
      </c>
      <c r="C9" s="128" t="s">
        <v>212</v>
      </c>
      <c r="D9">
        <v>427420</v>
      </c>
      <c r="E9">
        <v>168153</v>
      </c>
      <c r="F9">
        <v>10</v>
      </c>
      <c r="G9">
        <v>9292</v>
      </c>
      <c r="H9">
        <v>6266</v>
      </c>
      <c r="I9">
        <v>66.2</v>
      </c>
      <c r="J9">
        <v>23</v>
      </c>
      <c r="K9">
        <v>10.7</v>
      </c>
      <c r="L9">
        <v>0.1</v>
      </c>
      <c r="O9">
        <v>50</v>
      </c>
      <c r="S9" s="146"/>
      <c r="T9" s="140" t="s">
        <v>307</v>
      </c>
      <c r="U9">
        <f t="shared" ref="U9:BM9" si="4">DAVERAGE(bd_1,$T9,U$2:U$3)</f>
        <v>64.7</v>
      </c>
      <c r="V9">
        <f t="shared" si="4"/>
        <v>0</v>
      </c>
      <c r="W9">
        <f t="shared" si="4"/>
        <v>79.900000000000006</v>
      </c>
      <c r="X9">
        <f t="shared" si="4"/>
        <v>61.3</v>
      </c>
      <c r="Y9">
        <f t="shared" si="4"/>
        <v>50.6</v>
      </c>
      <c r="Z9">
        <f t="shared" si="4"/>
        <v>65.900000000000006</v>
      </c>
      <c r="AA9">
        <f t="shared" si="4"/>
        <v>58.5</v>
      </c>
      <c r="AB9">
        <f t="shared" si="4"/>
        <v>0</v>
      </c>
      <c r="AC9">
        <f t="shared" si="4"/>
        <v>38.299999999999997</v>
      </c>
      <c r="AD9">
        <f t="shared" si="4"/>
        <v>48.424999999999997</v>
      </c>
      <c r="AE9">
        <f t="shared" si="4"/>
        <v>47.5</v>
      </c>
      <c r="AF9">
        <f t="shared" si="4"/>
        <v>100</v>
      </c>
      <c r="AG9">
        <f t="shared" si="4"/>
        <v>66.5</v>
      </c>
      <c r="AH9">
        <f t="shared" si="4"/>
        <v>26.55</v>
      </c>
      <c r="AI9">
        <f t="shared" si="4"/>
        <v>58.5</v>
      </c>
      <c r="AJ9">
        <f t="shared" si="4"/>
        <v>50</v>
      </c>
      <c r="AK9">
        <f t="shared" si="4"/>
        <v>53</v>
      </c>
      <c r="AL9">
        <f t="shared" si="4"/>
        <v>25.2</v>
      </c>
      <c r="AM9">
        <f t="shared" si="4"/>
        <v>60.4</v>
      </c>
      <c r="AN9">
        <f t="shared" si="4"/>
        <v>30.95</v>
      </c>
      <c r="AO9">
        <f t="shared" si="4"/>
        <v>55.2</v>
      </c>
      <c r="AP9">
        <f t="shared" si="4"/>
        <v>63.8</v>
      </c>
      <c r="AQ9">
        <f t="shared" si="4"/>
        <v>61.05</v>
      </c>
      <c r="AR9">
        <f t="shared" si="4"/>
        <v>65</v>
      </c>
      <c r="AS9">
        <f t="shared" si="4"/>
        <v>65</v>
      </c>
      <c r="AT9">
        <f t="shared" si="4"/>
        <v>65</v>
      </c>
      <c r="AU9">
        <f t="shared" si="4"/>
        <v>65</v>
      </c>
      <c r="AV9">
        <f t="shared" si="4"/>
        <v>70.679999999999993</v>
      </c>
      <c r="AW9">
        <f t="shared" si="4"/>
        <v>78.8</v>
      </c>
      <c r="AX9">
        <f t="shared" si="4"/>
        <v>62</v>
      </c>
      <c r="AY9">
        <f t="shared" si="4"/>
        <v>66</v>
      </c>
      <c r="AZ9">
        <f t="shared" si="4"/>
        <v>66</v>
      </c>
      <c r="BA9">
        <f t="shared" si="4"/>
        <v>49</v>
      </c>
      <c r="BB9">
        <f t="shared" si="4"/>
        <v>53.8</v>
      </c>
      <c r="BC9">
        <f t="shared" si="4"/>
        <v>67.599999999999994</v>
      </c>
      <c r="BD9">
        <f t="shared" si="4"/>
        <v>72</v>
      </c>
      <c r="BE9">
        <f t="shared" si="4"/>
        <v>54</v>
      </c>
      <c r="BF9">
        <f t="shared" si="4"/>
        <v>45.8</v>
      </c>
      <c r="BG9">
        <f t="shared" si="4"/>
        <v>52.8</v>
      </c>
      <c r="BH9">
        <f t="shared" si="4"/>
        <v>34.299999999999997</v>
      </c>
      <c r="BI9">
        <f t="shared" si="4"/>
        <v>43.7</v>
      </c>
      <c r="BJ9">
        <f t="shared" si="4"/>
        <v>27</v>
      </c>
      <c r="BK9">
        <f t="shared" si="4"/>
        <v>51.3</v>
      </c>
      <c r="BL9">
        <f t="shared" si="4"/>
        <v>31.4</v>
      </c>
      <c r="BM9">
        <f t="shared" si="4"/>
        <v>30.15</v>
      </c>
    </row>
    <row r="10" spans="1:65" ht="18">
      <c r="A10" s="129" t="s">
        <v>17</v>
      </c>
      <c r="B10" s="143" t="s">
        <v>318</v>
      </c>
      <c r="C10" s="128" t="s">
        <v>212</v>
      </c>
      <c r="D10">
        <v>284271</v>
      </c>
      <c r="E10">
        <v>0</v>
      </c>
      <c r="F10">
        <v>53</v>
      </c>
      <c r="G10">
        <v>10934</v>
      </c>
      <c r="H10">
        <v>9139</v>
      </c>
      <c r="I10">
        <v>50.8</v>
      </c>
      <c r="J10">
        <v>17.7</v>
      </c>
      <c r="K10">
        <v>31.5</v>
      </c>
      <c r="L10">
        <v>0.7</v>
      </c>
      <c r="O10">
        <v>58.5</v>
      </c>
      <c r="S10" s="146"/>
      <c r="T10" s="140" t="s">
        <v>308</v>
      </c>
      <c r="U10">
        <f t="shared" ref="U10:AD11" si="5">DSUM(bd_1,$T10,U$2:U$3)</f>
        <v>20.3</v>
      </c>
      <c r="V10">
        <f t="shared" si="5"/>
        <v>0</v>
      </c>
      <c r="W10">
        <f t="shared" si="5"/>
        <v>12.1</v>
      </c>
      <c r="X10">
        <f t="shared" si="5"/>
        <v>25.2</v>
      </c>
      <c r="Y10">
        <f t="shared" si="5"/>
        <v>24.3</v>
      </c>
      <c r="Z10">
        <f t="shared" si="5"/>
        <v>16.100000000000001</v>
      </c>
      <c r="AA10">
        <f t="shared" si="5"/>
        <v>40.700000000000003</v>
      </c>
      <c r="AB10">
        <f t="shared" si="5"/>
        <v>0</v>
      </c>
      <c r="AC10">
        <f t="shared" si="5"/>
        <v>44.5</v>
      </c>
      <c r="AD10">
        <f t="shared" si="5"/>
        <v>5.6</v>
      </c>
      <c r="AE10">
        <f t="shared" ref="AE10:AN11" si="6">DSUM(bd_1,$T10,AE$2:AE$3)</f>
        <v>4</v>
      </c>
      <c r="AF10">
        <f t="shared" si="6"/>
        <v>0</v>
      </c>
      <c r="AG10">
        <f t="shared" si="6"/>
        <v>63.4</v>
      </c>
      <c r="AH10">
        <f t="shared" si="6"/>
        <v>19</v>
      </c>
      <c r="AI10">
        <f t="shared" si="6"/>
        <v>33.1</v>
      </c>
      <c r="AJ10">
        <f t="shared" si="6"/>
        <v>81.199999999999989</v>
      </c>
      <c r="AK10">
        <f t="shared" si="6"/>
        <v>25.9</v>
      </c>
      <c r="AL10">
        <f t="shared" si="6"/>
        <v>28.2</v>
      </c>
      <c r="AM10">
        <f t="shared" si="6"/>
        <v>25.1</v>
      </c>
      <c r="AN10">
        <f t="shared" si="6"/>
        <v>27.4</v>
      </c>
      <c r="AO10">
        <f t="shared" ref="AO10:AX11" si="7">DSUM(bd_1,$T10,AO$2:AO$3)</f>
        <v>15.6</v>
      </c>
      <c r="AP10">
        <f t="shared" si="7"/>
        <v>18.3</v>
      </c>
      <c r="AQ10">
        <f t="shared" si="7"/>
        <v>28</v>
      </c>
      <c r="AR10">
        <f t="shared" si="7"/>
        <v>20</v>
      </c>
      <c r="AS10">
        <f t="shared" si="7"/>
        <v>20</v>
      </c>
      <c r="AT10">
        <f t="shared" si="7"/>
        <v>20</v>
      </c>
      <c r="AU10">
        <f t="shared" si="7"/>
        <v>20</v>
      </c>
      <c r="AV10">
        <f t="shared" si="7"/>
        <v>81.899999999999991</v>
      </c>
      <c r="AW10">
        <f t="shared" si="7"/>
        <v>16.899999999999999</v>
      </c>
      <c r="AX10">
        <f t="shared" si="7"/>
        <v>38.4</v>
      </c>
      <c r="AY10">
        <f t="shared" ref="AY10:BM11" si="8">DSUM(bd_1,$T10,AY$2:AY$3)</f>
        <v>22.2</v>
      </c>
      <c r="AZ10">
        <f t="shared" si="8"/>
        <v>69.099999999999994</v>
      </c>
      <c r="BA10">
        <f t="shared" si="8"/>
        <v>27.4</v>
      </c>
      <c r="BB10">
        <f t="shared" si="8"/>
        <v>35</v>
      </c>
      <c r="BC10">
        <f t="shared" si="8"/>
        <v>21.7</v>
      </c>
      <c r="BD10">
        <f t="shared" si="8"/>
        <v>17.899999999999999</v>
      </c>
      <c r="BE10">
        <f t="shared" si="8"/>
        <v>26.6</v>
      </c>
      <c r="BF10">
        <f t="shared" si="8"/>
        <v>0</v>
      </c>
      <c r="BG10">
        <f t="shared" si="8"/>
        <v>0</v>
      </c>
      <c r="BH10">
        <f t="shared" si="8"/>
        <v>8.6999999999999993</v>
      </c>
      <c r="BI10">
        <f t="shared" si="8"/>
        <v>0</v>
      </c>
      <c r="BJ10">
        <f t="shared" si="8"/>
        <v>34.799999999999997</v>
      </c>
      <c r="BK10">
        <f t="shared" si="8"/>
        <v>39.200000000000003</v>
      </c>
      <c r="BL10">
        <f t="shared" si="8"/>
        <v>41.9</v>
      </c>
      <c r="BM10">
        <f t="shared" si="8"/>
        <v>31.5</v>
      </c>
    </row>
    <row r="11" spans="1:65" ht="18">
      <c r="A11" s="129" t="s">
        <v>18</v>
      </c>
      <c r="B11" s="144" t="s">
        <v>319</v>
      </c>
      <c r="C11" s="128" t="s">
        <v>212</v>
      </c>
      <c r="D11">
        <v>199640</v>
      </c>
      <c r="E11">
        <v>78864</v>
      </c>
      <c r="F11">
        <v>37</v>
      </c>
      <c r="G11">
        <v>6050</v>
      </c>
      <c r="H11">
        <v>3019</v>
      </c>
      <c r="I11">
        <v>0</v>
      </c>
      <c r="J11">
        <v>0</v>
      </c>
      <c r="K11">
        <v>0</v>
      </c>
      <c r="L11">
        <v>0.4</v>
      </c>
      <c r="O11">
        <v>54</v>
      </c>
      <c r="S11" s="146"/>
      <c r="T11" s="140" t="s">
        <v>309</v>
      </c>
      <c r="U11">
        <f t="shared" si="5"/>
        <v>15</v>
      </c>
      <c r="V11">
        <f t="shared" si="5"/>
        <v>0</v>
      </c>
      <c r="W11">
        <f t="shared" si="5"/>
        <v>7.9</v>
      </c>
      <c r="X11">
        <f t="shared" si="5"/>
        <v>13.5</v>
      </c>
      <c r="Y11">
        <f t="shared" si="5"/>
        <v>25.1</v>
      </c>
      <c r="Z11">
        <f t="shared" si="5"/>
        <v>18</v>
      </c>
      <c r="AA11">
        <f t="shared" si="5"/>
        <v>42.2</v>
      </c>
      <c r="AB11">
        <f t="shared" si="5"/>
        <v>0</v>
      </c>
      <c r="AC11">
        <f t="shared" si="5"/>
        <v>64</v>
      </c>
      <c r="AD11">
        <f t="shared" si="5"/>
        <v>0.7</v>
      </c>
      <c r="AE11">
        <f t="shared" si="6"/>
        <v>1</v>
      </c>
      <c r="AF11">
        <f t="shared" si="6"/>
        <v>0</v>
      </c>
      <c r="AG11">
        <f t="shared" si="6"/>
        <v>37.200000000000003</v>
      </c>
      <c r="AH11">
        <f t="shared" si="6"/>
        <v>27.9</v>
      </c>
      <c r="AI11">
        <f t="shared" si="6"/>
        <v>8.4</v>
      </c>
      <c r="AJ11">
        <f t="shared" si="6"/>
        <v>68.699999999999989</v>
      </c>
      <c r="AK11">
        <f t="shared" si="6"/>
        <v>21.1</v>
      </c>
      <c r="AL11">
        <f t="shared" si="6"/>
        <v>21.4</v>
      </c>
      <c r="AM11">
        <f t="shared" si="6"/>
        <v>14.5</v>
      </c>
      <c r="AN11">
        <f t="shared" si="6"/>
        <v>10.7</v>
      </c>
      <c r="AO11">
        <f t="shared" si="7"/>
        <v>29.2</v>
      </c>
      <c r="AP11">
        <f t="shared" si="7"/>
        <v>17.899999999999999</v>
      </c>
      <c r="AQ11">
        <f t="shared" si="7"/>
        <v>50</v>
      </c>
      <c r="AR11">
        <f t="shared" si="7"/>
        <v>15</v>
      </c>
      <c r="AS11">
        <f t="shared" si="7"/>
        <v>15</v>
      </c>
      <c r="AT11">
        <f t="shared" si="7"/>
        <v>15</v>
      </c>
      <c r="AU11">
        <f t="shared" si="7"/>
        <v>15</v>
      </c>
      <c r="AV11">
        <f t="shared" si="7"/>
        <v>64.800000000000011</v>
      </c>
      <c r="AW11">
        <f t="shared" si="7"/>
        <v>4.4000000000000004</v>
      </c>
      <c r="AX11">
        <f t="shared" si="7"/>
        <v>37.5</v>
      </c>
      <c r="AY11">
        <f t="shared" si="8"/>
        <v>11.8</v>
      </c>
      <c r="AZ11">
        <f t="shared" si="8"/>
        <v>32.9</v>
      </c>
      <c r="BA11">
        <f t="shared" si="8"/>
        <v>23.7</v>
      </c>
      <c r="BB11">
        <f t="shared" si="8"/>
        <v>11.2</v>
      </c>
      <c r="BC11">
        <f t="shared" si="8"/>
        <v>10.7</v>
      </c>
      <c r="BD11">
        <f t="shared" si="8"/>
        <v>10.1</v>
      </c>
      <c r="BE11">
        <f t="shared" si="8"/>
        <v>19.399999999999999</v>
      </c>
      <c r="BF11">
        <f t="shared" si="8"/>
        <v>0</v>
      </c>
      <c r="BG11">
        <f t="shared" si="8"/>
        <v>0</v>
      </c>
      <c r="BH11">
        <f t="shared" si="8"/>
        <v>57.1</v>
      </c>
      <c r="BI11">
        <f t="shared" si="8"/>
        <v>0</v>
      </c>
      <c r="BJ11">
        <f t="shared" si="8"/>
        <v>38.200000000000003</v>
      </c>
      <c r="BK11">
        <f t="shared" si="8"/>
        <v>9.4</v>
      </c>
      <c r="BL11">
        <f t="shared" si="8"/>
        <v>26.8</v>
      </c>
      <c r="BM11">
        <f t="shared" si="8"/>
        <v>108.1</v>
      </c>
    </row>
    <row r="12" spans="1:65" ht="18">
      <c r="A12" s="123" t="s">
        <v>26</v>
      </c>
      <c r="B12" s="144" t="s">
        <v>320</v>
      </c>
      <c r="C12" s="131" t="s">
        <v>216</v>
      </c>
      <c r="D12">
        <v>183487</v>
      </c>
      <c r="E12">
        <v>36837</v>
      </c>
      <c r="F12">
        <v>9</v>
      </c>
      <c r="G12">
        <v>13106</v>
      </c>
      <c r="H12">
        <v>33</v>
      </c>
      <c r="I12">
        <v>28</v>
      </c>
      <c r="J12">
        <v>18.399999999999999</v>
      </c>
      <c r="K12">
        <v>53.6</v>
      </c>
      <c r="L12">
        <v>0.2</v>
      </c>
      <c r="O12">
        <v>61.05</v>
      </c>
      <c r="S12" s="146"/>
      <c r="T12" s="140" t="s">
        <v>390</v>
      </c>
      <c r="U12">
        <f t="shared" ref="U12:BM12" si="9">DAVERAGE(bd_2,$T12,U$2:U$3)</f>
        <v>0.5</v>
      </c>
      <c r="V12">
        <f t="shared" si="9"/>
        <v>0.3</v>
      </c>
      <c r="W12">
        <f t="shared" si="9"/>
        <v>0.2</v>
      </c>
      <c r="X12">
        <f t="shared" si="9"/>
        <v>0.5</v>
      </c>
      <c r="Y12">
        <f t="shared" si="9"/>
        <v>0.1</v>
      </c>
      <c r="Z12">
        <f t="shared" si="9"/>
        <v>0.1</v>
      </c>
      <c r="AA12">
        <f t="shared" si="9"/>
        <v>0.39999999999999997</v>
      </c>
      <c r="AB12">
        <f t="shared" si="9"/>
        <v>0.4</v>
      </c>
      <c r="AC12">
        <f t="shared" si="9"/>
        <v>0.18000000000000002</v>
      </c>
      <c r="AD12">
        <f t="shared" si="9"/>
        <v>0.27500000000000002</v>
      </c>
      <c r="AE12">
        <f t="shared" si="9"/>
        <v>0.05</v>
      </c>
      <c r="AF12">
        <f t="shared" si="9"/>
        <v>0.2</v>
      </c>
      <c r="AG12">
        <f t="shared" si="9"/>
        <v>0.10000000000000002</v>
      </c>
      <c r="AH12">
        <f t="shared" si="9"/>
        <v>0.55000000000000004</v>
      </c>
      <c r="AI12">
        <f t="shared" si="9"/>
        <v>0.7</v>
      </c>
      <c r="AJ12">
        <f t="shared" si="9"/>
        <v>0.5</v>
      </c>
      <c r="AK12">
        <f t="shared" si="9"/>
        <v>0.5</v>
      </c>
      <c r="AL12">
        <f t="shared" si="9"/>
        <v>0.25</v>
      </c>
      <c r="AM12">
        <f t="shared" si="9"/>
        <v>0.6</v>
      </c>
      <c r="AN12">
        <f t="shared" si="9"/>
        <v>0.55000000000000004</v>
      </c>
      <c r="AO12">
        <f t="shared" si="9"/>
        <v>1.4</v>
      </c>
      <c r="AP12">
        <f t="shared" si="9"/>
        <v>0.4</v>
      </c>
      <c r="AQ12">
        <f t="shared" si="9"/>
        <v>0.25</v>
      </c>
      <c r="AR12">
        <f t="shared" si="9"/>
        <v>0.1</v>
      </c>
      <c r="AS12">
        <f t="shared" si="9"/>
        <v>0.4</v>
      </c>
      <c r="AT12">
        <f t="shared" si="9"/>
        <v>0</v>
      </c>
      <c r="AU12">
        <f t="shared" si="9"/>
        <v>0.1</v>
      </c>
      <c r="AV12">
        <f t="shared" si="9"/>
        <v>0.3</v>
      </c>
      <c r="AW12">
        <f t="shared" si="9"/>
        <v>0.3</v>
      </c>
      <c r="AX12">
        <f t="shared" si="9"/>
        <v>0.4</v>
      </c>
      <c r="AY12">
        <f t="shared" si="9"/>
        <v>0.7</v>
      </c>
      <c r="AZ12">
        <f t="shared" si="9"/>
        <v>0.33333333333333331</v>
      </c>
      <c r="BA12">
        <f t="shared" si="9"/>
        <v>0.6</v>
      </c>
      <c r="BB12">
        <f t="shared" si="9"/>
        <v>0.4</v>
      </c>
      <c r="BC12">
        <f t="shared" si="9"/>
        <v>0.8</v>
      </c>
      <c r="BD12">
        <f t="shared" si="9"/>
        <v>0.2</v>
      </c>
      <c r="BE12">
        <f t="shared" si="9"/>
        <v>0.5</v>
      </c>
      <c r="BF12">
        <f t="shared" si="9"/>
        <v>0.5</v>
      </c>
      <c r="BG12">
        <f t="shared" si="9"/>
        <v>0.1</v>
      </c>
      <c r="BH12">
        <f t="shared" si="9"/>
        <v>0.3</v>
      </c>
      <c r="BI12">
        <f t="shared" si="9"/>
        <v>0.1</v>
      </c>
      <c r="BJ12">
        <f t="shared" si="9"/>
        <v>0.5</v>
      </c>
      <c r="BK12">
        <f t="shared" si="9"/>
        <v>0.8</v>
      </c>
      <c r="BL12">
        <f t="shared" si="9"/>
        <v>0.4</v>
      </c>
      <c r="BM12">
        <f t="shared" si="9"/>
        <v>0.25</v>
      </c>
    </row>
    <row r="13" spans="1:65">
      <c r="A13" s="123" t="s">
        <v>27</v>
      </c>
      <c r="B13" s="144" t="s">
        <v>320</v>
      </c>
      <c r="C13" s="131" t="s">
        <v>216</v>
      </c>
      <c r="D13">
        <v>1082874</v>
      </c>
      <c r="E13">
        <v>510135</v>
      </c>
      <c r="F13">
        <v>16</v>
      </c>
      <c r="G13">
        <v>30080</v>
      </c>
      <c r="H13">
        <v>1192</v>
      </c>
      <c r="I13">
        <v>67.400000000000006</v>
      </c>
      <c r="J13">
        <v>22.8</v>
      </c>
      <c r="K13">
        <v>9.8000000000000007</v>
      </c>
      <c r="L13">
        <v>0.1</v>
      </c>
      <c r="O13">
        <v>65</v>
      </c>
      <c r="S13" s="146"/>
      <c r="T13" s="146"/>
    </row>
    <row r="14" spans="1:65">
      <c r="A14" s="123" t="s">
        <v>28</v>
      </c>
      <c r="B14" s="144" t="s">
        <v>320</v>
      </c>
      <c r="C14" s="131" t="s">
        <v>216</v>
      </c>
      <c r="D14">
        <v>1184917</v>
      </c>
      <c r="E14">
        <v>0</v>
      </c>
      <c r="F14">
        <v>99</v>
      </c>
      <c r="G14">
        <v>24686</v>
      </c>
      <c r="H14">
        <v>961</v>
      </c>
      <c r="I14">
        <v>96.1</v>
      </c>
      <c r="J14">
        <v>3.3</v>
      </c>
      <c r="K14">
        <v>0.6</v>
      </c>
      <c r="L14">
        <v>0.3</v>
      </c>
      <c r="O14" s="157">
        <v>70.680000000000007</v>
      </c>
      <c r="S14" s="146"/>
      <c r="T14" s="146"/>
    </row>
    <row r="15" spans="1:65">
      <c r="A15" s="123" t="s">
        <v>29</v>
      </c>
      <c r="B15" s="144" t="s">
        <v>320</v>
      </c>
      <c r="C15" s="131" t="s">
        <v>216</v>
      </c>
      <c r="D15">
        <v>362583</v>
      </c>
      <c r="E15">
        <v>0</v>
      </c>
      <c r="F15">
        <v>19</v>
      </c>
      <c r="G15">
        <v>32962</v>
      </c>
      <c r="H15">
        <v>137</v>
      </c>
      <c r="I15">
        <v>0</v>
      </c>
      <c r="J15">
        <v>0</v>
      </c>
      <c r="K15">
        <v>0</v>
      </c>
      <c r="L15">
        <v>0.1</v>
      </c>
      <c r="O15">
        <v>51.3</v>
      </c>
      <c r="S15" s="146"/>
      <c r="T15" s="146"/>
    </row>
    <row r="16" spans="1:65" ht="27.6">
      <c r="A16" s="123" t="s">
        <v>30</v>
      </c>
      <c r="B16" s="144" t="s">
        <v>320</v>
      </c>
      <c r="C16" s="131" t="s">
        <v>216</v>
      </c>
      <c r="D16">
        <v>651950</v>
      </c>
      <c r="E16">
        <v>0</v>
      </c>
      <c r="F16">
        <v>34</v>
      </c>
      <c r="G16">
        <v>23284</v>
      </c>
      <c r="H16">
        <v>546</v>
      </c>
      <c r="I16">
        <v>0</v>
      </c>
      <c r="J16">
        <v>0</v>
      </c>
      <c r="K16">
        <v>0</v>
      </c>
      <c r="L16">
        <v>0.2</v>
      </c>
      <c r="O16">
        <v>38.299999999999997</v>
      </c>
      <c r="P16" s="146"/>
      <c r="Q16" s="142" t="s">
        <v>312</v>
      </c>
      <c r="R16" s="142" t="s">
        <v>315</v>
      </c>
      <c r="S16" s="142" t="s">
        <v>314</v>
      </c>
      <c r="T16" s="142" t="s">
        <v>313</v>
      </c>
      <c r="U16" s="142" t="s">
        <v>316</v>
      </c>
      <c r="V16" s="142" t="s">
        <v>317</v>
      </c>
      <c r="W16" s="143" t="s">
        <v>318</v>
      </c>
      <c r="X16" s="143" t="s">
        <v>319</v>
      </c>
      <c r="Y16" s="144" t="s">
        <v>320</v>
      </c>
      <c r="Z16" s="144" t="s">
        <v>323</v>
      </c>
      <c r="AA16" s="144" t="s">
        <v>321</v>
      </c>
      <c r="AB16" s="144" t="s">
        <v>322</v>
      </c>
      <c r="AC16" s="144" t="s">
        <v>324</v>
      </c>
      <c r="AD16" s="144" t="s">
        <v>325</v>
      </c>
      <c r="AE16" s="144" t="s">
        <v>326</v>
      </c>
      <c r="AF16" s="144" t="s">
        <v>327</v>
      </c>
      <c r="AG16" s="144" t="s">
        <v>328</v>
      </c>
      <c r="AH16" s="144" t="s">
        <v>329</v>
      </c>
      <c r="AI16" s="144" t="s">
        <v>330</v>
      </c>
      <c r="AJ16" s="144" t="s">
        <v>331</v>
      </c>
      <c r="AK16" s="144" t="s">
        <v>332</v>
      </c>
      <c r="AL16" s="144" t="s">
        <v>333</v>
      </c>
      <c r="AM16" s="144" t="s">
        <v>334</v>
      </c>
      <c r="AN16" s="144" t="s">
        <v>335</v>
      </c>
      <c r="AO16" s="144" t="s">
        <v>337</v>
      </c>
      <c r="AP16" s="144" t="s">
        <v>338</v>
      </c>
      <c r="AQ16" s="144" t="s">
        <v>339</v>
      </c>
      <c r="AR16" s="144" t="s">
        <v>340</v>
      </c>
      <c r="AS16" s="144" t="s">
        <v>342</v>
      </c>
      <c r="AT16" s="144" t="s">
        <v>341</v>
      </c>
      <c r="AU16" s="144" t="s">
        <v>346</v>
      </c>
      <c r="AV16" s="144" t="s">
        <v>345</v>
      </c>
      <c r="AW16" s="144" t="s">
        <v>343</v>
      </c>
      <c r="AX16" s="144" t="s">
        <v>344</v>
      </c>
      <c r="AY16" s="144" t="s">
        <v>347</v>
      </c>
      <c r="AZ16" s="144" t="s">
        <v>348</v>
      </c>
      <c r="BA16" s="144" t="s">
        <v>349</v>
      </c>
      <c r="BB16" s="144" t="s">
        <v>353</v>
      </c>
      <c r="BC16" s="144" t="s">
        <v>350</v>
      </c>
      <c r="BD16" s="144" t="s">
        <v>351</v>
      </c>
      <c r="BE16" s="142" t="s">
        <v>354</v>
      </c>
      <c r="BF16" s="142" t="s">
        <v>358</v>
      </c>
      <c r="BG16" s="144" t="s">
        <v>355</v>
      </c>
      <c r="BH16" s="142" t="s">
        <v>356</v>
      </c>
      <c r="BI16" s="142" t="s">
        <v>357</v>
      </c>
    </row>
    <row r="17" spans="1:71" ht="18">
      <c r="A17" s="129" t="s">
        <v>33</v>
      </c>
      <c r="B17" s="144" t="s">
        <v>323</v>
      </c>
      <c r="C17" s="128" t="s">
        <v>360</v>
      </c>
      <c r="D17">
        <v>152065</v>
      </c>
      <c r="E17">
        <v>0</v>
      </c>
      <c r="F17">
        <v>23</v>
      </c>
      <c r="G17">
        <v>10862</v>
      </c>
      <c r="H17">
        <v>1798</v>
      </c>
      <c r="I17">
        <v>0</v>
      </c>
      <c r="J17">
        <v>0</v>
      </c>
      <c r="K17">
        <v>0</v>
      </c>
      <c r="L17">
        <v>0.5</v>
      </c>
      <c r="O17">
        <v>62</v>
      </c>
      <c r="P17" s="140" t="s">
        <v>301</v>
      </c>
      <c r="Q17">
        <v>329341</v>
      </c>
      <c r="R17">
        <v>430062</v>
      </c>
      <c r="S17">
        <v>390718</v>
      </c>
      <c r="T17">
        <v>379924</v>
      </c>
      <c r="U17">
        <v>246347</v>
      </c>
      <c r="V17">
        <v>312190</v>
      </c>
      <c r="W17">
        <v>711691</v>
      </c>
      <c r="X17">
        <v>199640</v>
      </c>
      <c r="Y17">
        <v>3465811</v>
      </c>
      <c r="Z17">
        <v>813885</v>
      </c>
      <c r="AA17">
        <v>534731</v>
      </c>
      <c r="AB17">
        <v>401845</v>
      </c>
      <c r="AC17">
        <v>987698</v>
      </c>
      <c r="AD17">
        <v>577969</v>
      </c>
      <c r="AE17">
        <v>543238</v>
      </c>
      <c r="AF17">
        <v>761149</v>
      </c>
      <c r="AG17">
        <v>380973</v>
      </c>
      <c r="AH17">
        <v>430057</v>
      </c>
      <c r="AI17">
        <v>267015</v>
      </c>
      <c r="AJ17">
        <v>303659</v>
      </c>
      <c r="AK17">
        <v>340912</v>
      </c>
      <c r="AL17">
        <v>213402</v>
      </c>
      <c r="AM17">
        <v>766903</v>
      </c>
      <c r="AN17">
        <v>693183</v>
      </c>
      <c r="AO17">
        <v>485599</v>
      </c>
      <c r="AP17">
        <v>116051</v>
      </c>
      <c r="AQ17">
        <v>132196</v>
      </c>
      <c r="AR17">
        <v>1702318</v>
      </c>
      <c r="AS17">
        <v>366214</v>
      </c>
      <c r="AT17">
        <v>443022</v>
      </c>
      <c r="AU17">
        <v>267001</v>
      </c>
      <c r="AV17">
        <v>923445</v>
      </c>
      <c r="AW17">
        <v>219295</v>
      </c>
      <c r="AX17">
        <v>508190</v>
      </c>
      <c r="AY17">
        <v>198886</v>
      </c>
      <c r="AZ17">
        <v>345471</v>
      </c>
      <c r="BA17">
        <v>540485</v>
      </c>
      <c r="BB17">
        <v>385143</v>
      </c>
      <c r="BC17">
        <v>451972</v>
      </c>
      <c r="BD17">
        <v>161477</v>
      </c>
      <c r="BE17">
        <v>182324</v>
      </c>
      <c r="BF17">
        <v>109720</v>
      </c>
      <c r="BG17">
        <v>294132</v>
      </c>
      <c r="BH17">
        <v>172117</v>
      </c>
      <c r="BI17">
        <v>394984</v>
      </c>
    </row>
    <row r="18" spans="1:71" ht="18">
      <c r="A18" s="129" t="s">
        <v>34</v>
      </c>
      <c r="B18" s="144" t="s">
        <v>323</v>
      </c>
      <c r="C18" s="128" t="s">
        <v>360</v>
      </c>
      <c r="D18">
        <v>227950</v>
      </c>
      <c r="E18">
        <v>0</v>
      </c>
      <c r="F18">
        <v>26</v>
      </c>
      <c r="G18">
        <v>7598</v>
      </c>
      <c r="H18">
        <v>1353</v>
      </c>
      <c r="I18">
        <v>0</v>
      </c>
      <c r="J18">
        <v>0</v>
      </c>
      <c r="K18">
        <v>0</v>
      </c>
      <c r="L18">
        <v>0.3</v>
      </c>
      <c r="O18">
        <v>65</v>
      </c>
      <c r="P18" s="140" t="s">
        <v>302</v>
      </c>
      <c r="Q18">
        <v>0</v>
      </c>
      <c r="R18">
        <v>60253</v>
      </c>
      <c r="S18">
        <v>78678</v>
      </c>
      <c r="T18">
        <v>71481</v>
      </c>
      <c r="U18">
        <v>69506</v>
      </c>
      <c r="V18">
        <v>45070</v>
      </c>
      <c r="W18">
        <v>168153</v>
      </c>
      <c r="X18">
        <v>78864</v>
      </c>
      <c r="Y18">
        <v>546972</v>
      </c>
      <c r="Z18">
        <v>149332</v>
      </c>
      <c r="AA18">
        <v>201414</v>
      </c>
      <c r="AB18">
        <v>159389</v>
      </c>
      <c r="AC18">
        <v>95146</v>
      </c>
      <c r="AD18">
        <v>75738</v>
      </c>
      <c r="AE18">
        <v>75070</v>
      </c>
      <c r="AF18">
        <v>86199</v>
      </c>
      <c r="AG18">
        <v>413646</v>
      </c>
      <c r="AH18">
        <v>146415</v>
      </c>
      <c r="AI18">
        <v>47315</v>
      </c>
      <c r="AJ18">
        <v>144004</v>
      </c>
      <c r="AK18">
        <v>332728</v>
      </c>
      <c r="AL18">
        <v>0</v>
      </c>
      <c r="AM18">
        <v>72395</v>
      </c>
      <c r="AN18">
        <v>39531</v>
      </c>
      <c r="AO18">
        <v>22231</v>
      </c>
      <c r="AP18">
        <v>48307</v>
      </c>
      <c r="AQ18">
        <v>145896</v>
      </c>
      <c r="AR18">
        <v>212488</v>
      </c>
      <c r="AS18">
        <v>462005</v>
      </c>
      <c r="AT18">
        <v>248231</v>
      </c>
      <c r="AU18">
        <v>61359</v>
      </c>
      <c r="AV18">
        <v>419348</v>
      </c>
      <c r="AW18">
        <v>76089</v>
      </c>
      <c r="AX18">
        <v>39212</v>
      </c>
      <c r="AY18">
        <v>57085</v>
      </c>
      <c r="AZ18">
        <v>21209</v>
      </c>
      <c r="BA18">
        <v>12977</v>
      </c>
      <c r="BB18">
        <v>42941</v>
      </c>
      <c r="BC18">
        <v>363942</v>
      </c>
      <c r="BD18">
        <v>0</v>
      </c>
      <c r="BE18">
        <v>50665</v>
      </c>
      <c r="BF18">
        <v>53401</v>
      </c>
      <c r="BG18">
        <v>40339</v>
      </c>
      <c r="BH18">
        <v>41615</v>
      </c>
      <c r="BI18">
        <v>295441</v>
      </c>
    </row>
    <row r="19" spans="1:71" ht="18">
      <c r="A19" s="129" t="s">
        <v>35</v>
      </c>
      <c r="B19" s="144" t="s">
        <v>321</v>
      </c>
      <c r="C19" s="128" t="s">
        <v>360</v>
      </c>
      <c r="D19">
        <v>281371</v>
      </c>
      <c r="E19">
        <v>27004</v>
      </c>
      <c r="F19">
        <v>12</v>
      </c>
      <c r="G19">
        <v>9076</v>
      </c>
      <c r="H19">
        <v>1590</v>
      </c>
      <c r="I19">
        <v>0</v>
      </c>
      <c r="J19">
        <v>0</v>
      </c>
      <c r="K19">
        <v>0</v>
      </c>
      <c r="L19">
        <v>0.1</v>
      </c>
      <c r="O19">
        <v>65</v>
      </c>
      <c r="P19" s="140" t="s">
        <v>303</v>
      </c>
      <c r="Q19">
        <v>77</v>
      </c>
      <c r="R19">
        <v>42</v>
      </c>
      <c r="S19">
        <v>20</v>
      </c>
      <c r="T19">
        <v>55</v>
      </c>
      <c r="U19">
        <v>7</v>
      </c>
      <c r="V19">
        <v>10</v>
      </c>
      <c r="W19">
        <v>63</v>
      </c>
      <c r="X19">
        <v>37</v>
      </c>
      <c r="Y19">
        <v>177</v>
      </c>
      <c r="Z19">
        <v>78</v>
      </c>
      <c r="AA19">
        <v>18</v>
      </c>
      <c r="AB19">
        <v>23</v>
      </c>
      <c r="AC19">
        <v>24</v>
      </c>
      <c r="AD19">
        <v>79</v>
      </c>
      <c r="AE19">
        <v>98</v>
      </c>
      <c r="AF19">
        <v>94</v>
      </c>
      <c r="AG19">
        <v>61</v>
      </c>
      <c r="AH19">
        <v>31</v>
      </c>
      <c r="AI19">
        <v>62</v>
      </c>
      <c r="AJ19">
        <v>54</v>
      </c>
      <c r="AK19">
        <v>163</v>
      </c>
      <c r="AL19">
        <v>28</v>
      </c>
      <c r="AM19">
        <v>93</v>
      </c>
      <c r="AN19">
        <v>20</v>
      </c>
      <c r="AO19">
        <v>73</v>
      </c>
      <c r="AP19">
        <v>0</v>
      </c>
      <c r="AQ19">
        <v>2</v>
      </c>
      <c r="AR19">
        <v>158</v>
      </c>
      <c r="AS19">
        <v>49</v>
      </c>
      <c r="AT19">
        <v>61</v>
      </c>
      <c r="AU19">
        <v>71</v>
      </c>
      <c r="AV19">
        <v>116</v>
      </c>
      <c r="AW19">
        <v>13</v>
      </c>
      <c r="AX19">
        <v>64</v>
      </c>
      <c r="AY19">
        <v>47</v>
      </c>
      <c r="AZ19">
        <v>32</v>
      </c>
      <c r="BA19">
        <v>119</v>
      </c>
      <c r="BB19">
        <v>11</v>
      </c>
      <c r="BC19">
        <v>6</v>
      </c>
      <c r="BD19">
        <v>15</v>
      </c>
      <c r="BE19">
        <v>4</v>
      </c>
      <c r="BF19">
        <v>28</v>
      </c>
      <c r="BG19">
        <v>90</v>
      </c>
      <c r="BH19">
        <v>25</v>
      </c>
      <c r="BI19">
        <v>36</v>
      </c>
    </row>
    <row r="20" spans="1:71" ht="18">
      <c r="A20" s="129" t="s">
        <v>36</v>
      </c>
      <c r="B20" s="144" t="s">
        <v>322</v>
      </c>
      <c r="C20" s="128" t="s">
        <v>360</v>
      </c>
      <c r="D20">
        <v>401845</v>
      </c>
      <c r="E20">
        <v>159389</v>
      </c>
      <c r="F20">
        <v>23</v>
      </c>
      <c r="G20">
        <v>10046</v>
      </c>
      <c r="H20">
        <v>5392</v>
      </c>
      <c r="I20">
        <v>100</v>
      </c>
      <c r="J20">
        <v>0</v>
      </c>
      <c r="K20">
        <v>0</v>
      </c>
      <c r="L20">
        <v>0.2</v>
      </c>
      <c r="O20">
        <v>79.900000000000006</v>
      </c>
      <c r="P20" s="140" t="s">
        <v>304</v>
      </c>
      <c r="Q20">
        <v>6721</v>
      </c>
      <c r="R20">
        <v>8270</v>
      </c>
      <c r="S20">
        <v>7236</v>
      </c>
      <c r="T20">
        <v>9498</v>
      </c>
      <c r="U20">
        <v>7038</v>
      </c>
      <c r="V20">
        <v>6504</v>
      </c>
      <c r="W20">
        <v>20226</v>
      </c>
      <c r="X20">
        <v>6050</v>
      </c>
      <c r="Y20">
        <v>124118</v>
      </c>
      <c r="Z20">
        <v>35984</v>
      </c>
      <c r="AA20">
        <v>18460</v>
      </c>
      <c r="AB20">
        <v>10046</v>
      </c>
      <c r="AC20">
        <v>33565</v>
      </c>
      <c r="AD20">
        <v>23058</v>
      </c>
      <c r="AE20">
        <v>11810</v>
      </c>
      <c r="AF20">
        <v>18984</v>
      </c>
      <c r="AG20">
        <v>7470</v>
      </c>
      <c r="AH20">
        <v>17056</v>
      </c>
      <c r="AI20">
        <v>8091</v>
      </c>
      <c r="AJ20">
        <v>9024</v>
      </c>
      <c r="AK20">
        <v>7102</v>
      </c>
      <c r="AL20">
        <v>6277</v>
      </c>
      <c r="AM20">
        <v>29745</v>
      </c>
      <c r="AN20">
        <v>15754</v>
      </c>
      <c r="AO20">
        <v>7832</v>
      </c>
      <c r="AP20">
        <v>8289</v>
      </c>
      <c r="AQ20">
        <v>10169</v>
      </c>
      <c r="AR20">
        <v>73172</v>
      </c>
      <c r="AS20">
        <v>8932</v>
      </c>
      <c r="AT20">
        <v>14175</v>
      </c>
      <c r="AU20">
        <v>6512</v>
      </c>
      <c r="AV20">
        <v>23001</v>
      </c>
      <c r="AW20">
        <v>9535</v>
      </c>
      <c r="AX20">
        <v>7585</v>
      </c>
      <c r="AY20">
        <v>5850</v>
      </c>
      <c r="AZ20">
        <v>4798</v>
      </c>
      <c r="BA20">
        <v>7612</v>
      </c>
      <c r="BB20">
        <v>8373</v>
      </c>
      <c r="BC20">
        <v>14124</v>
      </c>
      <c r="BD20">
        <v>6211</v>
      </c>
      <c r="BE20">
        <v>9116</v>
      </c>
      <c r="BF20">
        <v>6858</v>
      </c>
      <c r="BG20">
        <v>6536</v>
      </c>
      <c r="BH20">
        <v>6620</v>
      </c>
      <c r="BI20">
        <v>16430</v>
      </c>
    </row>
    <row r="21" spans="1:71" ht="18">
      <c r="A21" s="129" t="s">
        <v>37</v>
      </c>
      <c r="B21" s="144" t="s">
        <v>321</v>
      </c>
      <c r="C21" s="128" t="s">
        <v>360</v>
      </c>
      <c r="D21">
        <v>253360</v>
      </c>
      <c r="E21">
        <v>174410</v>
      </c>
      <c r="F21">
        <v>6</v>
      </c>
      <c r="G21">
        <v>9384</v>
      </c>
      <c r="H21">
        <v>1208</v>
      </c>
      <c r="I21">
        <v>95</v>
      </c>
      <c r="J21">
        <v>4</v>
      </c>
      <c r="K21">
        <v>1</v>
      </c>
      <c r="L21">
        <v>0</v>
      </c>
      <c r="O21">
        <v>100</v>
      </c>
      <c r="P21" s="140" t="s">
        <v>306</v>
      </c>
      <c r="Q21">
        <v>4539</v>
      </c>
      <c r="R21">
        <v>6873</v>
      </c>
      <c r="S21">
        <v>7424</v>
      </c>
      <c r="T21">
        <v>5802</v>
      </c>
      <c r="U21">
        <v>3718</v>
      </c>
      <c r="V21">
        <v>5977</v>
      </c>
      <c r="W21">
        <v>15405</v>
      </c>
      <c r="X21">
        <v>3019</v>
      </c>
      <c r="Y21">
        <v>2869</v>
      </c>
      <c r="Z21">
        <v>6520</v>
      </c>
      <c r="AA21">
        <v>2798</v>
      </c>
      <c r="AB21">
        <v>5392</v>
      </c>
      <c r="AC21">
        <v>9276</v>
      </c>
      <c r="AD21">
        <v>6391</v>
      </c>
      <c r="AE21">
        <v>4010</v>
      </c>
      <c r="AF21">
        <v>4274</v>
      </c>
      <c r="AG21">
        <v>7080</v>
      </c>
      <c r="AH21">
        <v>5107</v>
      </c>
      <c r="AI21">
        <v>5291</v>
      </c>
      <c r="AJ21">
        <v>4135</v>
      </c>
      <c r="AK21">
        <v>3453</v>
      </c>
      <c r="AL21">
        <v>3862</v>
      </c>
      <c r="AM21">
        <v>8544</v>
      </c>
      <c r="AN21">
        <v>14846</v>
      </c>
      <c r="AO21">
        <v>11212</v>
      </c>
      <c r="AP21">
        <v>5125</v>
      </c>
      <c r="AQ21">
        <v>6967</v>
      </c>
      <c r="AR21">
        <v>11547</v>
      </c>
      <c r="AS21">
        <v>5622</v>
      </c>
      <c r="AT21">
        <v>8265</v>
      </c>
      <c r="AU21">
        <v>1980</v>
      </c>
      <c r="AV21">
        <v>6771</v>
      </c>
      <c r="AW21">
        <v>3685</v>
      </c>
      <c r="AX21">
        <v>3978</v>
      </c>
      <c r="AY21">
        <v>1595</v>
      </c>
      <c r="AZ21">
        <v>2841</v>
      </c>
      <c r="BA21">
        <v>4169</v>
      </c>
      <c r="BB21">
        <v>12540</v>
      </c>
      <c r="BC21">
        <v>6997</v>
      </c>
      <c r="BD21">
        <v>10069</v>
      </c>
      <c r="BE21">
        <v>6536</v>
      </c>
      <c r="BF21">
        <v>2810</v>
      </c>
      <c r="BG21">
        <v>3261</v>
      </c>
      <c r="BH21">
        <v>2774</v>
      </c>
      <c r="BI21">
        <v>7472</v>
      </c>
    </row>
    <row r="22" spans="1:71" ht="18">
      <c r="A22" s="129" t="s">
        <v>38</v>
      </c>
      <c r="B22" s="144" t="s">
        <v>323</v>
      </c>
      <c r="C22" s="128" t="s">
        <v>360</v>
      </c>
      <c r="D22">
        <v>243865</v>
      </c>
      <c r="E22">
        <v>53370</v>
      </c>
      <c r="F22">
        <v>9</v>
      </c>
      <c r="G22">
        <v>6968</v>
      </c>
      <c r="H22">
        <v>1984</v>
      </c>
      <c r="I22">
        <v>93.7</v>
      </c>
      <c r="J22">
        <v>5.6</v>
      </c>
      <c r="K22">
        <v>0.7</v>
      </c>
      <c r="L22">
        <v>0.1</v>
      </c>
      <c r="O22">
        <v>47.5</v>
      </c>
      <c r="P22" s="140" t="s">
        <v>307</v>
      </c>
      <c r="Q22">
        <v>64.7</v>
      </c>
      <c r="R22">
        <v>0</v>
      </c>
      <c r="S22">
        <v>79.900000000000006</v>
      </c>
      <c r="T22">
        <v>61.3</v>
      </c>
      <c r="U22">
        <v>50.6</v>
      </c>
      <c r="V22">
        <v>65.900000000000006</v>
      </c>
      <c r="W22">
        <v>117</v>
      </c>
      <c r="X22">
        <v>0</v>
      </c>
      <c r="Y22">
        <v>191.5</v>
      </c>
      <c r="Z22">
        <v>193.7</v>
      </c>
      <c r="AA22">
        <v>95</v>
      </c>
      <c r="AB22">
        <v>100</v>
      </c>
      <c r="AC22">
        <v>199.5</v>
      </c>
      <c r="AD22">
        <v>53.1</v>
      </c>
      <c r="AE22">
        <v>58.5</v>
      </c>
      <c r="AF22">
        <v>150</v>
      </c>
      <c r="AG22">
        <v>53</v>
      </c>
      <c r="AH22">
        <v>50.4</v>
      </c>
      <c r="AI22">
        <v>60.4</v>
      </c>
      <c r="AJ22">
        <v>61.9</v>
      </c>
      <c r="AK22">
        <v>55.2</v>
      </c>
      <c r="AL22">
        <v>63.8</v>
      </c>
      <c r="AM22">
        <v>122.1</v>
      </c>
      <c r="AN22">
        <v>65</v>
      </c>
      <c r="AO22">
        <v>65</v>
      </c>
      <c r="AP22">
        <v>65</v>
      </c>
      <c r="AQ22">
        <v>65</v>
      </c>
      <c r="AR22">
        <v>353.4</v>
      </c>
      <c r="AS22">
        <v>78.8</v>
      </c>
      <c r="AT22">
        <v>124</v>
      </c>
      <c r="AU22">
        <v>66</v>
      </c>
      <c r="AV22">
        <v>198</v>
      </c>
      <c r="AW22">
        <v>49</v>
      </c>
      <c r="AX22">
        <v>53.8</v>
      </c>
      <c r="AY22">
        <v>67.599999999999994</v>
      </c>
      <c r="AZ22">
        <v>72</v>
      </c>
      <c r="BA22">
        <v>54</v>
      </c>
      <c r="BB22">
        <v>45.8</v>
      </c>
      <c r="BC22">
        <v>52.8</v>
      </c>
      <c r="BD22">
        <v>34.299999999999997</v>
      </c>
      <c r="BE22">
        <v>43.7</v>
      </c>
      <c r="BF22">
        <v>27</v>
      </c>
      <c r="BG22">
        <v>51.3</v>
      </c>
      <c r="BH22">
        <v>31.4</v>
      </c>
      <c r="BI22">
        <v>60.3</v>
      </c>
    </row>
    <row r="23" spans="1:71" ht="18">
      <c r="A23" s="129" t="s">
        <v>39</v>
      </c>
      <c r="B23" s="144" t="s">
        <v>323</v>
      </c>
      <c r="C23" s="128" t="s">
        <v>360</v>
      </c>
      <c r="D23">
        <v>190005</v>
      </c>
      <c r="E23">
        <v>95962</v>
      </c>
      <c r="F23">
        <v>20</v>
      </c>
      <c r="G23">
        <v>10556</v>
      </c>
      <c r="H23">
        <v>1385</v>
      </c>
      <c r="I23">
        <v>100</v>
      </c>
      <c r="J23">
        <v>0</v>
      </c>
      <c r="K23">
        <v>0</v>
      </c>
      <c r="L23">
        <v>0.2</v>
      </c>
      <c r="O23">
        <v>67.599999999999994</v>
      </c>
      <c r="P23" s="140" t="s">
        <v>308</v>
      </c>
      <c r="Q23">
        <v>20.3</v>
      </c>
      <c r="R23">
        <v>0</v>
      </c>
      <c r="S23">
        <v>12.1</v>
      </c>
      <c r="T23">
        <v>25.2</v>
      </c>
      <c r="U23">
        <v>24.3</v>
      </c>
      <c r="V23">
        <v>16.100000000000001</v>
      </c>
      <c r="W23">
        <v>40.700000000000003</v>
      </c>
      <c r="X23">
        <v>0</v>
      </c>
      <c r="Y23">
        <v>44.5</v>
      </c>
      <c r="Z23">
        <v>5.6</v>
      </c>
      <c r="AA23">
        <v>4</v>
      </c>
      <c r="AB23">
        <v>0</v>
      </c>
      <c r="AC23">
        <v>63.4</v>
      </c>
      <c r="AD23">
        <v>19</v>
      </c>
      <c r="AE23">
        <v>33.1</v>
      </c>
      <c r="AF23">
        <v>81.199999999999989</v>
      </c>
      <c r="AG23">
        <v>25.9</v>
      </c>
      <c r="AH23">
        <v>28.2</v>
      </c>
      <c r="AI23">
        <v>25.1</v>
      </c>
      <c r="AJ23">
        <v>27.4</v>
      </c>
      <c r="AK23">
        <v>15.6</v>
      </c>
      <c r="AL23">
        <v>18.3</v>
      </c>
      <c r="AM23">
        <v>28</v>
      </c>
      <c r="AN23">
        <v>20</v>
      </c>
      <c r="AO23">
        <v>20</v>
      </c>
      <c r="AP23">
        <v>20</v>
      </c>
      <c r="AQ23">
        <v>20</v>
      </c>
      <c r="AR23">
        <v>81.899999999999991</v>
      </c>
      <c r="AS23">
        <v>16.899999999999999</v>
      </c>
      <c r="AT23">
        <v>38.4</v>
      </c>
      <c r="AU23">
        <v>22.2</v>
      </c>
      <c r="AV23">
        <v>69.099999999999994</v>
      </c>
      <c r="AW23">
        <v>27.4</v>
      </c>
      <c r="AX23">
        <v>35</v>
      </c>
      <c r="AY23">
        <v>21.7</v>
      </c>
      <c r="AZ23">
        <v>17.899999999999999</v>
      </c>
      <c r="BA23">
        <v>26.6</v>
      </c>
      <c r="BB23">
        <v>0</v>
      </c>
      <c r="BC23">
        <v>0</v>
      </c>
      <c r="BD23">
        <v>8.6999999999999993</v>
      </c>
      <c r="BE23">
        <v>0</v>
      </c>
      <c r="BF23">
        <v>34.799999999999997</v>
      </c>
      <c r="BG23">
        <v>39.200000000000003</v>
      </c>
      <c r="BH23">
        <v>41.9</v>
      </c>
      <c r="BI23">
        <v>31.5</v>
      </c>
    </row>
    <row r="24" spans="1:71" ht="18">
      <c r="A24" s="135" t="s">
        <v>42</v>
      </c>
      <c r="B24" s="144" t="s">
        <v>324</v>
      </c>
      <c r="C24" s="134" t="s">
        <v>361</v>
      </c>
      <c r="D24">
        <v>215776</v>
      </c>
      <c r="E24">
        <v>0</v>
      </c>
      <c r="F24">
        <v>3</v>
      </c>
      <c r="G24">
        <v>15413</v>
      </c>
      <c r="H24">
        <v>3692</v>
      </c>
      <c r="I24">
        <v>61.2</v>
      </c>
      <c r="J24">
        <v>23.9</v>
      </c>
      <c r="K24">
        <v>15</v>
      </c>
      <c r="L24">
        <v>0.2</v>
      </c>
      <c r="O24">
        <v>0</v>
      </c>
      <c r="P24" s="140" t="s">
        <v>309</v>
      </c>
      <c r="Q24">
        <v>15</v>
      </c>
      <c r="R24">
        <v>0</v>
      </c>
      <c r="S24">
        <v>7.9</v>
      </c>
      <c r="T24">
        <v>13.5</v>
      </c>
      <c r="U24">
        <v>25.1</v>
      </c>
      <c r="V24">
        <v>18</v>
      </c>
      <c r="W24">
        <v>42.2</v>
      </c>
      <c r="X24">
        <v>0</v>
      </c>
      <c r="Y24">
        <v>64</v>
      </c>
      <c r="Z24">
        <v>0.7</v>
      </c>
      <c r="AA24">
        <v>1</v>
      </c>
      <c r="AB24">
        <v>0</v>
      </c>
      <c r="AC24">
        <v>37.200000000000003</v>
      </c>
      <c r="AD24">
        <v>27.9</v>
      </c>
      <c r="AE24">
        <v>8.4</v>
      </c>
      <c r="AF24">
        <v>68.699999999999989</v>
      </c>
      <c r="AG24">
        <v>21.1</v>
      </c>
      <c r="AH24">
        <v>21.4</v>
      </c>
      <c r="AI24">
        <v>14.5</v>
      </c>
      <c r="AJ24">
        <v>10.7</v>
      </c>
      <c r="AK24">
        <v>29.2</v>
      </c>
      <c r="AL24">
        <v>17.899999999999999</v>
      </c>
      <c r="AM24">
        <v>50</v>
      </c>
      <c r="AN24">
        <v>15</v>
      </c>
      <c r="AO24">
        <v>15</v>
      </c>
      <c r="AP24">
        <v>15</v>
      </c>
      <c r="AQ24">
        <v>15</v>
      </c>
      <c r="AR24">
        <v>64.800000000000011</v>
      </c>
      <c r="AS24">
        <v>4.4000000000000004</v>
      </c>
      <c r="AT24">
        <v>37.5</v>
      </c>
      <c r="AU24">
        <v>11.8</v>
      </c>
      <c r="AV24">
        <v>32.9</v>
      </c>
      <c r="AW24">
        <v>23.7</v>
      </c>
      <c r="AX24">
        <v>11.2</v>
      </c>
      <c r="AY24">
        <v>10.7</v>
      </c>
      <c r="AZ24">
        <v>10.1</v>
      </c>
      <c r="BA24">
        <v>19.399999999999999</v>
      </c>
      <c r="BB24">
        <v>0</v>
      </c>
      <c r="BC24">
        <v>0</v>
      </c>
      <c r="BD24">
        <v>57.1</v>
      </c>
      <c r="BE24">
        <v>0</v>
      </c>
      <c r="BF24">
        <v>38.200000000000003</v>
      </c>
      <c r="BG24">
        <v>9.4</v>
      </c>
      <c r="BH24">
        <v>26.8</v>
      </c>
      <c r="BI24">
        <v>108.1</v>
      </c>
    </row>
    <row r="25" spans="1:71" ht="18">
      <c r="A25" s="135" t="s">
        <v>43</v>
      </c>
      <c r="B25" s="144" t="s">
        <v>325</v>
      </c>
      <c r="C25" s="134" t="s">
        <v>361</v>
      </c>
      <c r="D25">
        <v>258499</v>
      </c>
      <c r="E25">
        <v>28407</v>
      </c>
      <c r="F25">
        <v>72</v>
      </c>
      <c r="G25">
        <v>10771</v>
      </c>
      <c r="H25">
        <v>2500</v>
      </c>
      <c r="I25">
        <v>0</v>
      </c>
      <c r="J25">
        <v>0</v>
      </c>
      <c r="K25">
        <v>0</v>
      </c>
      <c r="L25">
        <v>1</v>
      </c>
      <c r="O25">
        <v>49</v>
      </c>
      <c r="P25" s="140" t="s">
        <v>390</v>
      </c>
      <c r="Q25">
        <v>0.5</v>
      </c>
      <c r="R25">
        <v>0.3</v>
      </c>
      <c r="S25">
        <v>0.2</v>
      </c>
      <c r="T25">
        <v>0.5</v>
      </c>
      <c r="U25">
        <v>0.1</v>
      </c>
      <c r="V25">
        <v>0.1</v>
      </c>
      <c r="W25">
        <v>0.79999999999999993</v>
      </c>
      <c r="X25">
        <v>0.4</v>
      </c>
      <c r="Y25">
        <v>0.90000000000000013</v>
      </c>
      <c r="Z25">
        <v>1.1000000000000001</v>
      </c>
      <c r="AA25">
        <v>0.1</v>
      </c>
      <c r="AB25">
        <v>0.2</v>
      </c>
      <c r="AC25">
        <v>0.30000000000000004</v>
      </c>
      <c r="AD25">
        <v>1.1000000000000001</v>
      </c>
      <c r="AE25">
        <v>0.7</v>
      </c>
      <c r="AF25">
        <v>1.5</v>
      </c>
      <c r="AG25">
        <v>0.5</v>
      </c>
      <c r="AH25">
        <v>0.5</v>
      </c>
      <c r="AI25">
        <v>0.6</v>
      </c>
      <c r="AJ25">
        <v>1.1000000000000001</v>
      </c>
      <c r="AK25">
        <v>1.4</v>
      </c>
      <c r="AL25">
        <v>0.4</v>
      </c>
      <c r="AM25">
        <v>0.5</v>
      </c>
      <c r="AN25">
        <v>0.1</v>
      </c>
      <c r="AO25">
        <v>0.4</v>
      </c>
      <c r="AP25">
        <v>0</v>
      </c>
      <c r="AQ25">
        <v>0.1</v>
      </c>
      <c r="AR25">
        <v>1.5</v>
      </c>
      <c r="AS25">
        <v>0.3</v>
      </c>
      <c r="AT25">
        <v>0.8</v>
      </c>
      <c r="AU25">
        <v>0.7</v>
      </c>
      <c r="AV25">
        <v>1</v>
      </c>
      <c r="AW25">
        <v>0.6</v>
      </c>
      <c r="AX25">
        <v>0.4</v>
      </c>
      <c r="AY25">
        <v>0.8</v>
      </c>
      <c r="AZ25">
        <v>0.2</v>
      </c>
      <c r="BA25">
        <v>0.5</v>
      </c>
      <c r="BB25">
        <v>0.5</v>
      </c>
      <c r="BC25">
        <v>0.1</v>
      </c>
      <c r="BD25">
        <v>0.3</v>
      </c>
      <c r="BE25">
        <v>0.1</v>
      </c>
      <c r="BF25">
        <v>0.5</v>
      </c>
      <c r="BG25">
        <v>0.8</v>
      </c>
      <c r="BH25">
        <v>0.4</v>
      </c>
      <c r="BI25">
        <v>0.5</v>
      </c>
    </row>
    <row r="26" spans="1:71">
      <c r="A26" s="135" t="s">
        <v>44</v>
      </c>
      <c r="B26" s="144" t="s">
        <v>324</v>
      </c>
      <c r="C26" s="134" t="s">
        <v>361</v>
      </c>
      <c r="D26">
        <v>241224</v>
      </c>
      <c r="E26">
        <v>42583</v>
      </c>
      <c r="F26">
        <v>11</v>
      </c>
      <c r="G26">
        <v>7538</v>
      </c>
      <c r="H26">
        <v>1967</v>
      </c>
      <c r="I26">
        <v>55.7</v>
      </c>
      <c r="J26">
        <v>25.6</v>
      </c>
      <c r="K26">
        <v>18.7</v>
      </c>
      <c r="L26">
        <v>0.1</v>
      </c>
      <c r="O26">
        <v>0</v>
      </c>
      <c r="S26" s="146"/>
      <c r="T26" s="146"/>
    </row>
    <row r="27" spans="1:71">
      <c r="A27" s="135" t="s">
        <v>45</v>
      </c>
      <c r="B27" s="144" t="s">
        <v>324</v>
      </c>
      <c r="C27" s="134" t="s">
        <v>361</v>
      </c>
      <c r="D27">
        <v>530698</v>
      </c>
      <c r="E27">
        <v>52563</v>
      </c>
      <c r="F27">
        <v>10</v>
      </c>
      <c r="G27">
        <v>10614</v>
      </c>
      <c r="H27">
        <v>3617</v>
      </c>
      <c r="I27">
        <v>82.6</v>
      </c>
      <c r="J27">
        <v>13.9</v>
      </c>
      <c r="K27">
        <v>3.5</v>
      </c>
      <c r="L27">
        <v>0</v>
      </c>
      <c r="O27">
        <v>63.8</v>
      </c>
      <c r="S27" s="146"/>
      <c r="T27" s="146"/>
    </row>
    <row r="28" spans="1:71">
      <c r="A28" s="135" t="s">
        <v>46</v>
      </c>
      <c r="B28" s="144" t="s">
        <v>326</v>
      </c>
      <c r="C28" s="134" t="s">
        <v>361</v>
      </c>
      <c r="D28">
        <v>543238</v>
      </c>
      <c r="E28">
        <v>75070</v>
      </c>
      <c r="F28">
        <v>98</v>
      </c>
      <c r="G28">
        <v>11810</v>
      </c>
      <c r="H28">
        <v>4010</v>
      </c>
      <c r="I28">
        <v>58.5</v>
      </c>
      <c r="J28">
        <v>33.1</v>
      </c>
      <c r="K28">
        <v>8.4</v>
      </c>
      <c r="L28">
        <v>0.7</v>
      </c>
      <c r="O28">
        <v>26.55</v>
      </c>
      <c r="S28" s="146"/>
      <c r="T28" s="146"/>
    </row>
    <row r="29" spans="1:71" ht="18">
      <c r="A29" s="135" t="s">
        <v>47</v>
      </c>
      <c r="B29" s="144" t="s">
        <v>325</v>
      </c>
      <c r="C29" s="134" t="s">
        <v>361</v>
      </c>
      <c r="D29">
        <v>319470</v>
      </c>
      <c r="E29">
        <v>47331</v>
      </c>
      <c r="F29">
        <v>7</v>
      </c>
      <c r="G29">
        <v>12287</v>
      </c>
      <c r="H29">
        <v>3891</v>
      </c>
      <c r="I29">
        <v>53.1</v>
      </c>
      <c r="J29">
        <v>19</v>
      </c>
      <c r="K29">
        <v>27.9</v>
      </c>
      <c r="L29">
        <v>0.1</v>
      </c>
      <c r="O29">
        <v>50.6</v>
      </c>
      <c r="P29" s="146"/>
      <c r="Q29" s="140" t="s">
        <v>301</v>
      </c>
      <c r="R29" s="140" t="s">
        <v>302</v>
      </c>
      <c r="S29" s="140" t="s">
        <v>303</v>
      </c>
      <c r="T29" s="140" t="s">
        <v>304</v>
      </c>
      <c r="U29" s="140" t="s">
        <v>306</v>
      </c>
      <c r="V29" s="140" t="s">
        <v>307</v>
      </c>
      <c r="W29" s="140" t="s">
        <v>308</v>
      </c>
      <c r="X29" s="140" t="s">
        <v>309</v>
      </c>
      <c r="Y29" s="140" t="s">
        <v>390</v>
      </c>
      <c r="AA29">
        <v>0.5</v>
      </c>
      <c r="AB29">
        <v>0.3</v>
      </c>
      <c r="AC29">
        <v>0.2</v>
      </c>
      <c r="AD29">
        <v>0.5</v>
      </c>
      <c r="AE29">
        <v>0.1</v>
      </c>
      <c r="AF29">
        <v>0.1</v>
      </c>
      <c r="AG29">
        <v>0.39999999999999997</v>
      </c>
      <c r="AH29">
        <v>0.4</v>
      </c>
      <c r="AI29">
        <v>0.18000000000000002</v>
      </c>
      <c r="AJ29">
        <v>0.27500000000000002</v>
      </c>
      <c r="AK29">
        <v>0.05</v>
      </c>
      <c r="AL29">
        <v>0.2</v>
      </c>
      <c r="AM29">
        <v>0.10000000000000002</v>
      </c>
      <c r="AN29">
        <v>0.55000000000000004</v>
      </c>
      <c r="AO29">
        <v>0.7</v>
      </c>
      <c r="AP29">
        <v>0.5</v>
      </c>
      <c r="AQ29">
        <v>0.5</v>
      </c>
      <c r="AR29">
        <v>0.25</v>
      </c>
      <c r="AS29">
        <v>0.6</v>
      </c>
      <c r="AT29">
        <v>0.55000000000000004</v>
      </c>
      <c r="AU29">
        <v>1.4</v>
      </c>
      <c r="AV29">
        <v>0.4</v>
      </c>
      <c r="AW29">
        <v>0.25</v>
      </c>
      <c r="AX29">
        <v>0.1</v>
      </c>
      <c r="AY29">
        <v>0.4</v>
      </c>
      <c r="AZ29">
        <v>0</v>
      </c>
      <c r="BA29">
        <v>0.1</v>
      </c>
      <c r="BB29">
        <v>0.3</v>
      </c>
      <c r="BC29">
        <v>0.3</v>
      </c>
      <c r="BD29">
        <v>0.4</v>
      </c>
      <c r="BE29">
        <v>0.7</v>
      </c>
      <c r="BF29">
        <v>0.33333333333333331</v>
      </c>
      <c r="BG29">
        <v>0.6</v>
      </c>
      <c r="BH29">
        <v>0.4</v>
      </c>
      <c r="BI29">
        <v>0.8</v>
      </c>
      <c r="BJ29">
        <v>0.2</v>
      </c>
      <c r="BK29">
        <v>0.5</v>
      </c>
      <c r="BL29">
        <v>0.5</v>
      </c>
      <c r="BM29">
        <v>0.1</v>
      </c>
      <c r="BN29">
        <v>0.3</v>
      </c>
      <c r="BO29">
        <v>0.1</v>
      </c>
      <c r="BP29">
        <v>0.5</v>
      </c>
      <c r="BQ29">
        <v>0.8</v>
      </c>
      <c r="BR29">
        <v>0.4</v>
      </c>
      <c r="BS29">
        <v>0.25</v>
      </c>
    </row>
    <row r="30" spans="1:71">
      <c r="A30" s="123" t="s">
        <v>50</v>
      </c>
      <c r="B30" s="144" t="s">
        <v>327</v>
      </c>
      <c r="C30" s="131" t="s">
        <v>362</v>
      </c>
      <c r="D30">
        <v>449640</v>
      </c>
      <c r="E30">
        <v>35496</v>
      </c>
      <c r="F30">
        <v>32</v>
      </c>
      <c r="G30">
        <v>7137</v>
      </c>
      <c r="H30">
        <v>1960</v>
      </c>
      <c r="I30">
        <v>61.3</v>
      </c>
      <c r="J30">
        <v>25.7</v>
      </c>
      <c r="K30">
        <v>12.9</v>
      </c>
      <c r="L30">
        <v>0.3</v>
      </c>
      <c r="O30">
        <v>27</v>
      </c>
      <c r="P30" s="142" t="s">
        <v>312</v>
      </c>
      <c r="Q30">
        <v>329341</v>
      </c>
      <c r="R30">
        <v>0</v>
      </c>
      <c r="S30">
        <v>77</v>
      </c>
      <c r="T30">
        <v>6721</v>
      </c>
      <c r="U30">
        <v>4539</v>
      </c>
      <c r="V30">
        <v>64.7</v>
      </c>
      <c r="W30">
        <v>20.3</v>
      </c>
      <c r="X30">
        <v>15</v>
      </c>
      <c r="Y30">
        <v>0.5</v>
      </c>
    </row>
    <row r="31" spans="1:71">
      <c r="A31" s="123" t="s">
        <v>51</v>
      </c>
      <c r="B31" s="144" t="s">
        <v>328</v>
      </c>
      <c r="C31" s="131" t="s">
        <v>362</v>
      </c>
      <c r="D31">
        <v>380973</v>
      </c>
      <c r="E31">
        <v>413646</v>
      </c>
      <c r="F31">
        <v>61</v>
      </c>
      <c r="G31">
        <v>7470</v>
      </c>
      <c r="H31">
        <v>7080</v>
      </c>
      <c r="I31">
        <v>53</v>
      </c>
      <c r="J31">
        <v>25.9</v>
      </c>
      <c r="K31">
        <v>21.1</v>
      </c>
      <c r="L31">
        <v>0.5</v>
      </c>
      <c r="O31">
        <v>72</v>
      </c>
      <c r="P31" s="142" t="s">
        <v>315</v>
      </c>
      <c r="Q31">
        <v>430062</v>
      </c>
      <c r="R31">
        <v>60253</v>
      </c>
      <c r="S31">
        <v>42</v>
      </c>
      <c r="T31">
        <v>8270</v>
      </c>
      <c r="U31">
        <v>6873</v>
      </c>
      <c r="V31">
        <v>0</v>
      </c>
      <c r="W31">
        <v>0</v>
      </c>
      <c r="X31">
        <v>0</v>
      </c>
      <c r="Y31">
        <v>0.3</v>
      </c>
    </row>
    <row r="32" spans="1:71">
      <c r="A32" s="123" t="s">
        <v>52</v>
      </c>
      <c r="B32" s="144" t="s">
        <v>327</v>
      </c>
      <c r="C32" s="131" t="s">
        <v>362</v>
      </c>
      <c r="D32">
        <v>188629</v>
      </c>
      <c r="E32">
        <v>0</v>
      </c>
      <c r="F32">
        <v>40</v>
      </c>
      <c r="G32">
        <v>6504</v>
      </c>
      <c r="H32">
        <v>1302</v>
      </c>
      <c r="I32">
        <v>54.9</v>
      </c>
      <c r="J32">
        <v>26.1</v>
      </c>
      <c r="K32">
        <v>19</v>
      </c>
      <c r="L32">
        <v>0.7</v>
      </c>
      <c r="O32">
        <v>34.299999999999997</v>
      </c>
      <c r="P32" s="142" t="s">
        <v>314</v>
      </c>
      <c r="Q32">
        <v>390718</v>
      </c>
      <c r="R32">
        <v>78678</v>
      </c>
      <c r="S32">
        <v>20</v>
      </c>
      <c r="T32">
        <v>7236</v>
      </c>
      <c r="U32">
        <v>7424</v>
      </c>
      <c r="V32">
        <v>79.900000000000006</v>
      </c>
      <c r="W32">
        <v>12.1</v>
      </c>
      <c r="X32">
        <v>7.9</v>
      </c>
      <c r="Y32">
        <v>0.2</v>
      </c>
    </row>
    <row r="33" spans="1:28">
      <c r="A33" s="123" t="s">
        <v>53</v>
      </c>
      <c r="B33" s="144" t="s">
        <v>329</v>
      </c>
      <c r="C33" s="131" t="s">
        <v>362</v>
      </c>
      <c r="D33">
        <v>218514</v>
      </c>
      <c r="E33">
        <v>42322</v>
      </c>
      <c r="F33">
        <v>25</v>
      </c>
      <c r="G33">
        <v>9501</v>
      </c>
      <c r="H33">
        <v>2009</v>
      </c>
      <c r="I33">
        <v>0</v>
      </c>
      <c r="J33">
        <v>0</v>
      </c>
      <c r="K33">
        <v>0</v>
      </c>
      <c r="L33">
        <v>0.4</v>
      </c>
      <c r="O33">
        <v>53.8</v>
      </c>
      <c r="P33" s="142" t="s">
        <v>313</v>
      </c>
      <c r="Q33">
        <v>379924</v>
      </c>
      <c r="R33">
        <v>71481</v>
      </c>
      <c r="S33">
        <v>55</v>
      </c>
      <c r="T33">
        <v>9498</v>
      </c>
      <c r="U33">
        <v>5802</v>
      </c>
      <c r="V33">
        <v>61.3</v>
      </c>
      <c r="W33">
        <v>25.2</v>
      </c>
      <c r="X33">
        <v>13.5</v>
      </c>
      <c r="Y33">
        <v>0.5</v>
      </c>
    </row>
    <row r="34" spans="1:28" ht="41.4">
      <c r="A34" s="123" t="s">
        <v>54</v>
      </c>
      <c r="B34" t="s">
        <v>327</v>
      </c>
      <c r="C34" s="131" t="s">
        <v>362</v>
      </c>
      <c r="D34">
        <v>122880</v>
      </c>
      <c r="E34">
        <v>50703</v>
      </c>
      <c r="F34">
        <v>22</v>
      </c>
      <c r="G34">
        <v>5343</v>
      </c>
      <c r="H34">
        <v>1012</v>
      </c>
      <c r="I34">
        <v>33.799999999999997</v>
      </c>
      <c r="J34">
        <v>29.4</v>
      </c>
      <c r="K34">
        <v>36.799999999999997</v>
      </c>
      <c r="L34">
        <v>0.5</v>
      </c>
      <c r="O34">
        <v>30.15</v>
      </c>
      <c r="P34" s="142" t="s">
        <v>316</v>
      </c>
      <c r="Q34">
        <v>246347</v>
      </c>
      <c r="R34">
        <v>69506</v>
      </c>
      <c r="S34">
        <v>7</v>
      </c>
      <c r="T34">
        <v>7038</v>
      </c>
      <c r="U34">
        <v>3718</v>
      </c>
      <c r="V34">
        <v>50.6</v>
      </c>
      <c r="W34">
        <v>24.3</v>
      </c>
      <c r="X34">
        <v>25.1</v>
      </c>
      <c r="Y34">
        <v>0.1</v>
      </c>
      <c r="AB34" s="148" t="s">
        <v>398</v>
      </c>
    </row>
    <row r="35" spans="1:28">
      <c r="A35" s="123" t="s">
        <v>55</v>
      </c>
      <c r="B35" s="144" t="s">
        <v>330</v>
      </c>
      <c r="C35" s="131" t="s">
        <v>362</v>
      </c>
      <c r="D35">
        <v>267015</v>
      </c>
      <c r="E35">
        <v>47315</v>
      </c>
      <c r="F35">
        <v>62</v>
      </c>
      <c r="G35">
        <v>8091</v>
      </c>
      <c r="H35">
        <v>5291</v>
      </c>
      <c r="I35">
        <v>60.4</v>
      </c>
      <c r="J35">
        <v>25.1</v>
      </c>
      <c r="K35">
        <v>14.5</v>
      </c>
      <c r="L35">
        <v>0.6</v>
      </c>
      <c r="O35">
        <v>25.2</v>
      </c>
      <c r="P35" s="142" t="s">
        <v>317</v>
      </c>
      <c r="Q35">
        <v>312190</v>
      </c>
      <c r="R35">
        <v>45070</v>
      </c>
      <c r="S35">
        <v>10</v>
      </c>
      <c r="T35">
        <v>6504</v>
      </c>
      <c r="U35">
        <v>5977</v>
      </c>
      <c r="V35">
        <v>65.900000000000006</v>
      </c>
      <c r="W35">
        <v>16.100000000000001</v>
      </c>
      <c r="X35">
        <v>18</v>
      </c>
      <c r="Y35">
        <v>0.1</v>
      </c>
      <c r="AB35" s="24">
        <v>43.3</v>
      </c>
    </row>
    <row r="36" spans="1:28">
      <c r="A36" s="123" t="s">
        <v>56</v>
      </c>
      <c r="B36" s="144" t="s">
        <v>329</v>
      </c>
      <c r="C36" s="131" t="s">
        <v>362</v>
      </c>
      <c r="D36">
        <v>211543</v>
      </c>
      <c r="E36">
        <v>104093</v>
      </c>
      <c r="F36">
        <v>6</v>
      </c>
      <c r="G36">
        <v>7555</v>
      </c>
      <c r="H36">
        <v>3098</v>
      </c>
      <c r="I36">
        <v>50.4</v>
      </c>
      <c r="J36">
        <v>28.2</v>
      </c>
      <c r="K36">
        <v>21.4</v>
      </c>
      <c r="L36">
        <v>0.1</v>
      </c>
      <c r="O36">
        <v>66.5</v>
      </c>
      <c r="P36" s="143" t="s">
        <v>318</v>
      </c>
      <c r="Q36">
        <v>711691</v>
      </c>
      <c r="R36">
        <v>168153</v>
      </c>
      <c r="S36">
        <v>63</v>
      </c>
      <c r="T36">
        <v>20226</v>
      </c>
      <c r="U36">
        <v>15405</v>
      </c>
      <c r="V36">
        <v>117</v>
      </c>
      <c r="W36">
        <v>40.700000000000003</v>
      </c>
      <c r="X36">
        <v>42.2</v>
      </c>
      <c r="Y36">
        <v>0.79999999999999993</v>
      </c>
      <c r="AB36" s="29">
        <v>100</v>
      </c>
    </row>
    <row r="37" spans="1:28">
      <c r="A37" s="129" t="s">
        <v>58</v>
      </c>
      <c r="B37" s="144" t="s">
        <v>331</v>
      </c>
      <c r="C37" s="128" t="s">
        <v>363</v>
      </c>
      <c r="D37">
        <v>197277</v>
      </c>
      <c r="E37">
        <v>62661</v>
      </c>
      <c r="F37">
        <v>40</v>
      </c>
      <c r="G37">
        <v>4932</v>
      </c>
      <c r="H37">
        <v>2435</v>
      </c>
      <c r="I37">
        <v>61.9</v>
      </c>
      <c r="J37">
        <v>27.4</v>
      </c>
      <c r="K37">
        <v>10.7</v>
      </c>
      <c r="L37">
        <v>0.6</v>
      </c>
      <c r="O37">
        <v>52.8</v>
      </c>
      <c r="P37" s="143" t="s">
        <v>319</v>
      </c>
      <c r="Q37">
        <v>199640</v>
      </c>
      <c r="R37">
        <v>78864</v>
      </c>
      <c r="S37">
        <v>37</v>
      </c>
      <c r="T37">
        <v>6050</v>
      </c>
      <c r="U37">
        <v>3019</v>
      </c>
      <c r="V37">
        <v>0</v>
      </c>
      <c r="W37">
        <v>0</v>
      </c>
      <c r="X37">
        <v>0</v>
      </c>
      <c r="Y37">
        <v>0.4</v>
      </c>
      <c r="AB37" s="29">
        <v>45.2</v>
      </c>
    </row>
    <row r="38" spans="1:28">
      <c r="A38" s="129" t="s">
        <v>59</v>
      </c>
      <c r="B38" s="144" t="s">
        <v>332</v>
      </c>
      <c r="C38" s="128" t="s">
        <v>363</v>
      </c>
      <c r="D38">
        <v>340912</v>
      </c>
      <c r="E38">
        <v>332728</v>
      </c>
      <c r="F38">
        <v>163</v>
      </c>
      <c r="G38">
        <v>7102</v>
      </c>
      <c r="H38">
        <v>3453</v>
      </c>
      <c r="I38">
        <v>55.2</v>
      </c>
      <c r="J38">
        <v>15.6</v>
      </c>
      <c r="K38">
        <v>29.2</v>
      </c>
      <c r="L38">
        <v>1.4</v>
      </c>
      <c r="O38">
        <v>53</v>
      </c>
      <c r="P38" s="144" t="s">
        <v>320</v>
      </c>
      <c r="Q38">
        <v>3465811</v>
      </c>
      <c r="R38">
        <v>546972</v>
      </c>
      <c r="S38">
        <v>177</v>
      </c>
      <c r="T38">
        <v>124118</v>
      </c>
      <c r="U38">
        <v>2869</v>
      </c>
      <c r="V38">
        <v>191.5</v>
      </c>
      <c r="W38">
        <v>44.5</v>
      </c>
      <c r="X38">
        <v>64</v>
      </c>
      <c r="Y38">
        <v>0.90000000000000013</v>
      </c>
      <c r="AB38" s="29">
        <v>42.7</v>
      </c>
    </row>
    <row r="39" spans="1:28">
      <c r="A39" s="129" t="s">
        <v>60</v>
      </c>
      <c r="B39" s="144" t="s">
        <v>333</v>
      </c>
      <c r="C39" s="128" t="s">
        <v>363</v>
      </c>
      <c r="D39">
        <v>213402</v>
      </c>
      <c r="E39">
        <v>0</v>
      </c>
      <c r="F39">
        <v>28</v>
      </c>
      <c r="G39">
        <v>6277</v>
      </c>
      <c r="H39">
        <v>3862</v>
      </c>
      <c r="I39">
        <v>63.8</v>
      </c>
      <c r="J39">
        <v>18.3</v>
      </c>
      <c r="K39">
        <v>17.899999999999999</v>
      </c>
      <c r="L39">
        <v>0.4</v>
      </c>
      <c r="O39">
        <v>45.8</v>
      </c>
      <c r="P39" s="144" t="s">
        <v>323</v>
      </c>
      <c r="Q39">
        <v>813885</v>
      </c>
      <c r="R39">
        <v>149332</v>
      </c>
      <c r="S39">
        <v>78</v>
      </c>
      <c r="T39">
        <v>35984</v>
      </c>
      <c r="U39">
        <v>6520</v>
      </c>
      <c r="V39">
        <v>193.7</v>
      </c>
      <c r="W39">
        <v>5.6</v>
      </c>
      <c r="X39">
        <v>0.7</v>
      </c>
      <c r="Y39">
        <v>1.1000000000000001</v>
      </c>
      <c r="AB39" s="29">
        <v>47.8</v>
      </c>
    </row>
    <row r="40" spans="1:28" ht="27.6">
      <c r="A40" s="129" t="s">
        <v>61</v>
      </c>
      <c r="B40" s="144" t="s">
        <v>331</v>
      </c>
      <c r="C40" s="128" t="s">
        <v>363</v>
      </c>
      <c r="D40">
        <v>106382</v>
      </c>
      <c r="E40">
        <v>81343</v>
      </c>
      <c r="F40">
        <v>14</v>
      </c>
      <c r="G40">
        <v>4092</v>
      </c>
      <c r="H40">
        <v>1700</v>
      </c>
      <c r="I40">
        <v>0</v>
      </c>
      <c r="J40">
        <v>0</v>
      </c>
      <c r="K40">
        <v>0</v>
      </c>
      <c r="L40">
        <v>0.5</v>
      </c>
      <c r="O40">
        <v>65.900000000000006</v>
      </c>
      <c r="P40" s="144" t="s">
        <v>321</v>
      </c>
      <c r="Q40">
        <v>534731</v>
      </c>
      <c r="R40">
        <v>201414</v>
      </c>
      <c r="S40">
        <v>18</v>
      </c>
      <c r="T40">
        <v>18460</v>
      </c>
      <c r="U40">
        <v>2798</v>
      </c>
      <c r="V40">
        <v>95</v>
      </c>
      <c r="W40">
        <v>4</v>
      </c>
      <c r="X40">
        <v>1</v>
      </c>
      <c r="Y40">
        <v>0.1</v>
      </c>
      <c r="AB40" s="29">
        <v>41.8</v>
      </c>
    </row>
    <row r="41" spans="1:28" ht="27.6">
      <c r="A41" s="123" t="s">
        <v>64</v>
      </c>
      <c r="B41" s="144" t="s">
        <v>334</v>
      </c>
      <c r="C41" s="131" t="s">
        <v>232</v>
      </c>
      <c r="D41">
        <v>475536</v>
      </c>
      <c r="E41">
        <v>34124</v>
      </c>
      <c r="F41">
        <v>75</v>
      </c>
      <c r="G41">
        <v>14410</v>
      </c>
      <c r="H41">
        <v>5790</v>
      </c>
      <c r="I41">
        <v>65</v>
      </c>
      <c r="J41">
        <v>20</v>
      </c>
      <c r="K41">
        <v>15</v>
      </c>
      <c r="L41">
        <v>0.4</v>
      </c>
      <c r="O41">
        <v>65</v>
      </c>
      <c r="P41" s="144" t="s">
        <v>322</v>
      </c>
      <c r="Q41">
        <v>401845</v>
      </c>
      <c r="R41">
        <v>159389</v>
      </c>
      <c r="S41">
        <v>23</v>
      </c>
      <c r="T41">
        <v>10046</v>
      </c>
      <c r="U41">
        <v>5392</v>
      </c>
      <c r="V41">
        <v>100</v>
      </c>
      <c r="W41">
        <v>0</v>
      </c>
      <c r="X41">
        <v>0</v>
      </c>
      <c r="Y41">
        <v>0.2</v>
      </c>
      <c r="AB41" s="29">
        <v>42.2</v>
      </c>
    </row>
    <row r="42" spans="1:28" ht="27.6">
      <c r="A42" s="123" t="s">
        <v>65</v>
      </c>
      <c r="B42" s="144" t="s">
        <v>335</v>
      </c>
      <c r="C42" s="131" t="s">
        <v>232</v>
      </c>
      <c r="D42">
        <v>693183</v>
      </c>
      <c r="E42">
        <v>39531</v>
      </c>
      <c r="F42">
        <v>20</v>
      </c>
      <c r="G42">
        <v>15754</v>
      </c>
      <c r="H42">
        <v>14846</v>
      </c>
      <c r="I42">
        <v>65</v>
      </c>
      <c r="J42">
        <v>20</v>
      </c>
      <c r="K42">
        <v>15</v>
      </c>
      <c r="L42">
        <v>0.1</v>
      </c>
      <c r="O42">
        <v>78.8</v>
      </c>
      <c r="P42" s="144" t="s">
        <v>324</v>
      </c>
      <c r="Q42">
        <v>987698</v>
      </c>
      <c r="R42">
        <v>95146</v>
      </c>
      <c r="S42">
        <v>24</v>
      </c>
      <c r="T42">
        <v>33565</v>
      </c>
      <c r="U42">
        <v>9276</v>
      </c>
      <c r="V42">
        <v>199.5</v>
      </c>
      <c r="W42">
        <v>63.4</v>
      </c>
      <c r="X42">
        <v>37.200000000000003</v>
      </c>
      <c r="Y42">
        <v>0.30000000000000004</v>
      </c>
      <c r="AB42" s="29">
        <v>37.1</v>
      </c>
    </row>
    <row r="43" spans="1:28" ht="27.6">
      <c r="A43" s="123" t="s">
        <v>66</v>
      </c>
      <c r="B43" s="142" t="s">
        <v>337</v>
      </c>
      <c r="C43" s="131" t="s">
        <v>232</v>
      </c>
      <c r="D43">
        <v>485599</v>
      </c>
      <c r="E43">
        <v>22231</v>
      </c>
      <c r="F43">
        <v>73</v>
      </c>
      <c r="G43">
        <v>7832</v>
      </c>
      <c r="H43">
        <v>11212</v>
      </c>
      <c r="I43">
        <v>65</v>
      </c>
      <c r="J43">
        <v>20</v>
      </c>
      <c r="K43">
        <v>15</v>
      </c>
      <c r="L43">
        <v>0.4</v>
      </c>
      <c r="O43">
        <v>43.7</v>
      </c>
      <c r="P43" s="144" t="s">
        <v>325</v>
      </c>
      <c r="Q43">
        <v>577969</v>
      </c>
      <c r="R43">
        <v>75738</v>
      </c>
      <c r="S43">
        <v>79</v>
      </c>
      <c r="T43">
        <v>23058</v>
      </c>
      <c r="U43">
        <v>6391</v>
      </c>
      <c r="V43">
        <v>53.1</v>
      </c>
      <c r="W43">
        <v>19</v>
      </c>
      <c r="X43">
        <v>27.9</v>
      </c>
      <c r="Y43">
        <v>1.1000000000000001</v>
      </c>
      <c r="AB43" s="31">
        <v>41.8</v>
      </c>
    </row>
    <row r="44" spans="1:28">
      <c r="A44" s="123" t="s">
        <v>67</v>
      </c>
      <c r="B44" s="142" t="s">
        <v>338</v>
      </c>
      <c r="C44" s="131" t="s">
        <v>232</v>
      </c>
      <c r="D44">
        <v>116051</v>
      </c>
      <c r="E44">
        <v>48307</v>
      </c>
      <c r="F44">
        <v>0</v>
      </c>
      <c r="G44">
        <v>8289</v>
      </c>
      <c r="H44">
        <v>5125</v>
      </c>
      <c r="I44">
        <v>65</v>
      </c>
      <c r="J44">
        <v>20</v>
      </c>
      <c r="K44">
        <v>15</v>
      </c>
      <c r="L44">
        <v>0</v>
      </c>
      <c r="O44">
        <v>66</v>
      </c>
      <c r="P44" s="144" t="s">
        <v>326</v>
      </c>
      <c r="Q44">
        <v>543238</v>
      </c>
      <c r="R44">
        <v>75070</v>
      </c>
      <c r="S44">
        <v>98</v>
      </c>
      <c r="T44">
        <v>11810</v>
      </c>
      <c r="U44">
        <v>4010</v>
      </c>
      <c r="V44">
        <v>58.5</v>
      </c>
      <c r="W44">
        <v>33.1</v>
      </c>
      <c r="X44">
        <v>8.4</v>
      </c>
      <c r="Y44">
        <v>0.7</v>
      </c>
      <c r="AB44" s="29">
        <v>77.3</v>
      </c>
    </row>
    <row r="45" spans="1:28" ht="27.6">
      <c r="A45" s="123" t="s">
        <v>68</v>
      </c>
      <c r="B45" s="144" t="s">
        <v>334</v>
      </c>
      <c r="C45" s="131" t="s">
        <v>232</v>
      </c>
      <c r="D45">
        <v>291367</v>
      </c>
      <c r="E45">
        <v>38271</v>
      </c>
      <c r="F45">
        <v>18</v>
      </c>
      <c r="G45">
        <v>15335</v>
      </c>
      <c r="H45">
        <v>2754</v>
      </c>
      <c r="I45">
        <v>57.1</v>
      </c>
      <c r="J45">
        <v>8</v>
      </c>
      <c r="K45">
        <v>35</v>
      </c>
      <c r="L45">
        <v>0.1</v>
      </c>
      <c r="O45">
        <v>60.4</v>
      </c>
      <c r="P45" s="144" t="s">
        <v>327</v>
      </c>
      <c r="Q45">
        <v>761149</v>
      </c>
      <c r="R45">
        <v>86199</v>
      </c>
      <c r="S45">
        <v>94</v>
      </c>
      <c r="T45">
        <v>18984</v>
      </c>
      <c r="U45">
        <v>4274</v>
      </c>
      <c r="V45">
        <v>150</v>
      </c>
      <c r="W45">
        <v>81.199999999999989</v>
      </c>
      <c r="X45">
        <v>68.699999999999989</v>
      </c>
      <c r="Y45">
        <v>1.5</v>
      </c>
      <c r="AB45" s="29">
        <v>43.7</v>
      </c>
    </row>
    <row r="46" spans="1:28">
      <c r="A46" s="123" t="s">
        <v>69</v>
      </c>
      <c r="B46" s="142" t="s">
        <v>339</v>
      </c>
      <c r="C46" s="131" t="s">
        <v>232</v>
      </c>
      <c r="D46">
        <v>132196</v>
      </c>
      <c r="E46">
        <v>145896</v>
      </c>
      <c r="F46">
        <v>2</v>
      </c>
      <c r="G46">
        <v>10169</v>
      </c>
      <c r="H46">
        <v>6967</v>
      </c>
      <c r="I46">
        <v>65</v>
      </c>
      <c r="J46">
        <v>20</v>
      </c>
      <c r="K46">
        <v>15</v>
      </c>
      <c r="L46">
        <v>0.1</v>
      </c>
      <c r="O46">
        <v>66</v>
      </c>
      <c r="P46">
        <v>380973</v>
      </c>
      <c r="Q46">
        <v>413646</v>
      </c>
      <c r="R46">
        <v>61</v>
      </c>
      <c r="S46">
        <v>7470</v>
      </c>
      <c r="T46">
        <v>7080</v>
      </c>
      <c r="U46">
        <v>53</v>
      </c>
      <c r="V46">
        <v>25.9</v>
      </c>
      <c r="W46">
        <v>21.1</v>
      </c>
      <c r="X46">
        <v>0.5</v>
      </c>
      <c r="AB46" s="29">
        <v>36.9</v>
      </c>
    </row>
    <row r="47" spans="1:28">
      <c r="A47" s="129" t="s">
        <v>72</v>
      </c>
      <c r="B47" s="142" t="s">
        <v>340</v>
      </c>
      <c r="C47" s="128" t="s">
        <v>364</v>
      </c>
      <c r="D47">
        <v>488108</v>
      </c>
      <c r="E47">
        <v>57971</v>
      </c>
      <c r="F47">
        <v>55</v>
      </c>
      <c r="G47">
        <v>25690</v>
      </c>
      <c r="H47">
        <v>1238</v>
      </c>
      <c r="I47">
        <v>95.4</v>
      </c>
      <c r="J47">
        <v>1.7</v>
      </c>
      <c r="K47">
        <v>2.9</v>
      </c>
      <c r="L47">
        <v>0.3</v>
      </c>
      <c r="O47">
        <v>55.2</v>
      </c>
      <c r="P47">
        <v>430057</v>
      </c>
      <c r="Q47">
        <v>146415</v>
      </c>
      <c r="R47">
        <v>31</v>
      </c>
      <c r="S47">
        <v>17056</v>
      </c>
      <c r="T47">
        <v>5107</v>
      </c>
      <c r="U47">
        <v>50.4</v>
      </c>
      <c r="V47">
        <v>28.2</v>
      </c>
      <c r="W47">
        <v>21.4</v>
      </c>
      <c r="X47">
        <v>0.5</v>
      </c>
      <c r="AB47" s="29">
        <v>42.6</v>
      </c>
    </row>
    <row r="48" spans="1:28">
      <c r="A48" s="129" t="s">
        <v>73</v>
      </c>
      <c r="B48" s="142" t="s">
        <v>340</v>
      </c>
      <c r="C48" s="128" t="s">
        <v>364</v>
      </c>
      <c r="D48">
        <v>251546</v>
      </c>
      <c r="E48">
        <v>36286</v>
      </c>
      <c r="F48">
        <v>15</v>
      </c>
      <c r="G48">
        <v>6987</v>
      </c>
      <c r="H48">
        <v>3491</v>
      </c>
      <c r="I48">
        <v>57.8</v>
      </c>
      <c r="J48">
        <v>29.1</v>
      </c>
      <c r="K48">
        <v>13.1</v>
      </c>
      <c r="L48">
        <v>0.1</v>
      </c>
      <c r="P48">
        <v>267015</v>
      </c>
      <c r="Q48">
        <v>47315</v>
      </c>
      <c r="R48">
        <v>62</v>
      </c>
      <c r="S48">
        <v>8091</v>
      </c>
      <c r="T48">
        <v>5291</v>
      </c>
      <c r="U48">
        <v>60.4</v>
      </c>
      <c r="V48">
        <v>25.1</v>
      </c>
      <c r="W48">
        <v>14.5</v>
      </c>
      <c r="X48">
        <v>0.6</v>
      </c>
      <c r="AB48" s="31">
        <v>40.700000000000003</v>
      </c>
    </row>
    <row r="49" spans="1:55">
      <c r="A49" s="129" t="s">
        <v>74</v>
      </c>
      <c r="B49" s="142" t="s">
        <v>340</v>
      </c>
      <c r="C49" s="128" t="s">
        <v>364</v>
      </c>
      <c r="D49">
        <v>743363</v>
      </c>
      <c r="E49">
        <v>18090</v>
      </c>
      <c r="F49">
        <v>60</v>
      </c>
      <c r="G49">
        <v>23230</v>
      </c>
      <c r="H49">
        <v>3049</v>
      </c>
      <c r="I49">
        <v>83.6</v>
      </c>
      <c r="J49">
        <v>6.6</v>
      </c>
      <c r="K49">
        <v>9.8000000000000007</v>
      </c>
      <c r="L49">
        <v>0.2</v>
      </c>
      <c r="P49">
        <v>303659</v>
      </c>
      <c r="Q49">
        <v>144004</v>
      </c>
      <c r="R49">
        <v>54</v>
      </c>
      <c r="S49">
        <v>9024</v>
      </c>
      <c r="T49">
        <v>4135</v>
      </c>
      <c r="U49">
        <v>61.9</v>
      </c>
      <c r="V49">
        <v>27.4</v>
      </c>
      <c r="W49">
        <v>10.7</v>
      </c>
      <c r="X49">
        <v>1.1000000000000001</v>
      </c>
      <c r="AB49" s="29">
        <v>12.7</v>
      </c>
      <c r="AS49" t="s">
        <v>359</v>
      </c>
      <c r="AT49" t="s">
        <v>359</v>
      </c>
      <c r="AU49" t="s">
        <v>359</v>
      </c>
      <c r="AV49" t="s">
        <v>359</v>
      </c>
      <c r="AW49" t="s">
        <v>359</v>
      </c>
      <c r="AX49" t="s">
        <v>359</v>
      </c>
      <c r="AY49" t="s">
        <v>359</v>
      </c>
      <c r="AZ49" t="s">
        <v>359</v>
      </c>
      <c r="BA49" t="s">
        <v>359</v>
      </c>
      <c r="BB49" t="s">
        <v>359</v>
      </c>
      <c r="BC49" t="s">
        <v>359</v>
      </c>
    </row>
    <row r="50" spans="1:55">
      <c r="A50" s="129" t="s">
        <v>75</v>
      </c>
      <c r="B50" s="142" t="s">
        <v>342</v>
      </c>
      <c r="C50" s="128" t="s">
        <v>364</v>
      </c>
      <c r="D50">
        <v>366214</v>
      </c>
      <c r="E50">
        <v>462005</v>
      </c>
      <c r="F50">
        <v>49</v>
      </c>
      <c r="G50">
        <v>8932</v>
      </c>
      <c r="H50">
        <v>5622</v>
      </c>
      <c r="I50">
        <v>78.8</v>
      </c>
      <c r="J50">
        <v>16.899999999999999</v>
      </c>
      <c r="K50">
        <v>4.4000000000000004</v>
      </c>
      <c r="L50">
        <v>0.3</v>
      </c>
      <c r="P50">
        <v>340912</v>
      </c>
      <c r="Q50">
        <v>332728</v>
      </c>
      <c r="R50">
        <v>163</v>
      </c>
      <c r="S50">
        <v>7102</v>
      </c>
      <c r="T50">
        <v>3453</v>
      </c>
      <c r="U50">
        <v>55.2</v>
      </c>
      <c r="V50">
        <v>15.6</v>
      </c>
      <c r="W50">
        <v>29.2</v>
      </c>
      <c r="X50">
        <v>1.4</v>
      </c>
      <c r="AB50" s="158"/>
      <c r="AS50" s="144" t="s">
        <v>347</v>
      </c>
      <c r="AT50" s="144" t="s">
        <v>348</v>
      </c>
      <c r="AU50" s="144" t="s">
        <v>349</v>
      </c>
      <c r="AV50" s="144" t="s">
        <v>353</v>
      </c>
      <c r="AW50" s="144" t="s">
        <v>350</v>
      </c>
      <c r="AX50" s="144" t="s">
        <v>351</v>
      </c>
      <c r="AY50" s="142" t="s">
        <v>354</v>
      </c>
      <c r="AZ50" s="142" t="s">
        <v>358</v>
      </c>
      <c r="BA50" s="144" t="s">
        <v>355</v>
      </c>
      <c r="BB50" s="142" t="s">
        <v>356</v>
      </c>
      <c r="BC50" s="142" t="s">
        <v>357</v>
      </c>
    </row>
    <row r="51" spans="1:55">
      <c r="A51" s="139" t="s">
        <v>311</v>
      </c>
      <c r="B51" s="142" t="s">
        <v>340</v>
      </c>
      <c r="C51" s="128" t="s">
        <v>364</v>
      </c>
      <c r="D51">
        <v>136051</v>
      </c>
      <c r="E51">
        <v>0</v>
      </c>
      <c r="F51">
        <v>5</v>
      </c>
      <c r="G51">
        <v>12368</v>
      </c>
      <c r="H51">
        <v>1965</v>
      </c>
      <c r="I51">
        <v>35.6</v>
      </c>
      <c r="J51">
        <v>34.9</v>
      </c>
      <c r="K51">
        <v>29.6</v>
      </c>
      <c r="L51">
        <v>0</v>
      </c>
      <c r="P51">
        <v>213402</v>
      </c>
      <c r="Q51">
        <v>0</v>
      </c>
      <c r="R51">
        <v>28</v>
      </c>
      <c r="S51">
        <v>6277</v>
      </c>
      <c r="T51">
        <v>3862</v>
      </c>
      <c r="U51">
        <v>63.8</v>
      </c>
      <c r="V51">
        <v>18.3</v>
      </c>
      <c r="W51">
        <v>17.899999999999999</v>
      </c>
      <c r="X51">
        <v>0.4</v>
      </c>
      <c r="AB51" s="29">
        <v>36.5</v>
      </c>
      <c r="AS51" t="e">
        <f t="shared" ref="AS51:BC58" si="10">DSUM(bd_1,$N51,AS$49:AS$50)</f>
        <v>#VALUE!</v>
      </c>
      <c r="AT51" t="e">
        <f t="shared" si="10"/>
        <v>#VALUE!</v>
      </c>
      <c r="AU51" t="e">
        <f t="shared" si="10"/>
        <v>#VALUE!</v>
      </c>
      <c r="AV51" t="e">
        <f t="shared" si="10"/>
        <v>#VALUE!</v>
      </c>
      <c r="AW51" t="e">
        <f t="shared" si="10"/>
        <v>#VALUE!</v>
      </c>
      <c r="AX51" t="e">
        <f t="shared" si="10"/>
        <v>#VALUE!</v>
      </c>
      <c r="AY51" t="e">
        <f t="shared" si="10"/>
        <v>#VALUE!</v>
      </c>
      <c r="AZ51" t="e">
        <f t="shared" si="10"/>
        <v>#VALUE!</v>
      </c>
      <c r="BA51" t="e">
        <f t="shared" si="10"/>
        <v>#VALUE!</v>
      </c>
      <c r="BB51" t="e">
        <f t="shared" si="10"/>
        <v>#VALUE!</v>
      </c>
      <c r="BC51" t="e">
        <f t="shared" si="10"/>
        <v>#VALUE!</v>
      </c>
    </row>
    <row r="52" spans="1:55">
      <c r="A52" s="147" t="s">
        <v>77</v>
      </c>
      <c r="B52" s="142" t="s">
        <v>340</v>
      </c>
      <c r="C52" s="128" t="s">
        <v>364</v>
      </c>
      <c r="D52">
        <v>83250</v>
      </c>
      <c r="E52">
        <v>100141</v>
      </c>
      <c r="F52">
        <v>23</v>
      </c>
      <c r="G52">
        <v>4897</v>
      </c>
      <c r="H52">
        <v>1804</v>
      </c>
      <c r="I52">
        <v>81</v>
      </c>
      <c r="J52">
        <v>9.6</v>
      </c>
      <c r="K52">
        <v>9.4</v>
      </c>
      <c r="L52">
        <v>0.9</v>
      </c>
      <c r="P52">
        <v>766903</v>
      </c>
      <c r="Q52">
        <v>72395</v>
      </c>
      <c r="R52">
        <v>93</v>
      </c>
      <c r="S52">
        <v>29745</v>
      </c>
      <c r="T52">
        <v>8544</v>
      </c>
      <c r="U52">
        <v>122.1</v>
      </c>
      <c r="V52">
        <v>28</v>
      </c>
      <c r="W52">
        <v>50</v>
      </c>
      <c r="X52">
        <v>0.5</v>
      </c>
      <c r="AB52" s="29">
        <v>100</v>
      </c>
      <c r="AS52" t="e">
        <f t="shared" si="10"/>
        <v>#VALUE!</v>
      </c>
      <c r="AT52" t="e">
        <f t="shared" si="10"/>
        <v>#VALUE!</v>
      </c>
      <c r="AU52" t="e">
        <f t="shared" si="10"/>
        <v>#VALUE!</v>
      </c>
      <c r="AV52" t="e">
        <f t="shared" si="10"/>
        <v>#VALUE!</v>
      </c>
      <c r="AW52" t="e">
        <f t="shared" si="10"/>
        <v>#VALUE!</v>
      </c>
      <c r="AX52" t="e">
        <f t="shared" si="10"/>
        <v>#VALUE!</v>
      </c>
      <c r="AY52" t="e">
        <f t="shared" si="10"/>
        <v>#VALUE!</v>
      </c>
      <c r="AZ52" t="e">
        <f t="shared" si="10"/>
        <v>#VALUE!</v>
      </c>
      <c r="BA52" t="e">
        <f t="shared" si="10"/>
        <v>#VALUE!</v>
      </c>
      <c r="BB52" t="e">
        <f t="shared" si="10"/>
        <v>#VALUE!</v>
      </c>
      <c r="BC52" t="e">
        <f t="shared" si="10"/>
        <v>#VALUE!</v>
      </c>
    </row>
    <row r="53" spans="1:55">
      <c r="A53" s="129" t="s">
        <v>78</v>
      </c>
      <c r="B53" s="142" t="s">
        <v>341</v>
      </c>
      <c r="C53" s="128" t="s">
        <v>364</v>
      </c>
      <c r="D53">
        <v>167555</v>
      </c>
      <c r="E53">
        <v>145972</v>
      </c>
      <c r="F53">
        <v>19</v>
      </c>
      <c r="G53">
        <v>7616</v>
      </c>
      <c r="H53">
        <v>3193</v>
      </c>
      <c r="I53">
        <v>56</v>
      </c>
      <c r="J53">
        <v>24.4</v>
      </c>
      <c r="K53">
        <v>19.5</v>
      </c>
      <c r="L53">
        <v>0.4</v>
      </c>
      <c r="P53">
        <v>693183</v>
      </c>
      <c r="Q53">
        <v>39531</v>
      </c>
      <c r="R53">
        <v>20</v>
      </c>
      <c r="S53">
        <v>15754</v>
      </c>
      <c r="T53">
        <v>14846</v>
      </c>
      <c r="U53">
        <v>65</v>
      </c>
      <c r="V53">
        <v>20</v>
      </c>
      <c r="W53">
        <v>15</v>
      </c>
      <c r="X53">
        <v>0.1</v>
      </c>
      <c r="AB53" s="29">
        <v>67</v>
      </c>
      <c r="AS53" t="e">
        <f t="shared" si="10"/>
        <v>#VALUE!</v>
      </c>
      <c r="AT53" t="e">
        <f t="shared" si="10"/>
        <v>#VALUE!</v>
      </c>
      <c r="AU53" t="e">
        <f t="shared" si="10"/>
        <v>#VALUE!</v>
      </c>
      <c r="AV53" t="e">
        <f t="shared" si="10"/>
        <v>#VALUE!</v>
      </c>
      <c r="AW53" t="e">
        <f t="shared" si="10"/>
        <v>#VALUE!</v>
      </c>
      <c r="AX53" t="e">
        <f t="shared" si="10"/>
        <v>#VALUE!</v>
      </c>
      <c r="AY53" t="e">
        <f t="shared" si="10"/>
        <v>#VALUE!</v>
      </c>
      <c r="AZ53" t="e">
        <f t="shared" si="10"/>
        <v>#VALUE!</v>
      </c>
      <c r="BA53" t="e">
        <f t="shared" si="10"/>
        <v>#VALUE!</v>
      </c>
      <c r="BB53" t="e">
        <f t="shared" si="10"/>
        <v>#VALUE!</v>
      </c>
      <c r="BC53" t="e">
        <f t="shared" si="10"/>
        <v>#VALUE!</v>
      </c>
    </row>
    <row r="54" spans="1:55">
      <c r="A54" s="129" t="s">
        <v>79</v>
      </c>
      <c r="B54" s="142" t="s">
        <v>341</v>
      </c>
      <c r="C54" s="128" t="s">
        <v>364</v>
      </c>
      <c r="D54">
        <v>275467</v>
      </c>
      <c r="E54">
        <v>102259</v>
      </c>
      <c r="F54">
        <v>42</v>
      </c>
      <c r="G54">
        <v>6559</v>
      </c>
      <c r="H54">
        <v>5072</v>
      </c>
      <c r="I54">
        <v>68</v>
      </c>
      <c r="J54">
        <v>14</v>
      </c>
      <c r="K54">
        <v>18</v>
      </c>
      <c r="L54">
        <v>0.4</v>
      </c>
      <c r="P54">
        <v>485599</v>
      </c>
      <c r="Q54">
        <v>22231</v>
      </c>
      <c r="R54">
        <v>73</v>
      </c>
      <c r="S54">
        <v>7832</v>
      </c>
      <c r="T54">
        <v>11212</v>
      </c>
      <c r="U54">
        <v>65</v>
      </c>
      <c r="V54">
        <v>20</v>
      </c>
      <c r="W54">
        <v>15</v>
      </c>
      <c r="X54">
        <v>0.4</v>
      </c>
      <c r="AB54" s="29">
        <v>77.099999999999994</v>
      </c>
      <c r="AS54" t="e">
        <f t="shared" si="10"/>
        <v>#VALUE!</v>
      </c>
      <c r="AT54" t="e">
        <f t="shared" si="10"/>
        <v>#VALUE!</v>
      </c>
      <c r="AU54" t="e">
        <f t="shared" si="10"/>
        <v>#VALUE!</v>
      </c>
      <c r="AV54" t="e">
        <f t="shared" si="10"/>
        <v>#VALUE!</v>
      </c>
      <c r="AW54" t="e">
        <f t="shared" si="10"/>
        <v>#VALUE!</v>
      </c>
      <c r="AX54" t="e">
        <f t="shared" si="10"/>
        <v>#VALUE!</v>
      </c>
      <c r="AY54" t="e">
        <f t="shared" si="10"/>
        <v>#VALUE!</v>
      </c>
      <c r="AZ54" t="e">
        <f t="shared" si="10"/>
        <v>#VALUE!</v>
      </c>
      <c r="BA54" t="e">
        <f t="shared" si="10"/>
        <v>#VALUE!</v>
      </c>
      <c r="BB54" t="e">
        <f t="shared" si="10"/>
        <v>#VALUE!</v>
      </c>
      <c r="BC54" t="e">
        <f t="shared" si="10"/>
        <v>#VALUE!</v>
      </c>
    </row>
    <row r="55" spans="1:55">
      <c r="A55" s="123" t="s">
        <v>82</v>
      </c>
      <c r="B55" s="142" t="s">
        <v>346</v>
      </c>
      <c r="C55" s="131" t="s">
        <v>240</v>
      </c>
      <c r="D55">
        <v>267001</v>
      </c>
      <c r="E55">
        <v>61359</v>
      </c>
      <c r="F55">
        <v>71</v>
      </c>
      <c r="G55">
        <v>6512</v>
      </c>
      <c r="H55">
        <v>1980</v>
      </c>
      <c r="I55">
        <v>66</v>
      </c>
      <c r="J55">
        <v>22.2</v>
      </c>
      <c r="K55">
        <v>11.8</v>
      </c>
      <c r="L55">
        <v>0.7</v>
      </c>
      <c r="P55">
        <v>116051</v>
      </c>
      <c r="Q55">
        <v>48307</v>
      </c>
      <c r="R55">
        <v>0</v>
      </c>
      <c r="S55">
        <v>8289</v>
      </c>
      <c r="T55">
        <v>5125</v>
      </c>
      <c r="U55">
        <v>65</v>
      </c>
      <c r="V55">
        <v>20</v>
      </c>
      <c r="W55">
        <v>15</v>
      </c>
      <c r="X55">
        <v>0</v>
      </c>
      <c r="AB55" s="29">
        <v>46</v>
      </c>
      <c r="AS55" t="e">
        <f t="shared" si="10"/>
        <v>#VALUE!</v>
      </c>
      <c r="AT55" t="e">
        <f t="shared" si="10"/>
        <v>#VALUE!</v>
      </c>
      <c r="AU55" t="e">
        <f t="shared" si="10"/>
        <v>#VALUE!</v>
      </c>
      <c r="AV55" t="e">
        <f t="shared" si="10"/>
        <v>#VALUE!</v>
      </c>
      <c r="AW55" t="e">
        <f t="shared" si="10"/>
        <v>#VALUE!</v>
      </c>
      <c r="AX55" t="e">
        <f t="shared" si="10"/>
        <v>#VALUE!</v>
      </c>
      <c r="AY55" t="e">
        <f t="shared" si="10"/>
        <v>#VALUE!</v>
      </c>
      <c r="AZ55" t="e">
        <f t="shared" si="10"/>
        <v>#VALUE!</v>
      </c>
      <c r="BA55" t="e">
        <f t="shared" si="10"/>
        <v>#VALUE!</v>
      </c>
      <c r="BB55" t="e">
        <f t="shared" si="10"/>
        <v>#VALUE!</v>
      </c>
      <c r="BC55" t="e">
        <f t="shared" si="10"/>
        <v>#VALUE!</v>
      </c>
    </row>
    <row r="56" spans="1:55">
      <c r="A56" s="123" t="s">
        <v>83</v>
      </c>
      <c r="B56" s="142" t="s">
        <v>345</v>
      </c>
      <c r="C56" s="131" t="s">
        <v>240</v>
      </c>
      <c r="D56">
        <v>429446</v>
      </c>
      <c r="E56">
        <v>27837</v>
      </c>
      <c r="F56">
        <v>81</v>
      </c>
      <c r="G56">
        <v>8103</v>
      </c>
      <c r="H56">
        <v>2277</v>
      </c>
      <c r="I56">
        <v>75.099999999999994</v>
      </c>
      <c r="J56">
        <v>19.100000000000001</v>
      </c>
      <c r="K56">
        <v>5.8</v>
      </c>
      <c r="L56">
        <v>0.4</v>
      </c>
      <c r="P56">
        <v>132196</v>
      </c>
      <c r="Q56">
        <v>145896</v>
      </c>
      <c r="R56">
        <v>2</v>
      </c>
      <c r="S56">
        <v>10169</v>
      </c>
      <c r="T56">
        <v>6967</v>
      </c>
      <c r="U56">
        <v>65</v>
      </c>
      <c r="V56">
        <v>20</v>
      </c>
      <c r="W56">
        <v>15</v>
      </c>
      <c r="X56">
        <v>0.1</v>
      </c>
      <c r="AB56" s="29">
        <v>36.200000000000003</v>
      </c>
      <c r="AS56" t="e">
        <f t="shared" si="10"/>
        <v>#VALUE!</v>
      </c>
      <c r="AT56" t="e">
        <f t="shared" si="10"/>
        <v>#VALUE!</v>
      </c>
      <c r="AU56" t="e">
        <f t="shared" si="10"/>
        <v>#VALUE!</v>
      </c>
      <c r="AV56" t="e">
        <f t="shared" si="10"/>
        <v>#VALUE!</v>
      </c>
      <c r="AW56" t="e">
        <f t="shared" si="10"/>
        <v>#VALUE!</v>
      </c>
      <c r="AX56" t="e">
        <f t="shared" si="10"/>
        <v>#VALUE!</v>
      </c>
      <c r="AY56" t="e">
        <f t="shared" si="10"/>
        <v>#VALUE!</v>
      </c>
      <c r="AZ56" t="e">
        <f t="shared" si="10"/>
        <v>#VALUE!</v>
      </c>
      <c r="BA56" t="e">
        <f t="shared" si="10"/>
        <v>#VALUE!</v>
      </c>
      <c r="BB56" t="e">
        <f t="shared" si="10"/>
        <v>#VALUE!</v>
      </c>
      <c r="BC56" t="e">
        <f t="shared" si="10"/>
        <v>#VALUE!</v>
      </c>
    </row>
    <row r="57" spans="1:55">
      <c r="A57" s="123" t="s">
        <v>84</v>
      </c>
      <c r="B57" s="142" t="s">
        <v>345</v>
      </c>
      <c r="C57" s="131" t="s">
        <v>240</v>
      </c>
      <c r="D57">
        <v>281419</v>
      </c>
      <c r="E57">
        <v>391511</v>
      </c>
      <c r="F57">
        <v>25</v>
      </c>
      <c r="G57">
        <v>8041</v>
      </c>
      <c r="H57">
        <v>1703</v>
      </c>
      <c r="I57">
        <v>57.5</v>
      </c>
      <c r="J57">
        <v>28.1</v>
      </c>
      <c r="K57">
        <v>14.4</v>
      </c>
      <c r="L57">
        <v>0.2</v>
      </c>
      <c r="P57">
        <v>1702318</v>
      </c>
      <c r="Q57">
        <v>212488</v>
      </c>
      <c r="R57">
        <v>158</v>
      </c>
      <c r="S57">
        <v>73172</v>
      </c>
      <c r="T57">
        <v>11547</v>
      </c>
      <c r="U57">
        <v>353.4</v>
      </c>
      <c r="V57">
        <v>81.899999999999991</v>
      </c>
      <c r="W57">
        <v>64.800000000000011</v>
      </c>
      <c r="X57">
        <v>1.5</v>
      </c>
      <c r="AB57" s="29">
        <v>36.4</v>
      </c>
      <c r="AS57" t="e">
        <f t="shared" si="10"/>
        <v>#VALUE!</v>
      </c>
      <c r="AT57" t="e">
        <f t="shared" si="10"/>
        <v>#VALUE!</v>
      </c>
      <c r="AU57" t="e">
        <f t="shared" si="10"/>
        <v>#VALUE!</v>
      </c>
      <c r="AV57" t="e">
        <f t="shared" si="10"/>
        <v>#VALUE!</v>
      </c>
      <c r="AW57" t="e">
        <f t="shared" si="10"/>
        <v>#VALUE!</v>
      </c>
      <c r="AX57" t="e">
        <f t="shared" si="10"/>
        <v>#VALUE!</v>
      </c>
      <c r="AY57" t="e">
        <f t="shared" si="10"/>
        <v>#VALUE!</v>
      </c>
      <c r="AZ57" t="e">
        <f t="shared" si="10"/>
        <v>#VALUE!</v>
      </c>
      <c r="BA57" t="e">
        <f t="shared" si="10"/>
        <v>#VALUE!</v>
      </c>
      <c r="BB57" t="e">
        <f t="shared" si="10"/>
        <v>#VALUE!</v>
      </c>
      <c r="BC57" t="e">
        <f t="shared" si="10"/>
        <v>#VALUE!</v>
      </c>
    </row>
    <row r="58" spans="1:55">
      <c r="A58" s="123" t="s">
        <v>85</v>
      </c>
      <c r="B58" s="142" t="s">
        <v>345</v>
      </c>
      <c r="C58" s="131" t="s">
        <v>240</v>
      </c>
      <c r="D58">
        <v>212580</v>
      </c>
      <c r="E58">
        <v>0</v>
      </c>
      <c r="F58">
        <v>10</v>
      </c>
      <c r="G58">
        <v>6857</v>
      </c>
      <c r="H58">
        <v>2791</v>
      </c>
      <c r="I58">
        <v>65.400000000000006</v>
      </c>
      <c r="J58">
        <v>21.9</v>
      </c>
      <c r="K58">
        <v>12.7</v>
      </c>
      <c r="L58">
        <v>0.4</v>
      </c>
      <c r="P58">
        <v>366214</v>
      </c>
      <c r="Q58">
        <v>462005</v>
      </c>
      <c r="R58">
        <v>49</v>
      </c>
      <c r="S58">
        <v>8932</v>
      </c>
      <c r="T58">
        <v>5622</v>
      </c>
      <c r="U58">
        <v>78.8</v>
      </c>
      <c r="V58">
        <v>16.899999999999999</v>
      </c>
      <c r="W58">
        <v>4.4000000000000004</v>
      </c>
      <c r="X58">
        <v>0.3</v>
      </c>
      <c r="AB58" s="29">
        <v>45.7</v>
      </c>
      <c r="AS58" t="e">
        <f t="shared" si="10"/>
        <v>#VALUE!</v>
      </c>
      <c r="AT58" t="e">
        <f t="shared" si="10"/>
        <v>#VALUE!</v>
      </c>
      <c r="AU58" t="e">
        <f t="shared" si="10"/>
        <v>#VALUE!</v>
      </c>
      <c r="AV58" t="e">
        <f t="shared" si="10"/>
        <v>#VALUE!</v>
      </c>
      <c r="AW58" t="e">
        <f t="shared" si="10"/>
        <v>#VALUE!</v>
      </c>
      <c r="AX58" t="e">
        <f t="shared" si="10"/>
        <v>#VALUE!</v>
      </c>
      <c r="AY58" t="e">
        <f t="shared" si="10"/>
        <v>#VALUE!</v>
      </c>
      <c r="AZ58" t="e">
        <f t="shared" si="10"/>
        <v>#VALUE!</v>
      </c>
      <c r="BA58" t="e">
        <f t="shared" si="10"/>
        <v>#VALUE!</v>
      </c>
      <c r="BB58" t="e">
        <f t="shared" si="10"/>
        <v>#VALUE!</v>
      </c>
      <c r="BC58" t="e">
        <f t="shared" si="10"/>
        <v>#VALUE!</v>
      </c>
    </row>
    <row r="59" spans="1:55">
      <c r="A59" s="123" t="s">
        <v>86</v>
      </c>
      <c r="B59" s="142" t="s">
        <v>343</v>
      </c>
      <c r="C59" s="131" t="s">
        <v>240</v>
      </c>
      <c r="D59">
        <v>219295</v>
      </c>
      <c r="E59">
        <v>76089</v>
      </c>
      <c r="F59">
        <v>13</v>
      </c>
      <c r="G59">
        <v>9535</v>
      </c>
      <c r="H59">
        <v>3685</v>
      </c>
      <c r="I59">
        <v>49</v>
      </c>
      <c r="J59">
        <v>27.4</v>
      </c>
      <c r="K59">
        <v>23.7</v>
      </c>
      <c r="L59">
        <v>0.6</v>
      </c>
      <c r="P59">
        <v>443022</v>
      </c>
      <c r="Q59">
        <v>248231</v>
      </c>
      <c r="R59">
        <v>61</v>
      </c>
      <c r="S59">
        <v>14175</v>
      </c>
      <c r="T59">
        <v>8265</v>
      </c>
      <c r="U59">
        <v>124</v>
      </c>
      <c r="V59">
        <v>38.4</v>
      </c>
      <c r="W59">
        <v>37.5</v>
      </c>
      <c r="X59">
        <v>0.8</v>
      </c>
      <c r="AB59" s="34">
        <v>44.5</v>
      </c>
    </row>
    <row r="60" spans="1:55">
      <c r="A60" s="123" t="s">
        <v>87</v>
      </c>
      <c r="B60" s="142" t="s">
        <v>344</v>
      </c>
      <c r="C60" s="131" t="s">
        <v>240</v>
      </c>
      <c r="D60">
        <v>508190</v>
      </c>
      <c r="E60">
        <v>39212</v>
      </c>
      <c r="F60">
        <v>64</v>
      </c>
      <c r="G60">
        <v>7585</v>
      </c>
      <c r="H60">
        <v>3978</v>
      </c>
      <c r="I60">
        <v>53.8</v>
      </c>
      <c r="J60">
        <v>35</v>
      </c>
      <c r="K60">
        <v>11.2</v>
      </c>
      <c r="L60">
        <v>0.4</v>
      </c>
      <c r="P60">
        <v>267001</v>
      </c>
      <c r="Q60">
        <v>61359</v>
      </c>
      <c r="R60">
        <v>71</v>
      </c>
      <c r="S60">
        <v>6512</v>
      </c>
      <c r="T60">
        <v>1980</v>
      </c>
      <c r="U60">
        <v>66</v>
      </c>
      <c r="V60">
        <v>22.2</v>
      </c>
      <c r="W60">
        <v>11.8</v>
      </c>
      <c r="X60">
        <v>0.7</v>
      </c>
      <c r="AS60" s="144" t="s">
        <v>347</v>
      </c>
      <c r="AT60" s="144" t="s">
        <v>348</v>
      </c>
      <c r="AU60" s="144" t="s">
        <v>349</v>
      </c>
      <c r="AV60" s="144" t="s">
        <v>353</v>
      </c>
      <c r="AW60" s="144" t="s">
        <v>350</v>
      </c>
      <c r="AX60" s="144" t="s">
        <v>351</v>
      </c>
      <c r="AY60" s="142" t="s">
        <v>354</v>
      </c>
      <c r="AZ60" s="142" t="s">
        <v>358</v>
      </c>
      <c r="BA60" s="144" t="s">
        <v>355</v>
      </c>
      <c r="BB60" s="142" t="s">
        <v>356</v>
      </c>
      <c r="BC60" s="142" t="s">
        <v>357</v>
      </c>
    </row>
    <row r="61" spans="1:55">
      <c r="A61" s="129" t="s">
        <v>90</v>
      </c>
      <c r="B61" s="143" t="s">
        <v>347</v>
      </c>
      <c r="C61" s="128" t="s">
        <v>365</v>
      </c>
      <c r="D61">
        <v>198886</v>
      </c>
      <c r="E61">
        <v>57085</v>
      </c>
      <c r="F61">
        <v>47</v>
      </c>
      <c r="G61">
        <v>5850</v>
      </c>
      <c r="H61">
        <v>1595</v>
      </c>
      <c r="I61">
        <v>67.599999999999994</v>
      </c>
      <c r="J61">
        <v>21.7</v>
      </c>
      <c r="K61">
        <v>10.7</v>
      </c>
      <c r="L61">
        <v>0.8</v>
      </c>
      <c r="P61">
        <v>923445</v>
      </c>
      <c r="Q61">
        <v>419348</v>
      </c>
      <c r="R61">
        <v>116</v>
      </c>
      <c r="S61">
        <v>23001</v>
      </c>
      <c r="T61">
        <v>6771</v>
      </c>
      <c r="U61">
        <v>198</v>
      </c>
      <c r="V61">
        <v>69.099999999999994</v>
      </c>
      <c r="W61">
        <v>32.9</v>
      </c>
      <c r="X61">
        <v>1</v>
      </c>
      <c r="AS61">
        <v>198886</v>
      </c>
      <c r="AT61">
        <v>345471</v>
      </c>
      <c r="AU61">
        <v>540485</v>
      </c>
      <c r="AV61">
        <v>385143</v>
      </c>
      <c r="AW61">
        <v>451972</v>
      </c>
      <c r="AX61">
        <v>161477</v>
      </c>
      <c r="AY61">
        <v>182324</v>
      </c>
      <c r="AZ61">
        <v>109720</v>
      </c>
      <c r="BA61">
        <v>294132</v>
      </c>
      <c r="BB61">
        <v>172117</v>
      </c>
      <c r="BC61">
        <v>394984</v>
      </c>
    </row>
    <row r="62" spans="1:55">
      <c r="A62" s="129" t="s">
        <v>91</v>
      </c>
      <c r="B62" s="143" t="s">
        <v>348</v>
      </c>
      <c r="C62" s="128" t="s">
        <v>365</v>
      </c>
      <c r="D62">
        <v>345471</v>
      </c>
      <c r="E62">
        <v>21209</v>
      </c>
      <c r="F62">
        <v>32</v>
      </c>
      <c r="G62">
        <v>4798</v>
      </c>
      <c r="H62">
        <v>2841</v>
      </c>
      <c r="I62">
        <v>72</v>
      </c>
      <c r="J62">
        <v>17.899999999999999</v>
      </c>
      <c r="K62">
        <v>10.1</v>
      </c>
      <c r="L62">
        <v>0.2</v>
      </c>
      <c r="P62">
        <v>219295</v>
      </c>
      <c r="Q62">
        <v>76089</v>
      </c>
      <c r="R62">
        <v>13</v>
      </c>
      <c r="S62">
        <v>9535</v>
      </c>
      <c r="T62">
        <v>3685</v>
      </c>
      <c r="U62">
        <v>49</v>
      </c>
      <c r="V62">
        <v>27.4</v>
      </c>
      <c r="W62">
        <v>23.7</v>
      </c>
      <c r="X62">
        <v>0.6</v>
      </c>
      <c r="AS62">
        <v>57085</v>
      </c>
      <c r="AT62">
        <v>21209</v>
      </c>
      <c r="AU62">
        <v>12977</v>
      </c>
      <c r="AV62">
        <v>42941</v>
      </c>
      <c r="AW62">
        <v>363942</v>
      </c>
      <c r="AX62">
        <v>0</v>
      </c>
      <c r="AY62">
        <v>50665</v>
      </c>
      <c r="AZ62">
        <v>53401</v>
      </c>
      <c r="BA62">
        <v>40339</v>
      </c>
      <c r="BB62">
        <v>41615</v>
      </c>
      <c r="BC62">
        <v>295441</v>
      </c>
    </row>
    <row r="63" spans="1:55">
      <c r="A63" s="129" t="s">
        <v>92</v>
      </c>
      <c r="B63" s="143" t="s">
        <v>349</v>
      </c>
      <c r="C63" s="128" t="s">
        <v>365</v>
      </c>
      <c r="D63">
        <v>540485</v>
      </c>
      <c r="E63">
        <v>12977</v>
      </c>
      <c r="F63">
        <v>119</v>
      </c>
      <c r="G63">
        <v>7612</v>
      </c>
      <c r="H63">
        <v>4169</v>
      </c>
      <c r="I63">
        <v>54</v>
      </c>
      <c r="J63">
        <v>26.6</v>
      </c>
      <c r="K63">
        <v>19.399999999999999</v>
      </c>
      <c r="L63">
        <v>0.5</v>
      </c>
      <c r="P63">
        <v>508190</v>
      </c>
      <c r="Q63">
        <v>39212</v>
      </c>
      <c r="R63">
        <v>64</v>
      </c>
      <c r="S63">
        <v>7585</v>
      </c>
      <c r="T63">
        <v>3978</v>
      </c>
      <c r="U63">
        <v>53.8</v>
      </c>
      <c r="V63">
        <v>35</v>
      </c>
      <c r="W63">
        <v>11.2</v>
      </c>
      <c r="X63">
        <v>0.4</v>
      </c>
      <c r="AS63">
        <v>47</v>
      </c>
      <c r="AT63">
        <v>32</v>
      </c>
      <c r="AU63">
        <v>119</v>
      </c>
      <c r="AV63">
        <v>11</v>
      </c>
      <c r="AW63">
        <v>6</v>
      </c>
      <c r="AX63">
        <v>15</v>
      </c>
      <c r="AY63">
        <v>4</v>
      </c>
      <c r="AZ63">
        <v>28</v>
      </c>
      <c r="BA63">
        <v>90</v>
      </c>
      <c r="BB63">
        <v>25</v>
      </c>
      <c r="BC63">
        <v>36</v>
      </c>
    </row>
    <row r="64" spans="1:55">
      <c r="A64" s="123" t="s">
        <v>95</v>
      </c>
      <c r="B64" s="142" t="s">
        <v>353</v>
      </c>
      <c r="C64" s="131" t="s">
        <v>289</v>
      </c>
      <c r="D64">
        <v>385143</v>
      </c>
      <c r="E64">
        <v>42941</v>
      </c>
      <c r="F64">
        <v>11</v>
      </c>
      <c r="G64">
        <v>8373</v>
      </c>
      <c r="H64">
        <v>12540</v>
      </c>
      <c r="I64">
        <v>45.8</v>
      </c>
      <c r="J64" t="s">
        <v>387</v>
      </c>
      <c r="L64">
        <v>0.5</v>
      </c>
      <c r="P64">
        <v>198886</v>
      </c>
      <c r="Q64">
        <v>57085</v>
      </c>
      <c r="R64">
        <v>47</v>
      </c>
      <c r="S64">
        <v>5850</v>
      </c>
      <c r="T64">
        <v>1595</v>
      </c>
      <c r="U64">
        <v>67.599999999999994</v>
      </c>
      <c r="V64">
        <v>21.7</v>
      </c>
      <c r="W64">
        <v>10.7</v>
      </c>
      <c r="X64">
        <v>0.8</v>
      </c>
      <c r="AS64">
        <v>5850</v>
      </c>
      <c r="AT64">
        <v>4798</v>
      </c>
      <c r="AU64">
        <v>7612</v>
      </c>
      <c r="AV64">
        <v>8373</v>
      </c>
      <c r="AW64">
        <v>14124</v>
      </c>
      <c r="AX64">
        <v>6211</v>
      </c>
      <c r="AY64">
        <v>9116</v>
      </c>
      <c r="AZ64">
        <v>6858</v>
      </c>
      <c r="BA64">
        <v>6536</v>
      </c>
      <c r="BB64">
        <v>6620</v>
      </c>
      <c r="BC64">
        <v>16430</v>
      </c>
    </row>
    <row r="65" spans="1:70">
      <c r="A65" s="123" t="s">
        <v>96</v>
      </c>
      <c r="B65" s="144" t="s">
        <v>350</v>
      </c>
      <c r="C65" s="131" t="s">
        <v>289</v>
      </c>
      <c r="D65">
        <v>451972</v>
      </c>
      <c r="E65">
        <v>363942</v>
      </c>
      <c r="F65">
        <v>6</v>
      </c>
      <c r="G65">
        <v>14124</v>
      </c>
      <c r="H65">
        <v>6997</v>
      </c>
      <c r="I65">
        <v>52.8</v>
      </c>
      <c r="J65" t="s">
        <v>388</v>
      </c>
      <c r="L65">
        <v>0.1</v>
      </c>
      <c r="P65">
        <v>345471</v>
      </c>
      <c r="Q65">
        <v>21209</v>
      </c>
      <c r="R65">
        <v>32</v>
      </c>
      <c r="S65">
        <v>4798</v>
      </c>
      <c r="T65">
        <v>2841</v>
      </c>
      <c r="U65">
        <v>72</v>
      </c>
      <c r="V65">
        <v>17.899999999999999</v>
      </c>
      <c r="W65">
        <v>10.1</v>
      </c>
      <c r="X65">
        <v>0.2</v>
      </c>
      <c r="AS65">
        <v>1595</v>
      </c>
      <c r="AT65">
        <v>2841</v>
      </c>
      <c r="AU65">
        <v>4169</v>
      </c>
      <c r="AV65">
        <v>12540</v>
      </c>
      <c r="AW65">
        <v>6997</v>
      </c>
      <c r="AX65">
        <v>10069</v>
      </c>
      <c r="AY65">
        <v>6536</v>
      </c>
      <c r="AZ65">
        <v>2810</v>
      </c>
      <c r="BA65">
        <v>3261</v>
      </c>
      <c r="BB65">
        <v>2774</v>
      </c>
      <c r="BC65">
        <v>7472</v>
      </c>
    </row>
    <row r="66" spans="1:70">
      <c r="A66" s="123" t="s">
        <v>97</v>
      </c>
      <c r="B66" s="142" t="s">
        <v>351</v>
      </c>
      <c r="C66" s="131" t="s">
        <v>289</v>
      </c>
      <c r="D66">
        <v>161477</v>
      </c>
      <c r="E66">
        <v>0</v>
      </c>
      <c r="F66">
        <v>15</v>
      </c>
      <c r="G66">
        <v>6211</v>
      </c>
      <c r="H66">
        <v>10069</v>
      </c>
      <c r="I66">
        <v>34.299999999999997</v>
      </c>
      <c r="J66">
        <v>8.6999999999999993</v>
      </c>
      <c r="K66">
        <v>57.1</v>
      </c>
      <c r="L66">
        <v>0.3</v>
      </c>
      <c r="P66">
        <v>540485</v>
      </c>
      <c r="Q66">
        <v>12977</v>
      </c>
      <c r="R66">
        <v>119</v>
      </c>
      <c r="S66">
        <v>7612</v>
      </c>
      <c r="T66">
        <v>4169</v>
      </c>
      <c r="U66">
        <v>54</v>
      </c>
      <c r="V66">
        <v>26.6</v>
      </c>
      <c r="W66">
        <v>19.399999999999999</v>
      </c>
      <c r="X66">
        <v>0.5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70">
      <c r="A67" s="123" t="s">
        <v>98</v>
      </c>
      <c r="B67" s="142" t="s">
        <v>354</v>
      </c>
      <c r="C67" s="131" t="s">
        <v>289</v>
      </c>
      <c r="D67">
        <v>182324</v>
      </c>
      <c r="E67">
        <v>50665</v>
      </c>
      <c r="F67">
        <v>4</v>
      </c>
      <c r="G67">
        <v>9116</v>
      </c>
      <c r="H67">
        <v>6536</v>
      </c>
      <c r="I67">
        <v>43.7</v>
      </c>
      <c r="J67" t="s">
        <v>389</v>
      </c>
      <c r="L67">
        <v>0.1</v>
      </c>
      <c r="P67">
        <v>385143</v>
      </c>
      <c r="Q67">
        <v>42941</v>
      </c>
      <c r="R67">
        <v>11</v>
      </c>
      <c r="S67">
        <v>8373</v>
      </c>
      <c r="T67">
        <v>12540</v>
      </c>
      <c r="U67">
        <v>45.8</v>
      </c>
      <c r="V67">
        <v>0</v>
      </c>
      <c r="W67">
        <v>0</v>
      </c>
      <c r="X67">
        <v>0.5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70">
      <c r="A68" s="129" t="s">
        <v>101</v>
      </c>
      <c r="B68" s="144" t="s">
        <v>358</v>
      </c>
      <c r="C68" s="128" t="s">
        <v>366</v>
      </c>
      <c r="D68">
        <v>109720</v>
      </c>
      <c r="E68">
        <v>53401</v>
      </c>
      <c r="F68">
        <v>28</v>
      </c>
      <c r="G68">
        <v>6858</v>
      </c>
      <c r="H68">
        <v>2810</v>
      </c>
      <c r="I68">
        <v>27</v>
      </c>
      <c r="J68">
        <v>34.799999999999997</v>
      </c>
      <c r="K68">
        <v>38.200000000000003</v>
      </c>
      <c r="L68">
        <v>0.5</v>
      </c>
      <c r="P68">
        <v>451972</v>
      </c>
      <c r="Q68">
        <v>363942</v>
      </c>
      <c r="R68">
        <v>6</v>
      </c>
      <c r="S68">
        <v>14124</v>
      </c>
      <c r="T68">
        <v>6997</v>
      </c>
      <c r="U68">
        <v>52.8</v>
      </c>
      <c r="V68">
        <v>0</v>
      </c>
      <c r="W68">
        <v>0</v>
      </c>
      <c r="X68">
        <v>0.1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70">
      <c r="A69" s="129" t="s">
        <v>102</v>
      </c>
      <c r="B69" s="144" t="s">
        <v>355</v>
      </c>
      <c r="C69" s="128" t="s">
        <v>366</v>
      </c>
      <c r="D69">
        <v>294132</v>
      </c>
      <c r="E69">
        <v>40339</v>
      </c>
      <c r="F69">
        <v>90</v>
      </c>
      <c r="G69">
        <v>6536</v>
      </c>
      <c r="H69">
        <v>3261</v>
      </c>
      <c r="I69">
        <v>51.3</v>
      </c>
      <c r="J69">
        <v>39.200000000000003</v>
      </c>
      <c r="K69">
        <v>9.4</v>
      </c>
      <c r="L69">
        <v>0.8</v>
      </c>
      <c r="P69">
        <v>161477</v>
      </c>
      <c r="Q69">
        <v>0</v>
      </c>
      <c r="R69">
        <v>15</v>
      </c>
      <c r="S69">
        <v>6211</v>
      </c>
      <c r="T69">
        <v>10069</v>
      </c>
      <c r="U69">
        <v>34.299999999999997</v>
      </c>
      <c r="V69">
        <v>8.6999999999999993</v>
      </c>
      <c r="W69">
        <v>57.1</v>
      </c>
      <c r="X69">
        <v>0.3</v>
      </c>
    </row>
    <row r="70" spans="1:70">
      <c r="A70" s="129" t="s">
        <v>103</v>
      </c>
      <c r="B70" s="144" t="s">
        <v>356</v>
      </c>
      <c r="C70" s="128" t="s">
        <v>366</v>
      </c>
      <c r="D70">
        <v>172117</v>
      </c>
      <c r="E70">
        <v>41615</v>
      </c>
      <c r="F70">
        <v>25</v>
      </c>
      <c r="G70">
        <v>6620</v>
      </c>
      <c r="H70">
        <v>2774</v>
      </c>
      <c r="I70">
        <v>31.4</v>
      </c>
      <c r="J70">
        <v>41.9</v>
      </c>
      <c r="K70">
        <v>26.8</v>
      </c>
      <c r="L70">
        <v>0.4</v>
      </c>
      <c r="P70">
        <v>182324</v>
      </c>
      <c r="Q70">
        <v>50665</v>
      </c>
      <c r="R70">
        <v>4</v>
      </c>
      <c r="S70">
        <v>9116</v>
      </c>
      <c r="T70">
        <v>6536</v>
      </c>
      <c r="U70">
        <v>43.7</v>
      </c>
      <c r="V70">
        <v>0</v>
      </c>
      <c r="W70">
        <v>0</v>
      </c>
      <c r="X70">
        <v>0.1</v>
      </c>
    </row>
    <row r="71" spans="1:70">
      <c r="A71" s="129" t="s">
        <v>104</v>
      </c>
      <c r="B71" s="144" t="s">
        <v>357</v>
      </c>
      <c r="C71" s="128" t="s">
        <v>366</v>
      </c>
      <c r="D71">
        <v>265625</v>
      </c>
      <c r="E71">
        <v>96432</v>
      </c>
      <c r="F71">
        <v>26</v>
      </c>
      <c r="G71">
        <v>6479</v>
      </c>
      <c r="H71">
        <v>5098</v>
      </c>
      <c r="I71">
        <v>32.1</v>
      </c>
      <c r="J71">
        <v>8.4</v>
      </c>
      <c r="K71">
        <v>59.4</v>
      </c>
      <c r="L71">
        <v>0.3</v>
      </c>
      <c r="P71">
        <v>109720</v>
      </c>
      <c r="Q71">
        <v>53401</v>
      </c>
      <c r="R71">
        <v>28</v>
      </c>
      <c r="S71">
        <v>6858</v>
      </c>
      <c r="T71">
        <v>2810</v>
      </c>
      <c r="U71">
        <v>27</v>
      </c>
      <c r="V71">
        <v>34.799999999999997</v>
      </c>
      <c r="W71">
        <v>38.200000000000003</v>
      </c>
      <c r="X71">
        <v>0.5</v>
      </c>
    </row>
    <row r="72" spans="1:70">
      <c r="A72" s="129" t="s">
        <v>105</v>
      </c>
      <c r="B72" s="144" t="s">
        <v>357</v>
      </c>
      <c r="C72" s="128" t="s">
        <v>366</v>
      </c>
      <c r="D72">
        <v>129359</v>
      </c>
      <c r="E72">
        <v>199009</v>
      </c>
      <c r="F72">
        <v>10</v>
      </c>
      <c r="G72">
        <v>9951</v>
      </c>
      <c r="H72">
        <v>2374</v>
      </c>
      <c r="I72">
        <v>28.2</v>
      </c>
      <c r="J72">
        <v>23.1</v>
      </c>
      <c r="K72">
        <v>48.7</v>
      </c>
      <c r="L72">
        <v>0.2</v>
      </c>
      <c r="P72">
        <v>294132</v>
      </c>
      <c r="Q72">
        <v>40339</v>
      </c>
      <c r="R72">
        <v>90</v>
      </c>
      <c r="S72">
        <v>6536</v>
      </c>
      <c r="T72">
        <v>3261</v>
      </c>
      <c r="U72">
        <v>51.3</v>
      </c>
      <c r="V72">
        <v>39.200000000000003</v>
      </c>
      <c r="W72">
        <v>9.4</v>
      </c>
      <c r="X72">
        <v>0.8</v>
      </c>
    </row>
    <row r="73" spans="1:70">
      <c r="P73">
        <v>172117</v>
      </c>
      <c r="Q73">
        <v>41615</v>
      </c>
      <c r="R73">
        <v>25</v>
      </c>
      <c r="S73">
        <v>6620</v>
      </c>
      <c r="T73">
        <v>2774</v>
      </c>
      <c r="U73">
        <v>31.4</v>
      </c>
      <c r="V73">
        <v>41.9</v>
      </c>
      <c r="W73">
        <v>26.8</v>
      </c>
      <c r="X73">
        <v>0.4</v>
      </c>
    </row>
    <row r="74" spans="1:70">
      <c r="P74">
        <v>394984</v>
      </c>
      <c r="Q74">
        <v>295441</v>
      </c>
      <c r="R74">
        <v>36</v>
      </c>
      <c r="S74">
        <v>16430</v>
      </c>
      <c r="T74">
        <v>7472</v>
      </c>
      <c r="U74">
        <v>60.3</v>
      </c>
      <c r="V74">
        <v>31.5</v>
      </c>
      <c r="W74">
        <v>108.1</v>
      </c>
      <c r="X74">
        <v>0.5</v>
      </c>
    </row>
    <row r="79" spans="1:70">
      <c r="A79" s="142"/>
      <c r="B79" s="142"/>
      <c r="C79" s="142"/>
      <c r="D79" s="142"/>
      <c r="E79" s="142"/>
      <c r="F79" s="142"/>
      <c r="G79" s="143"/>
      <c r="H79" s="143"/>
      <c r="I79" s="144"/>
      <c r="J79" s="144"/>
      <c r="K79" s="144"/>
      <c r="L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G79" s="144"/>
      <c r="AH79" s="144"/>
      <c r="AI79" s="144"/>
      <c r="AJ79" s="144"/>
      <c r="AK79" s="144"/>
      <c r="AL79" s="144"/>
      <c r="AM79" s="144"/>
      <c r="AN79" s="144"/>
      <c r="AO79" s="142"/>
      <c r="AP79" s="142"/>
      <c r="AQ79" s="144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3"/>
      <c r="BH79" s="143"/>
      <c r="BI79" s="143"/>
      <c r="BJ79" s="142"/>
      <c r="BK79" s="144"/>
      <c r="BL79" s="142"/>
      <c r="BM79" s="142"/>
      <c r="BN79" s="144"/>
      <c r="BO79" s="144"/>
      <c r="BP79" s="144"/>
      <c r="BQ79" s="144"/>
      <c r="BR79" s="144"/>
    </row>
    <row r="85" spans="1:1">
      <c r="A85" s="142"/>
    </row>
    <row r="86" spans="1:1">
      <c r="A86" s="142"/>
    </row>
    <row r="87" spans="1:1">
      <c r="A87" s="142"/>
    </row>
    <row r="88" spans="1:1">
      <c r="A88" s="142"/>
    </row>
    <row r="89" spans="1:1">
      <c r="A89" s="142"/>
    </row>
    <row r="90" spans="1:1">
      <c r="A90" s="142"/>
    </row>
    <row r="91" spans="1:1">
      <c r="A91" s="143"/>
    </row>
    <row r="92" spans="1:1">
      <c r="A92" s="143"/>
    </row>
    <row r="93" spans="1:1">
      <c r="A93" s="144"/>
    </row>
    <row r="94" spans="1:1">
      <c r="A94" s="144"/>
    </row>
    <row r="95" spans="1:1">
      <c r="A95" s="144"/>
    </row>
    <row r="96" spans="1:1">
      <c r="A96" s="144"/>
    </row>
    <row r="97" spans="1:1">
      <c r="A97" s="144"/>
    </row>
    <row r="98" spans="1:1">
      <c r="A98" s="144"/>
    </row>
    <row r="99" spans="1:1">
      <c r="A99" s="144"/>
    </row>
    <row r="100" spans="1:1">
      <c r="A100" s="144"/>
    </row>
    <row r="101" spans="1:1">
      <c r="A101" s="144"/>
    </row>
    <row r="102" spans="1:1">
      <c r="A102" s="144"/>
    </row>
    <row r="103" spans="1:1">
      <c r="A103" s="144"/>
    </row>
    <row r="104" spans="1:1">
      <c r="A104" s="144"/>
    </row>
    <row r="105" spans="1:1">
      <c r="A105" s="144"/>
    </row>
    <row r="106" spans="1:1">
      <c r="A106" s="144"/>
    </row>
    <row r="107" spans="1:1">
      <c r="A107" s="144"/>
    </row>
    <row r="108" spans="1:1">
      <c r="A108" s="144"/>
    </row>
    <row r="109" spans="1:1">
      <c r="A109" s="144"/>
    </row>
    <row r="110" spans="1:1">
      <c r="A110" s="144"/>
    </row>
    <row r="111" spans="1:1">
      <c r="A111" s="144"/>
    </row>
    <row r="112" spans="1:1">
      <c r="A112" s="144"/>
    </row>
    <row r="113" spans="1:1">
      <c r="A113" s="144"/>
    </row>
    <row r="114" spans="1:1">
      <c r="A114" s="144"/>
    </row>
    <row r="115" spans="1:1">
      <c r="A115" s="144"/>
    </row>
    <row r="116" spans="1:1">
      <c r="A116" s="144"/>
    </row>
    <row r="117" spans="1:1">
      <c r="A117" s="144"/>
    </row>
    <row r="118" spans="1:1">
      <c r="A118" s="144"/>
    </row>
    <row r="119" spans="1:1">
      <c r="A119" s="144"/>
    </row>
    <row r="120" spans="1:1">
      <c r="A120" s="144"/>
    </row>
    <row r="121" spans="1:1">
      <c r="A121" s="144"/>
    </row>
    <row r="122" spans="1:1">
      <c r="A122" s="144"/>
    </row>
    <row r="123" spans="1:1">
      <c r="A123" s="144"/>
    </row>
    <row r="124" spans="1:1">
      <c r="A124" s="144"/>
    </row>
    <row r="125" spans="1:1">
      <c r="A125" s="142"/>
    </row>
    <row r="126" spans="1:1">
      <c r="A126" s="142"/>
    </row>
    <row r="127" spans="1:1">
      <c r="A127" s="144"/>
    </row>
    <row r="128" spans="1:1">
      <c r="A128" s="142"/>
    </row>
    <row r="129" spans="1:1">
      <c r="A129" s="142"/>
    </row>
  </sheetData>
  <sortState xmlns:xlrd2="http://schemas.microsoft.com/office/spreadsheetml/2017/richdata2" ref="N3:O47">
    <sortCondition ref="N3:N47"/>
  </sortState>
  <dataConsolidate/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86D4-1613-4304-A567-D34FF96B53CE}">
  <dimension ref="A2:AR107"/>
  <sheetViews>
    <sheetView topLeftCell="AK101" workbookViewId="0">
      <selection activeCell="Q3" sqref="Q3"/>
    </sheetView>
  </sheetViews>
  <sheetFormatPr baseColWidth="10" defaultRowHeight="14.4"/>
  <cols>
    <col min="6" max="6" width="18.44140625" customWidth="1"/>
    <col min="12" max="12" width="23.77734375" bestFit="1" customWidth="1"/>
    <col min="13" max="16" width="23.77734375" customWidth="1"/>
    <col min="19" max="19" width="15.88671875" customWidth="1"/>
    <col min="20" max="20" width="17.109375" customWidth="1"/>
    <col min="37" max="37" width="19.109375" customWidth="1"/>
  </cols>
  <sheetData>
    <row r="2" spans="1:23" ht="18">
      <c r="B2" s="140" t="s">
        <v>359</v>
      </c>
      <c r="C2" s="140" t="s">
        <v>300</v>
      </c>
      <c r="D2" s="140" t="s">
        <v>301</v>
      </c>
      <c r="E2" s="140" t="s">
        <v>302</v>
      </c>
      <c r="F2" s="140" t="s">
        <v>303</v>
      </c>
      <c r="G2" s="140" t="s">
        <v>304</v>
      </c>
      <c r="H2" s="140" t="s">
        <v>306</v>
      </c>
      <c r="I2" s="140" t="s">
        <v>307</v>
      </c>
      <c r="J2" s="140" t="s">
        <v>308</v>
      </c>
      <c r="K2" s="140" t="s">
        <v>309</v>
      </c>
      <c r="L2" s="140" t="s">
        <v>390</v>
      </c>
      <c r="M2" s="22" t="s">
        <v>405</v>
      </c>
      <c r="N2" s="160" t="s">
        <v>407</v>
      </c>
      <c r="O2" s="140" t="s">
        <v>409</v>
      </c>
      <c r="P2" s="140" t="s">
        <v>408</v>
      </c>
    </row>
    <row r="3" spans="1:23" ht="27.6">
      <c r="A3" s="126" t="s">
        <v>8</v>
      </c>
      <c r="B3" s="142" t="s">
        <v>312</v>
      </c>
      <c r="C3" s="125" t="s">
        <v>305</v>
      </c>
      <c r="D3">
        <v>329341</v>
      </c>
      <c r="E3">
        <v>0</v>
      </c>
      <c r="F3">
        <v>77</v>
      </c>
      <c r="G3">
        <v>6721</v>
      </c>
      <c r="H3">
        <v>4539</v>
      </c>
      <c r="I3">
        <v>64.7</v>
      </c>
      <c r="J3">
        <v>20.3</v>
      </c>
      <c r="K3">
        <v>15</v>
      </c>
      <c r="L3">
        <v>0.5</v>
      </c>
      <c r="M3">
        <f>AVERAGEIF(R$5:R$72,A3,T$5:T$72)</f>
        <v>7514</v>
      </c>
      <c r="N3">
        <f>AVERAGEIF(R$5:R$72,A3,V$5:V$72)</f>
        <v>48.2</v>
      </c>
      <c r="O3">
        <f>SUMIF(B$3:B$72,Q3,M$3:M$72)</f>
        <v>7514</v>
      </c>
      <c r="P3">
        <f>AVERAGEIF(B$3:B$72,Q3,N$3:N$72)</f>
        <v>48.2</v>
      </c>
      <c r="Q3" s="142" t="s">
        <v>312</v>
      </c>
      <c r="R3" s="163" t="s">
        <v>399</v>
      </c>
      <c r="S3" s="181" t="s">
        <v>402</v>
      </c>
      <c r="T3" s="183" t="s">
        <v>403</v>
      </c>
      <c r="U3" s="183"/>
      <c r="V3" s="184" t="s">
        <v>404</v>
      </c>
      <c r="W3" s="184"/>
    </row>
    <row r="4" spans="1:23" ht="30">
      <c r="A4" s="126" t="s">
        <v>9</v>
      </c>
      <c r="B4" s="142" t="s">
        <v>315</v>
      </c>
      <c r="C4" s="125" t="s">
        <v>305</v>
      </c>
      <c r="D4">
        <v>430062</v>
      </c>
      <c r="E4">
        <v>60253</v>
      </c>
      <c r="F4">
        <v>42</v>
      </c>
      <c r="G4">
        <v>8270</v>
      </c>
      <c r="H4">
        <v>6873</v>
      </c>
      <c r="I4">
        <v>0</v>
      </c>
      <c r="J4">
        <v>0</v>
      </c>
      <c r="K4">
        <v>0</v>
      </c>
      <c r="L4">
        <v>0.3</v>
      </c>
      <c r="M4">
        <f t="shared" ref="M4:M67" si="0">AVERAGEIF(R$5:R$72,A4,T$5:T$72)</f>
        <v>6635</v>
      </c>
      <c r="N4">
        <f t="shared" ref="N4:N40" si="1">AVERAGEIF(R$5:R$72,A4,V$5:V$72)</f>
        <v>40</v>
      </c>
      <c r="O4">
        <f t="shared" ref="O4:O67" si="2">SUMIF(B$3:B$72,Q4,M$3:M$72)</f>
        <v>6635</v>
      </c>
      <c r="P4">
        <f t="shared" ref="P4:P67" si="3">AVERAGEIF(B$3:B$72,Q4,N$3:N$72)</f>
        <v>40</v>
      </c>
      <c r="Q4" s="142" t="s">
        <v>315</v>
      </c>
      <c r="R4" s="164"/>
      <c r="S4" s="182"/>
      <c r="T4" s="22" t="s">
        <v>405</v>
      </c>
      <c r="U4" s="23" t="s">
        <v>406</v>
      </c>
      <c r="V4" s="23" t="s">
        <v>405</v>
      </c>
      <c r="W4" s="4" t="s">
        <v>406</v>
      </c>
    </row>
    <row r="5" spans="1:23" ht="27.6">
      <c r="A5" s="126" t="s">
        <v>10</v>
      </c>
      <c r="B5" s="142" t="s">
        <v>314</v>
      </c>
      <c r="C5" s="125" t="s">
        <v>305</v>
      </c>
      <c r="D5">
        <v>390718</v>
      </c>
      <c r="E5">
        <v>78678</v>
      </c>
      <c r="F5">
        <v>20</v>
      </c>
      <c r="G5">
        <v>7236</v>
      </c>
      <c r="H5">
        <v>7424</v>
      </c>
      <c r="I5">
        <v>79.900000000000006</v>
      </c>
      <c r="J5">
        <v>12.1</v>
      </c>
      <c r="K5">
        <v>7.9</v>
      </c>
      <c r="L5">
        <v>0.2</v>
      </c>
      <c r="M5">
        <f t="shared" si="0"/>
        <v>10166</v>
      </c>
      <c r="N5">
        <f t="shared" si="1"/>
        <v>78.599999999999994</v>
      </c>
      <c r="O5">
        <f t="shared" si="2"/>
        <v>10166</v>
      </c>
      <c r="P5">
        <f t="shared" si="3"/>
        <v>78.599999999999994</v>
      </c>
      <c r="Q5" s="142" t="s">
        <v>314</v>
      </c>
      <c r="R5" s="5" t="s">
        <v>6</v>
      </c>
      <c r="S5" s="6">
        <v>73985</v>
      </c>
      <c r="T5" s="6">
        <v>38820</v>
      </c>
      <c r="U5" s="7">
        <v>23224</v>
      </c>
      <c r="V5" s="24">
        <v>52.5</v>
      </c>
      <c r="W5" s="24">
        <v>31.4</v>
      </c>
    </row>
    <row r="6" spans="1:23" ht="27.6">
      <c r="A6" s="126" t="s">
        <v>11</v>
      </c>
      <c r="B6" s="142" t="s">
        <v>313</v>
      </c>
      <c r="C6" s="125" t="s">
        <v>305</v>
      </c>
      <c r="D6">
        <v>379924</v>
      </c>
      <c r="E6">
        <v>71481</v>
      </c>
      <c r="F6">
        <v>55</v>
      </c>
      <c r="G6">
        <v>9498</v>
      </c>
      <c r="H6">
        <v>5802</v>
      </c>
      <c r="I6">
        <v>61.3</v>
      </c>
      <c r="J6">
        <v>25.2</v>
      </c>
      <c r="K6">
        <v>13.5</v>
      </c>
      <c r="L6">
        <v>0.5</v>
      </c>
      <c r="M6">
        <f t="shared" si="0"/>
        <v>4823</v>
      </c>
      <c r="N6">
        <f t="shared" si="1"/>
        <v>40.9</v>
      </c>
      <c r="O6">
        <f t="shared" si="2"/>
        <v>4823</v>
      </c>
      <c r="P6">
        <f t="shared" si="3"/>
        <v>40.9</v>
      </c>
      <c r="Q6" s="142" t="s">
        <v>313</v>
      </c>
      <c r="R6" s="8" t="s">
        <v>7</v>
      </c>
      <c r="S6" s="10">
        <v>2880</v>
      </c>
      <c r="T6" s="10">
        <v>1065</v>
      </c>
      <c r="U6" s="11">
        <v>1176</v>
      </c>
      <c r="V6" s="29">
        <v>37</v>
      </c>
      <c r="W6" s="29">
        <v>40.799999999999997</v>
      </c>
    </row>
    <row r="7" spans="1:23" ht="27.6">
      <c r="A7" s="126" t="s">
        <v>12</v>
      </c>
      <c r="B7" s="142" t="s">
        <v>316</v>
      </c>
      <c r="C7" s="125" t="s">
        <v>305</v>
      </c>
      <c r="D7">
        <v>246347</v>
      </c>
      <c r="E7">
        <v>69506</v>
      </c>
      <c r="F7">
        <v>7</v>
      </c>
      <c r="G7">
        <v>7038</v>
      </c>
      <c r="H7">
        <v>3718</v>
      </c>
      <c r="I7">
        <v>50.6</v>
      </c>
      <c r="J7">
        <v>24.3</v>
      </c>
      <c r="K7">
        <v>25.1</v>
      </c>
      <c r="L7">
        <v>0.1</v>
      </c>
      <c r="M7">
        <f t="shared" si="0"/>
        <v>3707</v>
      </c>
      <c r="N7">
        <f t="shared" si="1"/>
        <v>54.6</v>
      </c>
      <c r="O7">
        <f t="shared" si="2"/>
        <v>3707</v>
      </c>
      <c r="P7">
        <f t="shared" si="3"/>
        <v>54.6</v>
      </c>
      <c r="Q7" s="142" t="s">
        <v>316</v>
      </c>
      <c r="R7" s="8" t="s">
        <v>8</v>
      </c>
      <c r="S7" s="10">
        <v>15587</v>
      </c>
      <c r="T7" s="10">
        <v>7514</v>
      </c>
      <c r="U7" s="11">
        <v>4175</v>
      </c>
      <c r="V7" s="29">
        <v>48.2</v>
      </c>
      <c r="W7" s="29">
        <v>26.8</v>
      </c>
    </row>
    <row r="8" spans="1:23" ht="27.6">
      <c r="A8" s="126" t="s">
        <v>13</v>
      </c>
      <c r="B8" s="142" t="s">
        <v>317</v>
      </c>
      <c r="C8" s="125" t="s">
        <v>305</v>
      </c>
      <c r="D8">
        <v>312190</v>
      </c>
      <c r="E8">
        <v>45070</v>
      </c>
      <c r="F8">
        <v>10</v>
      </c>
      <c r="G8">
        <v>6504</v>
      </c>
      <c r="H8">
        <v>5977</v>
      </c>
      <c r="I8">
        <v>65.900000000000006</v>
      </c>
      <c r="J8">
        <v>16.100000000000001</v>
      </c>
      <c r="K8">
        <v>18</v>
      </c>
      <c r="L8">
        <v>0.1</v>
      </c>
      <c r="M8">
        <f t="shared" si="0"/>
        <v>4910</v>
      </c>
      <c r="N8">
        <f t="shared" si="1"/>
        <v>66.099999999999994</v>
      </c>
      <c r="O8">
        <f t="shared" si="2"/>
        <v>4910</v>
      </c>
      <c r="P8">
        <f t="shared" si="3"/>
        <v>66.099999999999994</v>
      </c>
      <c r="Q8" s="142" t="s">
        <v>317</v>
      </c>
      <c r="R8" s="8" t="s">
        <v>9</v>
      </c>
      <c r="S8" s="10">
        <v>16570</v>
      </c>
      <c r="T8" s="10">
        <v>6635</v>
      </c>
      <c r="U8" s="11">
        <v>3047</v>
      </c>
      <c r="V8" s="29">
        <v>40</v>
      </c>
      <c r="W8" s="29">
        <v>18.399999999999999</v>
      </c>
    </row>
    <row r="9" spans="1:23" ht="27.6">
      <c r="A9" s="129" t="s">
        <v>16</v>
      </c>
      <c r="B9" s="143" t="s">
        <v>318</v>
      </c>
      <c r="C9" s="128" t="s">
        <v>212</v>
      </c>
      <c r="D9">
        <v>427420</v>
      </c>
      <c r="E9">
        <v>168153</v>
      </c>
      <c r="F9">
        <v>10</v>
      </c>
      <c r="G9">
        <v>9292</v>
      </c>
      <c r="H9">
        <v>6266</v>
      </c>
      <c r="I9">
        <v>66.2</v>
      </c>
      <c r="J9">
        <v>23</v>
      </c>
      <c r="K9">
        <v>10.7</v>
      </c>
      <c r="L9">
        <v>0.1</v>
      </c>
      <c r="M9">
        <f t="shared" si="0"/>
        <v>10757</v>
      </c>
      <c r="N9">
        <f t="shared" si="1"/>
        <v>69.2</v>
      </c>
      <c r="O9">
        <f t="shared" si="2"/>
        <v>15373</v>
      </c>
      <c r="P9">
        <f t="shared" si="3"/>
        <v>62.85</v>
      </c>
      <c r="Q9" s="143" t="s">
        <v>318</v>
      </c>
      <c r="R9" s="8" t="s">
        <v>10</v>
      </c>
      <c r="S9" s="10">
        <v>12935</v>
      </c>
      <c r="T9" s="10">
        <v>10166</v>
      </c>
      <c r="U9" s="11">
        <v>6104</v>
      </c>
      <c r="V9" s="29">
        <v>78.599999999999994</v>
      </c>
      <c r="W9" s="29">
        <v>47.2</v>
      </c>
    </row>
    <row r="10" spans="1:23" ht="41.4">
      <c r="A10" s="129" t="s">
        <v>17</v>
      </c>
      <c r="B10" s="143" t="s">
        <v>318</v>
      </c>
      <c r="C10" s="128" t="s">
        <v>212</v>
      </c>
      <c r="D10">
        <v>284271</v>
      </c>
      <c r="E10">
        <v>0</v>
      </c>
      <c r="F10">
        <v>53</v>
      </c>
      <c r="G10">
        <v>10934</v>
      </c>
      <c r="H10">
        <v>9139</v>
      </c>
      <c r="I10">
        <v>50.8</v>
      </c>
      <c r="J10">
        <v>17.7</v>
      </c>
      <c r="K10">
        <v>31.5</v>
      </c>
      <c r="L10">
        <v>0.7</v>
      </c>
      <c r="M10">
        <f t="shared" si="0"/>
        <v>4616</v>
      </c>
      <c r="N10">
        <f t="shared" si="1"/>
        <v>56.5</v>
      </c>
      <c r="O10">
        <f t="shared" si="2"/>
        <v>6413</v>
      </c>
      <c r="P10">
        <f t="shared" si="3"/>
        <v>68.7</v>
      </c>
      <c r="Q10" s="143" t="s">
        <v>319</v>
      </c>
      <c r="R10" s="8" t="s">
        <v>11</v>
      </c>
      <c r="S10" s="10">
        <v>11788</v>
      </c>
      <c r="T10" s="10">
        <v>4823</v>
      </c>
      <c r="U10" s="11">
        <v>2751</v>
      </c>
      <c r="V10" s="29">
        <v>40.9</v>
      </c>
      <c r="W10" s="29">
        <v>23.3</v>
      </c>
    </row>
    <row r="11" spans="1:23" ht="27.6">
      <c r="A11" s="129" t="s">
        <v>18</v>
      </c>
      <c r="B11" s="144" t="s">
        <v>319</v>
      </c>
      <c r="C11" s="128" t="s">
        <v>212</v>
      </c>
      <c r="D11">
        <v>199640</v>
      </c>
      <c r="E11">
        <v>78864</v>
      </c>
      <c r="F11">
        <v>37</v>
      </c>
      <c r="G11">
        <v>6050</v>
      </c>
      <c r="H11">
        <v>3019</v>
      </c>
      <c r="I11">
        <v>0</v>
      </c>
      <c r="J11">
        <v>0</v>
      </c>
      <c r="K11">
        <v>0</v>
      </c>
      <c r="L11">
        <v>0.4</v>
      </c>
      <c r="M11">
        <f t="shared" si="0"/>
        <v>6413</v>
      </c>
      <c r="N11">
        <f t="shared" si="1"/>
        <v>68.7</v>
      </c>
      <c r="O11">
        <f t="shared" si="2"/>
        <v>50651</v>
      </c>
      <c r="P11">
        <f t="shared" si="3"/>
        <v>52.14</v>
      </c>
      <c r="Q11" s="144" t="s">
        <v>320</v>
      </c>
      <c r="R11" s="8" t="s">
        <v>12</v>
      </c>
      <c r="S11" s="10">
        <v>6794</v>
      </c>
      <c r="T11" s="10">
        <v>3707</v>
      </c>
      <c r="U11" s="11">
        <v>2736</v>
      </c>
      <c r="V11" s="29">
        <v>54.6</v>
      </c>
      <c r="W11" s="29">
        <v>40.299999999999997</v>
      </c>
    </row>
    <row r="12" spans="1:23" ht="27.6">
      <c r="A12" s="123" t="s">
        <v>26</v>
      </c>
      <c r="B12" s="144" t="s">
        <v>320</v>
      </c>
      <c r="C12" s="131" t="s">
        <v>216</v>
      </c>
      <c r="D12">
        <v>183487</v>
      </c>
      <c r="E12">
        <v>36837</v>
      </c>
      <c r="F12">
        <v>9</v>
      </c>
      <c r="G12">
        <v>13106</v>
      </c>
      <c r="H12">
        <v>33</v>
      </c>
      <c r="I12">
        <v>28</v>
      </c>
      <c r="J12">
        <v>18.399999999999999</v>
      </c>
      <c r="K12">
        <v>53.6</v>
      </c>
      <c r="L12">
        <v>0.2</v>
      </c>
      <c r="M12">
        <f t="shared" si="0"/>
        <v>2434</v>
      </c>
      <c r="N12">
        <f t="shared" si="1"/>
        <v>57.5</v>
      </c>
      <c r="O12">
        <f t="shared" si="2"/>
        <v>19001</v>
      </c>
      <c r="P12">
        <f t="shared" si="3"/>
        <v>55.5</v>
      </c>
      <c r="Q12" s="144" t="s">
        <v>323</v>
      </c>
      <c r="R12" s="8" t="s">
        <v>13</v>
      </c>
      <c r="S12" s="10">
        <v>7431</v>
      </c>
      <c r="T12" s="10">
        <v>4910</v>
      </c>
      <c r="U12" s="11">
        <v>3235</v>
      </c>
      <c r="V12" s="29">
        <v>66.099999999999994</v>
      </c>
      <c r="W12" s="29">
        <v>43.5</v>
      </c>
    </row>
    <row r="13" spans="1:23" ht="27.6">
      <c r="A13" s="123" t="s">
        <v>27</v>
      </c>
      <c r="B13" s="144" t="s">
        <v>320</v>
      </c>
      <c r="C13" s="131" t="s">
        <v>216</v>
      </c>
      <c r="D13">
        <v>1082874</v>
      </c>
      <c r="E13">
        <v>510135</v>
      </c>
      <c r="F13">
        <v>16</v>
      </c>
      <c r="G13">
        <v>30080</v>
      </c>
      <c r="H13">
        <v>1192</v>
      </c>
      <c r="I13">
        <v>67.400000000000006</v>
      </c>
      <c r="J13">
        <v>22.8</v>
      </c>
      <c r="K13">
        <v>9.8000000000000007</v>
      </c>
      <c r="L13">
        <v>0.1</v>
      </c>
      <c r="M13">
        <f t="shared" si="0"/>
        <v>14984</v>
      </c>
      <c r="N13">
        <f t="shared" si="1"/>
        <v>56.7</v>
      </c>
      <c r="O13">
        <f t="shared" si="2"/>
        <v>15877</v>
      </c>
      <c r="P13">
        <f t="shared" si="3"/>
        <v>60.55</v>
      </c>
      <c r="Q13" s="144" t="s">
        <v>321</v>
      </c>
      <c r="R13" s="12" t="s">
        <v>14</v>
      </c>
      <c r="S13" s="13">
        <v>37403</v>
      </c>
      <c r="T13" s="13">
        <v>21989</v>
      </c>
      <c r="U13" s="14">
        <v>11661</v>
      </c>
      <c r="V13" s="31">
        <v>58.8</v>
      </c>
      <c r="W13" s="31">
        <v>31.2</v>
      </c>
    </row>
    <row r="14" spans="1:23" ht="41.4">
      <c r="A14" s="123" t="s">
        <v>28</v>
      </c>
      <c r="B14" s="144" t="s">
        <v>320</v>
      </c>
      <c r="C14" s="131" t="s">
        <v>216</v>
      </c>
      <c r="D14">
        <v>1184917</v>
      </c>
      <c r="E14">
        <v>0</v>
      </c>
      <c r="F14">
        <v>99</v>
      </c>
      <c r="G14">
        <v>24686</v>
      </c>
      <c r="H14">
        <v>961</v>
      </c>
      <c r="I14">
        <v>96.1</v>
      </c>
      <c r="J14">
        <v>3.3</v>
      </c>
      <c r="K14">
        <v>0.6</v>
      </c>
      <c r="L14">
        <v>0.3</v>
      </c>
      <c r="M14">
        <f t="shared" si="0"/>
        <v>19556</v>
      </c>
      <c r="N14">
        <f t="shared" si="1"/>
        <v>60.5</v>
      </c>
      <c r="O14">
        <f t="shared" si="2"/>
        <v>5906</v>
      </c>
      <c r="P14">
        <f t="shared" si="3"/>
        <v>56.2</v>
      </c>
      <c r="Q14" s="144" t="s">
        <v>322</v>
      </c>
      <c r="R14" s="8" t="s">
        <v>15</v>
      </c>
      <c r="S14" s="10">
        <v>4350</v>
      </c>
      <c r="T14" s="44">
        <v>203</v>
      </c>
      <c r="U14" s="115">
        <v>876</v>
      </c>
      <c r="V14" s="29">
        <v>4.7</v>
      </c>
      <c r="W14" s="29">
        <v>20.100000000000001</v>
      </c>
    </row>
    <row r="15" spans="1:23" ht="27.6">
      <c r="A15" s="123" t="s">
        <v>29</v>
      </c>
      <c r="B15" s="144" t="s">
        <v>320</v>
      </c>
      <c r="C15" s="131" t="s">
        <v>216</v>
      </c>
      <c r="D15">
        <v>362583</v>
      </c>
      <c r="E15">
        <v>0</v>
      </c>
      <c r="F15">
        <v>19</v>
      </c>
      <c r="G15">
        <v>32962</v>
      </c>
      <c r="H15">
        <v>137</v>
      </c>
      <c r="I15">
        <v>0</v>
      </c>
      <c r="J15">
        <v>0</v>
      </c>
      <c r="K15">
        <v>0</v>
      </c>
      <c r="L15">
        <v>0.1</v>
      </c>
      <c r="M15">
        <f t="shared" si="0"/>
        <v>5675</v>
      </c>
      <c r="N15">
        <f t="shared" si="1"/>
        <v>32.799999999999997</v>
      </c>
      <c r="O15">
        <f t="shared" si="2"/>
        <v>26764</v>
      </c>
      <c r="P15">
        <f t="shared" si="3"/>
        <v>83.366666666666674</v>
      </c>
      <c r="Q15" s="144" t="s">
        <v>324</v>
      </c>
      <c r="R15" s="8" t="s">
        <v>16</v>
      </c>
      <c r="S15" s="10">
        <v>15544</v>
      </c>
      <c r="T15" s="10">
        <v>10757</v>
      </c>
      <c r="U15" s="11">
        <v>7228</v>
      </c>
      <c r="V15" s="29">
        <v>69.2</v>
      </c>
      <c r="W15" s="29">
        <v>46.5</v>
      </c>
    </row>
    <row r="16" spans="1:23" ht="41.4">
      <c r="A16" s="123" t="s">
        <v>30</v>
      </c>
      <c r="B16" s="144" t="s">
        <v>320</v>
      </c>
      <c r="C16" s="131" t="s">
        <v>216</v>
      </c>
      <c r="D16">
        <v>651950</v>
      </c>
      <c r="E16">
        <v>0</v>
      </c>
      <c r="F16">
        <v>34</v>
      </c>
      <c r="G16">
        <v>23284</v>
      </c>
      <c r="H16">
        <v>546</v>
      </c>
      <c r="I16">
        <v>0</v>
      </c>
      <c r="J16">
        <v>0</v>
      </c>
      <c r="K16">
        <v>0</v>
      </c>
      <c r="L16">
        <v>0.2</v>
      </c>
      <c r="M16">
        <f t="shared" si="0"/>
        <v>8002</v>
      </c>
      <c r="N16">
        <f t="shared" si="1"/>
        <v>53.2</v>
      </c>
      <c r="O16">
        <f t="shared" si="2"/>
        <v>8008</v>
      </c>
      <c r="P16">
        <f t="shared" si="3"/>
        <v>66.800000000000011</v>
      </c>
      <c r="Q16" s="144" t="s">
        <v>325</v>
      </c>
      <c r="R16" s="8" t="s">
        <v>17</v>
      </c>
      <c r="S16" s="10">
        <v>8168</v>
      </c>
      <c r="T16" s="10">
        <v>4616</v>
      </c>
      <c r="U16" s="11">
        <v>1662</v>
      </c>
      <c r="V16" s="29">
        <v>56.5</v>
      </c>
      <c r="W16" s="29">
        <v>20.3</v>
      </c>
    </row>
    <row r="17" spans="1:23" ht="27.6">
      <c r="A17" s="129" t="s">
        <v>33</v>
      </c>
      <c r="B17" s="144" t="s">
        <v>323</v>
      </c>
      <c r="C17" s="128" t="s">
        <v>360</v>
      </c>
      <c r="D17">
        <v>152065</v>
      </c>
      <c r="E17">
        <v>0</v>
      </c>
      <c r="F17">
        <v>23</v>
      </c>
      <c r="G17">
        <v>10862</v>
      </c>
      <c r="H17">
        <v>1798</v>
      </c>
      <c r="I17">
        <v>0</v>
      </c>
      <c r="J17">
        <v>0</v>
      </c>
      <c r="K17">
        <v>0</v>
      </c>
      <c r="L17">
        <v>0.5</v>
      </c>
      <c r="M17">
        <f t="shared" si="0"/>
        <v>2657</v>
      </c>
      <c r="N17">
        <f t="shared" si="1"/>
        <v>52.1</v>
      </c>
      <c r="O17">
        <f t="shared" si="2"/>
        <v>10056</v>
      </c>
      <c r="P17">
        <f t="shared" si="3"/>
        <v>72.2</v>
      </c>
      <c r="Q17" s="144" t="s">
        <v>326</v>
      </c>
      <c r="R17" s="8" t="s">
        <v>18</v>
      </c>
      <c r="S17" s="10">
        <v>9341</v>
      </c>
      <c r="T17" s="10">
        <v>6413</v>
      </c>
      <c r="U17" s="11">
        <v>1895</v>
      </c>
      <c r="V17" s="29">
        <v>68.7</v>
      </c>
      <c r="W17" s="29">
        <v>20.3</v>
      </c>
    </row>
    <row r="18" spans="1:23" ht="27.6">
      <c r="A18" s="129" t="s">
        <v>34</v>
      </c>
      <c r="B18" s="144" t="s">
        <v>323</v>
      </c>
      <c r="C18" s="128" t="s">
        <v>360</v>
      </c>
      <c r="D18">
        <v>227950</v>
      </c>
      <c r="E18">
        <v>0</v>
      </c>
      <c r="F18">
        <v>26</v>
      </c>
      <c r="G18">
        <v>7598</v>
      </c>
      <c r="H18">
        <v>1353</v>
      </c>
      <c r="I18">
        <v>0</v>
      </c>
      <c r="J18">
        <v>0</v>
      </c>
      <c r="K18">
        <v>0</v>
      </c>
      <c r="L18">
        <v>0.3</v>
      </c>
      <c r="M18">
        <f t="shared" si="0"/>
        <v>4254</v>
      </c>
      <c r="N18">
        <f t="shared" si="1"/>
        <v>48.7</v>
      </c>
      <c r="O18">
        <f t="shared" si="2"/>
        <v>17127</v>
      </c>
      <c r="P18">
        <f t="shared" si="3"/>
        <v>76.599999999999994</v>
      </c>
      <c r="Q18" s="144" t="s">
        <v>327</v>
      </c>
      <c r="R18" s="12" t="s">
        <v>19</v>
      </c>
      <c r="S18" s="13">
        <v>114560</v>
      </c>
      <c r="T18" s="13">
        <v>53127</v>
      </c>
      <c r="U18" s="14">
        <v>40122</v>
      </c>
      <c r="V18" s="31">
        <v>46.4</v>
      </c>
      <c r="W18" s="31">
        <v>35</v>
      </c>
    </row>
    <row r="19" spans="1:23" ht="27.6">
      <c r="A19" s="129" t="s">
        <v>35</v>
      </c>
      <c r="B19" s="144" t="s">
        <v>321</v>
      </c>
      <c r="C19" s="128" t="s">
        <v>360</v>
      </c>
      <c r="D19">
        <v>281371</v>
      </c>
      <c r="E19">
        <v>27004</v>
      </c>
      <c r="F19">
        <v>12</v>
      </c>
      <c r="G19">
        <v>9076</v>
      </c>
      <c r="H19">
        <v>1590</v>
      </c>
      <c r="I19">
        <v>0</v>
      </c>
      <c r="J19">
        <v>0</v>
      </c>
      <c r="K19">
        <v>0</v>
      </c>
      <c r="L19">
        <v>0.1</v>
      </c>
      <c r="M19">
        <f t="shared" si="0"/>
        <v>8123</v>
      </c>
      <c r="N19">
        <f t="shared" si="1"/>
        <v>65.3</v>
      </c>
      <c r="O19">
        <f t="shared" si="2"/>
        <v>9729</v>
      </c>
      <c r="P19">
        <f t="shared" si="3"/>
        <v>72.599999999999994</v>
      </c>
      <c r="Q19" s="144" t="s">
        <v>328</v>
      </c>
      <c r="R19" s="8" t="s">
        <v>20</v>
      </c>
      <c r="S19" s="10">
        <v>8825</v>
      </c>
      <c r="T19" s="44">
        <v>68</v>
      </c>
      <c r="U19" s="11">
        <v>2365</v>
      </c>
      <c r="V19" s="29">
        <v>0.8</v>
      </c>
      <c r="W19" s="29">
        <v>26.8</v>
      </c>
    </row>
    <row r="20" spans="1:23" ht="41.4">
      <c r="A20" s="129" t="s">
        <v>36</v>
      </c>
      <c r="B20" s="144" t="s">
        <v>322</v>
      </c>
      <c r="C20" s="128" t="s">
        <v>360</v>
      </c>
      <c r="D20">
        <v>401845</v>
      </c>
      <c r="E20">
        <v>159389</v>
      </c>
      <c r="F20">
        <v>23</v>
      </c>
      <c r="G20">
        <v>10046</v>
      </c>
      <c r="H20">
        <v>5392</v>
      </c>
      <c r="I20">
        <v>100</v>
      </c>
      <c r="J20">
        <v>0</v>
      </c>
      <c r="K20">
        <v>0</v>
      </c>
      <c r="L20">
        <v>0.2</v>
      </c>
      <c r="M20">
        <f t="shared" si="0"/>
        <v>5906</v>
      </c>
      <c r="N20">
        <f t="shared" si="1"/>
        <v>56.2</v>
      </c>
      <c r="O20">
        <f t="shared" si="2"/>
        <v>7718</v>
      </c>
      <c r="P20">
        <f t="shared" si="3"/>
        <v>55.050000000000004</v>
      </c>
      <c r="Q20" s="144" t="s">
        <v>329</v>
      </c>
      <c r="R20" s="8" t="s">
        <v>21</v>
      </c>
      <c r="S20" s="158"/>
      <c r="T20" s="158"/>
      <c r="U20" s="158"/>
      <c r="V20" s="158"/>
      <c r="W20" s="158"/>
    </row>
    <row r="21" spans="1:23" ht="41.4">
      <c r="A21" s="129" t="s">
        <v>37</v>
      </c>
      <c r="B21" s="144" t="s">
        <v>321</v>
      </c>
      <c r="C21" s="128" t="s">
        <v>360</v>
      </c>
      <c r="D21">
        <v>253360</v>
      </c>
      <c r="E21">
        <v>174410</v>
      </c>
      <c r="F21">
        <v>6</v>
      </c>
      <c r="G21">
        <v>9384</v>
      </c>
      <c r="H21">
        <v>1208</v>
      </c>
      <c r="I21">
        <v>95</v>
      </c>
      <c r="J21">
        <v>4</v>
      </c>
      <c r="K21">
        <v>1</v>
      </c>
      <c r="L21">
        <v>0</v>
      </c>
      <c r="M21">
        <f t="shared" si="0"/>
        <v>7754</v>
      </c>
      <c r="N21">
        <f t="shared" si="1"/>
        <v>55.8</v>
      </c>
      <c r="O21">
        <f t="shared" si="2"/>
        <v>6564</v>
      </c>
      <c r="P21">
        <f t="shared" si="3"/>
        <v>68.099999999999994</v>
      </c>
      <c r="Q21" s="144" t="s">
        <v>330</v>
      </c>
      <c r="R21" s="8" t="s">
        <v>22</v>
      </c>
      <c r="S21" s="10">
        <v>3051</v>
      </c>
      <c r="T21" s="44">
        <v>129</v>
      </c>
      <c r="U21" s="115">
        <v>238</v>
      </c>
      <c r="V21" s="29">
        <v>4.2</v>
      </c>
      <c r="W21" s="29">
        <v>7.8</v>
      </c>
    </row>
    <row r="22" spans="1:23" ht="41.4">
      <c r="A22" s="129" t="s">
        <v>38</v>
      </c>
      <c r="B22" s="144" t="s">
        <v>323</v>
      </c>
      <c r="C22" s="128" t="s">
        <v>360</v>
      </c>
      <c r="D22">
        <v>243865</v>
      </c>
      <c r="E22">
        <v>53370</v>
      </c>
      <c r="F22">
        <v>9</v>
      </c>
      <c r="G22">
        <v>6968</v>
      </c>
      <c r="H22">
        <v>1984</v>
      </c>
      <c r="I22">
        <v>93.7</v>
      </c>
      <c r="J22">
        <v>5.6</v>
      </c>
      <c r="K22">
        <v>0.7</v>
      </c>
      <c r="L22">
        <v>0.1</v>
      </c>
      <c r="M22">
        <f t="shared" si="0"/>
        <v>7099</v>
      </c>
      <c r="N22">
        <f t="shared" si="1"/>
        <v>65.400000000000006</v>
      </c>
      <c r="O22">
        <f t="shared" si="2"/>
        <v>5710</v>
      </c>
      <c r="P22">
        <f t="shared" si="3"/>
        <v>58.650000000000006</v>
      </c>
      <c r="Q22" s="144" t="s">
        <v>331</v>
      </c>
      <c r="R22" s="8" t="s">
        <v>23</v>
      </c>
      <c r="S22" s="10">
        <v>2728</v>
      </c>
      <c r="T22" s="44">
        <v>10</v>
      </c>
      <c r="U22" s="115">
        <v>123</v>
      </c>
      <c r="V22" s="29">
        <v>0.4</v>
      </c>
      <c r="W22" s="29">
        <v>4.5</v>
      </c>
    </row>
    <row r="23" spans="1:23" ht="27.6">
      <c r="A23" s="129" t="s">
        <v>39</v>
      </c>
      <c r="B23" s="144" t="s">
        <v>323</v>
      </c>
      <c r="C23" s="128" t="s">
        <v>360</v>
      </c>
      <c r="D23">
        <v>190005</v>
      </c>
      <c r="E23">
        <v>95962</v>
      </c>
      <c r="F23">
        <v>20</v>
      </c>
      <c r="G23">
        <v>10556</v>
      </c>
      <c r="H23">
        <v>1385</v>
      </c>
      <c r="I23">
        <v>100</v>
      </c>
      <c r="J23">
        <v>0</v>
      </c>
      <c r="K23">
        <v>0</v>
      </c>
      <c r="L23">
        <v>0.2</v>
      </c>
      <c r="M23">
        <f t="shared" si="0"/>
        <v>4991</v>
      </c>
      <c r="N23">
        <f t="shared" si="1"/>
        <v>55.8</v>
      </c>
      <c r="O23">
        <f t="shared" si="2"/>
        <v>6067</v>
      </c>
      <c r="P23">
        <f t="shared" si="3"/>
        <v>50.5</v>
      </c>
      <c r="Q23" s="144" t="s">
        <v>332</v>
      </c>
      <c r="R23" s="8" t="s">
        <v>24</v>
      </c>
      <c r="S23" s="10">
        <v>3036</v>
      </c>
      <c r="T23" s="10">
        <v>1172</v>
      </c>
      <c r="U23" s="115">
        <v>955</v>
      </c>
      <c r="V23" s="29">
        <v>38.6</v>
      </c>
      <c r="W23" s="29">
        <v>31.5</v>
      </c>
    </row>
    <row r="24" spans="1:23" ht="41.4">
      <c r="A24" s="135" t="s">
        <v>42</v>
      </c>
      <c r="B24" s="144" t="s">
        <v>324</v>
      </c>
      <c r="C24" s="134" t="s">
        <v>361</v>
      </c>
      <c r="D24">
        <v>215776</v>
      </c>
      <c r="E24">
        <v>0</v>
      </c>
      <c r="F24">
        <v>3</v>
      </c>
      <c r="G24">
        <v>15413</v>
      </c>
      <c r="H24">
        <v>3692</v>
      </c>
      <c r="I24">
        <v>61.2</v>
      </c>
      <c r="J24">
        <v>23.9</v>
      </c>
      <c r="K24">
        <v>15</v>
      </c>
      <c r="L24">
        <v>0.2</v>
      </c>
      <c r="M24">
        <f t="shared" si="0"/>
        <v>1359</v>
      </c>
      <c r="N24">
        <f t="shared" si="1"/>
        <v>78</v>
      </c>
      <c r="O24">
        <f t="shared" si="2"/>
        <v>4526</v>
      </c>
      <c r="P24">
        <f t="shared" si="3"/>
        <v>58.7</v>
      </c>
      <c r="Q24" s="144" t="s">
        <v>333</v>
      </c>
      <c r="R24" s="8" t="s">
        <v>25</v>
      </c>
      <c r="S24" s="10">
        <v>1585</v>
      </c>
      <c r="T24" s="10">
        <v>1097</v>
      </c>
      <c r="U24" s="115">
        <v>752</v>
      </c>
      <c r="V24" s="29">
        <v>69.2</v>
      </c>
      <c r="W24" s="29">
        <v>47.4</v>
      </c>
    </row>
    <row r="25" spans="1:23" ht="27.6">
      <c r="A25" s="135" t="s">
        <v>43</v>
      </c>
      <c r="B25" s="144" t="s">
        <v>325</v>
      </c>
      <c r="C25" s="134" t="s">
        <v>361</v>
      </c>
      <c r="D25">
        <v>258499</v>
      </c>
      <c r="E25">
        <v>28407</v>
      </c>
      <c r="F25">
        <v>72</v>
      </c>
      <c r="G25">
        <v>10771</v>
      </c>
      <c r="H25">
        <v>2500</v>
      </c>
      <c r="I25">
        <v>0</v>
      </c>
      <c r="J25">
        <v>0</v>
      </c>
      <c r="K25">
        <v>0</v>
      </c>
      <c r="L25">
        <v>1</v>
      </c>
      <c r="M25">
        <f t="shared" si="0"/>
        <v>4458</v>
      </c>
      <c r="N25">
        <f t="shared" si="1"/>
        <v>58.7</v>
      </c>
      <c r="O25" t="e">
        <f t="shared" si="2"/>
        <v>#DIV/0!</v>
      </c>
      <c r="P25">
        <f t="shared" si="3"/>
        <v>0</v>
      </c>
      <c r="Q25" s="144" t="s">
        <v>334</v>
      </c>
      <c r="R25" s="8" t="s">
        <v>26</v>
      </c>
      <c r="S25" s="10">
        <v>4231</v>
      </c>
      <c r="T25" s="10">
        <v>2434</v>
      </c>
      <c r="U25" s="11">
        <v>4588</v>
      </c>
      <c r="V25" s="29">
        <v>57.5</v>
      </c>
      <c r="W25" s="29">
        <v>108.4</v>
      </c>
    </row>
    <row r="26" spans="1:23" ht="41.4">
      <c r="A26" s="135" t="s">
        <v>44</v>
      </c>
      <c r="B26" s="144" t="s">
        <v>324</v>
      </c>
      <c r="C26" s="134" t="s">
        <v>361</v>
      </c>
      <c r="D26">
        <v>241224</v>
      </c>
      <c r="E26">
        <v>42583</v>
      </c>
      <c r="F26">
        <v>11</v>
      </c>
      <c r="G26">
        <v>7538</v>
      </c>
      <c r="H26">
        <v>1967</v>
      </c>
      <c r="I26">
        <v>55.7</v>
      </c>
      <c r="J26">
        <v>25.6</v>
      </c>
      <c r="K26">
        <v>18.7</v>
      </c>
      <c r="L26">
        <v>0.1</v>
      </c>
      <c r="M26">
        <f t="shared" si="0"/>
        <v>9063</v>
      </c>
      <c r="N26">
        <f t="shared" si="1"/>
        <v>91.4</v>
      </c>
      <c r="O26" t="e">
        <f t="shared" si="2"/>
        <v>#DIV/0!</v>
      </c>
      <c r="P26">
        <f t="shared" si="3"/>
        <v>0</v>
      </c>
      <c r="Q26" s="144" t="s">
        <v>335</v>
      </c>
      <c r="R26" s="8" t="s">
        <v>27</v>
      </c>
      <c r="S26" s="10">
        <v>26426</v>
      </c>
      <c r="T26" s="10">
        <v>14984</v>
      </c>
      <c r="U26" s="11">
        <v>9779</v>
      </c>
      <c r="V26" s="29">
        <v>56.7</v>
      </c>
      <c r="W26" s="29">
        <v>37</v>
      </c>
    </row>
    <row r="27" spans="1:23" ht="41.4">
      <c r="A27" s="135" t="s">
        <v>45</v>
      </c>
      <c r="B27" s="144" t="s">
        <v>324</v>
      </c>
      <c r="C27" s="134" t="s">
        <v>361</v>
      </c>
      <c r="D27">
        <v>530698</v>
      </c>
      <c r="E27">
        <v>52563</v>
      </c>
      <c r="F27">
        <v>10</v>
      </c>
      <c r="G27">
        <v>10614</v>
      </c>
      <c r="H27">
        <v>3617</v>
      </c>
      <c r="I27">
        <v>82.6</v>
      </c>
      <c r="J27">
        <v>13.9</v>
      </c>
      <c r="K27">
        <v>3.5</v>
      </c>
      <c r="L27">
        <v>0</v>
      </c>
      <c r="M27">
        <f t="shared" si="0"/>
        <v>16342</v>
      </c>
      <c r="N27">
        <f t="shared" si="1"/>
        <v>80.7</v>
      </c>
      <c r="O27" t="e">
        <f t="shared" si="2"/>
        <v>#DIV/0!</v>
      </c>
      <c r="P27">
        <f t="shared" si="3"/>
        <v>0</v>
      </c>
      <c r="Q27" s="144" t="s">
        <v>337</v>
      </c>
      <c r="R27" s="8" t="s">
        <v>28</v>
      </c>
      <c r="S27" s="10">
        <v>32322</v>
      </c>
      <c r="T27" s="10">
        <v>19556</v>
      </c>
      <c r="U27" s="11">
        <v>8887</v>
      </c>
      <c r="V27" s="29">
        <v>60.5</v>
      </c>
      <c r="W27" s="29">
        <v>27.5</v>
      </c>
    </row>
    <row r="28" spans="1:23" ht="41.4">
      <c r="A28" s="135" t="s">
        <v>46</v>
      </c>
      <c r="B28" s="144" t="s">
        <v>326</v>
      </c>
      <c r="C28" s="134" t="s">
        <v>361</v>
      </c>
      <c r="D28">
        <v>543238</v>
      </c>
      <c r="E28">
        <v>75070</v>
      </c>
      <c r="F28">
        <v>98</v>
      </c>
      <c r="G28">
        <v>11810</v>
      </c>
      <c r="H28">
        <v>4010</v>
      </c>
      <c r="I28">
        <v>58.5</v>
      </c>
      <c r="J28">
        <v>33.1</v>
      </c>
      <c r="K28">
        <v>8.4</v>
      </c>
      <c r="L28">
        <v>0.7</v>
      </c>
      <c r="M28">
        <f t="shared" si="0"/>
        <v>10056</v>
      </c>
      <c r="N28">
        <f t="shared" si="1"/>
        <v>72.2</v>
      </c>
      <c r="O28" t="e">
        <f t="shared" si="2"/>
        <v>#DIV/0!</v>
      </c>
      <c r="P28">
        <f t="shared" si="3"/>
        <v>0</v>
      </c>
      <c r="Q28" s="144" t="s">
        <v>338</v>
      </c>
      <c r="R28" s="8" t="s">
        <v>29</v>
      </c>
      <c r="S28" s="10">
        <v>17310</v>
      </c>
      <c r="T28" s="10">
        <v>5675</v>
      </c>
      <c r="U28" s="11">
        <v>6284</v>
      </c>
      <c r="V28" s="29">
        <v>32.799999999999997</v>
      </c>
      <c r="W28" s="29">
        <v>36.299999999999997</v>
      </c>
    </row>
    <row r="29" spans="1:23" ht="27.6">
      <c r="A29" s="135" t="s">
        <v>47</v>
      </c>
      <c r="B29" s="144" t="s">
        <v>325</v>
      </c>
      <c r="C29" s="134" t="s">
        <v>361</v>
      </c>
      <c r="D29">
        <v>319470</v>
      </c>
      <c r="E29">
        <v>47331</v>
      </c>
      <c r="F29">
        <v>7</v>
      </c>
      <c r="G29">
        <v>12287</v>
      </c>
      <c r="H29">
        <v>3891</v>
      </c>
      <c r="I29">
        <v>53.1</v>
      </c>
      <c r="J29">
        <v>19</v>
      </c>
      <c r="K29">
        <v>27.9</v>
      </c>
      <c r="L29">
        <v>0.1</v>
      </c>
      <c r="M29">
        <f t="shared" si="0"/>
        <v>3550</v>
      </c>
      <c r="N29">
        <f t="shared" si="1"/>
        <v>74.900000000000006</v>
      </c>
      <c r="O29" t="e">
        <f t="shared" si="2"/>
        <v>#DIV/0!</v>
      </c>
      <c r="P29">
        <f t="shared" si="3"/>
        <v>0</v>
      </c>
      <c r="Q29" s="144" t="s">
        <v>339</v>
      </c>
      <c r="R29" s="8" t="s">
        <v>30</v>
      </c>
      <c r="S29" s="10">
        <v>15046</v>
      </c>
      <c r="T29" s="10">
        <v>8002</v>
      </c>
      <c r="U29" s="11">
        <v>6151</v>
      </c>
      <c r="V29" s="29">
        <v>53.2</v>
      </c>
      <c r="W29" s="29">
        <v>40.9</v>
      </c>
    </row>
    <row r="30" spans="1:23" ht="41.4">
      <c r="A30" s="123" t="s">
        <v>50</v>
      </c>
      <c r="B30" s="144" t="s">
        <v>327</v>
      </c>
      <c r="C30" s="131" t="s">
        <v>362</v>
      </c>
      <c r="D30">
        <v>449640</v>
      </c>
      <c r="E30">
        <v>35496</v>
      </c>
      <c r="F30">
        <v>32</v>
      </c>
      <c r="G30">
        <v>7137</v>
      </c>
      <c r="H30">
        <v>1960</v>
      </c>
      <c r="I30">
        <v>61.3</v>
      </c>
      <c r="J30">
        <v>25.7</v>
      </c>
      <c r="K30">
        <v>12.9</v>
      </c>
      <c r="L30">
        <v>0.3</v>
      </c>
      <c r="M30">
        <f t="shared" si="0"/>
        <v>9467</v>
      </c>
      <c r="N30">
        <f t="shared" si="1"/>
        <v>75.2</v>
      </c>
      <c r="O30" t="e">
        <f t="shared" si="2"/>
        <v>#DIV/0!</v>
      </c>
      <c r="P30">
        <f t="shared" si="3"/>
        <v>0</v>
      </c>
      <c r="Q30" s="144" t="s">
        <v>340</v>
      </c>
      <c r="R30" s="12" t="s">
        <v>31</v>
      </c>
      <c r="S30" s="13">
        <v>73343</v>
      </c>
      <c r="T30" s="13">
        <v>40784</v>
      </c>
      <c r="U30" s="14">
        <v>20738</v>
      </c>
      <c r="V30" s="31">
        <v>55.6</v>
      </c>
      <c r="W30" s="31">
        <v>28.3</v>
      </c>
    </row>
    <row r="31" spans="1:23" ht="41.4">
      <c r="A31" s="123" t="s">
        <v>51</v>
      </c>
      <c r="B31" s="144" t="s">
        <v>328</v>
      </c>
      <c r="C31" s="131" t="s">
        <v>362</v>
      </c>
      <c r="D31">
        <v>380973</v>
      </c>
      <c r="E31">
        <v>413646</v>
      </c>
      <c r="F31">
        <v>61</v>
      </c>
      <c r="G31">
        <v>7470</v>
      </c>
      <c r="H31">
        <v>7080</v>
      </c>
      <c r="I31">
        <v>53</v>
      </c>
      <c r="J31">
        <v>25.9</v>
      </c>
      <c r="K31">
        <v>21.1</v>
      </c>
      <c r="L31">
        <v>0.5</v>
      </c>
      <c r="M31">
        <f t="shared" si="0"/>
        <v>9729</v>
      </c>
      <c r="N31">
        <f t="shared" si="1"/>
        <v>72.599999999999994</v>
      </c>
      <c r="O31" t="e">
        <f t="shared" si="2"/>
        <v>#DIV/0!</v>
      </c>
      <c r="P31">
        <f t="shared" si="3"/>
        <v>0</v>
      </c>
      <c r="Q31" s="144" t="s">
        <v>342</v>
      </c>
      <c r="R31" s="8" t="s">
        <v>32</v>
      </c>
      <c r="S31" s="10">
        <v>2860</v>
      </c>
      <c r="T31" s="44">
        <v>0</v>
      </c>
      <c r="U31" s="115">
        <v>435</v>
      </c>
      <c r="V31" s="29">
        <v>0</v>
      </c>
      <c r="W31" s="29">
        <v>15.2</v>
      </c>
    </row>
    <row r="32" spans="1:23" ht="27.6">
      <c r="A32" s="123" t="s">
        <v>52</v>
      </c>
      <c r="B32" s="144" t="s">
        <v>327</v>
      </c>
      <c r="C32" s="131" t="s">
        <v>362</v>
      </c>
      <c r="D32">
        <v>188629</v>
      </c>
      <c r="E32">
        <v>0</v>
      </c>
      <c r="F32">
        <v>40</v>
      </c>
      <c r="G32">
        <v>6504</v>
      </c>
      <c r="H32">
        <v>1302</v>
      </c>
      <c r="I32">
        <v>54.9</v>
      </c>
      <c r="J32">
        <v>26.1</v>
      </c>
      <c r="K32">
        <v>19</v>
      </c>
      <c r="L32">
        <v>0.7</v>
      </c>
      <c r="M32">
        <f t="shared" si="0"/>
        <v>4566</v>
      </c>
      <c r="N32">
        <f t="shared" si="1"/>
        <v>82.5</v>
      </c>
      <c r="O32" t="e">
        <f t="shared" si="2"/>
        <v>#DIV/0!</v>
      </c>
      <c r="P32">
        <f t="shared" si="3"/>
        <v>0</v>
      </c>
      <c r="Q32" s="144" t="s">
        <v>341</v>
      </c>
      <c r="R32" s="8" t="s">
        <v>33</v>
      </c>
      <c r="S32" s="10">
        <v>5104</v>
      </c>
      <c r="T32" s="10">
        <v>2657</v>
      </c>
      <c r="U32" s="11">
        <v>1882</v>
      </c>
      <c r="V32" s="29">
        <v>52.1</v>
      </c>
      <c r="W32" s="29">
        <v>36.9</v>
      </c>
    </row>
    <row r="33" spans="1:23" ht="27.6">
      <c r="A33" s="123" t="s">
        <v>53</v>
      </c>
      <c r="B33" s="144" t="s">
        <v>329</v>
      </c>
      <c r="C33" s="131" t="s">
        <v>362</v>
      </c>
      <c r="D33">
        <v>218514</v>
      </c>
      <c r="E33">
        <v>42322</v>
      </c>
      <c r="F33">
        <v>25</v>
      </c>
      <c r="G33">
        <v>9501</v>
      </c>
      <c r="H33">
        <v>2009</v>
      </c>
      <c r="I33">
        <v>0</v>
      </c>
      <c r="J33">
        <v>0</v>
      </c>
      <c r="K33">
        <v>0</v>
      </c>
      <c r="L33">
        <v>0.4</v>
      </c>
      <c r="M33">
        <f t="shared" si="0"/>
        <v>2820</v>
      </c>
      <c r="N33">
        <f t="shared" si="1"/>
        <v>40.200000000000003</v>
      </c>
      <c r="O33" t="e">
        <f t="shared" si="2"/>
        <v>#DIV/0!</v>
      </c>
      <c r="P33">
        <f t="shared" si="3"/>
        <v>0</v>
      </c>
      <c r="Q33" s="144" t="s">
        <v>346</v>
      </c>
      <c r="R33" s="8" t="s">
        <v>34</v>
      </c>
      <c r="S33" s="10">
        <v>8733</v>
      </c>
      <c r="T33" s="10">
        <v>4254</v>
      </c>
      <c r="U33" s="11">
        <v>1718</v>
      </c>
      <c r="V33" s="29">
        <v>48.7</v>
      </c>
      <c r="W33" s="29">
        <v>19.7</v>
      </c>
    </row>
    <row r="34" spans="1:23" ht="27.6">
      <c r="A34" s="123" t="s">
        <v>54</v>
      </c>
      <c r="B34" t="s">
        <v>327</v>
      </c>
      <c r="C34" s="131" t="s">
        <v>362</v>
      </c>
      <c r="D34">
        <v>122880</v>
      </c>
      <c r="E34">
        <v>50703</v>
      </c>
      <c r="F34">
        <v>22</v>
      </c>
      <c r="G34">
        <v>5343</v>
      </c>
      <c r="H34">
        <v>1012</v>
      </c>
      <c r="I34">
        <v>33.799999999999997</v>
      </c>
      <c r="J34">
        <v>29.4</v>
      </c>
      <c r="K34">
        <v>36.799999999999997</v>
      </c>
      <c r="L34">
        <v>0.5</v>
      </c>
      <c r="M34">
        <f t="shared" si="0"/>
        <v>3094</v>
      </c>
      <c r="N34">
        <f t="shared" si="1"/>
        <v>72.099999999999994</v>
      </c>
      <c r="O34" t="e">
        <f t="shared" si="2"/>
        <v>#DIV/0!</v>
      </c>
      <c r="P34">
        <f t="shared" si="3"/>
        <v>0</v>
      </c>
      <c r="Q34" s="144" t="s">
        <v>345</v>
      </c>
      <c r="R34" s="8" t="s">
        <v>35</v>
      </c>
      <c r="S34" s="10">
        <v>12443</v>
      </c>
      <c r="T34" s="10">
        <v>8123</v>
      </c>
      <c r="U34" s="11">
        <v>3628</v>
      </c>
      <c r="V34" s="29">
        <v>65.3</v>
      </c>
      <c r="W34" s="29">
        <v>29.2</v>
      </c>
    </row>
    <row r="35" spans="1:23" ht="27.6">
      <c r="A35" s="123" t="s">
        <v>55</v>
      </c>
      <c r="B35" s="144" t="s">
        <v>330</v>
      </c>
      <c r="C35" s="131" t="s">
        <v>362</v>
      </c>
      <c r="D35">
        <v>267015</v>
      </c>
      <c r="E35">
        <v>47315</v>
      </c>
      <c r="F35">
        <v>62</v>
      </c>
      <c r="G35">
        <v>8091</v>
      </c>
      <c r="H35">
        <v>5291</v>
      </c>
      <c r="I35">
        <v>60.4</v>
      </c>
      <c r="J35">
        <v>25.1</v>
      </c>
      <c r="K35">
        <v>14.5</v>
      </c>
      <c r="L35">
        <v>0.6</v>
      </c>
      <c r="M35">
        <f t="shared" si="0"/>
        <v>6564</v>
      </c>
      <c r="N35">
        <f t="shared" si="1"/>
        <v>68.099999999999994</v>
      </c>
      <c r="O35" t="e">
        <f t="shared" si="2"/>
        <v>#DIV/0!</v>
      </c>
      <c r="P35">
        <f t="shared" si="3"/>
        <v>0</v>
      </c>
      <c r="Q35" s="144" t="s">
        <v>343</v>
      </c>
      <c r="R35" s="8" t="s">
        <v>36</v>
      </c>
      <c r="S35" s="10">
        <v>10517</v>
      </c>
      <c r="T35" s="10">
        <v>5906</v>
      </c>
      <c r="U35" s="11">
        <v>3183</v>
      </c>
      <c r="V35" s="29">
        <v>56.2</v>
      </c>
      <c r="W35" s="29">
        <v>30.3</v>
      </c>
    </row>
    <row r="36" spans="1:23" ht="41.4">
      <c r="A36" s="123" t="s">
        <v>56</v>
      </c>
      <c r="B36" s="144" t="s">
        <v>329</v>
      </c>
      <c r="C36" s="131" t="s">
        <v>362</v>
      </c>
      <c r="D36">
        <v>211543</v>
      </c>
      <c r="E36">
        <v>104093</v>
      </c>
      <c r="F36">
        <v>6</v>
      </c>
      <c r="G36">
        <v>7555</v>
      </c>
      <c r="H36">
        <v>3098</v>
      </c>
      <c r="I36">
        <v>50.4</v>
      </c>
      <c r="J36">
        <v>28.2</v>
      </c>
      <c r="K36">
        <v>21.4</v>
      </c>
      <c r="L36">
        <v>0.1</v>
      </c>
      <c r="M36">
        <f t="shared" si="0"/>
        <v>4898</v>
      </c>
      <c r="N36">
        <f t="shared" si="1"/>
        <v>69.900000000000006</v>
      </c>
      <c r="O36" t="e">
        <f t="shared" si="2"/>
        <v>#DIV/0!</v>
      </c>
      <c r="P36">
        <f t="shared" si="3"/>
        <v>0</v>
      </c>
      <c r="Q36" s="144" t="s">
        <v>344</v>
      </c>
      <c r="R36" s="8" t="s">
        <v>37</v>
      </c>
      <c r="S36" s="10">
        <v>13896</v>
      </c>
      <c r="T36" s="10">
        <v>7754</v>
      </c>
      <c r="U36" s="11">
        <v>2866</v>
      </c>
      <c r="V36" s="29">
        <v>55.8</v>
      </c>
      <c r="W36" s="29">
        <v>20.6</v>
      </c>
    </row>
    <row r="37" spans="1:23" ht="41.4">
      <c r="A37" s="129" t="s">
        <v>58</v>
      </c>
      <c r="B37" s="144" t="s">
        <v>331</v>
      </c>
      <c r="C37" s="128" t="s">
        <v>363</v>
      </c>
      <c r="D37">
        <v>197277</v>
      </c>
      <c r="E37">
        <v>62661</v>
      </c>
      <c r="F37">
        <v>40</v>
      </c>
      <c r="G37">
        <v>4932</v>
      </c>
      <c r="H37">
        <v>2435</v>
      </c>
      <c r="I37">
        <v>61.9</v>
      </c>
      <c r="J37">
        <v>27.4</v>
      </c>
      <c r="K37">
        <v>10.7</v>
      </c>
      <c r="L37">
        <v>0.6</v>
      </c>
      <c r="M37">
        <f t="shared" si="0"/>
        <v>3799</v>
      </c>
      <c r="N37">
        <f t="shared" si="1"/>
        <v>52.9</v>
      </c>
      <c r="O37" t="e">
        <f t="shared" si="2"/>
        <v>#DIV/0!</v>
      </c>
      <c r="P37">
        <f t="shared" si="3"/>
        <v>0</v>
      </c>
      <c r="Q37" s="144" t="s">
        <v>347</v>
      </c>
      <c r="R37" s="8" t="s">
        <v>38</v>
      </c>
      <c r="S37" s="10">
        <v>10852</v>
      </c>
      <c r="T37" s="10">
        <v>7099</v>
      </c>
      <c r="U37" s="11">
        <v>4322</v>
      </c>
      <c r="V37" s="29">
        <v>65.400000000000006</v>
      </c>
      <c r="W37" s="29">
        <v>39.799999999999997</v>
      </c>
    </row>
    <row r="38" spans="1:23" ht="27.6">
      <c r="A38" s="129" t="s">
        <v>59</v>
      </c>
      <c r="B38" s="144" t="s">
        <v>332</v>
      </c>
      <c r="C38" s="128" t="s">
        <v>363</v>
      </c>
      <c r="D38">
        <v>340912</v>
      </c>
      <c r="E38">
        <v>332728</v>
      </c>
      <c r="F38">
        <v>163</v>
      </c>
      <c r="G38">
        <v>7102</v>
      </c>
      <c r="H38">
        <v>3453</v>
      </c>
      <c r="I38">
        <v>55.2</v>
      </c>
      <c r="J38">
        <v>15.6</v>
      </c>
      <c r="K38">
        <v>29.2</v>
      </c>
      <c r="L38">
        <v>1.4</v>
      </c>
      <c r="M38">
        <f t="shared" si="0"/>
        <v>6067</v>
      </c>
      <c r="N38">
        <f t="shared" si="1"/>
        <v>50.5</v>
      </c>
      <c r="O38" t="e">
        <f t="shared" si="2"/>
        <v>#DIV/0!</v>
      </c>
      <c r="P38">
        <f t="shared" si="3"/>
        <v>0</v>
      </c>
      <c r="Q38" s="144" t="s">
        <v>348</v>
      </c>
      <c r="R38" s="8" t="s">
        <v>39</v>
      </c>
      <c r="S38" s="10">
        <v>8938</v>
      </c>
      <c r="T38" s="10">
        <v>4991</v>
      </c>
      <c r="U38" s="11">
        <v>2704</v>
      </c>
      <c r="V38" s="29">
        <v>55.8</v>
      </c>
      <c r="W38" s="29">
        <v>30.3</v>
      </c>
    </row>
    <row r="39" spans="1:23" ht="27.6">
      <c r="A39" s="129" t="s">
        <v>60</v>
      </c>
      <c r="B39" s="144" t="s">
        <v>333</v>
      </c>
      <c r="C39" s="128" t="s">
        <v>363</v>
      </c>
      <c r="D39">
        <v>213402</v>
      </c>
      <c r="E39">
        <v>0</v>
      </c>
      <c r="F39">
        <v>28</v>
      </c>
      <c r="G39">
        <v>6277</v>
      </c>
      <c r="H39">
        <v>3862</v>
      </c>
      <c r="I39">
        <v>63.8</v>
      </c>
      <c r="J39">
        <v>18.3</v>
      </c>
      <c r="K39">
        <v>17.899999999999999</v>
      </c>
      <c r="L39">
        <v>0.4</v>
      </c>
      <c r="M39">
        <f t="shared" si="0"/>
        <v>4526</v>
      </c>
      <c r="N39">
        <f t="shared" si="1"/>
        <v>58.7</v>
      </c>
      <c r="O39" t="e">
        <f t="shared" si="2"/>
        <v>#DIV/0!</v>
      </c>
      <c r="P39">
        <f t="shared" si="3"/>
        <v>0</v>
      </c>
      <c r="Q39" s="144" t="s">
        <v>349</v>
      </c>
      <c r="R39" s="12" t="s">
        <v>40</v>
      </c>
      <c r="S39" s="13">
        <v>62151</v>
      </c>
      <c r="T39" s="13">
        <v>44928</v>
      </c>
      <c r="U39" s="14">
        <v>28963</v>
      </c>
      <c r="V39" s="31">
        <v>72.3</v>
      </c>
      <c r="W39" s="31">
        <v>46.6</v>
      </c>
    </row>
    <row r="40" spans="1:23" ht="27.6">
      <c r="A40" s="129" t="s">
        <v>61</v>
      </c>
      <c r="B40" s="144" t="s">
        <v>331</v>
      </c>
      <c r="C40" s="128" t="s">
        <v>363</v>
      </c>
      <c r="D40">
        <v>106382</v>
      </c>
      <c r="E40">
        <v>81343</v>
      </c>
      <c r="F40">
        <v>14</v>
      </c>
      <c r="G40">
        <v>4092</v>
      </c>
      <c r="H40">
        <v>1700</v>
      </c>
      <c r="I40">
        <v>0</v>
      </c>
      <c r="J40">
        <v>0</v>
      </c>
      <c r="K40">
        <v>0</v>
      </c>
      <c r="L40">
        <v>0.5</v>
      </c>
      <c r="M40">
        <f t="shared" si="0"/>
        <v>1911</v>
      </c>
      <c r="N40">
        <f t="shared" si="1"/>
        <v>64.400000000000006</v>
      </c>
      <c r="O40" t="e">
        <f t="shared" si="2"/>
        <v>#DIV/0!</v>
      </c>
      <c r="P40">
        <f t="shared" si="3"/>
        <v>0</v>
      </c>
      <c r="Q40" s="144" t="s">
        <v>353</v>
      </c>
      <c r="R40" s="8" t="s">
        <v>41</v>
      </c>
      <c r="S40" s="10">
        <v>3986</v>
      </c>
      <c r="T40" s="44">
        <v>100</v>
      </c>
      <c r="U40" s="115">
        <v>699</v>
      </c>
      <c r="V40" s="29">
        <v>2.5</v>
      </c>
      <c r="W40" s="29">
        <v>17.5</v>
      </c>
    </row>
    <row r="41" spans="1:23" ht="41.4">
      <c r="A41" s="123" t="s">
        <v>64</v>
      </c>
      <c r="B41" s="144" t="s">
        <v>334</v>
      </c>
      <c r="C41" s="131" t="s">
        <v>232</v>
      </c>
      <c r="D41">
        <v>475536</v>
      </c>
      <c r="E41">
        <v>34124</v>
      </c>
      <c r="F41">
        <v>75</v>
      </c>
      <c r="G41">
        <v>14410</v>
      </c>
      <c r="H41">
        <v>5790</v>
      </c>
      <c r="I41">
        <v>65</v>
      </c>
      <c r="J41">
        <v>20</v>
      </c>
      <c r="K41">
        <v>15</v>
      </c>
      <c r="L41">
        <v>0.4</v>
      </c>
      <c r="M41" t="e">
        <f t="shared" si="0"/>
        <v>#DIV/0!</v>
      </c>
      <c r="N41">
        <f>SUMIF(R$5:R$72,A41,V$5:V$72)</f>
        <v>0</v>
      </c>
      <c r="O41" t="e">
        <f t="shared" si="2"/>
        <v>#DIV/0!</v>
      </c>
      <c r="P41">
        <f t="shared" si="3"/>
        <v>0</v>
      </c>
      <c r="Q41" s="144" t="s">
        <v>350</v>
      </c>
      <c r="R41" s="8" t="s">
        <v>42</v>
      </c>
      <c r="S41" s="10">
        <v>1743</v>
      </c>
      <c r="T41" s="10">
        <v>1359</v>
      </c>
      <c r="U41" s="115">
        <v>606</v>
      </c>
      <c r="V41" s="29">
        <v>78</v>
      </c>
      <c r="W41" s="29">
        <v>34.799999999999997</v>
      </c>
    </row>
    <row r="42" spans="1:23" ht="27.6">
      <c r="A42" s="123" t="s">
        <v>65</v>
      </c>
      <c r="B42" s="144" t="s">
        <v>335</v>
      </c>
      <c r="C42" s="131" t="s">
        <v>232</v>
      </c>
      <c r="D42">
        <v>693183</v>
      </c>
      <c r="E42">
        <v>39531</v>
      </c>
      <c r="F42">
        <v>20</v>
      </c>
      <c r="G42">
        <v>15754</v>
      </c>
      <c r="H42">
        <v>14846</v>
      </c>
      <c r="I42">
        <v>65</v>
      </c>
      <c r="J42">
        <v>20</v>
      </c>
      <c r="K42">
        <v>15</v>
      </c>
      <c r="L42">
        <v>0.1</v>
      </c>
      <c r="M42" t="e">
        <f t="shared" si="0"/>
        <v>#DIV/0!</v>
      </c>
      <c r="N42">
        <f t="shared" ref="N42:N72" si="4">SUMIF(R$5:R$72,A42,V$5:V$72)</f>
        <v>0</v>
      </c>
      <c r="O42" t="e">
        <f t="shared" si="2"/>
        <v>#DIV/0!</v>
      </c>
      <c r="P42">
        <f t="shared" si="3"/>
        <v>0</v>
      </c>
      <c r="Q42" s="144" t="s">
        <v>351</v>
      </c>
      <c r="R42" s="8" t="s">
        <v>43</v>
      </c>
      <c r="S42" s="10">
        <v>7596</v>
      </c>
      <c r="T42" s="10">
        <v>4458</v>
      </c>
      <c r="U42" s="11">
        <v>1422</v>
      </c>
      <c r="V42" s="29">
        <v>58.7</v>
      </c>
      <c r="W42" s="29">
        <v>18.7</v>
      </c>
    </row>
    <row r="43" spans="1:23" ht="41.4">
      <c r="A43" s="123" t="s">
        <v>66</v>
      </c>
      <c r="B43" s="142" t="s">
        <v>337</v>
      </c>
      <c r="C43" s="131" t="s">
        <v>232</v>
      </c>
      <c r="D43">
        <v>485599</v>
      </c>
      <c r="E43">
        <v>22231</v>
      </c>
      <c r="F43">
        <v>73</v>
      </c>
      <c r="G43">
        <v>7832</v>
      </c>
      <c r="H43">
        <v>11212</v>
      </c>
      <c r="I43">
        <v>65</v>
      </c>
      <c r="J43">
        <v>20</v>
      </c>
      <c r="K43">
        <v>15</v>
      </c>
      <c r="L43">
        <v>0.4</v>
      </c>
      <c r="M43" t="e">
        <f t="shared" si="0"/>
        <v>#DIV/0!</v>
      </c>
      <c r="N43">
        <f t="shared" si="4"/>
        <v>0</v>
      </c>
      <c r="O43" t="e">
        <f t="shared" si="2"/>
        <v>#DIV/0!</v>
      </c>
      <c r="P43">
        <f t="shared" si="3"/>
        <v>0</v>
      </c>
      <c r="Q43" s="142" t="s">
        <v>354</v>
      </c>
      <c r="R43" s="8" t="s">
        <v>44</v>
      </c>
      <c r="S43" s="10">
        <v>9916</v>
      </c>
      <c r="T43" s="10">
        <v>9063</v>
      </c>
      <c r="U43" s="11">
        <v>7954</v>
      </c>
      <c r="V43" s="29">
        <v>91.4</v>
      </c>
      <c r="W43" s="29">
        <v>80.2</v>
      </c>
    </row>
    <row r="44" spans="1:23">
      <c r="A44" s="123" t="s">
        <v>67</v>
      </c>
      <c r="B44" s="142" t="s">
        <v>338</v>
      </c>
      <c r="C44" s="131" t="s">
        <v>232</v>
      </c>
      <c r="D44">
        <v>116051</v>
      </c>
      <c r="E44">
        <v>48307</v>
      </c>
      <c r="F44">
        <v>0</v>
      </c>
      <c r="G44">
        <v>8289</v>
      </c>
      <c r="H44">
        <v>5125</v>
      </c>
      <c r="I44">
        <v>65</v>
      </c>
      <c r="J44">
        <v>20</v>
      </c>
      <c r="K44">
        <v>15</v>
      </c>
      <c r="L44">
        <v>0</v>
      </c>
      <c r="M44" t="e">
        <f t="shared" si="0"/>
        <v>#DIV/0!</v>
      </c>
      <c r="N44">
        <f t="shared" si="4"/>
        <v>0</v>
      </c>
      <c r="O44" t="e">
        <f t="shared" si="2"/>
        <v>#DIV/0!</v>
      </c>
      <c r="P44">
        <f t="shared" si="3"/>
        <v>0</v>
      </c>
      <c r="Q44" s="142" t="s">
        <v>358</v>
      </c>
      <c r="R44" s="8" t="s">
        <v>45</v>
      </c>
      <c r="S44" s="10">
        <v>20239</v>
      </c>
      <c r="T44" s="10">
        <v>16342</v>
      </c>
      <c r="U44" s="11">
        <v>11629</v>
      </c>
      <c r="V44" s="29">
        <v>80.7</v>
      </c>
      <c r="W44" s="29">
        <v>57.5</v>
      </c>
    </row>
    <row r="45" spans="1:23" ht="41.4">
      <c r="A45" s="123" t="s">
        <v>68</v>
      </c>
      <c r="B45" s="144" t="s">
        <v>334</v>
      </c>
      <c r="C45" s="131" t="s">
        <v>232</v>
      </c>
      <c r="D45">
        <v>291367</v>
      </c>
      <c r="E45">
        <v>38271</v>
      </c>
      <c r="F45">
        <v>18</v>
      </c>
      <c r="G45">
        <v>15335</v>
      </c>
      <c r="H45">
        <v>2754</v>
      </c>
      <c r="I45">
        <v>57.1</v>
      </c>
      <c r="J45">
        <v>8</v>
      </c>
      <c r="K45">
        <v>35</v>
      </c>
      <c r="L45">
        <v>0.1</v>
      </c>
      <c r="M45" t="e">
        <f t="shared" si="0"/>
        <v>#DIV/0!</v>
      </c>
      <c r="N45">
        <f t="shared" si="4"/>
        <v>0</v>
      </c>
      <c r="O45" t="e">
        <f t="shared" si="2"/>
        <v>#DIV/0!</v>
      </c>
      <c r="P45">
        <f t="shared" si="3"/>
        <v>0</v>
      </c>
      <c r="Q45" s="144" t="s">
        <v>355</v>
      </c>
      <c r="R45" s="8" t="s">
        <v>46</v>
      </c>
      <c r="S45" s="10">
        <v>13931</v>
      </c>
      <c r="T45" s="10">
        <v>10056</v>
      </c>
      <c r="U45" s="11">
        <v>4448</v>
      </c>
      <c r="V45" s="29">
        <v>72.2</v>
      </c>
      <c r="W45" s="29">
        <v>31.9</v>
      </c>
    </row>
    <row r="46" spans="1:23" ht="27.6">
      <c r="A46" s="123" t="s">
        <v>69</v>
      </c>
      <c r="B46" s="142" t="s">
        <v>339</v>
      </c>
      <c r="C46" s="131" t="s">
        <v>232</v>
      </c>
      <c r="D46">
        <v>132196</v>
      </c>
      <c r="E46">
        <v>145896</v>
      </c>
      <c r="F46">
        <v>2</v>
      </c>
      <c r="G46">
        <v>10169</v>
      </c>
      <c r="H46">
        <v>6967</v>
      </c>
      <c r="I46">
        <v>65</v>
      </c>
      <c r="J46">
        <v>20</v>
      </c>
      <c r="K46">
        <v>15</v>
      </c>
      <c r="L46">
        <v>0.1</v>
      </c>
      <c r="M46" t="e">
        <f t="shared" si="0"/>
        <v>#DIV/0!</v>
      </c>
      <c r="N46">
        <f t="shared" si="4"/>
        <v>0</v>
      </c>
      <c r="O46" t="e">
        <f t="shared" si="2"/>
        <v>#DIV/0!</v>
      </c>
      <c r="P46">
        <f t="shared" si="3"/>
        <v>0</v>
      </c>
      <c r="Q46" s="142" t="s">
        <v>356</v>
      </c>
      <c r="R46" s="8" t="s">
        <v>47</v>
      </c>
      <c r="S46" s="10">
        <v>4740</v>
      </c>
      <c r="T46" s="10">
        <v>3550</v>
      </c>
      <c r="U46" s="11">
        <v>2205</v>
      </c>
      <c r="V46" s="29">
        <v>74.900000000000006</v>
      </c>
      <c r="W46" s="29">
        <v>46.5</v>
      </c>
    </row>
    <row r="47" spans="1:23" ht="27.6">
      <c r="A47" s="129" t="s">
        <v>72</v>
      </c>
      <c r="B47" s="142" t="s">
        <v>340</v>
      </c>
      <c r="C47" s="128" t="s">
        <v>364</v>
      </c>
      <c r="D47">
        <v>488108</v>
      </c>
      <c r="E47">
        <v>57971</v>
      </c>
      <c r="F47">
        <v>55</v>
      </c>
      <c r="G47">
        <v>25690</v>
      </c>
      <c r="H47">
        <v>1238</v>
      </c>
      <c r="I47">
        <v>95.4</v>
      </c>
      <c r="J47">
        <v>1.7</v>
      </c>
      <c r="K47">
        <v>2.9</v>
      </c>
      <c r="L47">
        <v>0.3</v>
      </c>
      <c r="M47" t="e">
        <f t="shared" si="0"/>
        <v>#DIV/0!</v>
      </c>
      <c r="N47">
        <f t="shared" si="4"/>
        <v>0</v>
      </c>
      <c r="O47" t="e">
        <f t="shared" si="2"/>
        <v>#DIV/0!</v>
      </c>
      <c r="P47">
        <f t="shared" si="3"/>
        <v>0</v>
      </c>
      <c r="Q47" s="142" t="s">
        <v>357</v>
      </c>
      <c r="R47" s="12" t="s">
        <v>48</v>
      </c>
      <c r="S47" s="13">
        <v>63866</v>
      </c>
      <c r="T47" s="13">
        <v>41142</v>
      </c>
      <c r="U47" s="14">
        <v>25623</v>
      </c>
      <c r="V47" s="31">
        <v>64.400000000000006</v>
      </c>
      <c r="W47" s="31">
        <v>40.1</v>
      </c>
    </row>
    <row r="48" spans="1:23" ht="41.4">
      <c r="A48" s="129" t="s">
        <v>73</v>
      </c>
      <c r="B48" s="142" t="s">
        <v>340</v>
      </c>
      <c r="C48" s="128" t="s">
        <v>364</v>
      </c>
      <c r="D48">
        <v>251546</v>
      </c>
      <c r="E48">
        <v>36286</v>
      </c>
      <c r="F48">
        <v>15</v>
      </c>
      <c r="G48">
        <v>6987</v>
      </c>
      <c r="H48">
        <v>3491</v>
      </c>
      <c r="I48">
        <v>57.8</v>
      </c>
      <c r="J48">
        <v>29.1</v>
      </c>
      <c r="K48">
        <v>13.1</v>
      </c>
      <c r="L48">
        <v>0.1</v>
      </c>
      <c r="M48" t="e">
        <f t="shared" si="0"/>
        <v>#DIV/0!</v>
      </c>
      <c r="N48">
        <f t="shared" si="4"/>
        <v>0</v>
      </c>
      <c r="O48">
        <f t="shared" si="2"/>
        <v>0</v>
      </c>
      <c r="P48" t="e">
        <f t="shared" si="3"/>
        <v>#DIV/0!</v>
      </c>
      <c r="R48" s="8" t="s">
        <v>49</v>
      </c>
      <c r="S48" s="10">
        <v>4380</v>
      </c>
      <c r="T48" s="44">
        <v>4</v>
      </c>
      <c r="U48" s="115">
        <v>822</v>
      </c>
      <c r="V48" s="29">
        <v>0.1</v>
      </c>
      <c r="W48" s="29">
        <v>18.8</v>
      </c>
    </row>
    <row r="49" spans="1:44" ht="41.4">
      <c r="A49" s="129" t="s">
        <v>74</v>
      </c>
      <c r="B49" s="142" t="s">
        <v>340</v>
      </c>
      <c r="C49" s="128" t="s">
        <v>364</v>
      </c>
      <c r="D49">
        <v>743363</v>
      </c>
      <c r="E49">
        <v>18090</v>
      </c>
      <c r="F49">
        <v>60</v>
      </c>
      <c r="G49">
        <v>23230</v>
      </c>
      <c r="H49">
        <v>3049</v>
      </c>
      <c r="I49">
        <v>83.6</v>
      </c>
      <c r="J49">
        <v>6.6</v>
      </c>
      <c r="K49">
        <v>9.8000000000000007</v>
      </c>
      <c r="L49">
        <v>0.2</v>
      </c>
      <c r="M49" t="e">
        <f t="shared" si="0"/>
        <v>#DIV/0!</v>
      </c>
      <c r="N49">
        <f t="shared" si="4"/>
        <v>0</v>
      </c>
      <c r="O49">
        <f t="shared" si="2"/>
        <v>0</v>
      </c>
      <c r="P49" t="e">
        <f t="shared" si="3"/>
        <v>#DIV/0!</v>
      </c>
      <c r="R49" s="8" t="s">
        <v>50</v>
      </c>
      <c r="S49" s="10">
        <v>12597</v>
      </c>
      <c r="T49" s="10">
        <v>9467</v>
      </c>
      <c r="U49" s="11">
        <v>6228</v>
      </c>
      <c r="V49" s="29">
        <v>75.2</v>
      </c>
      <c r="W49" s="29">
        <v>49.4</v>
      </c>
    </row>
    <row r="50" spans="1:44" ht="27.6">
      <c r="A50" s="129" t="s">
        <v>75</v>
      </c>
      <c r="B50" s="142" t="s">
        <v>342</v>
      </c>
      <c r="C50" s="128" t="s">
        <v>364</v>
      </c>
      <c r="D50">
        <v>366214</v>
      </c>
      <c r="E50">
        <v>462005</v>
      </c>
      <c r="F50">
        <v>49</v>
      </c>
      <c r="G50">
        <v>8932</v>
      </c>
      <c r="H50">
        <v>5622</v>
      </c>
      <c r="I50">
        <v>78.8</v>
      </c>
      <c r="J50">
        <v>16.899999999999999</v>
      </c>
      <c r="K50">
        <v>4.4000000000000004</v>
      </c>
      <c r="L50">
        <v>0.3</v>
      </c>
      <c r="M50" t="e">
        <f t="shared" si="0"/>
        <v>#DIV/0!</v>
      </c>
      <c r="N50">
        <f t="shared" si="4"/>
        <v>0</v>
      </c>
      <c r="O50">
        <f t="shared" si="2"/>
        <v>0</v>
      </c>
      <c r="P50" t="e">
        <f t="shared" si="3"/>
        <v>#DIV/0!</v>
      </c>
      <c r="R50" s="8" t="s">
        <v>51</v>
      </c>
      <c r="S50" s="10">
        <v>13398</v>
      </c>
      <c r="T50" s="10">
        <v>9729</v>
      </c>
      <c r="U50" s="11">
        <v>4028</v>
      </c>
      <c r="V50" s="29">
        <v>72.599999999999994</v>
      </c>
      <c r="W50" s="29">
        <v>30.1</v>
      </c>
    </row>
    <row r="51" spans="1:44" ht="41.4">
      <c r="A51" s="139" t="s">
        <v>311</v>
      </c>
      <c r="B51" s="142" t="s">
        <v>340</v>
      </c>
      <c r="C51" s="128" t="s">
        <v>364</v>
      </c>
      <c r="D51">
        <v>136051</v>
      </c>
      <c r="E51">
        <v>0</v>
      </c>
      <c r="F51">
        <v>5</v>
      </c>
      <c r="G51">
        <v>12368</v>
      </c>
      <c r="H51">
        <v>1965</v>
      </c>
      <c r="I51">
        <v>35.6</v>
      </c>
      <c r="J51">
        <v>34.9</v>
      </c>
      <c r="K51">
        <v>29.6</v>
      </c>
      <c r="L51">
        <v>0</v>
      </c>
      <c r="M51" t="e">
        <f t="shared" si="0"/>
        <v>#DIV/0!</v>
      </c>
      <c r="N51">
        <f t="shared" si="4"/>
        <v>0</v>
      </c>
      <c r="O51">
        <f t="shared" si="2"/>
        <v>0</v>
      </c>
      <c r="P51" t="e">
        <f t="shared" si="3"/>
        <v>#DIV/0!</v>
      </c>
      <c r="R51" s="8" t="s">
        <v>52</v>
      </c>
      <c r="S51" s="10">
        <v>5532</v>
      </c>
      <c r="T51" s="10">
        <v>4566</v>
      </c>
      <c r="U51" s="11">
        <v>3262</v>
      </c>
      <c r="V51" s="29">
        <v>82.5</v>
      </c>
      <c r="W51" s="29">
        <v>59</v>
      </c>
    </row>
    <row r="52" spans="1:44" ht="27.6">
      <c r="A52" s="147" t="s">
        <v>77</v>
      </c>
      <c r="B52" s="142" t="s">
        <v>340</v>
      </c>
      <c r="C52" s="128" t="s">
        <v>364</v>
      </c>
      <c r="D52">
        <v>83250</v>
      </c>
      <c r="E52">
        <v>100141</v>
      </c>
      <c r="F52">
        <v>23</v>
      </c>
      <c r="G52">
        <v>4897</v>
      </c>
      <c r="H52">
        <v>1804</v>
      </c>
      <c r="I52">
        <v>81</v>
      </c>
      <c r="J52">
        <v>9.6</v>
      </c>
      <c r="K52">
        <v>9.4</v>
      </c>
      <c r="L52">
        <v>0.9</v>
      </c>
      <c r="M52" t="e">
        <f t="shared" si="0"/>
        <v>#DIV/0!</v>
      </c>
      <c r="N52">
        <f t="shared" si="4"/>
        <v>0</v>
      </c>
      <c r="O52">
        <f t="shared" si="2"/>
        <v>0</v>
      </c>
      <c r="P52" t="e">
        <f t="shared" si="3"/>
        <v>#DIV/0!</v>
      </c>
      <c r="R52" s="8" t="s">
        <v>53</v>
      </c>
      <c r="S52" s="10">
        <v>7015</v>
      </c>
      <c r="T52" s="10">
        <v>2820</v>
      </c>
      <c r="U52" s="11">
        <v>1923</v>
      </c>
      <c r="V52" s="29">
        <v>40.200000000000003</v>
      </c>
      <c r="W52" s="29">
        <v>27.4</v>
      </c>
    </row>
    <row r="53" spans="1:44" ht="27.6">
      <c r="A53" s="129" t="s">
        <v>78</v>
      </c>
      <c r="B53" s="142" t="s">
        <v>341</v>
      </c>
      <c r="C53" s="128" t="s">
        <v>364</v>
      </c>
      <c r="D53">
        <v>167555</v>
      </c>
      <c r="E53">
        <v>145972</v>
      </c>
      <c r="F53">
        <v>19</v>
      </c>
      <c r="G53">
        <v>7616</v>
      </c>
      <c r="H53">
        <v>3193</v>
      </c>
      <c r="I53">
        <v>56</v>
      </c>
      <c r="J53">
        <v>24.4</v>
      </c>
      <c r="K53">
        <v>19.5</v>
      </c>
      <c r="L53">
        <v>0.4</v>
      </c>
      <c r="M53" t="e">
        <f t="shared" si="0"/>
        <v>#DIV/0!</v>
      </c>
      <c r="N53">
        <f t="shared" si="4"/>
        <v>0</v>
      </c>
      <c r="O53">
        <f t="shared" si="2"/>
        <v>0</v>
      </c>
      <c r="P53" t="e">
        <f t="shared" si="3"/>
        <v>#DIV/0!</v>
      </c>
      <c r="R53" s="8" t="s">
        <v>54</v>
      </c>
      <c r="S53" s="10">
        <v>4293</v>
      </c>
      <c r="T53" s="10">
        <v>3094</v>
      </c>
      <c r="U53" s="11">
        <v>2466</v>
      </c>
      <c r="V53" s="29">
        <v>72.099999999999994</v>
      </c>
      <c r="W53" s="29">
        <v>57.4</v>
      </c>
    </row>
    <row r="54" spans="1:44" ht="27.6">
      <c r="A54" s="129" t="s">
        <v>79</v>
      </c>
      <c r="B54" s="142" t="s">
        <v>341</v>
      </c>
      <c r="C54" s="128" t="s">
        <v>364</v>
      </c>
      <c r="D54">
        <v>275467</v>
      </c>
      <c r="E54">
        <v>102259</v>
      </c>
      <c r="F54">
        <v>42</v>
      </c>
      <c r="G54">
        <v>6559</v>
      </c>
      <c r="H54">
        <v>5072</v>
      </c>
      <c r="I54">
        <v>68</v>
      </c>
      <c r="J54">
        <v>14</v>
      </c>
      <c r="K54">
        <v>18</v>
      </c>
      <c r="L54">
        <v>0.4</v>
      </c>
      <c r="M54" t="e">
        <f t="shared" si="0"/>
        <v>#DIV/0!</v>
      </c>
      <c r="N54">
        <f t="shared" si="4"/>
        <v>0</v>
      </c>
      <c r="O54">
        <f t="shared" si="2"/>
        <v>0</v>
      </c>
      <c r="P54" t="e">
        <f t="shared" si="3"/>
        <v>#DIV/0!</v>
      </c>
      <c r="R54" s="8" t="s">
        <v>55</v>
      </c>
      <c r="S54" s="10">
        <v>9645</v>
      </c>
      <c r="T54" s="10">
        <v>6564</v>
      </c>
      <c r="U54" s="11">
        <v>2743</v>
      </c>
      <c r="V54" s="29">
        <v>68.099999999999994</v>
      </c>
      <c r="W54" s="29">
        <v>28.4</v>
      </c>
    </row>
    <row r="55" spans="1:44" ht="27.6">
      <c r="A55" s="123" t="s">
        <v>82</v>
      </c>
      <c r="B55" s="142" t="s">
        <v>346</v>
      </c>
      <c r="C55" s="131" t="s">
        <v>240</v>
      </c>
      <c r="D55">
        <v>267001</v>
      </c>
      <c r="E55">
        <v>61359</v>
      </c>
      <c r="F55">
        <v>71</v>
      </c>
      <c r="G55">
        <v>6512</v>
      </c>
      <c r="H55">
        <v>1980</v>
      </c>
      <c r="I55">
        <v>66</v>
      </c>
      <c r="J55">
        <v>22.2</v>
      </c>
      <c r="K55">
        <v>11.8</v>
      </c>
      <c r="L55">
        <v>0.7</v>
      </c>
      <c r="M55" t="e">
        <f t="shared" si="0"/>
        <v>#DIV/0!</v>
      </c>
      <c r="N55">
        <f t="shared" si="4"/>
        <v>0</v>
      </c>
      <c r="O55">
        <f t="shared" si="2"/>
        <v>0</v>
      </c>
      <c r="P55" t="e">
        <f t="shared" si="3"/>
        <v>#DIV/0!</v>
      </c>
      <c r="R55" s="15" t="s">
        <v>56</v>
      </c>
      <c r="S55" s="16">
        <v>7006</v>
      </c>
      <c r="T55" s="16">
        <v>4898</v>
      </c>
      <c r="U55" s="17">
        <v>4151</v>
      </c>
      <c r="V55" s="34">
        <v>69.900000000000006</v>
      </c>
      <c r="W55" s="34">
        <v>59.2</v>
      </c>
    </row>
    <row r="56" spans="1:44" ht="41.4">
      <c r="A56" s="123" t="s">
        <v>83</v>
      </c>
      <c r="B56" s="142" t="s">
        <v>345</v>
      </c>
      <c r="C56" s="131" t="s">
        <v>240</v>
      </c>
      <c r="D56">
        <v>429446</v>
      </c>
      <c r="E56">
        <v>27837</v>
      </c>
      <c r="F56">
        <v>81</v>
      </c>
      <c r="G56">
        <v>8103</v>
      </c>
      <c r="H56">
        <v>2277</v>
      </c>
      <c r="I56">
        <v>75.099999999999994</v>
      </c>
      <c r="J56">
        <v>19.100000000000001</v>
      </c>
      <c r="K56">
        <v>5.8</v>
      </c>
      <c r="L56">
        <v>0.4</v>
      </c>
      <c r="M56" t="e">
        <f t="shared" si="0"/>
        <v>#DIV/0!</v>
      </c>
      <c r="N56">
        <f t="shared" si="4"/>
        <v>0</v>
      </c>
      <c r="O56">
        <f t="shared" si="2"/>
        <v>0</v>
      </c>
      <c r="P56" t="e">
        <f t="shared" si="3"/>
        <v>#DIV/0!</v>
      </c>
      <c r="R56" s="5" t="s">
        <v>57</v>
      </c>
      <c r="S56" s="6">
        <v>29881</v>
      </c>
      <c r="T56" s="6">
        <v>16303</v>
      </c>
      <c r="U56" s="7">
        <v>8127</v>
      </c>
      <c r="V56" s="24">
        <v>54.6</v>
      </c>
      <c r="W56" s="24">
        <v>27.2</v>
      </c>
    </row>
    <row r="57" spans="1:44" ht="41.4">
      <c r="A57" s="123" t="s">
        <v>84</v>
      </c>
      <c r="B57" s="142" t="s">
        <v>345</v>
      </c>
      <c r="C57" s="131" t="s">
        <v>240</v>
      </c>
      <c r="D57">
        <v>281419</v>
      </c>
      <c r="E57">
        <v>391511</v>
      </c>
      <c r="F57">
        <v>25</v>
      </c>
      <c r="G57">
        <v>8041</v>
      </c>
      <c r="H57">
        <v>1703</v>
      </c>
      <c r="I57">
        <v>57.5</v>
      </c>
      <c r="J57">
        <v>28.1</v>
      </c>
      <c r="K57">
        <v>14.4</v>
      </c>
      <c r="L57">
        <v>0.2</v>
      </c>
      <c r="M57" t="e">
        <f t="shared" si="0"/>
        <v>#DIV/0!</v>
      </c>
      <c r="N57">
        <f t="shared" si="4"/>
        <v>0</v>
      </c>
      <c r="O57">
        <f t="shared" si="2"/>
        <v>0</v>
      </c>
      <c r="P57" t="e">
        <f t="shared" si="3"/>
        <v>#DIV/0!</v>
      </c>
      <c r="R57" s="8" t="s">
        <v>58</v>
      </c>
      <c r="S57" s="10">
        <v>7182</v>
      </c>
      <c r="T57" s="10">
        <v>3799</v>
      </c>
      <c r="U57" s="11">
        <v>1546</v>
      </c>
      <c r="V57" s="29">
        <v>52.9</v>
      </c>
      <c r="W57" s="29">
        <v>21.5</v>
      </c>
    </row>
    <row r="58" spans="1:44" ht="27.6">
      <c r="A58" s="123" t="s">
        <v>85</v>
      </c>
      <c r="B58" s="142" t="s">
        <v>345</v>
      </c>
      <c r="C58" s="131" t="s">
        <v>240</v>
      </c>
      <c r="D58">
        <v>212580</v>
      </c>
      <c r="E58">
        <v>0</v>
      </c>
      <c r="F58">
        <v>10</v>
      </c>
      <c r="G58">
        <v>6857</v>
      </c>
      <c r="H58">
        <v>2791</v>
      </c>
      <c r="I58">
        <v>65.400000000000006</v>
      </c>
      <c r="J58">
        <v>21.9</v>
      </c>
      <c r="K58">
        <v>12.7</v>
      </c>
      <c r="L58">
        <v>0.4</v>
      </c>
      <c r="M58" t="e">
        <f t="shared" si="0"/>
        <v>#DIV/0!</v>
      </c>
      <c r="N58">
        <f t="shared" si="4"/>
        <v>0</v>
      </c>
      <c r="O58">
        <f t="shared" si="2"/>
        <v>0</v>
      </c>
      <c r="P58" t="e">
        <f t="shared" si="3"/>
        <v>#DIV/0!</v>
      </c>
      <c r="R58" s="8" t="s">
        <v>59</v>
      </c>
      <c r="S58" s="10">
        <v>12020</v>
      </c>
      <c r="T58" s="10">
        <v>6067</v>
      </c>
      <c r="U58" s="11">
        <v>2367</v>
      </c>
      <c r="V58" s="29">
        <v>50.5</v>
      </c>
      <c r="W58" s="29">
        <v>19.7</v>
      </c>
    </row>
    <row r="59" spans="1:44">
      <c r="A59" s="123" t="s">
        <v>86</v>
      </c>
      <c r="B59" s="142" t="s">
        <v>343</v>
      </c>
      <c r="C59" s="131" t="s">
        <v>240</v>
      </c>
      <c r="D59">
        <v>219295</v>
      </c>
      <c r="E59">
        <v>76089</v>
      </c>
      <c r="F59">
        <v>13</v>
      </c>
      <c r="G59">
        <v>9535</v>
      </c>
      <c r="H59">
        <v>3685</v>
      </c>
      <c r="I59">
        <v>49</v>
      </c>
      <c r="J59">
        <v>27.4</v>
      </c>
      <c r="K59">
        <v>23.7</v>
      </c>
      <c r="L59">
        <v>0.6</v>
      </c>
      <c r="M59" t="e">
        <f t="shared" si="0"/>
        <v>#DIV/0!</v>
      </c>
      <c r="N59">
        <f t="shared" si="4"/>
        <v>0</v>
      </c>
      <c r="O59">
        <f t="shared" si="2"/>
        <v>0</v>
      </c>
      <c r="P59" t="e">
        <f t="shared" si="3"/>
        <v>#DIV/0!</v>
      </c>
      <c r="R59" s="8" t="s">
        <v>60</v>
      </c>
      <c r="S59" s="10">
        <v>7712</v>
      </c>
      <c r="T59" s="10">
        <v>4526</v>
      </c>
      <c r="U59" s="11">
        <v>2997</v>
      </c>
      <c r="V59" s="29">
        <v>58.7</v>
      </c>
      <c r="W59" s="29">
        <v>38.9</v>
      </c>
    </row>
    <row r="60" spans="1:44" ht="27.6">
      <c r="A60" s="123" t="s">
        <v>87</v>
      </c>
      <c r="B60" s="142" t="s">
        <v>344</v>
      </c>
      <c r="C60" s="131" t="s">
        <v>240</v>
      </c>
      <c r="D60">
        <v>508190</v>
      </c>
      <c r="E60">
        <v>39212</v>
      </c>
      <c r="F60">
        <v>64</v>
      </c>
      <c r="G60">
        <v>7585</v>
      </c>
      <c r="H60">
        <v>3978</v>
      </c>
      <c r="I60">
        <v>53.8</v>
      </c>
      <c r="J60">
        <v>35</v>
      </c>
      <c r="K60">
        <v>11.2</v>
      </c>
      <c r="L60">
        <v>0.4</v>
      </c>
      <c r="M60" t="e">
        <f t="shared" si="0"/>
        <v>#DIV/0!</v>
      </c>
      <c r="N60">
        <f t="shared" si="4"/>
        <v>0</v>
      </c>
      <c r="O60">
        <f t="shared" si="2"/>
        <v>0</v>
      </c>
      <c r="P60" t="e">
        <f t="shared" si="3"/>
        <v>#DIV/0!</v>
      </c>
      <c r="R60" s="8" t="s">
        <v>61</v>
      </c>
      <c r="S60" s="10">
        <v>2967</v>
      </c>
      <c r="T60" s="10">
        <v>1911</v>
      </c>
      <c r="U60" s="11">
        <v>1217</v>
      </c>
      <c r="V60" s="29">
        <v>64.400000000000006</v>
      </c>
      <c r="W60" s="29">
        <v>41</v>
      </c>
    </row>
    <row r="61" spans="1:44" ht="27.6">
      <c r="A61" s="129" t="s">
        <v>90</v>
      </c>
      <c r="B61" s="143" t="s">
        <v>347</v>
      </c>
      <c r="C61" s="128" t="s">
        <v>365</v>
      </c>
      <c r="D61">
        <v>198886</v>
      </c>
      <c r="E61">
        <v>57085</v>
      </c>
      <c r="F61">
        <v>47</v>
      </c>
      <c r="G61">
        <v>5850</v>
      </c>
      <c r="H61">
        <v>1595</v>
      </c>
      <c r="I61">
        <v>67.599999999999994</v>
      </c>
      <c r="J61">
        <v>21.7</v>
      </c>
      <c r="K61">
        <v>10.7</v>
      </c>
      <c r="L61">
        <v>0.8</v>
      </c>
      <c r="M61" t="e">
        <f t="shared" si="0"/>
        <v>#DIV/0!</v>
      </c>
      <c r="N61">
        <f t="shared" si="4"/>
        <v>0</v>
      </c>
      <c r="O61">
        <f t="shared" si="2"/>
        <v>0</v>
      </c>
      <c r="P61" t="e">
        <f t="shared" si="3"/>
        <v>#DIV/0!</v>
      </c>
      <c r="R61" s="12" t="s">
        <v>62</v>
      </c>
      <c r="S61" s="13">
        <v>78187</v>
      </c>
      <c r="T61" s="13">
        <v>51305</v>
      </c>
      <c r="U61" s="14">
        <v>33703</v>
      </c>
      <c r="V61" s="31">
        <v>65.599999999999994</v>
      </c>
      <c r="W61" s="31">
        <v>43.1</v>
      </c>
    </row>
    <row r="62" spans="1:44" ht="41.4">
      <c r="A62" s="129" t="s">
        <v>91</v>
      </c>
      <c r="B62" s="143" t="s">
        <v>348</v>
      </c>
      <c r="C62" s="128" t="s">
        <v>365</v>
      </c>
      <c r="D62">
        <v>345471</v>
      </c>
      <c r="E62">
        <v>21209</v>
      </c>
      <c r="F62">
        <v>32</v>
      </c>
      <c r="G62">
        <v>4798</v>
      </c>
      <c r="H62">
        <v>2841</v>
      </c>
      <c r="I62">
        <v>72</v>
      </c>
      <c r="J62">
        <v>17.899999999999999</v>
      </c>
      <c r="K62">
        <v>10.1</v>
      </c>
      <c r="L62">
        <v>0.2</v>
      </c>
      <c r="M62" t="e">
        <f t="shared" si="0"/>
        <v>#DIV/0!</v>
      </c>
      <c r="N62">
        <f t="shared" si="4"/>
        <v>0</v>
      </c>
      <c r="O62">
        <f t="shared" si="2"/>
        <v>0</v>
      </c>
      <c r="P62" t="e">
        <f t="shared" si="3"/>
        <v>#DIV/0!</v>
      </c>
      <c r="R62" s="8" t="s">
        <v>63</v>
      </c>
      <c r="S62" s="10">
        <v>2791</v>
      </c>
      <c r="T62" s="10">
        <v>1048</v>
      </c>
      <c r="U62" s="115">
        <v>578</v>
      </c>
      <c r="V62" s="29">
        <v>37.5</v>
      </c>
      <c r="W62" s="29">
        <v>20.7</v>
      </c>
    </row>
    <row r="63" spans="1:44" ht="27.6">
      <c r="A63" s="129" t="s">
        <v>92</v>
      </c>
      <c r="B63" s="143" t="s">
        <v>349</v>
      </c>
      <c r="C63" s="128" t="s">
        <v>365</v>
      </c>
      <c r="D63">
        <v>540485</v>
      </c>
      <c r="E63">
        <v>12977</v>
      </c>
      <c r="F63">
        <v>119</v>
      </c>
      <c r="G63">
        <v>7612</v>
      </c>
      <c r="H63">
        <v>4169</v>
      </c>
      <c r="I63">
        <v>54</v>
      </c>
      <c r="J63">
        <v>26.6</v>
      </c>
      <c r="K63">
        <v>19.399999999999999</v>
      </c>
      <c r="L63">
        <v>0.5</v>
      </c>
      <c r="M63" t="e">
        <f t="shared" si="0"/>
        <v>#DIV/0!</v>
      </c>
      <c r="N63">
        <f t="shared" si="4"/>
        <v>0</v>
      </c>
      <c r="O63">
        <f t="shared" si="2"/>
        <v>0</v>
      </c>
      <c r="P63" t="e">
        <f t="shared" si="3"/>
        <v>#DIV/0!</v>
      </c>
      <c r="Q63">
        <v>24258</v>
      </c>
      <c r="R63">
        <v>17807</v>
      </c>
      <c r="S63">
        <v>20159</v>
      </c>
      <c r="T63">
        <v>36.1</v>
      </c>
      <c r="U63">
        <f t="shared" ref="U63:U72" ca="1" si="5">SUMIF($B$3:$B$72,$Z63,Q$63:Q$72)</f>
        <v>0</v>
      </c>
      <c r="V63">
        <f t="shared" ref="V63:V72" ca="1" si="6">SUMIF($B$3:$B$72,$Z63,R$63:R$72)</f>
        <v>0</v>
      </c>
      <c r="W63">
        <f t="shared" ref="W63:W72" ca="1" si="7">SUMIF($B$3:$B$72,$Z63,S$63:S$72)</f>
        <v>0</v>
      </c>
      <c r="Y63">
        <f>SUMIF(B$3:B$72,Z63,F$3:F$72)</f>
        <v>0</v>
      </c>
      <c r="Z63" s="159"/>
      <c r="AA63" s="10"/>
      <c r="AB63" s="10"/>
      <c r="AC63" s="10"/>
      <c r="AD63" s="29"/>
      <c r="AM63" s="8" t="s">
        <v>64</v>
      </c>
      <c r="AN63" s="10">
        <v>20224</v>
      </c>
      <c r="AO63" s="10">
        <v>14866</v>
      </c>
      <c r="AP63" s="11">
        <v>10254</v>
      </c>
      <c r="AQ63" s="29">
        <v>73.5</v>
      </c>
      <c r="AR63" s="29">
        <v>50.7</v>
      </c>
    </row>
    <row r="64" spans="1:44" ht="27.6">
      <c r="A64" s="123" t="s">
        <v>95</v>
      </c>
      <c r="B64" s="142" t="s">
        <v>353</v>
      </c>
      <c r="C64" s="131" t="s">
        <v>289</v>
      </c>
      <c r="D64">
        <v>385143</v>
      </c>
      <c r="E64">
        <v>42941</v>
      </c>
      <c r="F64">
        <v>11</v>
      </c>
      <c r="G64">
        <v>8373</v>
      </c>
      <c r="H64">
        <v>12540</v>
      </c>
      <c r="I64">
        <v>45.8</v>
      </c>
      <c r="J64" t="s">
        <v>387</v>
      </c>
      <c r="L64">
        <v>0.5</v>
      </c>
      <c r="M64" t="e">
        <f t="shared" si="0"/>
        <v>#DIV/0!</v>
      </c>
      <c r="N64">
        <f t="shared" si="4"/>
        <v>0</v>
      </c>
      <c r="O64">
        <f t="shared" si="2"/>
        <v>0</v>
      </c>
      <c r="P64" t="e">
        <f t="shared" si="3"/>
        <v>#DIV/0!</v>
      </c>
      <c r="Q64">
        <v>2855</v>
      </c>
      <c r="R64">
        <v>1006</v>
      </c>
      <c r="S64">
        <v>1005</v>
      </c>
      <c r="T64">
        <v>47.3</v>
      </c>
      <c r="U64">
        <f t="shared" ca="1" si="5"/>
        <v>0</v>
      </c>
      <c r="V64">
        <f t="shared" ca="1" si="6"/>
        <v>0</v>
      </c>
      <c r="W64">
        <f t="shared" ca="1" si="7"/>
        <v>0</v>
      </c>
      <c r="Y64">
        <f>SUMIF(B$3:B$72,Z64,F$3:F$72)</f>
        <v>0</v>
      </c>
      <c r="Z64" s="159"/>
      <c r="AA64" s="10"/>
      <c r="AB64" s="10"/>
      <c r="AC64" s="10"/>
      <c r="AD64" s="29"/>
      <c r="AM64" s="8" t="s">
        <v>65</v>
      </c>
      <c r="AN64" s="10">
        <v>16791</v>
      </c>
      <c r="AO64" s="10">
        <v>10600</v>
      </c>
      <c r="AP64" s="11">
        <v>6869</v>
      </c>
      <c r="AQ64" s="29">
        <v>63.1</v>
      </c>
      <c r="AR64" s="29">
        <v>40.9</v>
      </c>
    </row>
    <row r="65" spans="1:44">
      <c r="A65" s="123" t="s">
        <v>96</v>
      </c>
      <c r="B65" s="144" t="s">
        <v>350</v>
      </c>
      <c r="C65" s="131" t="s">
        <v>289</v>
      </c>
      <c r="D65">
        <v>451972</v>
      </c>
      <c r="E65">
        <v>363942</v>
      </c>
      <c r="F65">
        <v>6</v>
      </c>
      <c r="G65">
        <v>14124</v>
      </c>
      <c r="H65">
        <v>6997</v>
      </c>
      <c r="I65">
        <v>52.8</v>
      </c>
      <c r="J65" t="s">
        <v>388</v>
      </c>
      <c r="L65">
        <v>0.1</v>
      </c>
      <c r="M65" t="e">
        <f t="shared" si="0"/>
        <v>#DIV/0!</v>
      </c>
      <c r="N65">
        <f t="shared" si="4"/>
        <v>0</v>
      </c>
      <c r="O65">
        <f t="shared" si="2"/>
        <v>0</v>
      </c>
      <c r="P65" t="e">
        <f t="shared" si="3"/>
        <v>#DIV/0!</v>
      </c>
      <c r="Q65">
        <v>18540</v>
      </c>
      <c r="R65">
        <v>3800</v>
      </c>
      <c r="S65">
        <v>7146</v>
      </c>
      <c r="T65">
        <v>31.7</v>
      </c>
      <c r="U65">
        <f t="shared" ca="1" si="5"/>
        <v>0</v>
      </c>
      <c r="V65">
        <f t="shared" ca="1" si="6"/>
        <v>0</v>
      </c>
      <c r="W65">
        <f t="shared" ca="1" si="7"/>
        <v>0</v>
      </c>
      <c r="Y65">
        <f>SUMIF(B$3:B$72,Z65,F$3:F$72)</f>
        <v>0</v>
      </c>
      <c r="Z65" s="12"/>
      <c r="AA65" s="13"/>
      <c r="AB65" s="13"/>
      <c r="AC65" s="13"/>
      <c r="AD65" s="31"/>
      <c r="AM65" s="8" t="s">
        <v>66</v>
      </c>
      <c r="AN65" s="10">
        <v>19918</v>
      </c>
      <c r="AO65" s="10">
        <v>12483</v>
      </c>
      <c r="AP65" s="11">
        <v>7224</v>
      </c>
      <c r="AQ65" s="29">
        <v>62.7</v>
      </c>
      <c r="AR65" s="29">
        <v>36.299999999999997</v>
      </c>
    </row>
    <row r="66" spans="1:44" ht="41.4">
      <c r="A66" s="123" t="s">
        <v>97</v>
      </c>
      <c r="B66" s="142" t="s">
        <v>351</v>
      </c>
      <c r="C66" s="131" t="s">
        <v>289</v>
      </c>
      <c r="D66">
        <v>161477</v>
      </c>
      <c r="E66">
        <v>0</v>
      </c>
      <c r="F66">
        <v>15</v>
      </c>
      <c r="G66">
        <v>6211</v>
      </c>
      <c r="H66">
        <v>10069</v>
      </c>
      <c r="I66">
        <v>34.299999999999997</v>
      </c>
      <c r="J66">
        <v>8.6999999999999993</v>
      </c>
      <c r="K66">
        <v>57.1</v>
      </c>
      <c r="L66">
        <v>0.3</v>
      </c>
      <c r="M66" t="e">
        <f t="shared" si="0"/>
        <v>#DIV/0!</v>
      </c>
      <c r="N66">
        <f t="shared" si="4"/>
        <v>0</v>
      </c>
      <c r="O66">
        <f t="shared" si="2"/>
        <v>0</v>
      </c>
      <c r="P66" t="e">
        <f t="shared" si="3"/>
        <v>#DIV/0!</v>
      </c>
      <c r="Q66">
        <v>18021</v>
      </c>
      <c r="R66">
        <v>4517</v>
      </c>
      <c r="S66">
        <v>7814</v>
      </c>
      <c r="T66">
        <v>42.6</v>
      </c>
      <c r="U66">
        <f t="shared" ca="1" si="5"/>
        <v>0</v>
      </c>
      <c r="V66">
        <f t="shared" ca="1" si="6"/>
        <v>0</v>
      </c>
      <c r="W66">
        <f t="shared" ca="1" si="7"/>
        <v>0</v>
      </c>
      <c r="Y66">
        <f>SUMIF(B$3:B$72,Z66,F$3:F$72)</f>
        <v>0</v>
      </c>
      <c r="Z66" s="159"/>
      <c r="AA66" s="44"/>
      <c r="AB66" s="44"/>
      <c r="AC66" s="44"/>
      <c r="AD66" s="29"/>
      <c r="AM66" s="8" t="s">
        <v>67</v>
      </c>
      <c r="AN66" s="10">
        <v>4551</v>
      </c>
      <c r="AO66" s="10">
        <v>2793</v>
      </c>
      <c r="AP66" s="11">
        <v>1702</v>
      </c>
      <c r="AQ66" s="29">
        <v>61.4</v>
      </c>
      <c r="AR66" s="29">
        <v>37.4</v>
      </c>
    </row>
    <row r="67" spans="1:44">
      <c r="A67" s="123" t="s">
        <v>98</v>
      </c>
      <c r="B67" s="142" t="s">
        <v>354</v>
      </c>
      <c r="C67" s="131" t="s">
        <v>289</v>
      </c>
      <c r="D67">
        <v>182324</v>
      </c>
      <c r="E67">
        <v>50665</v>
      </c>
      <c r="F67">
        <v>4</v>
      </c>
      <c r="G67">
        <v>9116</v>
      </c>
      <c r="H67">
        <v>6536</v>
      </c>
      <c r="I67">
        <v>43.7</v>
      </c>
      <c r="J67" t="s">
        <v>389</v>
      </c>
      <c r="L67">
        <v>0.1</v>
      </c>
      <c r="M67" t="e">
        <f t="shared" si="0"/>
        <v>#DIV/0!</v>
      </c>
      <c r="N67">
        <f t="shared" si="4"/>
        <v>0</v>
      </c>
      <c r="O67">
        <f t="shared" si="2"/>
        <v>0</v>
      </c>
      <c r="P67" t="e">
        <f t="shared" si="3"/>
        <v>#DIV/0!</v>
      </c>
      <c r="Q67">
        <v>12991</v>
      </c>
      <c r="R67">
        <v>2328</v>
      </c>
      <c r="S67">
        <v>3290</v>
      </c>
      <c r="T67">
        <v>24.9</v>
      </c>
      <c r="U67">
        <f t="shared" ca="1" si="5"/>
        <v>0</v>
      </c>
      <c r="V67">
        <f t="shared" ca="1" si="6"/>
        <v>0</v>
      </c>
      <c r="W67">
        <f t="shared" ca="1" si="7"/>
        <v>0</v>
      </c>
      <c r="Y67">
        <f>SUMIF(B$3:B$72,Z67,F$3:F$72)</f>
        <v>0</v>
      </c>
      <c r="Z67" s="159"/>
      <c r="AA67" s="10"/>
      <c r="AB67" s="10"/>
      <c r="AC67" s="10"/>
      <c r="AD67" s="29"/>
      <c r="AM67" s="8" t="s">
        <v>68</v>
      </c>
      <c r="AN67" s="10">
        <v>12345</v>
      </c>
      <c r="AO67" s="10">
        <v>8611</v>
      </c>
      <c r="AP67" s="11">
        <v>6472</v>
      </c>
      <c r="AQ67" s="29">
        <v>69.8</v>
      </c>
      <c r="AR67" s="29">
        <v>52.4</v>
      </c>
    </row>
    <row r="68" spans="1:44">
      <c r="A68" s="129" t="s">
        <v>101</v>
      </c>
      <c r="B68" s="144" t="s">
        <v>358</v>
      </c>
      <c r="C68" s="128" t="s">
        <v>366</v>
      </c>
      <c r="D68">
        <v>109720</v>
      </c>
      <c r="E68">
        <v>53401</v>
      </c>
      <c r="F68">
        <v>28</v>
      </c>
      <c r="G68">
        <v>6858</v>
      </c>
      <c r="H68">
        <v>2810</v>
      </c>
      <c r="I68">
        <v>27</v>
      </c>
      <c r="J68">
        <v>34.799999999999997</v>
      </c>
      <c r="K68">
        <v>38.200000000000003</v>
      </c>
      <c r="L68">
        <v>0.5</v>
      </c>
      <c r="M68" t="e">
        <f t="shared" ref="M68:M72" si="8">AVERAGEIF(R$5:R$72,A68,T$5:T$72)</f>
        <v>#DIV/0!</v>
      </c>
      <c r="N68">
        <f t="shared" si="4"/>
        <v>0</v>
      </c>
      <c r="O68">
        <f t="shared" ref="O68:O72" si="9">SUMIF(B$3:B$72,Q68,M$3:M$72)</f>
        <v>0</v>
      </c>
      <c r="P68" t="e">
        <f t="shared" ref="P68:P72" si="10">AVERAGEIF(B$3:B$72,Q68,N$3:N$72)</f>
        <v>#DIV/0!</v>
      </c>
      <c r="Q68">
        <v>7616</v>
      </c>
      <c r="R68">
        <v>3965</v>
      </c>
      <c r="S68">
        <v>4287</v>
      </c>
      <c r="T68">
        <v>52.4</v>
      </c>
      <c r="U68">
        <f t="shared" ca="1" si="5"/>
        <v>0</v>
      </c>
      <c r="V68">
        <f t="shared" ca="1" si="6"/>
        <v>0</v>
      </c>
      <c r="W68">
        <f t="shared" ca="1" si="7"/>
        <v>0</v>
      </c>
      <c r="Y68">
        <f t="shared" ref="Y68:Y72" si="11">SUMIF(B$3:B$72,Z68,F$3:F$72)</f>
        <v>0</v>
      </c>
      <c r="Z68" s="159"/>
      <c r="AA68" s="10"/>
      <c r="AB68" s="10"/>
      <c r="AC68" s="10"/>
      <c r="AD68" s="29"/>
      <c r="AM68" s="8" t="s">
        <v>69</v>
      </c>
      <c r="AN68" s="10">
        <v>1567</v>
      </c>
      <c r="AO68" s="44">
        <v>904</v>
      </c>
      <c r="AP68" s="115">
        <v>604</v>
      </c>
      <c r="AQ68" s="29">
        <v>57.7</v>
      </c>
      <c r="AR68" s="29">
        <v>38.5</v>
      </c>
    </row>
    <row r="69" spans="1:44" ht="27.6">
      <c r="A69" s="129" t="s">
        <v>102</v>
      </c>
      <c r="B69" s="144" t="s">
        <v>355</v>
      </c>
      <c r="C69" s="128" t="s">
        <v>366</v>
      </c>
      <c r="D69">
        <v>294132</v>
      </c>
      <c r="E69">
        <v>40339</v>
      </c>
      <c r="F69">
        <v>90</v>
      </c>
      <c r="G69">
        <v>6536</v>
      </c>
      <c r="H69">
        <v>3261</v>
      </c>
      <c r="I69">
        <v>51.3</v>
      </c>
      <c r="J69">
        <v>39.200000000000003</v>
      </c>
      <c r="K69">
        <v>9.4</v>
      </c>
      <c r="L69">
        <v>0.8</v>
      </c>
      <c r="M69" t="e">
        <f t="shared" si="8"/>
        <v>#DIV/0!</v>
      </c>
      <c r="N69">
        <f t="shared" si="4"/>
        <v>0</v>
      </c>
      <c r="O69">
        <f t="shared" si="9"/>
        <v>0</v>
      </c>
      <c r="P69" t="e">
        <f t="shared" si="10"/>
        <v>#DIV/0!</v>
      </c>
      <c r="Q69">
        <v>12185</v>
      </c>
      <c r="R69">
        <v>9284</v>
      </c>
      <c r="S69">
        <v>8931</v>
      </c>
      <c r="T69">
        <v>51.1</v>
      </c>
      <c r="U69">
        <f t="shared" ca="1" si="5"/>
        <v>0</v>
      </c>
      <c r="V69">
        <f t="shared" ca="1" si="6"/>
        <v>0</v>
      </c>
      <c r="W69">
        <f t="shared" ca="1" si="7"/>
        <v>0</v>
      </c>
      <c r="Y69">
        <f t="shared" si="11"/>
        <v>0</v>
      </c>
      <c r="Z69" s="159"/>
      <c r="AA69" s="10"/>
      <c r="AB69" s="10"/>
      <c r="AC69" s="10"/>
      <c r="AD69" s="29"/>
      <c r="AM69" s="12" t="s">
        <v>70</v>
      </c>
      <c r="AN69" s="13">
        <v>108168</v>
      </c>
      <c r="AO69" s="13">
        <v>65169</v>
      </c>
      <c r="AP69" s="14">
        <v>44981</v>
      </c>
      <c r="AQ69" s="31">
        <v>60.2</v>
      </c>
      <c r="AR69" s="31">
        <v>41.6</v>
      </c>
    </row>
    <row r="70" spans="1:44" ht="41.4">
      <c r="A70" s="129" t="s">
        <v>103</v>
      </c>
      <c r="B70" s="144" t="s">
        <v>356</v>
      </c>
      <c r="C70" s="128" t="s">
        <v>366</v>
      </c>
      <c r="D70">
        <v>172117</v>
      </c>
      <c r="E70">
        <v>41615</v>
      </c>
      <c r="F70">
        <v>25</v>
      </c>
      <c r="G70">
        <v>6620</v>
      </c>
      <c r="H70">
        <v>2774</v>
      </c>
      <c r="I70">
        <v>31.4</v>
      </c>
      <c r="J70">
        <v>41.9</v>
      </c>
      <c r="K70">
        <v>26.8</v>
      </c>
      <c r="L70">
        <v>0.4</v>
      </c>
      <c r="M70" t="e">
        <f t="shared" si="8"/>
        <v>#DIV/0!</v>
      </c>
      <c r="N70">
        <f t="shared" si="4"/>
        <v>0</v>
      </c>
      <c r="O70">
        <f t="shared" si="9"/>
        <v>0</v>
      </c>
      <c r="P70" t="e">
        <f t="shared" si="10"/>
        <v>#DIV/0!</v>
      </c>
      <c r="Q70">
        <v>7011</v>
      </c>
      <c r="R70">
        <v>4609</v>
      </c>
      <c r="S70">
        <v>5440</v>
      </c>
      <c r="T70">
        <v>46.5</v>
      </c>
      <c r="U70">
        <f t="shared" ca="1" si="5"/>
        <v>0</v>
      </c>
      <c r="V70">
        <f t="shared" ca="1" si="6"/>
        <v>0</v>
      </c>
      <c r="W70">
        <f t="shared" ca="1" si="7"/>
        <v>0</v>
      </c>
      <c r="Y70">
        <f t="shared" si="11"/>
        <v>0</v>
      </c>
      <c r="Z70" s="159"/>
      <c r="AA70" s="10"/>
      <c r="AB70" s="10"/>
      <c r="AC70" s="10"/>
      <c r="AD70" s="29"/>
      <c r="AM70" s="8" t="s">
        <v>71</v>
      </c>
      <c r="AN70" s="10">
        <v>5105</v>
      </c>
      <c r="AO70" s="44">
        <v>418</v>
      </c>
      <c r="AP70" s="11">
        <v>1337</v>
      </c>
      <c r="AQ70" s="29">
        <v>8.1999999999999993</v>
      </c>
      <c r="AR70" s="29">
        <v>26.2</v>
      </c>
    </row>
    <row r="71" spans="1:44" ht="27.6">
      <c r="A71" s="129" t="s">
        <v>104</v>
      </c>
      <c r="B71" s="144" t="s">
        <v>357</v>
      </c>
      <c r="C71" s="128" t="s">
        <v>366</v>
      </c>
      <c r="D71">
        <v>265625</v>
      </c>
      <c r="E71">
        <v>96432</v>
      </c>
      <c r="F71">
        <v>26</v>
      </c>
      <c r="G71">
        <v>6479</v>
      </c>
      <c r="H71">
        <v>5098</v>
      </c>
      <c r="I71">
        <v>32.1</v>
      </c>
      <c r="J71">
        <v>8.4</v>
      </c>
      <c r="K71">
        <v>59.4</v>
      </c>
      <c r="L71">
        <v>0.3</v>
      </c>
      <c r="M71" t="e">
        <f t="shared" si="8"/>
        <v>#DIV/0!</v>
      </c>
      <c r="N71">
        <f t="shared" si="4"/>
        <v>0</v>
      </c>
      <c r="O71">
        <f t="shared" si="9"/>
        <v>0</v>
      </c>
      <c r="P71" t="e">
        <f t="shared" si="10"/>
        <v>#DIV/0!</v>
      </c>
      <c r="Q71">
        <v>11225</v>
      </c>
      <c r="R71">
        <v>7699</v>
      </c>
      <c r="S71">
        <v>8029</v>
      </c>
      <c r="T71">
        <v>50.8</v>
      </c>
      <c r="U71">
        <f t="shared" ca="1" si="5"/>
        <v>0</v>
      </c>
      <c r="V71">
        <f t="shared" ca="1" si="6"/>
        <v>0</v>
      </c>
      <c r="W71">
        <f t="shared" ca="1" si="7"/>
        <v>0</v>
      </c>
      <c r="Y71">
        <f t="shared" si="11"/>
        <v>0</v>
      </c>
      <c r="Z71" s="159"/>
      <c r="AA71" s="10"/>
      <c r="AB71" s="10"/>
      <c r="AC71" s="10"/>
      <c r="AD71" s="29"/>
      <c r="AM71" s="8" t="s">
        <v>72</v>
      </c>
      <c r="AN71" s="10">
        <v>18576</v>
      </c>
      <c r="AO71" s="10">
        <v>12223</v>
      </c>
      <c r="AP71" s="11">
        <v>9330</v>
      </c>
      <c r="AQ71" s="29">
        <v>65.8</v>
      </c>
      <c r="AR71" s="29">
        <v>50.2</v>
      </c>
    </row>
    <row r="72" spans="1:44" ht="27.6">
      <c r="A72" s="129" t="s">
        <v>105</v>
      </c>
      <c r="B72" s="144" t="s">
        <v>357</v>
      </c>
      <c r="C72" s="128" t="s">
        <v>366</v>
      </c>
      <c r="D72">
        <v>129359</v>
      </c>
      <c r="E72">
        <v>199009</v>
      </c>
      <c r="F72">
        <v>10</v>
      </c>
      <c r="G72">
        <v>9951</v>
      </c>
      <c r="H72">
        <v>2374</v>
      </c>
      <c r="I72">
        <v>28.2</v>
      </c>
      <c r="J72">
        <v>23.1</v>
      </c>
      <c r="K72">
        <v>48.7</v>
      </c>
      <c r="L72">
        <v>0.2</v>
      </c>
      <c r="M72" t="e">
        <f t="shared" si="8"/>
        <v>#DIV/0!</v>
      </c>
      <c r="N72">
        <f t="shared" si="4"/>
        <v>0</v>
      </c>
      <c r="O72">
        <f t="shared" si="9"/>
        <v>0</v>
      </c>
      <c r="P72" t="e">
        <f t="shared" si="10"/>
        <v>#DIV/0!</v>
      </c>
      <c r="Q72">
        <v>7045</v>
      </c>
      <c r="R72">
        <v>3440</v>
      </c>
      <c r="S72">
        <v>5139</v>
      </c>
      <c r="T72">
        <v>55.1</v>
      </c>
      <c r="U72">
        <f t="shared" ca="1" si="5"/>
        <v>0</v>
      </c>
      <c r="V72">
        <f t="shared" ca="1" si="6"/>
        <v>0</v>
      </c>
      <c r="W72">
        <f t="shared" ca="1" si="7"/>
        <v>0</v>
      </c>
      <c r="Y72">
        <f t="shared" si="11"/>
        <v>0</v>
      </c>
      <c r="Z72" s="159"/>
      <c r="AA72" s="10"/>
      <c r="AB72" s="10"/>
      <c r="AC72" s="10"/>
      <c r="AD72" s="29"/>
      <c r="AM72" s="8" t="s">
        <v>73</v>
      </c>
      <c r="AN72" s="10">
        <v>11711</v>
      </c>
      <c r="AO72" s="10">
        <v>7790</v>
      </c>
      <c r="AP72" s="11">
        <v>5259</v>
      </c>
      <c r="AQ72" s="29">
        <v>66.5</v>
      </c>
      <c r="AR72" s="29">
        <v>44.9</v>
      </c>
    </row>
    <row r="73" spans="1:44">
      <c r="Z73" s="159"/>
      <c r="AA73" s="10"/>
      <c r="AB73" s="10"/>
      <c r="AC73" s="10"/>
      <c r="AD73" s="29"/>
      <c r="AM73" s="8" t="s">
        <v>74</v>
      </c>
      <c r="AN73" s="10">
        <v>30812</v>
      </c>
      <c r="AO73" s="10">
        <v>14912</v>
      </c>
      <c r="AP73" s="11">
        <v>12791</v>
      </c>
      <c r="AQ73" s="29">
        <v>48.4</v>
      </c>
      <c r="AR73" s="29">
        <v>41.5</v>
      </c>
    </row>
    <row r="74" spans="1:44" ht="27.6">
      <c r="Z74" s="12"/>
      <c r="AA74" s="13"/>
      <c r="AB74" s="13"/>
      <c r="AC74" s="13"/>
      <c r="AD74" s="31"/>
      <c r="AM74" s="8" t="s">
        <v>75</v>
      </c>
      <c r="AN74" s="10">
        <v>15631</v>
      </c>
      <c r="AO74" s="10">
        <v>10401</v>
      </c>
      <c r="AP74" s="11">
        <v>6394</v>
      </c>
      <c r="AQ74" s="29">
        <v>66.5</v>
      </c>
      <c r="AR74" s="29">
        <v>40.9</v>
      </c>
    </row>
    <row r="75" spans="1:44" ht="41.4">
      <c r="Z75" s="159"/>
      <c r="AA75" s="10"/>
      <c r="AB75" s="10"/>
      <c r="AC75" s="10"/>
      <c r="AD75" s="29"/>
      <c r="AM75" s="8" t="s">
        <v>76</v>
      </c>
      <c r="AN75" s="10">
        <v>6957</v>
      </c>
      <c r="AO75" s="10">
        <v>4640</v>
      </c>
      <c r="AP75" s="11">
        <v>2656</v>
      </c>
      <c r="AQ75" s="29">
        <v>66.7</v>
      </c>
      <c r="AR75" s="29">
        <v>38.200000000000003</v>
      </c>
    </row>
    <row r="76" spans="1:44">
      <c r="Z76" s="159"/>
      <c r="AA76" s="10"/>
      <c r="AB76" s="10"/>
      <c r="AC76" s="10"/>
      <c r="AD76" s="29"/>
      <c r="AM76" s="8" t="s">
        <v>77</v>
      </c>
      <c r="AN76" s="10">
        <v>2557</v>
      </c>
      <c r="AO76" s="10">
        <v>2179</v>
      </c>
      <c r="AP76" s="11">
        <v>1096</v>
      </c>
      <c r="AQ76" s="29">
        <v>85.2</v>
      </c>
      <c r="AR76" s="29">
        <v>42.9</v>
      </c>
    </row>
    <row r="77" spans="1:44" ht="27.6">
      <c r="Z77" s="159"/>
      <c r="AA77" s="10"/>
      <c r="AB77" s="10"/>
      <c r="AC77" s="10"/>
      <c r="AD77" s="29"/>
      <c r="AM77" s="8" t="s">
        <v>78</v>
      </c>
      <c r="AN77" s="10">
        <v>5337</v>
      </c>
      <c r="AO77" s="10">
        <v>4833</v>
      </c>
      <c r="AP77" s="11">
        <v>2398</v>
      </c>
      <c r="AQ77" s="29">
        <v>90.6</v>
      </c>
      <c r="AR77" s="29">
        <v>44.9</v>
      </c>
    </row>
    <row r="78" spans="1:44" ht="27.6">
      <c r="Z78" s="159"/>
      <c r="AA78" s="10"/>
      <c r="AB78" s="10"/>
      <c r="AC78" s="10"/>
      <c r="AD78" s="29"/>
      <c r="AM78" s="8" t="s">
        <v>79</v>
      </c>
      <c r="AN78" s="10">
        <v>11482</v>
      </c>
      <c r="AO78" s="10">
        <v>7773</v>
      </c>
      <c r="AP78" s="11">
        <v>3720</v>
      </c>
      <c r="AQ78" s="29">
        <v>67.7</v>
      </c>
      <c r="AR78" s="29">
        <v>32.4</v>
      </c>
    </row>
    <row r="79" spans="1:44">
      <c r="Z79" s="12"/>
      <c r="AA79" s="13"/>
      <c r="AB79" s="13"/>
      <c r="AC79" s="13"/>
      <c r="AD79" s="31"/>
      <c r="AM79" s="12" t="s">
        <v>80</v>
      </c>
      <c r="AN79" s="13">
        <v>67685</v>
      </c>
      <c r="AO79" s="13">
        <v>37070</v>
      </c>
      <c r="AP79" s="14">
        <v>20726</v>
      </c>
      <c r="AQ79" s="31">
        <v>54.8</v>
      </c>
      <c r="AR79" s="31">
        <v>30.6</v>
      </c>
    </row>
    <row r="80" spans="1:44" ht="41.4">
      <c r="Z80" s="159"/>
      <c r="AA80" s="44"/>
      <c r="AB80" s="44"/>
      <c r="AC80" s="44"/>
      <c r="AD80" s="29"/>
      <c r="AM80" s="8" t="s">
        <v>81</v>
      </c>
      <c r="AN80" s="10">
        <v>3677</v>
      </c>
      <c r="AO80" s="44">
        <v>72</v>
      </c>
      <c r="AP80" s="115">
        <v>88</v>
      </c>
      <c r="AQ80" s="44">
        <v>2</v>
      </c>
      <c r="AR80" s="44">
        <v>2</v>
      </c>
    </row>
    <row r="81" spans="26:44" ht="27.6">
      <c r="Z81" s="159"/>
      <c r="AA81" s="10"/>
      <c r="AB81" s="10"/>
      <c r="AC81" s="10"/>
      <c r="AD81" s="29"/>
      <c r="AM81" s="8" t="s">
        <v>82</v>
      </c>
      <c r="AN81" s="10">
        <v>9854</v>
      </c>
      <c r="AO81" s="10">
        <v>7169</v>
      </c>
      <c r="AP81" s="11">
        <v>2470</v>
      </c>
      <c r="AQ81" s="29">
        <v>72.8</v>
      </c>
      <c r="AR81" s="29">
        <v>25.1</v>
      </c>
    </row>
    <row r="82" spans="26:44" ht="41.4">
      <c r="Z82" s="159"/>
      <c r="AA82" s="10"/>
      <c r="AB82" s="10"/>
      <c r="AC82" s="10"/>
      <c r="AD82" s="29"/>
      <c r="AM82" s="8" t="s">
        <v>83</v>
      </c>
      <c r="AN82" s="10">
        <v>19557</v>
      </c>
      <c r="AO82" s="10">
        <v>6630</v>
      </c>
      <c r="AP82" s="11">
        <v>3079</v>
      </c>
      <c r="AQ82" s="29">
        <v>33.9</v>
      </c>
      <c r="AR82" s="29">
        <v>15.7</v>
      </c>
    </row>
    <row r="83" spans="26:44" ht="41.4">
      <c r="Z83" s="159"/>
      <c r="AA83" s="10"/>
      <c r="AB83" s="10"/>
      <c r="AC83" s="10"/>
      <c r="AD83" s="29"/>
      <c r="AM83" s="8" t="s">
        <v>84</v>
      </c>
      <c r="AN83" s="10">
        <v>12864</v>
      </c>
      <c r="AO83" s="10">
        <v>7096</v>
      </c>
      <c r="AP83" s="11">
        <v>4273</v>
      </c>
      <c r="AQ83" s="29">
        <v>55.2</v>
      </c>
      <c r="AR83" s="29">
        <v>33.200000000000003</v>
      </c>
    </row>
    <row r="84" spans="26:44">
      <c r="Z84" s="159"/>
      <c r="AA84" s="10"/>
      <c r="AB84" s="10"/>
      <c r="AC84" s="10"/>
      <c r="AD84" s="29"/>
      <c r="AM84" s="8" t="s">
        <v>85</v>
      </c>
      <c r="AN84" s="10">
        <v>2409</v>
      </c>
      <c r="AO84" s="10">
        <v>1471</v>
      </c>
      <c r="AP84" s="115">
        <v>777</v>
      </c>
      <c r="AQ84" s="29">
        <v>61.1</v>
      </c>
      <c r="AR84" s="29">
        <v>32.299999999999997</v>
      </c>
    </row>
    <row r="85" spans="26:44">
      <c r="Z85" s="159"/>
      <c r="AA85" s="10"/>
      <c r="AB85" s="10"/>
      <c r="AC85" s="10"/>
      <c r="AD85" s="29"/>
      <c r="AM85" s="8" t="s">
        <v>86</v>
      </c>
      <c r="AN85" s="10">
        <v>2063</v>
      </c>
      <c r="AO85" s="10">
        <v>1398</v>
      </c>
      <c r="AP85" s="115">
        <v>712</v>
      </c>
      <c r="AQ85" s="29">
        <v>67.8</v>
      </c>
      <c r="AR85" s="29">
        <v>34.5</v>
      </c>
    </row>
    <row r="86" spans="26:44">
      <c r="Z86" s="159"/>
      <c r="AA86" s="10"/>
      <c r="AB86" s="44"/>
      <c r="AC86" s="44"/>
      <c r="AD86" s="29"/>
      <c r="AM86" s="8" t="s">
        <v>87</v>
      </c>
      <c r="AN86" s="10">
        <v>17261</v>
      </c>
      <c r="AO86" s="10">
        <v>13234</v>
      </c>
      <c r="AP86" s="11">
        <v>9327</v>
      </c>
      <c r="AQ86" s="29">
        <v>76.7</v>
      </c>
      <c r="AR86" s="29">
        <v>54</v>
      </c>
    </row>
    <row r="87" spans="26:44" ht="27.6">
      <c r="Z87" s="12"/>
      <c r="AA87" s="13"/>
      <c r="AB87" s="13"/>
      <c r="AC87" s="13"/>
      <c r="AD87" s="31"/>
      <c r="AM87" s="12" t="s">
        <v>88</v>
      </c>
      <c r="AN87" s="13">
        <v>45836</v>
      </c>
      <c r="AO87" s="13">
        <v>25485</v>
      </c>
      <c r="AP87" s="14">
        <v>14465</v>
      </c>
      <c r="AQ87" s="31">
        <v>55.6</v>
      </c>
      <c r="AR87" s="31">
        <v>31.6</v>
      </c>
    </row>
    <row r="88" spans="26:44" ht="27.6">
      <c r="Z88" s="159"/>
      <c r="AA88" s="44"/>
      <c r="AB88" s="44"/>
      <c r="AC88" s="44"/>
      <c r="AD88" s="29"/>
      <c r="AM88" s="8" t="s">
        <v>89</v>
      </c>
      <c r="AN88" s="10">
        <v>1442</v>
      </c>
      <c r="AO88" s="44">
        <v>47</v>
      </c>
      <c r="AP88" s="115">
        <v>520</v>
      </c>
      <c r="AQ88" s="29">
        <v>3.3</v>
      </c>
      <c r="AR88" s="29">
        <v>36.1</v>
      </c>
    </row>
    <row r="89" spans="26:44" ht="27.6">
      <c r="Z89" s="159"/>
      <c r="AA89" s="10"/>
      <c r="AB89" s="10"/>
      <c r="AC89" s="10"/>
      <c r="AD89" s="29"/>
      <c r="AM89" s="8" t="s">
        <v>90</v>
      </c>
      <c r="AN89" s="10">
        <v>6262</v>
      </c>
      <c r="AO89" s="10">
        <v>3649</v>
      </c>
      <c r="AP89" s="11">
        <v>2234</v>
      </c>
      <c r="AQ89" s="29">
        <v>58.3</v>
      </c>
      <c r="AR89" s="29">
        <v>35.700000000000003</v>
      </c>
    </row>
    <row r="90" spans="26:44" ht="27.6">
      <c r="Z90" s="159"/>
      <c r="AA90" s="10"/>
      <c r="AB90" s="10"/>
      <c r="AC90" s="10"/>
      <c r="AD90" s="29"/>
      <c r="AM90" s="8" t="s">
        <v>91</v>
      </c>
      <c r="AN90" s="10">
        <v>13773</v>
      </c>
      <c r="AO90" s="10">
        <v>8208</v>
      </c>
      <c r="AP90" s="11">
        <v>4070</v>
      </c>
      <c r="AQ90" s="29">
        <v>59.6</v>
      </c>
      <c r="AR90" s="29">
        <v>29.6</v>
      </c>
    </row>
    <row r="91" spans="26:44" ht="27.6">
      <c r="Z91" s="159"/>
      <c r="AA91" s="10"/>
      <c r="AB91" s="10"/>
      <c r="AC91" s="10"/>
      <c r="AD91" s="29"/>
      <c r="AM91" s="8" t="s">
        <v>92</v>
      </c>
      <c r="AN91" s="10">
        <v>24359</v>
      </c>
      <c r="AO91" s="10">
        <v>13581</v>
      </c>
      <c r="AP91" s="11">
        <v>7641</v>
      </c>
      <c r="AQ91" s="29">
        <v>55.8</v>
      </c>
      <c r="AR91" s="29">
        <v>31.4</v>
      </c>
    </row>
    <row r="92" spans="26:44">
      <c r="Z92" s="159"/>
      <c r="AA92" s="10"/>
      <c r="AB92" s="10"/>
      <c r="AC92" s="10"/>
      <c r="AD92" s="29"/>
      <c r="AM92" s="12" t="s">
        <v>93</v>
      </c>
      <c r="AN92" s="13">
        <v>21095</v>
      </c>
      <c r="AO92" s="13">
        <v>11809</v>
      </c>
      <c r="AP92" s="14">
        <v>6702</v>
      </c>
      <c r="AQ92" s="31">
        <v>56</v>
      </c>
      <c r="AR92" s="31">
        <v>31.8</v>
      </c>
    </row>
    <row r="93" spans="26:44">
      <c r="Z93" s="159"/>
      <c r="AA93" s="10"/>
      <c r="AB93" s="10"/>
      <c r="AC93" s="10"/>
      <c r="AD93" s="29"/>
      <c r="AM93" s="8" t="s">
        <v>94</v>
      </c>
      <c r="AN93" s="10">
        <v>1365</v>
      </c>
      <c r="AO93" s="44">
        <v>2</v>
      </c>
      <c r="AP93" s="115">
        <v>181</v>
      </c>
      <c r="AQ93" s="29">
        <v>0.1</v>
      </c>
      <c r="AR93" s="29">
        <v>13.3</v>
      </c>
    </row>
    <row r="94" spans="26:44">
      <c r="Z94" s="159"/>
      <c r="AA94" s="10"/>
      <c r="AB94" s="10"/>
      <c r="AC94" s="10"/>
      <c r="AD94" s="29"/>
      <c r="AM94" s="8" t="s">
        <v>95</v>
      </c>
      <c r="AN94" s="10">
        <v>2008</v>
      </c>
      <c r="AO94" s="10">
        <v>1297</v>
      </c>
      <c r="AP94" s="115">
        <v>803</v>
      </c>
      <c r="AQ94" s="29">
        <v>64.599999999999994</v>
      </c>
      <c r="AR94" s="29">
        <v>40</v>
      </c>
    </row>
    <row r="95" spans="26:44">
      <c r="Z95" s="159"/>
      <c r="AA95" s="10"/>
      <c r="AB95" s="10"/>
      <c r="AC95" s="10"/>
      <c r="AD95" s="29"/>
      <c r="AM95" s="8" t="s">
        <v>96</v>
      </c>
      <c r="AN95" s="10">
        <v>8127</v>
      </c>
      <c r="AO95" s="10">
        <v>4579</v>
      </c>
      <c r="AP95" s="11">
        <v>2014</v>
      </c>
      <c r="AQ95" s="29">
        <v>56.3</v>
      </c>
      <c r="AR95" s="29">
        <v>24.8</v>
      </c>
    </row>
    <row r="96" spans="26:44" ht="41.4">
      <c r="Z96" s="159"/>
      <c r="AA96" s="10"/>
      <c r="AB96" s="10"/>
      <c r="AC96" s="10"/>
      <c r="AD96" s="29"/>
      <c r="AM96" s="8" t="s">
        <v>97</v>
      </c>
      <c r="AN96" s="10">
        <v>5343</v>
      </c>
      <c r="AO96" s="10">
        <v>3375</v>
      </c>
      <c r="AP96" s="11">
        <v>2231</v>
      </c>
      <c r="AQ96" s="29">
        <v>63.2</v>
      </c>
      <c r="AR96" s="29">
        <v>41.8</v>
      </c>
    </row>
    <row r="97" spans="26:44">
      <c r="Z97" s="12"/>
      <c r="AA97" s="13"/>
      <c r="AB97" s="13"/>
      <c r="AC97" s="13"/>
      <c r="AD97" s="31"/>
      <c r="AM97" s="8" t="s">
        <v>98</v>
      </c>
      <c r="AN97" s="10">
        <v>4252</v>
      </c>
      <c r="AO97" s="10">
        <v>2556</v>
      </c>
      <c r="AP97" s="11">
        <v>1473</v>
      </c>
      <c r="AQ97" s="29">
        <v>60.1</v>
      </c>
      <c r="AR97" s="29">
        <v>34.6</v>
      </c>
    </row>
    <row r="98" spans="26:44">
      <c r="Z98" s="159"/>
      <c r="AA98" s="44"/>
      <c r="AB98" s="44"/>
      <c r="AC98" s="44"/>
      <c r="AD98" s="29"/>
      <c r="AM98" s="12" t="s">
        <v>99</v>
      </c>
      <c r="AN98" s="13">
        <v>38990</v>
      </c>
      <c r="AO98" s="13">
        <v>22309</v>
      </c>
      <c r="AP98" s="14">
        <v>13115</v>
      </c>
      <c r="AQ98" s="31">
        <v>57.2</v>
      </c>
      <c r="AR98" s="31">
        <v>33.6</v>
      </c>
    </row>
    <row r="99" spans="26:44" ht="27.6">
      <c r="Z99" s="159"/>
      <c r="AA99" s="10"/>
      <c r="AB99" s="10"/>
      <c r="AC99" s="10"/>
      <c r="AD99" s="29"/>
      <c r="AM99" s="8" t="s">
        <v>100</v>
      </c>
      <c r="AN99" s="10">
        <v>1900</v>
      </c>
      <c r="AO99" s="44">
        <v>51</v>
      </c>
      <c r="AP99" s="115">
        <v>326</v>
      </c>
      <c r="AQ99" s="29">
        <v>2.7</v>
      </c>
      <c r="AR99" s="29">
        <v>17.2</v>
      </c>
    </row>
    <row r="100" spans="26:44">
      <c r="Z100" s="159"/>
      <c r="AA100" s="10"/>
      <c r="AB100" s="10"/>
      <c r="AC100" s="10"/>
      <c r="AD100" s="29"/>
      <c r="AM100" s="8" t="s">
        <v>101</v>
      </c>
      <c r="AN100" s="10">
        <v>5853</v>
      </c>
      <c r="AO100" s="10">
        <v>3856</v>
      </c>
      <c r="AP100" s="11">
        <v>3053</v>
      </c>
      <c r="AQ100" s="29">
        <v>65.900000000000006</v>
      </c>
      <c r="AR100" s="29">
        <v>52.2</v>
      </c>
    </row>
    <row r="101" spans="26:44">
      <c r="Z101" s="159"/>
      <c r="AA101" s="10"/>
      <c r="AB101" s="10"/>
      <c r="AC101" s="10"/>
      <c r="AD101" s="29"/>
      <c r="AM101" s="8" t="s">
        <v>102</v>
      </c>
      <c r="AN101" s="10">
        <v>11556</v>
      </c>
      <c r="AO101" s="10">
        <v>6730</v>
      </c>
      <c r="AP101" s="11">
        <v>1789</v>
      </c>
      <c r="AQ101" s="29">
        <v>58.2</v>
      </c>
      <c r="AR101" s="29">
        <v>15.5</v>
      </c>
    </row>
    <row r="102" spans="26:44" ht="41.4">
      <c r="Z102" s="159"/>
      <c r="AA102" s="10"/>
      <c r="AB102" s="44"/>
      <c r="AC102" s="44"/>
      <c r="AD102" s="29"/>
      <c r="AM102" s="8" t="s">
        <v>103</v>
      </c>
      <c r="AN102" s="10">
        <v>6467</v>
      </c>
      <c r="AO102" s="10">
        <v>4221</v>
      </c>
      <c r="AP102" s="11">
        <v>2298</v>
      </c>
      <c r="AQ102" s="29">
        <v>65.3</v>
      </c>
      <c r="AR102" s="29">
        <v>35.5</v>
      </c>
    </row>
    <row r="103" spans="26:44" ht="27.6">
      <c r="Z103" s="159"/>
      <c r="AA103" s="10"/>
      <c r="AB103" s="10"/>
      <c r="AC103" s="10"/>
      <c r="AD103" s="29"/>
      <c r="AM103" s="8" t="s">
        <v>104</v>
      </c>
      <c r="AN103" s="10">
        <v>8864</v>
      </c>
      <c r="AO103" s="10">
        <v>5296</v>
      </c>
      <c r="AP103" s="11">
        <v>3408</v>
      </c>
      <c r="AQ103" s="29">
        <v>59.7</v>
      </c>
      <c r="AR103" s="29">
        <v>38.4</v>
      </c>
    </row>
    <row r="104" spans="26:44" ht="27.6">
      <c r="Z104" s="36"/>
      <c r="AA104" s="16"/>
      <c r="AB104" s="16"/>
      <c r="AC104" s="16"/>
      <c r="AD104" s="34"/>
      <c r="AM104" s="8" t="s">
        <v>105</v>
      </c>
      <c r="AN104" s="10">
        <v>4350</v>
      </c>
      <c r="AO104" s="10">
        <v>2155</v>
      </c>
      <c r="AP104" s="11">
        <v>2241</v>
      </c>
      <c r="AQ104" s="29">
        <v>49.5</v>
      </c>
      <c r="AR104" s="29">
        <v>51.5</v>
      </c>
    </row>
    <row r="105" spans="26:44" ht="27.6">
      <c r="AM105" s="12" t="s">
        <v>106</v>
      </c>
      <c r="AN105" s="13">
        <v>761189</v>
      </c>
      <c r="AO105" s="13">
        <v>464754</v>
      </c>
      <c r="AP105" s="14">
        <v>280679</v>
      </c>
      <c r="AQ105" s="31">
        <v>61.1</v>
      </c>
      <c r="AR105" s="31">
        <v>36.9</v>
      </c>
    </row>
    <row r="106" spans="26:44" ht="27.6">
      <c r="AM106" s="12" t="s">
        <v>107</v>
      </c>
      <c r="AN106" s="13">
        <v>53961</v>
      </c>
      <c r="AO106" s="13">
        <v>5486</v>
      </c>
      <c r="AP106" s="14">
        <v>11471</v>
      </c>
      <c r="AQ106" s="31">
        <v>10.199999999999999</v>
      </c>
      <c r="AR106" s="31">
        <v>21.3</v>
      </c>
    </row>
    <row r="107" spans="26:44" ht="27.6">
      <c r="AM107" s="1" t="s">
        <v>108</v>
      </c>
      <c r="AN107" s="18">
        <v>815150</v>
      </c>
      <c r="AO107" s="18">
        <v>470240</v>
      </c>
      <c r="AP107" s="19">
        <v>292150</v>
      </c>
      <c r="AQ107" s="55">
        <v>57.7</v>
      </c>
      <c r="AR107" s="55">
        <v>35.799999999999997</v>
      </c>
    </row>
  </sheetData>
  <mergeCells count="3">
    <mergeCell ref="S3:S4"/>
    <mergeCell ref="T3:U3"/>
    <mergeCell ref="V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4F8C-0118-414B-BD66-CF82A9AD7324}">
  <dimension ref="A1:M46"/>
  <sheetViews>
    <sheetView topLeftCell="J40" zoomScale="127" workbookViewId="0">
      <selection activeCell="K1" sqref="K1"/>
    </sheetView>
  </sheetViews>
  <sheetFormatPr baseColWidth="10" defaultRowHeight="14.4"/>
  <cols>
    <col min="1" max="1" width="22.44140625" bestFit="1" customWidth="1"/>
    <col min="2" max="2" width="14.6640625" bestFit="1" customWidth="1"/>
    <col min="3" max="3" width="14.6640625" customWidth="1"/>
    <col min="4" max="4" width="17.21875" customWidth="1"/>
    <col min="5" max="5" width="17.44140625" bestFit="1" customWidth="1"/>
    <col min="6" max="6" width="24.77734375" customWidth="1"/>
    <col min="8" max="8" width="27.33203125" bestFit="1" customWidth="1"/>
    <col min="10" max="10" width="19.33203125" customWidth="1"/>
    <col min="11" max="11" width="25.44140625" customWidth="1"/>
  </cols>
  <sheetData>
    <row r="1" spans="1:13" ht="94.8" customHeight="1">
      <c r="A1" s="140" t="s">
        <v>300</v>
      </c>
      <c r="B1" s="140" t="s">
        <v>359</v>
      </c>
      <c r="C1" s="140" t="s">
        <v>395</v>
      </c>
      <c r="D1" s="140" t="s">
        <v>301</v>
      </c>
      <c r="E1" s="140" t="s">
        <v>302</v>
      </c>
      <c r="F1" s="149" t="s">
        <v>304</v>
      </c>
      <c r="G1" s="149" t="s">
        <v>307</v>
      </c>
      <c r="H1" s="149" t="s">
        <v>396</v>
      </c>
      <c r="I1" s="149" t="s">
        <v>397</v>
      </c>
      <c r="J1" s="162" t="s">
        <v>401</v>
      </c>
      <c r="K1" s="162" t="s">
        <v>400</v>
      </c>
      <c r="L1" s="162" t="s">
        <v>410</v>
      </c>
    </row>
    <row r="2" spans="1:13" ht="18">
      <c r="A2" s="145" t="s">
        <v>305</v>
      </c>
      <c r="B2" s="145" t="s">
        <v>312</v>
      </c>
      <c r="C2">
        <v>1</v>
      </c>
      <c r="D2">
        <v>329341</v>
      </c>
      <c r="E2">
        <v>0</v>
      </c>
      <c r="F2" s="150">
        <v>6721</v>
      </c>
      <c r="G2" s="150">
        <v>64.7</v>
      </c>
      <c r="H2" s="151">
        <v>0.5</v>
      </c>
      <c r="I2" s="150">
        <v>42.2</v>
      </c>
      <c r="J2">
        <v>11884</v>
      </c>
      <c r="K2">
        <v>45.2</v>
      </c>
      <c r="L2">
        <v>77</v>
      </c>
    </row>
    <row r="3" spans="1:13" ht="18">
      <c r="A3" s="145" t="s">
        <v>378</v>
      </c>
      <c r="B3" s="145" t="s">
        <v>326</v>
      </c>
      <c r="C3">
        <v>12</v>
      </c>
      <c r="D3">
        <v>543238</v>
      </c>
      <c r="E3">
        <v>75070</v>
      </c>
      <c r="F3" s="150">
        <v>11810</v>
      </c>
      <c r="G3" s="150">
        <v>58.5</v>
      </c>
      <c r="H3" s="151">
        <v>0.5</v>
      </c>
      <c r="I3" s="150">
        <v>61</v>
      </c>
      <c r="J3">
        <v>10970</v>
      </c>
      <c r="K3">
        <v>45</v>
      </c>
      <c r="L3">
        <v>98</v>
      </c>
    </row>
    <row r="4" spans="1:13" ht="18">
      <c r="A4" s="145" t="s">
        <v>305</v>
      </c>
      <c r="B4" s="145" t="s">
        <v>313</v>
      </c>
      <c r="C4">
        <v>2</v>
      </c>
      <c r="D4">
        <v>379924</v>
      </c>
      <c r="E4">
        <v>71481</v>
      </c>
      <c r="F4" s="150">
        <v>9498</v>
      </c>
      <c r="G4" s="150">
        <v>61.3</v>
      </c>
      <c r="H4" s="151">
        <v>0.3</v>
      </c>
      <c r="I4" s="150">
        <v>52.7</v>
      </c>
      <c r="J4">
        <v>9803</v>
      </c>
      <c r="K4">
        <v>41.8</v>
      </c>
      <c r="L4">
        <v>55</v>
      </c>
    </row>
    <row r="5" spans="1:13" ht="18">
      <c r="A5" s="145" t="s">
        <v>380</v>
      </c>
      <c r="B5" s="145" t="s">
        <v>373</v>
      </c>
      <c r="C5">
        <v>19</v>
      </c>
      <c r="D5">
        <v>303659</v>
      </c>
      <c r="E5">
        <v>144004</v>
      </c>
      <c r="F5" s="150">
        <v>9024</v>
      </c>
      <c r="G5" s="150">
        <v>30.95</v>
      </c>
      <c r="H5" s="151">
        <v>0.2</v>
      </c>
      <c r="I5" s="150">
        <v>52.7</v>
      </c>
      <c r="J5">
        <v>7848</v>
      </c>
      <c r="K5">
        <v>30.05</v>
      </c>
      <c r="L5">
        <v>54</v>
      </c>
    </row>
    <row r="6" spans="1:13" ht="18">
      <c r="A6" s="145" t="s">
        <v>383</v>
      </c>
      <c r="B6" s="145" t="s">
        <v>376</v>
      </c>
      <c r="C6">
        <v>42</v>
      </c>
      <c r="D6">
        <v>172117</v>
      </c>
      <c r="E6">
        <v>41615</v>
      </c>
      <c r="F6" s="150">
        <v>6620</v>
      </c>
      <c r="G6" s="150">
        <v>31.4</v>
      </c>
      <c r="H6" s="151">
        <v>0.5</v>
      </c>
      <c r="I6" s="150">
        <v>30.5</v>
      </c>
      <c r="J6">
        <v>5440</v>
      </c>
      <c r="K6">
        <v>46.5</v>
      </c>
      <c r="L6">
        <v>25</v>
      </c>
    </row>
    <row r="7" spans="1:13" ht="18">
      <c r="A7" s="145" t="s">
        <v>377</v>
      </c>
      <c r="B7" s="145" t="s">
        <v>323</v>
      </c>
      <c r="C7">
        <v>9</v>
      </c>
      <c r="D7">
        <v>813885</v>
      </c>
      <c r="E7">
        <v>149332</v>
      </c>
      <c r="F7" s="150">
        <v>35984</v>
      </c>
      <c r="G7" s="150">
        <v>48.424999999999997</v>
      </c>
      <c r="H7" s="151">
        <v>0.1</v>
      </c>
      <c r="I7" s="150">
        <v>40.799999999999997</v>
      </c>
      <c r="J7">
        <v>31009</v>
      </c>
      <c r="K7">
        <v>45.9</v>
      </c>
      <c r="L7">
        <v>78</v>
      </c>
      <c r="M7" s="161"/>
    </row>
    <row r="8" spans="1:13" ht="18">
      <c r="A8" s="145" t="s">
        <v>379</v>
      </c>
      <c r="B8" s="145" t="s">
        <v>371</v>
      </c>
      <c r="C8">
        <v>15</v>
      </c>
      <c r="D8">
        <v>761149</v>
      </c>
      <c r="E8">
        <v>86199</v>
      </c>
      <c r="F8" s="150">
        <v>18984</v>
      </c>
      <c r="G8" s="150">
        <v>50</v>
      </c>
      <c r="H8" s="151">
        <v>0.1</v>
      </c>
      <c r="I8" s="150">
        <v>54.3</v>
      </c>
      <c r="J8">
        <v>24519</v>
      </c>
      <c r="K8">
        <v>41.63</v>
      </c>
      <c r="L8">
        <v>94</v>
      </c>
    </row>
    <row r="9" spans="1:13" ht="18">
      <c r="A9" s="145" t="s">
        <v>212</v>
      </c>
      <c r="B9" s="145" t="s">
        <v>367</v>
      </c>
      <c r="C9">
        <v>7</v>
      </c>
      <c r="D9">
        <v>711691</v>
      </c>
      <c r="E9">
        <v>168153</v>
      </c>
      <c r="F9" s="150">
        <v>20226</v>
      </c>
      <c r="G9" s="150">
        <v>58.5</v>
      </c>
      <c r="H9" s="151">
        <v>0.4</v>
      </c>
      <c r="I9" s="150">
        <v>21.1</v>
      </c>
      <c r="J9">
        <v>21621</v>
      </c>
      <c r="K9">
        <v>40.299999999999997</v>
      </c>
      <c r="L9">
        <v>63</v>
      </c>
    </row>
    <row r="10" spans="1:13" ht="18">
      <c r="A10" s="145" t="s">
        <v>382</v>
      </c>
      <c r="B10" s="145" t="s">
        <v>349</v>
      </c>
      <c r="C10">
        <v>35</v>
      </c>
      <c r="D10">
        <v>540485</v>
      </c>
      <c r="E10">
        <v>12977</v>
      </c>
      <c r="F10" s="150">
        <v>7612</v>
      </c>
      <c r="G10" s="150">
        <v>54</v>
      </c>
      <c r="H10" s="151">
        <v>0.4</v>
      </c>
      <c r="I10" s="150">
        <v>30.2</v>
      </c>
      <c r="J10">
        <v>20159</v>
      </c>
      <c r="K10">
        <v>36.1</v>
      </c>
      <c r="L10">
        <v>119</v>
      </c>
    </row>
    <row r="11" spans="1:13" ht="18">
      <c r="A11" s="145" t="s">
        <v>232</v>
      </c>
      <c r="B11" s="145" t="s">
        <v>336</v>
      </c>
      <c r="C11">
        <v>23</v>
      </c>
      <c r="D11">
        <v>766903</v>
      </c>
      <c r="E11">
        <v>72395</v>
      </c>
      <c r="F11" s="150">
        <v>29745</v>
      </c>
      <c r="G11" s="150">
        <v>61.05</v>
      </c>
      <c r="H11" s="151">
        <v>0.18</v>
      </c>
      <c r="I11" s="150">
        <v>35.700000000000003</v>
      </c>
      <c r="J11">
        <v>22794</v>
      </c>
      <c r="K11">
        <v>56.5</v>
      </c>
      <c r="L11">
        <v>93</v>
      </c>
    </row>
    <row r="12" spans="1:13" ht="18">
      <c r="A12" s="145" t="s">
        <v>232</v>
      </c>
      <c r="B12" s="145" t="s">
        <v>337</v>
      </c>
      <c r="C12">
        <v>24</v>
      </c>
      <c r="D12">
        <v>485599</v>
      </c>
      <c r="E12">
        <v>22231</v>
      </c>
      <c r="F12" s="150">
        <v>7832</v>
      </c>
      <c r="G12" s="150">
        <v>65</v>
      </c>
      <c r="H12" s="151">
        <v>0.27500000000000002</v>
      </c>
      <c r="I12" s="150">
        <v>44.2</v>
      </c>
      <c r="J12">
        <v>20188</v>
      </c>
      <c r="K12">
        <v>44.2</v>
      </c>
      <c r="L12">
        <v>73</v>
      </c>
    </row>
    <row r="13" spans="1:13" ht="18">
      <c r="A13" s="145" t="s">
        <v>381</v>
      </c>
      <c r="B13" s="145" t="s">
        <v>340</v>
      </c>
      <c r="C13">
        <v>28</v>
      </c>
      <c r="D13">
        <v>1702318</v>
      </c>
      <c r="E13">
        <v>212488</v>
      </c>
      <c r="F13" s="150">
        <v>73172</v>
      </c>
      <c r="G13" s="150">
        <v>70.680000000000007</v>
      </c>
      <c r="H13" s="151">
        <v>0.05</v>
      </c>
      <c r="I13" s="150">
        <v>25.9</v>
      </c>
      <c r="J13">
        <v>55924</v>
      </c>
      <c r="K13">
        <v>55.8</v>
      </c>
      <c r="L13">
        <v>158</v>
      </c>
    </row>
    <row r="14" spans="1:13" ht="18">
      <c r="A14" s="145" t="s">
        <v>383</v>
      </c>
      <c r="B14" s="145" t="s">
        <v>355</v>
      </c>
      <c r="C14">
        <v>43</v>
      </c>
      <c r="D14">
        <v>294132</v>
      </c>
      <c r="E14">
        <v>40339</v>
      </c>
      <c r="F14" s="150">
        <v>6536</v>
      </c>
      <c r="G14" s="150">
        <v>51.3</v>
      </c>
      <c r="H14" s="151">
        <v>0.2</v>
      </c>
      <c r="I14" s="150">
        <v>46.2</v>
      </c>
      <c r="J14">
        <v>8931</v>
      </c>
      <c r="K14">
        <v>51.1</v>
      </c>
      <c r="L14">
        <v>90</v>
      </c>
    </row>
    <row r="15" spans="1:13" ht="18">
      <c r="A15" s="145" t="s">
        <v>216</v>
      </c>
      <c r="B15" s="145" t="s">
        <v>320</v>
      </c>
      <c r="C15">
        <v>22</v>
      </c>
      <c r="D15">
        <v>3465811</v>
      </c>
      <c r="E15">
        <v>546972</v>
      </c>
      <c r="F15" s="150">
        <v>124118</v>
      </c>
      <c r="G15" s="150">
        <v>38.299999999999997</v>
      </c>
      <c r="H15" s="151">
        <v>0.1</v>
      </c>
      <c r="I15" s="150">
        <v>6.4</v>
      </c>
      <c r="J15">
        <v>100958</v>
      </c>
      <c r="K15">
        <v>41.760000000000005</v>
      </c>
      <c r="L15">
        <v>177</v>
      </c>
    </row>
    <row r="16" spans="1:13" ht="18">
      <c r="A16" s="145" t="s">
        <v>381</v>
      </c>
      <c r="B16" s="145" t="s">
        <v>341</v>
      </c>
      <c r="C16">
        <v>29</v>
      </c>
      <c r="D16">
        <v>443022</v>
      </c>
      <c r="E16">
        <v>248231</v>
      </c>
      <c r="F16" s="150">
        <v>14175</v>
      </c>
      <c r="G16" s="150">
        <v>62</v>
      </c>
      <c r="H16" s="151">
        <v>0.55000000000000004</v>
      </c>
      <c r="I16" s="150">
        <v>52.3</v>
      </c>
      <c r="J16">
        <v>16699</v>
      </c>
      <c r="K16">
        <v>52.6</v>
      </c>
      <c r="L16">
        <v>61</v>
      </c>
    </row>
    <row r="17" spans="1:12" ht="18">
      <c r="A17" s="145" t="s">
        <v>232</v>
      </c>
      <c r="B17" s="145" t="s">
        <v>338</v>
      </c>
      <c r="C17">
        <v>25</v>
      </c>
      <c r="D17">
        <v>116051</v>
      </c>
      <c r="E17">
        <v>48307</v>
      </c>
      <c r="F17" s="150">
        <v>8289</v>
      </c>
      <c r="G17" s="150">
        <v>65</v>
      </c>
      <c r="H17" s="151">
        <v>0.7</v>
      </c>
      <c r="I17" s="150">
        <v>31.5</v>
      </c>
      <c r="J17">
        <v>2910</v>
      </c>
      <c r="K17">
        <v>66.2</v>
      </c>
      <c r="L17">
        <v>0</v>
      </c>
    </row>
    <row r="18" spans="1:12" ht="18">
      <c r="A18" s="145" t="s">
        <v>232</v>
      </c>
      <c r="B18" s="145" t="s">
        <v>339</v>
      </c>
      <c r="C18">
        <v>26</v>
      </c>
      <c r="D18">
        <v>132196</v>
      </c>
      <c r="E18">
        <v>145896</v>
      </c>
      <c r="F18" s="150">
        <v>10169</v>
      </c>
      <c r="G18" s="150">
        <v>65</v>
      </c>
      <c r="H18" s="151">
        <v>0.5</v>
      </c>
      <c r="I18" s="150">
        <v>45.8</v>
      </c>
      <c r="J18">
        <v>695</v>
      </c>
      <c r="K18">
        <v>41.3</v>
      </c>
      <c r="L18">
        <v>2</v>
      </c>
    </row>
    <row r="19" spans="1:12" ht="18">
      <c r="A19" s="145" t="s">
        <v>305</v>
      </c>
      <c r="B19" s="145" t="s">
        <v>314</v>
      </c>
      <c r="C19">
        <v>3</v>
      </c>
      <c r="D19">
        <v>390718</v>
      </c>
      <c r="E19">
        <v>78678</v>
      </c>
      <c r="F19" s="150">
        <v>7236</v>
      </c>
      <c r="G19" s="150">
        <v>79.900000000000006</v>
      </c>
      <c r="H19" s="151">
        <v>0.5</v>
      </c>
      <c r="I19" s="150">
        <v>50.4</v>
      </c>
      <c r="J19">
        <v>8823</v>
      </c>
      <c r="K19">
        <v>47.8</v>
      </c>
      <c r="L19">
        <v>20</v>
      </c>
    </row>
    <row r="20" spans="1:12" ht="18">
      <c r="A20" s="145" t="s">
        <v>377</v>
      </c>
      <c r="B20" s="145" t="s">
        <v>369</v>
      </c>
      <c r="C20">
        <v>10</v>
      </c>
      <c r="D20">
        <v>401845</v>
      </c>
      <c r="E20">
        <v>159389</v>
      </c>
      <c r="F20" s="150">
        <v>10046</v>
      </c>
      <c r="G20" s="150">
        <v>100</v>
      </c>
      <c r="H20" s="151">
        <v>0.25</v>
      </c>
      <c r="I20" s="150">
        <v>78.3</v>
      </c>
      <c r="J20">
        <v>6733</v>
      </c>
      <c r="K20">
        <v>40.4</v>
      </c>
      <c r="L20">
        <v>23</v>
      </c>
    </row>
    <row r="21" spans="1:12" ht="18">
      <c r="A21" s="145" t="s">
        <v>377</v>
      </c>
      <c r="B21" s="145" t="s">
        <v>321</v>
      </c>
      <c r="C21">
        <v>11</v>
      </c>
      <c r="D21">
        <v>534731</v>
      </c>
      <c r="E21">
        <v>201414</v>
      </c>
      <c r="F21" s="150">
        <v>18460</v>
      </c>
      <c r="G21" s="150">
        <v>47.5</v>
      </c>
      <c r="H21" s="151">
        <v>0.6</v>
      </c>
      <c r="I21" s="150">
        <v>39.5</v>
      </c>
      <c r="J21">
        <v>21973</v>
      </c>
      <c r="K21">
        <v>41.65</v>
      </c>
      <c r="L21">
        <v>18</v>
      </c>
    </row>
    <row r="22" spans="1:12" ht="18">
      <c r="A22" s="145" t="s">
        <v>382</v>
      </c>
      <c r="B22" s="145" t="s">
        <v>375</v>
      </c>
      <c r="C22">
        <v>36</v>
      </c>
      <c r="D22">
        <v>198886</v>
      </c>
      <c r="E22">
        <v>57085</v>
      </c>
      <c r="F22" s="150">
        <v>5850</v>
      </c>
      <c r="G22" s="150">
        <v>67.599999999999994</v>
      </c>
      <c r="H22" s="151">
        <v>0.55000000000000004</v>
      </c>
      <c r="I22" s="150">
        <v>59.9</v>
      </c>
      <c r="J22">
        <v>5076</v>
      </c>
      <c r="K22">
        <v>35.299999999999997</v>
      </c>
      <c r="L22">
        <v>47</v>
      </c>
    </row>
    <row r="23" spans="1:12" ht="18">
      <c r="A23" s="145" t="s">
        <v>212</v>
      </c>
      <c r="B23" s="145" t="s">
        <v>368</v>
      </c>
      <c r="C23">
        <v>8</v>
      </c>
      <c r="D23">
        <v>199640</v>
      </c>
      <c r="E23">
        <v>78864</v>
      </c>
      <c r="F23" s="150">
        <v>6050</v>
      </c>
      <c r="G23" s="150">
        <v>0</v>
      </c>
      <c r="H23" s="151">
        <v>1.4</v>
      </c>
      <c r="I23" s="150">
        <v>48.8</v>
      </c>
      <c r="J23">
        <v>8328</v>
      </c>
      <c r="K23">
        <v>42.6</v>
      </c>
      <c r="L23">
        <v>37</v>
      </c>
    </row>
    <row r="24" spans="1:12" ht="18">
      <c r="A24" s="145" t="s">
        <v>240</v>
      </c>
      <c r="B24" s="145" t="s">
        <v>343</v>
      </c>
      <c r="C24">
        <v>31</v>
      </c>
      <c r="D24">
        <v>219295</v>
      </c>
      <c r="E24">
        <v>76089</v>
      </c>
      <c r="F24" s="150">
        <v>9535</v>
      </c>
      <c r="G24" s="150">
        <v>49</v>
      </c>
      <c r="H24" s="151">
        <v>0.4</v>
      </c>
      <c r="I24" s="150">
        <v>69.599999999999994</v>
      </c>
      <c r="J24">
        <v>2427</v>
      </c>
      <c r="K24">
        <v>43.7</v>
      </c>
      <c r="L24">
        <v>13</v>
      </c>
    </row>
    <row r="25" spans="1:12" ht="18">
      <c r="A25" s="145" t="s">
        <v>305</v>
      </c>
      <c r="B25" s="145" t="s">
        <v>315</v>
      </c>
      <c r="C25">
        <v>4</v>
      </c>
      <c r="D25">
        <v>430062</v>
      </c>
      <c r="E25">
        <v>60253</v>
      </c>
      <c r="F25" s="150">
        <v>8270</v>
      </c>
      <c r="G25" s="150">
        <v>0</v>
      </c>
      <c r="H25" s="151">
        <v>0.25</v>
      </c>
      <c r="I25" s="150">
        <v>33</v>
      </c>
      <c r="J25">
        <v>11550</v>
      </c>
      <c r="K25">
        <v>42.7</v>
      </c>
      <c r="L25">
        <v>42</v>
      </c>
    </row>
    <row r="26" spans="1:12" ht="18">
      <c r="A26" s="145" t="s">
        <v>380</v>
      </c>
      <c r="B26" s="145" t="s">
        <v>333</v>
      </c>
      <c r="C26">
        <v>20</v>
      </c>
      <c r="D26">
        <v>213402</v>
      </c>
      <c r="E26">
        <v>0</v>
      </c>
      <c r="F26" s="150">
        <v>6277</v>
      </c>
      <c r="G26" s="150">
        <v>63.8</v>
      </c>
      <c r="H26" s="151">
        <v>0.1</v>
      </c>
      <c r="I26" s="150">
        <v>24.7</v>
      </c>
      <c r="J26">
        <v>7068</v>
      </c>
      <c r="K26">
        <v>41.9</v>
      </c>
      <c r="L26">
        <v>28</v>
      </c>
    </row>
    <row r="27" spans="1:12" ht="18">
      <c r="A27" s="145" t="s">
        <v>378</v>
      </c>
      <c r="B27" s="145" t="s">
        <v>325</v>
      </c>
      <c r="C27">
        <v>13</v>
      </c>
      <c r="D27">
        <v>577969</v>
      </c>
      <c r="E27">
        <v>75738</v>
      </c>
      <c r="F27" s="150">
        <v>23058</v>
      </c>
      <c r="G27" s="150">
        <v>26.55</v>
      </c>
      <c r="H27" s="151">
        <v>0.4</v>
      </c>
      <c r="I27" s="150">
        <v>43.2</v>
      </c>
      <c r="J27">
        <v>10234</v>
      </c>
      <c r="K27">
        <v>34.599999999999994</v>
      </c>
      <c r="L27">
        <v>79</v>
      </c>
    </row>
    <row r="28" spans="1:12" ht="18">
      <c r="A28" s="145" t="s">
        <v>305</v>
      </c>
      <c r="B28" s="145" t="s">
        <v>316</v>
      </c>
      <c r="C28">
        <v>5</v>
      </c>
      <c r="D28">
        <v>246347</v>
      </c>
      <c r="E28">
        <v>69506</v>
      </c>
      <c r="F28" s="150">
        <v>7038</v>
      </c>
      <c r="G28" s="150">
        <v>50.6</v>
      </c>
      <c r="H28" s="151">
        <v>0</v>
      </c>
      <c r="I28" s="150">
        <v>47.8</v>
      </c>
      <c r="J28">
        <v>4812</v>
      </c>
      <c r="K28">
        <v>42.2</v>
      </c>
      <c r="L28">
        <v>7</v>
      </c>
    </row>
    <row r="29" spans="1:12" ht="18">
      <c r="A29" s="145" t="s">
        <v>383</v>
      </c>
      <c r="B29" s="145" t="s">
        <v>358</v>
      </c>
      <c r="C29">
        <v>44</v>
      </c>
      <c r="D29">
        <v>109720</v>
      </c>
      <c r="E29">
        <v>53401</v>
      </c>
      <c r="F29" s="150">
        <v>6858</v>
      </c>
      <c r="G29" s="150">
        <v>27</v>
      </c>
      <c r="H29" s="151">
        <v>0.1</v>
      </c>
      <c r="I29" s="150">
        <v>44.9</v>
      </c>
      <c r="J29">
        <v>4287</v>
      </c>
      <c r="K29">
        <v>52.4</v>
      </c>
      <c r="L29">
        <v>28</v>
      </c>
    </row>
    <row r="30" spans="1:12" ht="18">
      <c r="A30" s="145" t="s">
        <v>382</v>
      </c>
      <c r="B30" s="145" t="s">
        <v>348</v>
      </c>
      <c r="C30">
        <v>37</v>
      </c>
      <c r="D30">
        <v>345471</v>
      </c>
      <c r="E30">
        <v>21209</v>
      </c>
      <c r="F30" s="150">
        <v>4798</v>
      </c>
      <c r="G30" s="150">
        <v>72</v>
      </c>
      <c r="H30" s="151">
        <v>0.3</v>
      </c>
      <c r="I30" s="150">
        <v>29.8</v>
      </c>
      <c r="J30">
        <v>11064</v>
      </c>
      <c r="K30">
        <v>40.5</v>
      </c>
      <c r="L30">
        <v>32</v>
      </c>
    </row>
    <row r="31" spans="1:12" ht="18">
      <c r="A31" s="145" t="s">
        <v>289</v>
      </c>
      <c r="B31" s="145" t="s">
        <v>351</v>
      </c>
      <c r="C31">
        <v>38</v>
      </c>
      <c r="D31">
        <v>161477</v>
      </c>
      <c r="E31">
        <v>0</v>
      </c>
      <c r="F31" s="150">
        <v>6211</v>
      </c>
      <c r="G31" s="150">
        <v>34.299999999999997</v>
      </c>
      <c r="H31" s="151">
        <v>0.3</v>
      </c>
      <c r="I31" s="150">
        <v>37.200000000000003</v>
      </c>
      <c r="J31">
        <v>7814</v>
      </c>
      <c r="K31">
        <v>42.6</v>
      </c>
      <c r="L31">
        <v>15</v>
      </c>
    </row>
    <row r="32" spans="1:12" ht="18">
      <c r="A32" s="145" t="s">
        <v>240</v>
      </c>
      <c r="B32" s="145" t="s">
        <v>344</v>
      </c>
      <c r="C32">
        <v>32</v>
      </c>
      <c r="D32">
        <v>508190</v>
      </c>
      <c r="E32">
        <v>39212</v>
      </c>
      <c r="F32" s="150">
        <v>7585</v>
      </c>
      <c r="G32" s="150">
        <v>53.8</v>
      </c>
      <c r="H32" s="151">
        <v>0.4</v>
      </c>
      <c r="I32" s="150">
        <v>70.3</v>
      </c>
      <c r="J32">
        <v>16542</v>
      </c>
      <c r="K32">
        <v>57.3</v>
      </c>
      <c r="L32">
        <v>64</v>
      </c>
    </row>
    <row r="33" spans="1:12" ht="18">
      <c r="A33" s="145" t="s">
        <v>383</v>
      </c>
      <c r="B33" s="145" t="s">
        <v>357</v>
      </c>
      <c r="C33">
        <v>45</v>
      </c>
      <c r="D33">
        <v>394984</v>
      </c>
      <c r="E33">
        <v>295441</v>
      </c>
      <c r="F33" s="150">
        <v>16430</v>
      </c>
      <c r="G33" s="150">
        <v>30.15</v>
      </c>
      <c r="H33" s="151">
        <v>0.7</v>
      </c>
      <c r="I33" s="150">
        <v>35.299999999999997</v>
      </c>
      <c r="J33">
        <v>13168</v>
      </c>
      <c r="K33">
        <v>52.95</v>
      </c>
      <c r="L33">
        <v>36</v>
      </c>
    </row>
    <row r="34" spans="1:12" ht="18">
      <c r="A34" s="145" t="s">
        <v>379</v>
      </c>
      <c r="B34" s="145" t="s">
        <v>372</v>
      </c>
      <c r="C34">
        <v>16</v>
      </c>
      <c r="D34">
        <v>430057</v>
      </c>
      <c r="E34">
        <v>146415</v>
      </c>
      <c r="F34" s="150">
        <v>17056</v>
      </c>
      <c r="G34" s="150">
        <v>25.2</v>
      </c>
      <c r="H34" s="151">
        <v>0.33</v>
      </c>
      <c r="I34" s="150">
        <v>72.599999999999994</v>
      </c>
      <c r="J34">
        <v>12744</v>
      </c>
      <c r="K34">
        <v>39.049999999999997</v>
      </c>
      <c r="L34">
        <v>31</v>
      </c>
    </row>
    <row r="35" spans="1:12" ht="18">
      <c r="A35" s="145" t="s">
        <v>378</v>
      </c>
      <c r="B35" s="145" t="s">
        <v>370</v>
      </c>
      <c r="C35">
        <v>14</v>
      </c>
      <c r="D35">
        <v>987698</v>
      </c>
      <c r="E35">
        <v>95146</v>
      </c>
      <c r="F35" s="150">
        <v>33565</v>
      </c>
      <c r="G35" s="150">
        <v>66.5</v>
      </c>
      <c r="H35" s="151">
        <v>0.6</v>
      </c>
      <c r="I35" s="150">
        <v>59.5</v>
      </c>
      <c r="J35">
        <v>33793</v>
      </c>
      <c r="K35">
        <v>48.4</v>
      </c>
      <c r="L35">
        <v>24</v>
      </c>
    </row>
    <row r="36" spans="1:12" ht="18">
      <c r="A36" s="145" t="s">
        <v>289</v>
      </c>
      <c r="B36" s="145" t="s">
        <v>352</v>
      </c>
      <c r="C36">
        <v>39</v>
      </c>
      <c r="D36">
        <v>451972</v>
      </c>
      <c r="E36">
        <v>363942</v>
      </c>
      <c r="F36" s="150">
        <v>14124</v>
      </c>
      <c r="G36" s="150">
        <v>52.8</v>
      </c>
      <c r="H36" s="151">
        <v>0.4</v>
      </c>
      <c r="I36" s="150">
        <v>41</v>
      </c>
      <c r="J36">
        <v>7146</v>
      </c>
      <c r="K36">
        <v>31.7</v>
      </c>
      <c r="L36">
        <v>6</v>
      </c>
    </row>
    <row r="37" spans="1:12" ht="18">
      <c r="A37" s="145" t="s">
        <v>379</v>
      </c>
      <c r="B37" s="145" t="s">
        <v>328</v>
      </c>
      <c r="C37">
        <v>17</v>
      </c>
      <c r="D37">
        <v>380973</v>
      </c>
      <c r="E37">
        <v>413646</v>
      </c>
      <c r="F37" s="150">
        <v>7470</v>
      </c>
      <c r="G37" s="150">
        <v>53</v>
      </c>
      <c r="H37" s="151">
        <v>0.8</v>
      </c>
      <c r="I37" s="150">
        <v>36.5</v>
      </c>
      <c r="J37">
        <v>12933</v>
      </c>
      <c r="K37">
        <v>41.4</v>
      </c>
      <c r="L37">
        <v>61</v>
      </c>
    </row>
    <row r="38" spans="1:12" ht="18">
      <c r="A38" s="145" t="s">
        <v>289</v>
      </c>
      <c r="B38" s="145" t="s">
        <v>353</v>
      </c>
      <c r="C38">
        <v>40</v>
      </c>
      <c r="D38">
        <v>385143</v>
      </c>
      <c r="E38">
        <v>42941</v>
      </c>
      <c r="F38" s="150">
        <v>8373</v>
      </c>
      <c r="G38" s="150">
        <v>45.8</v>
      </c>
      <c r="H38" s="151">
        <v>0.2</v>
      </c>
      <c r="I38" s="150">
        <v>59.6</v>
      </c>
      <c r="J38">
        <v>1005</v>
      </c>
      <c r="K38">
        <v>47.3</v>
      </c>
      <c r="L38">
        <v>11</v>
      </c>
    </row>
    <row r="39" spans="1:12" ht="18">
      <c r="A39" s="145" t="s">
        <v>305</v>
      </c>
      <c r="B39" s="145" t="s">
        <v>317</v>
      </c>
      <c r="C39">
        <v>6</v>
      </c>
      <c r="D39">
        <v>312190</v>
      </c>
      <c r="E39">
        <v>45070</v>
      </c>
      <c r="F39" s="150">
        <v>6504</v>
      </c>
      <c r="G39" s="150">
        <v>65.900000000000006</v>
      </c>
      <c r="H39" s="151">
        <v>0.5</v>
      </c>
      <c r="I39" s="150">
        <v>52.3</v>
      </c>
      <c r="J39">
        <v>4549</v>
      </c>
      <c r="K39">
        <v>37.1</v>
      </c>
      <c r="L39">
        <v>10</v>
      </c>
    </row>
    <row r="40" spans="1:12" ht="18">
      <c r="A40" s="145" t="s">
        <v>232</v>
      </c>
      <c r="B40" s="145" t="s">
        <v>335</v>
      </c>
      <c r="C40">
        <v>27</v>
      </c>
      <c r="D40">
        <v>693183</v>
      </c>
      <c r="E40">
        <v>39531</v>
      </c>
      <c r="F40" s="150">
        <v>15754</v>
      </c>
      <c r="G40" s="150">
        <v>65</v>
      </c>
      <c r="H40" s="151">
        <v>0.5</v>
      </c>
      <c r="I40" s="150">
        <v>65.5</v>
      </c>
      <c r="J40">
        <v>7064</v>
      </c>
      <c r="K40">
        <v>54.1</v>
      </c>
      <c r="L40">
        <v>20</v>
      </c>
    </row>
    <row r="41" spans="1:12" ht="18">
      <c r="A41" s="145" t="s">
        <v>381</v>
      </c>
      <c r="B41" s="145" t="s">
        <v>342</v>
      </c>
      <c r="C41">
        <v>30</v>
      </c>
      <c r="D41">
        <v>366214</v>
      </c>
      <c r="E41">
        <v>462005</v>
      </c>
      <c r="F41" s="150">
        <v>8932</v>
      </c>
      <c r="G41" s="150">
        <v>78.8</v>
      </c>
      <c r="H41" s="151">
        <v>0.1</v>
      </c>
      <c r="I41" s="150">
        <v>33.6</v>
      </c>
      <c r="J41">
        <v>11753</v>
      </c>
      <c r="K41">
        <v>57.8</v>
      </c>
      <c r="L41">
        <v>49</v>
      </c>
    </row>
    <row r="42" spans="1:12" ht="18">
      <c r="A42" s="145" t="s">
        <v>289</v>
      </c>
      <c r="B42" s="145" t="s">
        <v>354</v>
      </c>
      <c r="C42">
        <v>41</v>
      </c>
      <c r="D42">
        <v>182324</v>
      </c>
      <c r="E42">
        <v>50665</v>
      </c>
      <c r="F42" s="150">
        <v>9116</v>
      </c>
      <c r="G42" s="150">
        <v>43.7</v>
      </c>
      <c r="H42" s="151">
        <v>0.3</v>
      </c>
      <c r="I42" s="150">
        <v>35.1</v>
      </c>
      <c r="J42">
        <v>3290</v>
      </c>
      <c r="K42">
        <v>24.9</v>
      </c>
      <c r="L42">
        <v>4</v>
      </c>
    </row>
    <row r="43" spans="1:12" ht="18">
      <c r="A43" s="145" t="s">
        <v>240</v>
      </c>
      <c r="B43" s="145" t="s">
        <v>345</v>
      </c>
      <c r="C43">
        <v>33</v>
      </c>
      <c r="D43">
        <v>923445</v>
      </c>
      <c r="E43">
        <v>419348</v>
      </c>
      <c r="F43" s="150">
        <v>23001</v>
      </c>
      <c r="G43" s="150">
        <v>66</v>
      </c>
      <c r="H43" s="151">
        <v>0.1</v>
      </c>
      <c r="I43" s="150">
        <v>51.4</v>
      </c>
      <c r="J43">
        <v>26892</v>
      </c>
      <c r="K43">
        <v>37.93333333333333</v>
      </c>
      <c r="L43">
        <v>116</v>
      </c>
    </row>
    <row r="44" spans="1:12" ht="18">
      <c r="A44" s="145" t="s">
        <v>379</v>
      </c>
      <c r="B44" s="145" t="s">
        <v>330</v>
      </c>
      <c r="C44">
        <v>18</v>
      </c>
      <c r="D44">
        <v>267015</v>
      </c>
      <c r="E44">
        <v>47315</v>
      </c>
      <c r="F44" s="150">
        <v>8091</v>
      </c>
      <c r="G44" s="150">
        <v>60.4</v>
      </c>
      <c r="H44" s="151">
        <v>0.5</v>
      </c>
      <c r="I44" s="150">
        <v>35.200000000000003</v>
      </c>
      <c r="J44">
        <v>9475</v>
      </c>
      <c r="K44">
        <v>44.8</v>
      </c>
      <c r="L44">
        <v>62</v>
      </c>
    </row>
    <row r="45" spans="1:12" ht="18">
      <c r="A45" s="145" t="s">
        <v>240</v>
      </c>
      <c r="B45" s="145" t="s">
        <v>346</v>
      </c>
      <c r="C45">
        <v>34</v>
      </c>
      <c r="D45">
        <v>267001</v>
      </c>
      <c r="E45">
        <v>61359</v>
      </c>
      <c r="F45" s="150">
        <v>6512</v>
      </c>
      <c r="G45" s="150">
        <v>66</v>
      </c>
      <c r="H45" s="151">
        <v>0.8</v>
      </c>
      <c r="I45" s="150">
        <v>63.3</v>
      </c>
      <c r="J45">
        <v>7836</v>
      </c>
      <c r="K45">
        <v>38.200000000000003</v>
      </c>
      <c r="L45">
        <v>71</v>
      </c>
    </row>
    <row r="46" spans="1:12" ht="18">
      <c r="A46" s="145" t="s">
        <v>380</v>
      </c>
      <c r="B46" s="145" t="s">
        <v>374</v>
      </c>
      <c r="C46">
        <v>21</v>
      </c>
      <c r="D46">
        <v>340912</v>
      </c>
      <c r="E46">
        <v>332728</v>
      </c>
      <c r="F46" s="150">
        <v>7102</v>
      </c>
      <c r="G46" s="150">
        <v>55.2</v>
      </c>
      <c r="H46" s="151">
        <v>0.4</v>
      </c>
      <c r="I46" s="150">
        <v>14</v>
      </c>
      <c r="J46">
        <v>10443</v>
      </c>
      <c r="K46">
        <v>35</v>
      </c>
      <c r="L46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F27E-2FAF-409A-BD0F-2097ACA224B3}">
  <dimension ref="C25:D29"/>
  <sheetViews>
    <sheetView topLeftCell="C16" workbookViewId="0">
      <selection activeCell="L19" sqref="L19"/>
    </sheetView>
  </sheetViews>
  <sheetFormatPr baseColWidth="10" defaultRowHeight="14.4"/>
  <sheetData>
    <row r="25" spans="3:4">
      <c r="D25">
        <v>20061.999683893508</v>
      </c>
    </row>
    <row r="26" spans="3:4">
      <c r="D26">
        <v>15773.711111111112</v>
      </c>
    </row>
    <row r="28" spans="3:4">
      <c r="D28">
        <v>1.2718630094449805</v>
      </c>
    </row>
    <row r="29" spans="3:4">
      <c r="C29" t="s">
        <v>412</v>
      </c>
      <c r="D29" t="s">
        <v>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Base1</vt:lpstr>
      <vt:lpstr>Base2</vt:lpstr>
      <vt:lpstr>Feuil1</vt:lpstr>
      <vt:lpstr>Base_Finalisee</vt:lpstr>
      <vt:lpstr>Feuil2</vt:lpstr>
      <vt:lpstr>bb_1</vt:lpstr>
      <vt:lpstr>bc</vt:lpstr>
      <vt:lpstr>bd_1</vt:lpstr>
      <vt:lpstr>bd_2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Saidou YAMEOGO</dc:creator>
  <cp:lastModifiedBy>Saidou YAMEOGO</cp:lastModifiedBy>
  <dcterms:created xsi:type="dcterms:W3CDTF">2025-03-10T08:30:41Z</dcterms:created>
  <dcterms:modified xsi:type="dcterms:W3CDTF">2025-03-14T23:57:45Z</dcterms:modified>
</cp:coreProperties>
</file>