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Skypro Аналитика\GitHub\Диплом - Маркетинговая акция\"/>
    </mc:Choice>
  </mc:AlternateContent>
  <xr:revisionPtr revIDLastSave="0" documentId="13_ncr:1_{63762676-A4B4-448A-BF4C-45D888279862}" xr6:coauthVersionLast="47" xr6:coauthVersionMax="47" xr10:uidLastSave="{00000000-0000-0000-0000-000000000000}"/>
  <bookViews>
    <workbookView xWindow="-98" yWindow="503" windowWidth="21795" windowHeight="11654" activeTab="1" xr2:uid="{00000000-000D-0000-FFFF-FFFF00000000}"/>
  </bookViews>
  <sheets>
    <sheet name="Выгрузка_немцы" sheetId="1" r:id="rId1"/>
    <sheet name="Расчет" sheetId="2" r:id="rId2"/>
    <sheet name="Кол-во пользователей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O10" i="2"/>
  <c r="O12" i="2" s="1"/>
  <c r="O7" i="2"/>
  <c r="O14" i="2" s="1"/>
  <c r="O15" i="2" s="1"/>
  <c r="O6" i="2"/>
  <c r="L10" i="2"/>
  <c r="L12" i="2" s="1"/>
  <c r="L7" i="2"/>
  <c r="L14" i="2" s="1"/>
  <c r="L15" i="2" s="1"/>
  <c r="L6" i="2"/>
  <c r="I10" i="2"/>
  <c r="I12" i="2" s="1"/>
  <c r="I7" i="2"/>
  <c r="I14" i="2" s="1"/>
  <c r="I15" i="2" s="1"/>
  <c r="I6" i="2"/>
  <c r="F7" i="2"/>
  <c r="F6" i="2"/>
  <c r="F14" i="2"/>
  <c r="F12" i="2"/>
  <c r="F8" i="2"/>
  <c r="O13" i="2" l="1"/>
  <c r="O16" i="2" s="1"/>
  <c r="O8" i="2"/>
  <c r="L13" i="2"/>
  <c r="L16" i="2" s="1"/>
  <c r="L8" i="2"/>
  <c r="I13" i="2"/>
  <c r="I16" i="2" s="1"/>
  <c r="I8" i="2"/>
  <c r="F13" i="2"/>
  <c r="F15" i="2"/>
  <c r="F16" i="2" l="1"/>
</calcChain>
</file>

<file path=xl/sharedStrings.xml><?xml version="1.0" encoding="utf-8"?>
<sst xmlns="http://schemas.openxmlformats.org/spreadsheetml/2006/main" count="253" uniqueCount="48">
  <si>
    <t>user_id</t>
  </si>
  <si>
    <t>id</t>
  </si>
  <si>
    <t>transaction_value</t>
  </si>
  <si>
    <t>commission</t>
  </si>
  <si>
    <t>processing_cost</t>
  </si>
  <si>
    <t>promocode_cost</t>
  </si>
  <si>
    <t>intergtation_cost</t>
  </si>
  <si>
    <t>destination_id</t>
  </si>
  <si>
    <t>departure_date</t>
  </si>
  <si>
    <t>arrival_date</t>
  </si>
  <si>
    <t>created_date</t>
  </si>
  <si>
    <t>status</t>
  </si>
  <si>
    <t>language</t>
  </si>
  <si>
    <t>active</t>
  </si>
  <si>
    <t>de</t>
  </si>
  <si>
    <t>users</t>
  </si>
  <si>
    <t>orders</t>
  </si>
  <si>
    <t>margin_base</t>
  </si>
  <si>
    <t>fixed_costs</t>
  </si>
  <si>
    <t>avg_transaction_value</t>
  </si>
  <si>
    <t>avg_orders_per_user</t>
  </si>
  <si>
    <t>Общее количество активных немецкоязычный пользователей</t>
  </si>
  <si>
    <t>Общее количество активных немецкоязычный пользователей, сделавших хотябы одну покупку</t>
  </si>
  <si>
    <t>Остаток маржи</t>
  </si>
  <si>
    <t>Purchases per user</t>
  </si>
  <si>
    <t>Average Transaction Value</t>
  </si>
  <si>
    <t>Margin (Base)</t>
  </si>
  <si>
    <t>Promo costs</t>
  </si>
  <si>
    <t>Marketing costs</t>
  </si>
  <si>
    <t>Costs, %</t>
  </si>
  <si>
    <t>Costs total (+promo)</t>
  </si>
  <si>
    <t>Operation profit</t>
  </si>
  <si>
    <t>Revenue, руб</t>
  </si>
  <si>
    <t>Costs, руб</t>
  </si>
  <si>
    <t>Loyalty costs, руб.</t>
  </si>
  <si>
    <t>Loyalty costs, % (% лояльности)</t>
  </si>
  <si>
    <t>Расчет юнит-экономики промо-акции при 1% бонусе лояльности</t>
  </si>
  <si>
    <t>Расчет юнит-экономики промо-акции при 1,5 % бонусе лояльности</t>
  </si>
  <si>
    <t>Расчет юнит-экономики промо-акции при 2 % бонусе лояльности</t>
  </si>
  <si>
    <t>Total German-speaking users for the entire period</t>
  </si>
  <si>
    <t>Данные для расчета за апрель 2021 г. по немецкоязычным пользователям</t>
  </si>
  <si>
    <t>Какое максимальное число баллов лояльности мы можем дать пользователям на этих рынках при описанных условиях гарантированного приза, оставаясь при этом в рамках прибыльности?</t>
  </si>
  <si>
    <t>Пессимистичный сценарий промо-акции</t>
  </si>
  <si>
    <t>Какие максимальные потери мы понесём при таких условиях акции?</t>
  </si>
  <si>
    <t>Сколько пользователей следует привлечь, чтобы покрыть все расходы на акцию и получить прибыль?</t>
  </si>
  <si>
    <t>Количество пользователей, которое необходимо привлечь, чтобы покрыть все расходы на акцию и получить прибыль, зависит от выбранного процента баллов лояльности. При 1% достаточно будет привлечь всего 159 пользователей, при 1,5% - уже 301 пользователя. Чтобы покрыть расходы на акцию при 2% баллов лояльности необходимо привлечь уже 3091 пользователей.</t>
  </si>
  <si>
    <t>Максимальное число баллов лояльности, которое мы можем себе позволить, это 2,05%. Но при таком количестве баллов нам необходимо привлечь к акции как минимум 3091 пользователя, чтобы выйти в прибыль. Но так как наша база уже имеющихся пользователей в рассматриваемом регионе (Германия и Австрия) составляет 275 пользователей, то привлечение такого числа новых пользователей кажется неосуществимым. Исходя из этого, можно сказать, что максимальный целесообразный балл лояльности, который мы можем дать пользователям, составляет 1,5%.</t>
  </si>
  <si>
    <t>При таких условиях акции максимальные потери, которые мы понесем, составят 50 000 руб. при любом балле лояльности (сценарий, когда лишь один пользователь  примет участие в акции).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</si>
</sst>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2" fontId="0" fillId="0" borderId="0" xfId="0" applyNumberFormat="1"/>
    <xf numFmtId="44" fontId="0" fillId="0" borderId="0" xfId="0" applyNumberFormat="1"/>
    <xf numFmtId="10" fontId="0" fillId="0" borderId="0" xfId="1" applyNumberFormat="1" applyFont="1"/>
    <xf numFmtId="0" fontId="0" fillId="0" borderId="5" xfId="0" applyBorder="1" applyAlignment="1">
      <alignment wrapText="1"/>
    </xf>
    <xf numFmtId="0" fontId="0" fillId="3" borderId="6" xfId="0" applyFill="1" applyBorder="1"/>
    <xf numFmtId="0" fontId="0" fillId="2" borderId="5" xfId="0" applyFill="1" applyBorder="1" applyAlignment="1">
      <alignment wrapText="1"/>
    </xf>
    <xf numFmtId="0" fontId="0" fillId="2" borderId="6" xfId="0" applyFill="1" applyBorder="1"/>
    <xf numFmtId="44" fontId="0" fillId="2" borderId="6" xfId="0" applyNumberFormat="1" applyFill="1" applyBorder="1"/>
    <xf numFmtId="10" fontId="0" fillId="0" borderId="6" xfId="0" applyNumberFormat="1" applyBorder="1"/>
    <xf numFmtId="44" fontId="0" fillId="0" borderId="6" xfId="0" applyNumberFormat="1" applyBorder="1"/>
    <xf numFmtId="0" fontId="0" fillId="3" borderId="5" xfId="0" applyFill="1" applyBorder="1" applyAlignment="1">
      <alignment wrapText="1"/>
    </xf>
    <xf numFmtId="0" fontId="0" fillId="0" borderId="3" xfId="0" applyBorder="1" applyAlignment="1">
      <alignment wrapText="1"/>
    </xf>
    <xf numFmtId="44" fontId="0" fillId="0" borderId="4" xfId="0" applyNumberFormat="1" applyBorder="1"/>
    <xf numFmtId="0" fontId="0" fillId="4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10" fontId="0" fillId="4" borderId="6" xfId="1" applyNumberFormat="1" applyFont="1" applyFill="1" applyBorder="1"/>
    <xf numFmtId="1" fontId="0" fillId="0" borderId="6" xfId="0" applyNumberFormat="1" applyBorder="1"/>
    <xf numFmtId="10" fontId="0" fillId="0" borderId="6" xfId="1" applyNumberFormat="1" applyFont="1" applyBorder="1"/>
    <xf numFmtId="2" fontId="0" fillId="0" borderId="4" xfId="0" applyNumberFormat="1" applyBorder="1"/>
    <xf numFmtId="10" fontId="0" fillId="3" borderId="6" xfId="1" applyNumberFormat="1" applyFont="1" applyFill="1" applyBorder="1"/>
    <xf numFmtId="0" fontId="0" fillId="0" borderId="7" xfId="0" applyBorder="1" applyAlignment="1">
      <alignment wrapText="1"/>
    </xf>
    <xf numFmtId="2" fontId="0" fillId="0" borderId="8" xfId="0" applyNumberFormat="1" applyBorder="1"/>
    <xf numFmtId="0" fontId="0" fillId="0" borderId="9" xfId="0" applyBorder="1" applyAlignment="1">
      <alignment wrapText="1"/>
    </xf>
    <xf numFmtId="2" fontId="0" fillId="0" borderId="10" xfId="0" applyNumberFormat="1" applyBorder="1"/>
    <xf numFmtId="0" fontId="0" fillId="5" borderId="0" xfId="0" applyFill="1" applyAlignment="1">
      <alignment wrapText="1"/>
    </xf>
    <xf numFmtId="0" fontId="0" fillId="5" borderId="0" xfId="0" applyFill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B1" workbookViewId="0"/>
  </sheetViews>
  <sheetFormatPr defaultRowHeight="14.25" x14ac:dyDescent="0.45"/>
  <cols>
    <col min="9" max="9" width="13.06640625" bestFit="1" customWidth="1"/>
    <col min="10" max="10" width="10.19921875" bestFit="1" customWidth="1"/>
    <col min="11" max="11" width="11.1328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  <c r="M1" t="s">
        <v>11</v>
      </c>
      <c r="N1" t="s">
        <v>12</v>
      </c>
    </row>
    <row r="2" spans="1:14" x14ac:dyDescent="0.45">
      <c r="A2">
        <v>121601</v>
      </c>
      <c r="B2">
        <v>1118844</v>
      </c>
      <c r="C2">
        <v>4082</v>
      </c>
      <c r="D2">
        <v>408.2</v>
      </c>
      <c r="E2">
        <v>193.48679999999999</v>
      </c>
      <c r="F2">
        <v>150</v>
      </c>
      <c r="G2">
        <v>101.6418</v>
      </c>
      <c r="H2">
        <v>192</v>
      </c>
      <c r="I2" s="1">
        <v>44393</v>
      </c>
      <c r="J2" s="1">
        <v>44377</v>
      </c>
      <c r="K2" s="1">
        <v>44295</v>
      </c>
      <c r="L2">
        <v>121601</v>
      </c>
      <c r="M2" t="s">
        <v>13</v>
      </c>
      <c r="N2" t="s">
        <v>14</v>
      </c>
    </row>
    <row r="3" spans="1:14" x14ac:dyDescent="0.45">
      <c r="A3">
        <v>121601</v>
      </c>
      <c r="B3">
        <v>1118848</v>
      </c>
      <c r="C3">
        <v>2369</v>
      </c>
      <c r="D3">
        <v>222.68600000000001</v>
      </c>
      <c r="E3">
        <v>100.6825</v>
      </c>
      <c r="F3">
        <v>50</v>
      </c>
      <c r="G3">
        <v>44.3003</v>
      </c>
      <c r="H3">
        <v>68</v>
      </c>
      <c r="I3" s="1">
        <v>44387</v>
      </c>
      <c r="J3" s="1">
        <v>44380</v>
      </c>
      <c r="K3" s="1">
        <v>44309</v>
      </c>
      <c r="L3">
        <v>121601</v>
      </c>
      <c r="M3" t="s">
        <v>13</v>
      </c>
      <c r="N3" t="s">
        <v>14</v>
      </c>
    </row>
    <row r="4" spans="1:14" x14ac:dyDescent="0.45">
      <c r="A4">
        <v>121757</v>
      </c>
      <c r="B4">
        <v>1121400</v>
      </c>
      <c r="C4">
        <v>7018</v>
      </c>
      <c r="D4">
        <v>617.58399999999995</v>
      </c>
      <c r="E4">
        <v>393.70979999999997</v>
      </c>
      <c r="F4">
        <v>100</v>
      </c>
      <c r="H4">
        <v>754</v>
      </c>
      <c r="I4" s="1">
        <v>44379</v>
      </c>
      <c r="J4" s="1">
        <v>44349</v>
      </c>
      <c r="K4" s="1">
        <v>44298</v>
      </c>
      <c r="L4">
        <v>121757</v>
      </c>
      <c r="M4" t="s">
        <v>13</v>
      </c>
      <c r="N4" t="s">
        <v>14</v>
      </c>
    </row>
    <row r="5" spans="1:14" x14ac:dyDescent="0.45">
      <c r="A5">
        <v>121757</v>
      </c>
      <c r="B5">
        <v>1121404</v>
      </c>
      <c r="C5">
        <v>7703</v>
      </c>
      <c r="D5">
        <v>724.08199999999999</v>
      </c>
      <c r="E5">
        <v>366.6628</v>
      </c>
      <c r="F5">
        <v>50</v>
      </c>
      <c r="H5">
        <v>896</v>
      </c>
      <c r="I5" s="1">
        <v>44390</v>
      </c>
      <c r="J5" s="1">
        <v>44368</v>
      </c>
      <c r="K5" s="1">
        <v>44288</v>
      </c>
      <c r="L5">
        <v>121757</v>
      </c>
      <c r="M5" t="s">
        <v>13</v>
      </c>
      <c r="N5" t="s">
        <v>14</v>
      </c>
    </row>
    <row r="6" spans="1:14" x14ac:dyDescent="0.45">
      <c r="A6">
        <v>121757</v>
      </c>
      <c r="B6">
        <v>1121411</v>
      </c>
      <c r="C6">
        <v>6687</v>
      </c>
      <c r="D6">
        <v>755.63099999999997</v>
      </c>
      <c r="E6">
        <v>386.5086</v>
      </c>
      <c r="F6">
        <v>100</v>
      </c>
      <c r="H6">
        <v>408</v>
      </c>
      <c r="I6" s="1">
        <v>44374</v>
      </c>
      <c r="J6" s="1">
        <v>44373</v>
      </c>
      <c r="K6" s="1">
        <v>44309</v>
      </c>
      <c r="L6">
        <v>121757</v>
      </c>
      <c r="M6" t="s">
        <v>13</v>
      </c>
      <c r="N6" t="s">
        <v>14</v>
      </c>
    </row>
    <row r="7" spans="1:14" x14ac:dyDescent="0.45">
      <c r="A7">
        <v>121818</v>
      </c>
      <c r="B7">
        <v>1122519</v>
      </c>
      <c r="C7">
        <v>5518</v>
      </c>
      <c r="D7">
        <v>441.44</v>
      </c>
      <c r="E7">
        <v>307.3526</v>
      </c>
      <c r="G7">
        <v>124.7068</v>
      </c>
      <c r="H7">
        <v>792</v>
      </c>
      <c r="I7" s="1">
        <v>44374</v>
      </c>
      <c r="J7" s="1">
        <v>44373</v>
      </c>
      <c r="K7" s="1">
        <v>44297</v>
      </c>
      <c r="L7">
        <v>121818</v>
      </c>
      <c r="M7" t="s">
        <v>13</v>
      </c>
      <c r="N7" t="s">
        <v>14</v>
      </c>
    </row>
    <row r="8" spans="1:14" x14ac:dyDescent="0.45">
      <c r="A8">
        <v>121818</v>
      </c>
      <c r="B8">
        <v>1122520</v>
      </c>
      <c r="C8">
        <v>7980</v>
      </c>
      <c r="D8">
        <v>893.76</v>
      </c>
      <c r="E8">
        <v>410.17200000000003</v>
      </c>
      <c r="G8">
        <v>128.47800000000001</v>
      </c>
      <c r="H8">
        <v>1030</v>
      </c>
      <c r="I8" s="1">
        <v>44385</v>
      </c>
      <c r="J8" s="1">
        <v>44382</v>
      </c>
      <c r="K8" s="1">
        <v>44313</v>
      </c>
      <c r="L8">
        <v>121818</v>
      </c>
      <c r="M8" t="s">
        <v>13</v>
      </c>
      <c r="N8" t="s">
        <v>14</v>
      </c>
    </row>
    <row r="9" spans="1:14" x14ac:dyDescent="0.45">
      <c r="A9">
        <v>121818</v>
      </c>
      <c r="B9">
        <v>1122530</v>
      </c>
      <c r="C9">
        <v>5967</v>
      </c>
      <c r="D9">
        <v>680.23800000000006</v>
      </c>
      <c r="E9">
        <v>293.57639999999998</v>
      </c>
      <c r="G9">
        <v>142.6113</v>
      </c>
      <c r="H9">
        <v>750</v>
      </c>
      <c r="I9" s="1">
        <v>44374</v>
      </c>
      <c r="J9" s="1">
        <v>44365</v>
      </c>
      <c r="K9" s="1">
        <v>44305</v>
      </c>
      <c r="L9">
        <v>121818</v>
      </c>
      <c r="M9" t="s">
        <v>13</v>
      </c>
      <c r="N9" t="s">
        <v>14</v>
      </c>
    </row>
    <row r="10" spans="1:14" x14ac:dyDescent="0.45">
      <c r="A10">
        <v>122277</v>
      </c>
      <c r="B10">
        <v>1130187</v>
      </c>
      <c r="C10">
        <v>3389</v>
      </c>
      <c r="D10">
        <v>301.62099999999998</v>
      </c>
      <c r="E10">
        <v>155.21619999999999</v>
      </c>
      <c r="F10">
        <v>150</v>
      </c>
      <c r="G10">
        <v>54.901800000000001</v>
      </c>
      <c r="H10">
        <v>558</v>
      </c>
      <c r="I10" s="1">
        <v>44353</v>
      </c>
      <c r="J10" s="1">
        <v>44345</v>
      </c>
      <c r="K10" s="1">
        <v>44291</v>
      </c>
      <c r="L10">
        <v>122277</v>
      </c>
      <c r="M10" t="s">
        <v>13</v>
      </c>
      <c r="N10" t="s">
        <v>14</v>
      </c>
    </row>
    <row r="11" spans="1:14" x14ac:dyDescent="0.45">
      <c r="A11">
        <v>122367</v>
      </c>
      <c r="B11">
        <v>1131973</v>
      </c>
      <c r="C11">
        <v>1696</v>
      </c>
      <c r="D11">
        <v>176.38399999999999</v>
      </c>
      <c r="E11">
        <v>99.555199999999999</v>
      </c>
      <c r="F11">
        <v>150</v>
      </c>
      <c r="H11">
        <v>97</v>
      </c>
      <c r="I11" s="1">
        <v>44355</v>
      </c>
      <c r="J11" s="1">
        <v>44330</v>
      </c>
      <c r="K11" s="1">
        <v>44292</v>
      </c>
      <c r="L11">
        <v>122367</v>
      </c>
      <c r="M11" t="s">
        <v>13</v>
      </c>
      <c r="N11" t="s">
        <v>14</v>
      </c>
    </row>
    <row r="12" spans="1:14" x14ac:dyDescent="0.45">
      <c r="A12">
        <v>122484</v>
      </c>
      <c r="B12">
        <v>1133769</v>
      </c>
      <c r="C12">
        <v>1623</v>
      </c>
      <c r="D12">
        <v>155.80799999999999</v>
      </c>
      <c r="E12">
        <v>73.846500000000006</v>
      </c>
      <c r="F12">
        <v>100</v>
      </c>
      <c r="G12">
        <v>40.575000000000003</v>
      </c>
      <c r="H12">
        <v>242</v>
      </c>
      <c r="I12" s="1">
        <v>44407</v>
      </c>
      <c r="J12" s="1">
        <v>44379</v>
      </c>
      <c r="K12" s="1">
        <v>44290</v>
      </c>
      <c r="L12">
        <v>122484</v>
      </c>
      <c r="M12" t="s">
        <v>13</v>
      </c>
      <c r="N12" t="s">
        <v>14</v>
      </c>
    </row>
    <row r="13" spans="1:14" x14ac:dyDescent="0.45">
      <c r="A13">
        <v>123008</v>
      </c>
      <c r="B13">
        <v>1142935</v>
      </c>
      <c r="C13">
        <v>4035</v>
      </c>
      <c r="D13">
        <v>472.09500000000003</v>
      </c>
      <c r="E13">
        <v>194.8905</v>
      </c>
      <c r="F13">
        <v>50</v>
      </c>
      <c r="H13">
        <v>1327</v>
      </c>
      <c r="I13" s="1">
        <v>44423</v>
      </c>
      <c r="J13" s="1">
        <v>44405</v>
      </c>
      <c r="K13" s="1">
        <v>44315</v>
      </c>
      <c r="L13">
        <v>123008</v>
      </c>
      <c r="M13" t="s">
        <v>13</v>
      </c>
      <c r="N13" t="s">
        <v>14</v>
      </c>
    </row>
    <row r="14" spans="1:14" x14ac:dyDescent="0.45">
      <c r="A14">
        <v>123008</v>
      </c>
      <c r="B14">
        <v>1142941</v>
      </c>
      <c r="C14">
        <v>7200</v>
      </c>
      <c r="D14">
        <v>583.20000000000005</v>
      </c>
      <c r="E14">
        <v>326.16000000000003</v>
      </c>
      <c r="F14">
        <v>50</v>
      </c>
      <c r="G14">
        <v>174.96</v>
      </c>
      <c r="H14">
        <v>71</v>
      </c>
      <c r="I14" s="1">
        <v>44433</v>
      </c>
      <c r="J14" s="1">
        <v>44405</v>
      </c>
      <c r="K14" s="1">
        <v>44315</v>
      </c>
      <c r="L14">
        <v>123008</v>
      </c>
      <c r="M14" t="s">
        <v>13</v>
      </c>
      <c r="N14" t="s">
        <v>14</v>
      </c>
    </row>
    <row r="15" spans="1:14" x14ac:dyDescent="0.45">
      <c r="A15">
        <v>123649</v>
      </c>
      <c r="B15">
        <v>1153757</v>
      </c>
      <c r="C15">
        <v>4512</v>
      </c>
      <c r="D15">
        <v>437.66399999999999</v>
      </c>
      <c r="E15">
        <v>240.9408</v>
      </c>
      <c r="F15">
        <v>100</v>
      </c>
      <c r="G15">
        <v>84.374399999999994</v>
      </c>
      <c r="H15">
        <v>968</v>
      </c>
      <c r="I15" s="1">
        <v>44316</v>
      </c>
      <c r="J15" s="1">
        <v>44305</v>
      </c>
      <c r="K15" s="1">
        <v>44296</v>
      </c>
      <c r="L15">
        <v>123649</v>
      </c>
      <c r="M15" t="s">
        <v>13</v>
      </c>
      <c r="N15" t="s">
        <v>14</v>
      </c>
    </row>
    <row r="16" spans="1:14" x14ac:dyDescent="0.45">
      <c r="A16">
        <v>123728</v>
      </c>
      <c r="B16">
        <v>1155047</v>
      </c>
      <c r="C16">
        <v>8274</v>
      </c>
      <c r="D16">
        <v>885.31799999999998</v>
      </c>
      <c r="E16">
        <v>450.10559999999998</v>
      </c>
      <c r="F16">
        <v>50</v>
      </c>
      <c r="H16">
        <v>208</v>
      </c>
      <c r="I16" s="1">
        <v>44409</v>
      </c>
      <c r="J16" s="1">
        <v>44381</v>
      </c>
      <c r="K16" s="1">
        <v>44305</v>
      </c>
      <c r="L16">
        <v>123728</v>
      </c>
      <c r="M16" t="s">
        <v>13</v>
      </c>
      <c r="N16" t="s">
        <v>14</v>
      </c>
    </row>
    <row r="17" spans="1:14" x14ac:dyDescent="0.45">
      <c r="A17">
        <v>123827</v>
      </c>
      <c r="B17">
        <v>1156648</v>
      </c>
      <c r="C17">
        <v>6606</v>
      </c>
      <c r="D17">
        <v>700.23599999999999</v>
      </c>
      <c r="E17">
        <v>360.02699999999999</v>
      </c>
      <c r="F17">
        <v>100</v>
      </c>
      <c r="G17">
        <v>108.33839999999999</v>
      </c>
      <c r="H17">
        <v>631</v>
      </c>
      <c r="I17" s="1">
        <v>44338</v>
      </c>
      <c r="J17" s="1">
        <v>44314</v>
      </c>
      <c r="K17" s="1">
        <v>44294</v>
      </c>
      <c r="L17">
        <v>123827</v>
      </c>
      <c r="M17" t="s">
        <v>13</v>
      </c>
      <c r="N17" t="s">
        <v>14</v>
      </c>
    </row>
    <row r="18" spans="1:14" x14ac:dyDescent="0.45">
      <c r="A18">
        <v>123827</v>
      </c>
      <c r="B18">
        <v>1156675</v>
      </c>
      <c r="C18">
        <v>3006</v>
      </c>
      <c r="D18">
        <v>354.70800000000003</v>
      </c>
      <c r="E18">
        <v>126.252</v>
      </c>
      <c r="G18">
        <v>48.997799999999998</v>
      </c>
      <c r="H18">
        <v>342</v>
      </c>
      <c r="I18" s="1">
        <v>44358</v>
      </c>
      <c r="J18" s="1">
        <v>44330</v>
      </c>
      <c r="K18" s="1">
        <v>44310</v>
      </c>
      <c r="L18">
        <v>123827</v>
      </c>
      <c r="M18" t="s">
        <v>13</v>
      </c>
      <c r="N18" t="s">
        <v>14</v>
      </c>
    </row>
    <row r="19" spans="1:14" x14ac:dyDescent="0.45">
      <c r="A19">
        <v>123981</v>
      </c>
      <c r="B19">
        <v>1159141</v>
      </c>
      <c r="C19">
        <v>6535</v>
      </c>
      <c r="D19">
        <v>522.79999999999995</v>
      </c>
      <c r="E19">
        <v>347.00850000000003</v>
      </c>
      <c r="F19">
        <v>100</v>
      </c>
      <c r="G19">
        <v>103.253</v>
      </c>
      <c r="H19">
        <v>971</v>
      </c>
      <c r="I19" s="1">
        <v>44358</v>
      </c>
      <c r="J19" s="1">
        <v>44335</v>
      </c>
      <c r="K19" s="1">
        <v>44314</v>
      </c>
      <c r="L19">
        <v>123981</v>
      </c>
      <c r="M19" t="s">
        <v>13</v>
      </c>
      <c r="N19" t="s">
        <v>14</v>
      </c>
    </row>
    <row r="20" spans="1:14" x14ac:dyDescent="0.45">
      <c r="A20">
        <v>124018</v>
      </c>
      <c r="B20">
        <v>1159701</v>
      </c>
      <c r="C20">
        <v>7107</v>
      </c>
      <c r="D20">
        <v>795.98400000000004</v>
      </c>
      <c r="E20">
        <v>422.86649999999997</v>
      </c>
      <c r="F20">
        <v>50</v>
      </c>
      <c r="G20">
        <v>127.926</v>
      </c>
      <c r="H20">
        <v>943</v>
      </c>
      <c r="I20" s="1">
        <v>44407</v>
      </c>
      <c r="J20" s="1">
        <v>44384</v>
      </c>
      <c r="K20" s="1">
        <v>44294</v>
      </c>
      <c r="L20">
        <v>124018</v>
      </c>
      <c r="M20" t="s">
        <v>13</v>
      </c>
      <c r="N20" t="s">
        <v>14</v>
      </c>
    </row>
    <row r="21" spans="1:14" x14ac:dyDescent="0.45">
      <c r="A21">
        <v>124018</v>
      </c>
      <c r="B21">
        <v>1159705</v>
      </c>
      <c r="C21">
        <v>3653</v>
      </c>
      <c r="D21">
        <v>325.11700000000002</v>
      </c>
      <c r="E21">
        <v>202.01089999999999</v>
      </c>
      <c r="F21">
        <v>100</v>
      </c>
      <c r="G21">
        <v>77.078299999999999</v>
      </c>
      <c r="H21">
        <v>218</v>
      </c>
      <c r="I21" s="1">
        <v>44358</v>
      </c>
      <c r="J21" s="1">
        <v>44348</v>
      </c>
      <c r="K21" s="1">
        <v>44300</v>
      </c>
      <c r="L21">
        <v>124018</v>
      </c>
      <c r="M21" t="s">
        <v>13</v>
      </c>
      <c r="N21" t="s">
        <v>14</v>
      </c>
    </row>
    <row r="22" spans="1:14" x14ac:dyDescent="0.45">
      <c r="A22">
        <v>124057</v>
      </c>
      <c r="B22">
        <v>1160282</v>
      </c>
      <c r="C22">
        <v>1621</v>
      </c>
      <c r="D22">
        <v>191.27799999999999</v>
      </c>
      <c r="E22">
        <v>84.940399999999997</v>
      </c>
      <c r="F22">
        <v>150</v>
      </c>
      <c r="H22">
        <v>323</v>
      </c>
      <c r="I22" s="1">
        <v>44413</v>
      </c>
      <c r="J22" s="1">
        <v>44387</v>
      </c>
      <c r="K22" s="1">
        <v>44302</v>
      </c>
      <c r="L22">
        <v>124057</v>
      </c>
      <c r="M22" t="s">
        <v>13</v>
      </c>
      <c r="N22" t="s">
        <v>14</v>
      </c>
    </row>
    <row r="23" spans="1:14" x14ac:dyDescent="0.45">
      <c r="A23">
        <v>124057</v>
      </c>
      <c r="B23">
        <v>1160287</v>
      </c>
      <c r="C23">
        <v>6665</v>
      </c>
      <c r="D23">
        <v>799.8</v>
      </c>
      <c r="E23">
        <v>281.26299999999998</v>
      </c>
      <c r="F23">
        <v>50</v>
      </c>
      <c r="G23">
        <v>113.97150000000001</v>
      </c>
      <c r="H23">
        <v>933</v>
      </c>
      <c r="I23" s="1">
        <v>44307</v>
      </c>
      <c r="J23" s="1">
        <v>44298</v>
      </c>
      <c r="K23" s="1">
        <v>44293</v>
      </c>
      <c r="L23">
        <v>124057</v>
      </c>
      <c r="M23" t="s">
        <v>13</v>
      </c>
      <c r="N23" t="s">
        <v>14</v>
      </c>
    </row>
    <row r="24" spans="1:14" x14ac:dyDescent="0.45">
      <c r="A24">
        <v>124057</v>
      </c>
      <c r="B24">
        <v>1160288</v>
      </c>
      <c r="C24">
        <v>7691</v>
      </c>
      <c r="D24">
        <v>799.86400000000003</v>
      </c>
      <c r="E24">
        <v>459.92180000000002</v>
      </c>
      <c r="F24">
        <v>50</v>
      </c>
      <c r="H24">
        <v>353</v>
      </c>
      <c r="I24" s="1">
        <v>44427</v>
      </c>
      <c r="J24" s="1">
        <v>44410</v>
      </c>
      <c r="K24" s="1">
        <v>44311</v>
      </c>
      <c r="L24">
        <v>124057</v>
      </c>
      <c r="M24" t="s">
        <v>13</v>
      </c>
      <c r="N24" t="s">
        <v>14</v>
      </c>
    </row>
    <row r="25" spans="1:14" x14ac:dyDescent="0.45">
      <c r="A25">
        <v>124315</v>
      </c>
      <c r="B25">
        <v>1164571</v>
      </c>
      <c r="C25">
        <v>5754</v>
      </c>
      <c r="D25">
        <v>517.86</v>
      </c>
      <c r="E25">
        <v>301.50959999999998</v>
      </c>
      <c r="G25">
        <v>100.11960000000001</v>
      </c>
      <c r="H25">
        <v>883</v>
      </c>
      <c r="I25" s="1">
        <v>44376</v>
      </c>
      <c r="J25" s="1">
        <v>44352</v>
      </c>
      <c r="K25" s="1">
        <v>44309</v>
      </c>
      <c r="L25">
        <v>124315</v>
      </c>
      <c r="M25" t="s">
        <v>13</v>
      </c>
      <c r="N25" t="s">
        <v>14</v>
      </c>
    </row>
    <row r="26" spans="1:14" x14ac:dyDescent="0.45">
      <c r="A26">
        <v>124315</v>
      </c>
      <c r="B26">
        <v>1164578</v>
      </c>
      <c r="C26">
        <v>1915</v>
      </c>
      <c r="D26">
        <v>195.33</v>
      </c>
      <c r="E26">
        <v>88.472999999999999</v>
      </c>
      <c r="F26">
        <v>100</v>
      </c>
      <c r="H26">
        <v>1212</v>
      </c>
      <c r="I26" s="1">
        <v>44412</v>
      </c>
      <c r="J26" s="1">
        <v>44392</v>
      </c>
      <c r="K26" s="1">
        <v>44295</v>
      </c>
      <c r="L26">
        <v>124315</v>
      </c>
      <c r="M26" t="s">
        <v>13</v>
      </c>
      <c r="N26" t="s">
        <v>14</v>
      </c>
    </row>
    <row r="27" spans="1:14" x14ac:dyDescent="0.45">
      <c r="A27">
        <v>124315</v>
      </c>
      <c r="B27">
        <v>1164581</v>
      </c>
      <c r="C27">
        <v>6239</v>
      </c>
      <c r="D27">
        <v>517.83699999999999</v>
      </c>
      <c r="E27">
        <v>331.29090000000002</v>
      </c>
      <c r="G27">
        <v>107.3108</v>
      </c>
      <c r="H27">
        <v>926</v>
      </c>
      <c r="I27" s="1">
        <v>44371</v>
      </c>
      <c r="J27" s="1">
        <v>44342</v>
      </c>
      <c r="K27" s="1">
        <v>44302</v>
      </c>
      <c r="L27">
        <v>124315</v>
      </c>
      <c r="M27" t="s">
        <v>13</v>
      </c>
      <c r="N27" t="s">
        <v>14</v>
      </c>
    </row>
    <row r="28" spans="1:14" x14ac:dyDescent="0.45">
      <c r="A28">
        <v>124749</v>
      </c>
      <c r="B28">
        <v>1171718</v>
      </c>
      <c r="C28">
        <v>3679</v>
      </c>
      <c r="D28">
        <v>323.75200000000001</v>
      </c>
      <c r="E28">
        <v>202.345</v>
      </c>
      <c r="F28">
        <v>100</v>
      </c>
      <c r="H28">
        <v>959</v>
      </c>
      <c r="I28" s="1">
        <v>44340</v>
      </c>
      <c r="J28" s="1">
        <v>44331</v>
      </c>
      <c r="K28" s="1">
        <v>44295</v>
      </c>
      <c r="L28">
        <v>124749</v>
      </c>
      <c r="M28" t="s">
        <v>13</v>
      </c>
      <c r="N28" t="s">
        <v>14</v>
      </c>
    </row>
    <row r="29" spans="1:14" x14ac:dyDescent="0.45">
      <c r="A29">
        <v>124749</v>
      </c>
      <c r="B29">
        <v>1171728</v>
      </c>
      <c r="C29">
        <v>7679</v>
      </c>
      <c r="D29">
        <v>721.82600000000002</v>
      </c>
      <c r="E29">
        <v>440.77460000000002</v>
      </c>
      <c r="F29">
        <v>100</v>
      </c>
      <c r="H29">
        <v>765</v>
      </c>
      <c r="I29" s="1">
        <v>44306</v>
      </c>
      <c r="J29" s="1">
        <v>44305</v>
      </c>
      <c r="K29" s="1">
        <v>44287</v>
      </c>
      <c r="L29">
        <v>124749</v>
      </c>
      <c r="M29" t="s">
        <v>13</v>
      </c>
      <c r="N29" t="s">
        <v>14</v>
      </c>
    </row>
    <row r="30" spans="1:14" x14ac:dyDescent="0.45">
      <c r="A30">
        <v>124749</v>
      </c>
      <c r="B30">
        <v>1171747</v>
      </c>
      <c r="C30">
        <v>6156</v>
      </c>
      <c r="D30">
        <v>529.41600000000005</v>
      </c>
      <c r="E30">
        <v>338.58</v>
      </c>
      <c r="H30">
        <v>663</v>
      </c>
      <c r="I30" s="1">
        <v>44433</v>
      </c>
      <c r="J30" s="1">
        <v>44405</v>
      </c>
      <c r="K30" s="1">
        <v>44314</v>
      </c>
      <c r="L30">
        <v>124749</v>
      </c>
      <c r="M30" t="s">
        <v>13</v>
      </c>
      <c r="N30" t="s">
        <v>14</v>
      </c>
    </row>
    <row r="31" spans="1:14" x14ac:dyDescent="0.45">
      <c r="A31">
        <v>125178</v>
      </c>
      <c r="B31">
        <v>1178628</v>
      </c>
      <c r="C31">
        <v>8036</v>
      </c>
      <c r="D31">
        <v>642.88</v>
      </c>
      <c r="E31">
        <v>390.5496</v>
      </c>
      <c r="F31">
        <v>150</v>
      </c>
      <c r="G31">
        <v>184.828</v>
      </c>
      <c r="H31">
        <v>735</v>
      </c>
      <c r="I31" s="1">
        <v>44393</v>
      </c>
      <c r="J31" s="1">
        <v>44366</v>
      </c>
      <c r="K31" s="1">
        <v>44288</v>
      </c>
      <c r="L31">
        <v>125178</v>
      </c>
      <c r="M31" t="s">
        <v>13</v>
      </c>
      <c r="N31" t="s">
        <v>14</v>
      </c>
    </row>
    <row r="32" spans="1:14" x14ac:dyDescent="0.45">
      <c r="A32">
        <v>125324</v>
      </c>
      <c r="B32">
        <v>1181049</v>
      </c>
      <c r="C32">
        <v>6156</v>
      </c>
      <c r="D32">
        <v>652.53599999999994</v>
      </c>
      <c r="E32">
        <v>262.8612</v>
      </c>
      <c r="F32">
        <v>50</v>
      </c>
      <c r="G32">
        <v>134.81639999999999</v>
      </c>
      <c r="H32">
        <v>438</v>
      </c>
      <c r="I32" s="1">
        <v>44369</v>
      </c>
      <c r="J32" s="1">
        <v>44340</v>
      </c>
      <c r="K32" s="1">
        <v>44295</v>
      </c>
      <c r="L32">
        <v>125324</v>
      </c>
      <c r="M32" t="s">
        <v>13</v>
      </c>
      <c r="N32" t="s">
        <v>14</v>
      </c>
    </row>
    <row r="33" spans="1:14" x14ac:dyDescent="0.45">
      <c r="A33">
        <v>125440</v>
      </c>
      <c r="B33">
        <v>1182973</v>
      </c>
      <c r="C33">
        <v>4524</v>
      </c>
      <c r="D33">
        <v>511.21199999999999</v>
      </c>
      <c r="E33">
        <v>185.48400000000001</v>
      </c>
      <c r="F33">
        <v>150</v>
      </c>
      <c r="G33">
        <v>84.598799999999997</v>
      </c>
      <c r="H33">
        <v>1241</v>
      </c>
      <c r="I33" s="1">
        <v>44395</v>
      </c>
      <c r="J33" s="1">
        <v>44384</v>
      </c>
      <c r="K33" s="1">
        <v>44315</v>
      </c>
      <c r="L33">
        <v>125440</v>
      </c>
      <c r="M33" t="s">
        <v>13</v>
      </c>
      <c r="N33" t="s">
        <v>14</v>
      </c>
    </row>
    <row r="34" spans="1:14" x14ac:dyDescent="0.45">
      <c r="A34">
        <v>125440</v>
      </c>
      <c r="B34">
        <v>1182975</v>
      </c>
      <c r="C34">
        <v>2503</v>
      </c>
      <c r="D34">
        <v>267.82100000000003</v>
      </c>
      <c r="E34">
        <v>144.1728</v>
      </c>
      <c r="G34">
        <v>42.801299999999998</v>
      </c>
      <c r="H34">
        <v>937</v>
      </c>
      <c r="I34" s="1">
        <v>44379</v>
      </c>
      <c r="J34" s="1">
        <v>44361</v>
      </c>
      <c r="K34" s="1">
        <v>44311</v>
      </c>
      <c r="L34">
        <v>125440</v>
      </c>
      <c r="M34" t="s">
        <v>13</v>
      </c>
      <c r="N34" t="s">
        <v>14</v>
      </c>
    </row>
    <row r="35" spans="1:14" x14ac:dyDescent="0.45">
      <c r="A35">
        <v>125705</v>
      </c>
      <c r="B35">
        <v>1187881</v>
      </c>
      <c r="C35">
        <v>1540</v>
      </c>
      <c r="D35">
        <v>127.82</v>
      </c>
      <c r="E35">
        <v>61.908000000000001</v>
      </c>
      <c r="F35">
        <v>50</v>
      </c>
      <c r="G35">
        <v>28.027999999999999</v>
      </c>
      <c r="H35">
        <v>1402</v>
      </c>
      <c r="I35" s="1">
        <v>44377</v>
      </c>
      <c r="J35" s="1">
        <v>44374</v>
      </c>
      <c r="K35" s="1">
        <v>44289</v>
      </c>
      <c r="L35">
        <v>125705</v>
      </c>
      <c r="M35" t="s">
        <v>13</v>
      </c>
      <c r="N35" t="s">
        <v>14</v>
      </c>
    </row>
    <row r="36" spans="1:14" x14ac:dyDescent="0.45">
      <c r="A36">
        <v>125705</v>
      </c>
      <c r="B36">
        <v>1187901</v>
      </c>
      <c r="C36">
        <v>7717</v>
      </c>
      <c r="D36">
        <v>810.28499999999997</v>
      </c>
      <c r="E36">
        <v>408.22930000000002</v>
      </c>
      <c r="G36">
        <v>164.37209999999999</v>
      </c>
      <c r="H36">
        <v>910</v>
      </c>
      <c r="I36" s="1">
        <v>44374</v>
      </c>
      <c r="J36" s="1">
        <v>44357</v>
      </c>
      <c r="K36" s="1">
        <v>44306</v>
      </c>
      <c r="L36">
        <v>125705</v>
      </c>
      <c r="M36" t="s">
        <v>13</v>
      </c>
      <c r="N36" t="s">
        <v>14</v>
      </c>
    </row>
    <row r="37" spans="1:14" x14ac:dyDescent="0.45">
      <c r="A37">
        <v>125845</v>
      </c>
      <c r="B37">
        <v>1190599</v>
      </c>
      <c r="C37">
        <v>1797</v>
      </c>
      <c r="D37">
        <v>183.29400000000001</v>
      </c>
      <c r="E37">
        <v>102.06959999999999</v>
      </c>
      <c r="G37">
        <v>27.6738</v>
      </c>
      <c r="H37">
        <v>605</v>
      </c>
      <c r="I37" s="1">
        <v>44344</v>
      </c>
      <c r="J37" s="1">
        <v>44324</v>
      </c>
      <c r="K37" s="1">
        <v>44292</v>
      </c>
      <c r="L37">
        <v>125845</v>
      </c>
      <c r="M37" t="s">
        <v>13</v>
      </c>
      <c r="N37" t="s">
        <v>14</v>
      </c>
    </row>
    <row r="38" spans="1:14" x14ac:dyDescent="0.45">
      <c r="A38">
        <v>125869</v>
      </c>
      <c r="B38">
        <v>1191003</v>
      </c>
      <c r="C38">
        <v>2387</v>
      </c>
      <c r="D38">
        <v>212.44300000000001</v>
      </c>
      <c r="E38">
        <v>104.0732</v>
      </c>
      <c r="G38">
        <v>51.320500000000003</v>
      </c>
      <c r="H38">
        <v>1283</v>
      </c>
      <c r="I38" s="1">
        <v>44365</v>
      </c>
      <c r="J38" s="1">
        <v>44355</v>
      </c>
      <c r="K38" s="1">
        <v>44313</v>
      </c>
      <c r="L38">
        <v>125869</v>
      </c>
      <c r="M38" t="s">
        <v>13</v>
      </c>
      <c r="N38" t="s">
        <v>14</v>
      </c>
    </row>
    <row r="39" spans="1:14" x14ac:dyDescent="0.45">
      <c r="A39">
        <v>125877</v>
      </c>
      <c r="B39">
        <v>1191130</v>
      </c>
      <c r="C39">
        <v>5792</v>
      </c>
      <c r="D39">
        <v>469.15199999999999</v>
      </c>
      <c r="E39">
        <v>322.61439999999999</v>
      </c>
      <c r="G39">
        <v>99.043199999999999</v>
      </c>
      <c r="H39">
        <v>534</v>
      </c>
      <c r="I39" s="1">
        <v>44361</v>
      </c>
      <c r="J39" s="1">
        <v>44344</v>
      </c>
      <c r="K39" s="1">
        <v>44308</v>
      </c>
      <c r="L39">
        <v>125877</v>
      </c>
      <c r="M39" t="s">
        <v>13</v>
      </c>
      <c r="N39" t="s">
        <v>14</v>
      </c>
    </row>
    <row r="40" spans="1:14" x14ac:dyDescent="0.45">
      <c r="A40">
        <v>126000</v>
      </c>
      <c r="B40">
        <v>1193343</v>
      </c>
      <c r="C40">
        <v>4496</v>
      </c>
      <c r="D40">
        <v>382.16</v>
      </c>
      <c r="E40">
        <v>251.32640000000001</v>
      </c>
      <c r="F40">
        <v>100</v>
      </c>
      <c r="G40">
        <v>75.083200000000005</v>
      </c>
      <c r="H40">
        <v>1091</v>
      </c>
      <c r="I40" s="1">
        <v>44354</v>
      </c>
      <c r="J40" s="1">
        <v>44343</v>
      </c>
      <c r="K40" s="1">
        <v>44314</v>
      </c>
      <c r="L40">
        <v>126000</v>
      </c>
      <c r="M40" t="s">
        <v>13</v>
      </c>
      <c r="N40" t="s">
        <v>14</v>
      </c>
    </row>
    <row r="41" spans="1:14" x14ac:dyDescent="0.45">
      <c r="A41">
        <v>126035</v>
      </c>
      <c r="B41">
        <v>1193895</v>
      </c>
      <c r="C41">
        <v>4431</v>
      </c>
      <c r="D41">
        <v>451.96199999999999</v>
      </c>
      <c r="E41">
        <v>255.22559999999999</v>
      </c>
      <c r="G41">
        <v>82.859700000000004</v>
      </c>
      <c r="H41">
        <v>342</v>
      </c>
      <c r="I41" s="1">
        <v>44326</v>
      </c>
      <c r="J41" s="1">
        <v>44307</v>
      </c>
      <c r="K41" s="1">
        <v>44300</v>
      </c>
      <c r="L41">
        <v>126035</v>
      </c>
      <c r="M41" t="s">
        <v>13</v>
      </c>
      <c r="N41" t="s">
        <v>14</v>
      </c>
    </row>
    <row r="42" spans="1:14" x14ac:dyDescent="0.45">
      <c r="A42">
        <v>126035</v>
      </c>
      <c r="B42">
        <v>1193899</v>
      </c>
      <c r="C42">
        <v>5968</v>
      </c>
      <c r="D42">
        <v>668.41600000000005</v>
      </c>
      <c r="E42">
        <v>323.46559999999999</v>
      </c>
      <c r="F42">
        <v>150</v>
      </c>
      <c r="G42">
        <v>105.0368</v>
      </c>
      <c r="H42">
        <v>1177</v>
      </c>
      <c r="I42" s="1">
        <v>44391</v>
      </c>
      <c r="J42" s="1">
        <v>44365</v>
      </c>
      <c r="K42" s="1">
        <v>44295</v>
      </c>
      <c r="L42">
        <v>126035</v>
      </c>
      <c r="M42" t="s">
        <v>13</v>
      </c>
      <c r="N42" t="s">
        <v>14</v>
      </c>
    </row>
    <row r="43" spans="1:14" x14ac:dyDescent="0.45">
      <c r="A43">
        <v>126035</v>
      </c>
      <c r="B43">
        <v>1193904</v>
      </c>
      <c r="C43">
        <v>2884</v>
      </c>
      <c r="D43">
        <v>268.21199999999999</v>
      </c>
      <c r="E43">
        <v>152.852</v>
      </c>
      <c r="F43">
        <v>50</v>
      </c>
      <c r="G43">
        <v>48.4512</v>
      </c>
      <c r="H43">
        <v>968</v>
      </c>
      <c r="I43" s="1">
        <v>44347</v>
      </c>
      <c r="J43" s="1">
        <v>44325</v>
      </c>
      <c r="K43" s="1">
        <v>44288</v>
      </c>
      <c r="L43">
        <v>126035</v>
      </c>
      <c r="M43" t="s">
        <v>13</v>
      </c>
      <c r="N43" t="s">
        <v>14</v>
      </c>
    </row>
    <row r="44" spans="1:14" x14ac:dyDescent="0.45">
      <c r="A44">
        <v>126035</v>
      </c>
      <c r="B44">
        <v>1193906</v>
      </c>
      <c r="C44">
        <v>6226</v>
      </c>
      <c r="D44">
        <v>529.21</v>
      </c>
      <c r="E44">
        <v>329.97800000000001</v>
      </c>
      <c r="G44">
        <v>98.370800000000003</v>
      </c>
      <c r="H44">
        <v>813</v>
      </c>
      <c r="I44" s="1">
        <v>44325</v>
      </c>
      <c r="J44" s="1">
        <v>44310</v>
      </c>
      <c r="K44" s="1">
        <v>44307</v>
      </c>
      <c r="L44">
        <v>126035</v>
      </c>
      <c r="M44" t="s">
        <v>13</v>
      </c>
      <c r="N44" t="s">
        <v>14</v>
      </c>
    </row>
    <row r="45" spans="1:14" x14ac:dyDescent="0.45">
      <c r="A45">
        <v>126120</v>
      </c>
      <c r="B45">
        <v>1195548</v>
      </c>
      <c r="C45">
        <v>5545</v>
      </c>
      <c r="D45">
        <v>510.14</v>
      </c>
      <c r="E45">
        <v>326.60050000000001</v>
      </c>
      <c r="F45">
        <v>100</v>
      </c>
      <c r="G45">
        <v>101.4735</v>
      </c>
      <c r="H45">
        <v>1259</v>
      </c>
      <c r="I45" s="1">
        <v>44365</v>
      </c>
      <c r="J45" s="1">
        <v>44343</v>
      </c>
      <c r="K45" s="1">
        <v>44289</v>
      </c>
      <c r="L45">
        <v>126120</v>
      </c>
      <c r="M45" t="s">
        <v>13</v>
      </c>
      <c r="N45" t="s">
        <v>14</v>
      </c>
    </row>
    <row r="46" spans="1:14" x14ac:dyDescent="0.45">
      <c r="A46">
        <v>126354</v>
      </c>
      <c r="B46">
        <v>1199489</v>
      </c>
      <c r="C46">
        <v>1814</v>
      </c>
      <c r="D46">
        <v>177.77199999999999</v>
      </c>
      <c r="E46">
        <v>99.044399999999996</v>
      </c>
      <c r="F46">
        <v>150</v>
      </c>
      <c r="H46">
        <v>353</v>
      </c>
      <c r="I46" s="1">
        <v>44388</v>
      </c>
      <c r="J46" s="1">
        <v>44359</v>
      </c>
      <c r="K46" s="1">
        <v>44297</v>
      </c>
      <c r="L46">
        <v>126354</v>
      </c>
      <c r="M46" t="s">
        <v>13</v>
      </c>
      <c r="N46" t="s">
        <v>14</v>
      </c>
    </row>
    <row r="47" spans="1:14" x14ac:dyDescent="0.45">
      <c r="A47">
        <v>126354</v>
      </c>
      <c r="B47">
        <v>1199497</v>
      </c>
      <c r="C47">
        <v>1856</v>
      </c>
      <c r="D47">
        <v>211.584</v>
      </c>
      <c r="E47">
        <v>79.436800000000005</v>
      </c>
      <c r="F47">
        <v>150</v>
      </c>
      <c r="G47">
        <v>37.6768</v>
      </c>
      <c r="H47">
        <v>626</v>
      </c>
      <c r="I47" s="1">
        <v>44332</v>
      </c>
      <c r="J47" s="1">
        <v>44316</v>
      </c>
      <c r="K47" s="1">
        <v>44307</v>
      </c>
      <c r="L47">
        <v>126354</v>
      </c>
      <c r="M47" t="s">
        <v>13</v>
      </c>
      <c r="N47" t="s">
        <v>14</v>
      </c>
    </row>
    <row r="48" spans="1:14" x14ac:dyDescent="0.45">
      <c r="A48">
        <v>126354</v>
      </c>
      <c r="B48">
        <v>1199499</v>
      </c>
      <c r="C48">
        <v>3665</v>
      </c>
      <c r="D48">
        <v>392.15499999999997</v>
      </c>
      <c r="E48">
        <v>180.31800000000001</v>
      </c>
      <c r="F48">
        <v>100</v>
      </c>
      <c r="G48">
        <v>84.661500000000004</v>
      </c>
      <c r="H48">
        <v>171</v>
      </c>
      <c r="I48" s="1">
        <v>44392</v>
      </c>
      <c r="J48" s="1">
        <v>44369</v>
      </c>
      <c r="K48" s="1">
        <v>44316</v>
      </c>
      <c r="L48">
        <v>126354</v>
      </c>
      <c r="M48" t="s">
        <v>13</v>
      </c>
      <c r="N48" t="s">
        <v>14</v>
      </c>
    </row>
    <row r="49" spans="1:14" x14ac:dyDescent="0.45">
      <c r="A49">
        <v>126552</v>
      </c>
      <c r="B49">
        <v>1202816</v>
      </c>
      <c r="C49">
        <v>8382</v>
      </c>
      <c r="D49">
        <v>1005.84</v>
      </c>
      <c r="E49">
        <v>438.37860000000001</v>
      </c>
      <c r="F49">
        <v>100</v>
      </c>
      <c r="G49">
        <v>180.21299999999999</v>
      </c>
      <c r="H49">
        <v>900</v>
      </c>
      <c r="I49" s="1">
        <v>44411</v>
      </c>
      <c r="J49" s="1">
        <v>44407</v>
      </c>
      <c r="K49" s="1">
        <v>44312</v>
      </c>
      <c r="L49">
        <v>126552</v>
      </c>
      <c r="M49" t="s">
        <v>13</v>
      </c>
      <c r="N49" t="s">
        <v>14</v>
      </c>
    </row>
    <row r="50" spans="1:14" x14ac:dyDescent="0.45">
      <c r="A50">
        <v>126552</v>
      </c>
      <c r="B50">
        <v>1202837</v>
      </c>
      <c r="C50">
        <v>3947</v>
      </c>
      <c r="D50">
        <v>351.28300000000002</v>
      </c>
      <c r="E50">
        <v>197.74469999999999</v>
      </c>
      <c r="F50">
        <v>150</v>
      </c>
      <c r="G50">
        <v>73.808899999999994</v>
      </c>
      <c r="H50">
        <v>103</v>
      </c>
      <c r="I50" s="1">
        <v>44316</v>
      </c>
      <c r="J50" s="1">
        <v>44314</v>
      </c>
      <c r="K50" s="1">
        <v>44287</v>
      </c>
      <c r="L50">
        <v>126552</v>
      </c>
      <c r="M50" t="s">
        <v>13</v>
      </c>
      <c r="N50" t="s">
        <v>14</v>
      </c>
    </row>
    <row r="51" spans="1:14" x14ac:dyDescent="0.45">
      <c r="A51">
        <v>126693</v>
      </c>
      <c r="B51">
        <v>1205478</v>
      </c>
      <c r="C51">
        <v>3390</v>
      </c>
      <c r="D51">
        <v>376.29</v>
      </c>
      <c r="E51">
        <v>173.56800000000001</v>
      </c>
      <c r="F51">
        <v>50</v>
      </c>
      <c r="H51">
        <v>840</v>
      </c>
      <c r="I51" s="1">
        <v>44387</v>
      </c>
      <c r="J51" s="1">
        <v>44360</v>
      </c>
      <c r="K51" s="1">
        <v>44297</v>
      </c>
      <c r="L51">
        <v>126693</v>
      </c>
      <c r="M51" t="s">
        <v>13</v>
      </c>
      <c r="N51" t="s">
        <v>14</v>
      </c>
    </row>
    <row r="52" spans="1:14" x14ac:dyDescent="0.45">
      <c r="A52">
        <v>126693</v>
      </c>
      <c r="B52">
        <v>1205487</v>
      </c>
      <c r="C52">
        <v>3607</v>
      </c>
      <c r="D52">
        <v>331.84399999999999</v>
      </c>
      <c r="E52">
        <v>156.90450000000001</v>
      </c>
      <c r="G52">
        <v>67.450900000000004</v>
      </c>
      <c r="H52">
        <v>1355</v>
      </c>
      <c r="I52" s="1">
        <v>44348</v>
      </c>
      <c r="J52" s="1">
        <v>44336</v>
      </c>
      <c r="K52" s="1">
        <v>44306</v>
      </c>
      <c r="L52">
        <v>126693</v>
      </c>
      <c r="M52" t="s">
        <v>13</v>
      </c>
      <c r="N52" t="s">
        <v>14</v>
      </c>
    </row>
    <row r="53" spans="1:14" x14ac:dyDescent="0.45">
      <c r="A53">
        <v>126711</v>
      </c>
      <c r="B53">
        <v>1205809</v>
      </c>
      <c r="C53">
        <v>8368</v>
      </c>
      <c r="D53">
        <v>945.58399999999995</v>
      </c>
      <c r="E53">
        <v>486.18079999999998</v>
      </c>
      <c r="F53">
        <v>150</v>
      </c>
      <c r="H53">
        <v>274</v>
      </c>
      <c r="I53" s="1">
        <v>44336</v>
      </c>
      <c r="J53" s="1">
        <v>44328</v>
      </c>
      <c r="K53" s="1">
        <v>44295</v>
      </c>
      <c r="L53">
        <v>126711</v>
      </c>
      <c r="M53" t="s">
        <v>13</v>
      </c>
      <c r="N53" t="s">
        <v>14</v>
      </c>
    </row>
    <row r="54" spans="1:14" x14ac:dyDescent="0.45">
      <c r="A54">
        <v>127797</v>
      </c>
      <c r="B54">
        <v>1224139</v>
      </c>
      <c r="C54">
        <v>1520</v>
      </c>
      <c r="D54">
        <v>180.88</v>
      </c>
      <c r="E54">
        <v>76.760000000000005</v>
      </c>
      <c r="F54">
        <v>100</v>
      </c>
      <c r="G54">
        <v>33.287999999999997</v>
      </c>
      <c r="H54">
        <v>1344</v>
      </c>
      <c r="I54" s="1">
        <v>44331</v>
      </c>
      <c r="J54" s="1">
        <v>44314</v>
      </c>
      <c r="K54" s="1">
        <v>44295</v>
      </c>
      <c r="L54">
        <v>127797</v>
      </c>
      <c r="M54" t="s">
        <v>13</v>
      </c>
      <c r="N54" t="s">
        <v>14</v>
      </c>
    </row>
    <row r="55" spans="1:14" x14ac:dyDescent="0.45">
      <c r="A55">
        <v>127797</v>
      </c>
      <c r="B55">
        <v>1224151</v>
      </c>
      <c r="C55">
        <v>3072</v>
      </c>
      <c r="D55">
        <v>261.12</v>
      </c>
      <c r="E55">
        <v>150.52799999999999</v>
      </c>
      <c r="F55">
        <v>50</v>
      </c>
      <c r="H55">
        <v>30</v>
      </c>
      <c r="I55" s="1">
        <v>44403</v>
      </c>
      <c r="J55" s="1">
        <v>44385</v>
      </c>
      <c r="K55" s="1">
        <v>44313</v>
      </c>
      <c r="L55">
        <v>127797</v>
      </c>
      <c r="M55" t="s">
        <v>13</v>
      </c>
      <c r="N55" t="s">
        <v>14</v>
      </c>
    </row>
    <row r="56" spans="1:14" x14ac:dyDescent="0.45">
      <c r="A56">
        <v>127898</v>
      </c>
      <c r="B56">
        <v>1225807</v>
      </c>
      <c r="C56">
        <v>5338</v>
      </c>
      <c r="D56">
        <v>453.73</v>
      </c>
      <c r="E56">
        <v>316.54340000000002</v>
      </c>
      <c r="F56">
        <v>50</v>
      </c>
      <c r="G56">
        <v>124.9092</v>
      </c>
      <c r="H56">
        <v>261</v>
      </c>
      <c r="I56" s="1">
        <v>44365</v>
      </c>
      <c r="J56" s="1">
        <v>44335</v>
      </c>
      <c r="K56" s="1">
        <v>44287</v>
      </c>
      <c r="L56">
        <v>127898</v>
      </c>
      <c r="M56" t="s">
        <v>13</v>
      </c>
      <c r="N56" t="s">
        <v>14</v>
      </c>
    </row>
    <row r="57" spans="1:14" x14ac:dyDescent="0.45">
      <c r="A57">
        <v>127898</v>
      </c>
      <c r="B57">
        <v>1225808</v>
      </c>
      <c r="C57">
        <v>6639</v>
      </c>
      <c r="D57">
        <v>604.149</v>
      </c>
      <c r="E57">
        <v>349.21140000000003</v>
      </c>
      <c r="G57">
        <v>106.8879</v>
      </c>
      <c r="H57">
        <v>261</v>
      </c>
      <c r="I57" s="1">
        <v>44332</v>
      </c>
      <c r="J57" s="1">
        <v>44313</v>
      </c>
      <c r="K57" s="1">
        <v>44310</v>
      </c>
      <c r="L57">
        <v>127898</v>
      </c>
      <c r="M57" t="s">
        <v>13</v>
      </c>
      <c r="N57" t="s">
        <v>14</v>
      </c>
    </row>
    <row r="58" spans="1:14" x14ac:dyDescent="0.45">
      <c r="A58">
        <v>127898</v>
      </c>
      <c r="B58">
        <v>1225811</v>
      </c>
      <c r="C58">
        <v>7032</v>
      </c>
      <c r="D58">
        <v>703.2</v>
      </c>
      <c r="E58">
        <v>419.10719999999998</v>
      </c>
      <c r="F58">
        <v>150</v>
      </c>
      <c r="H58">
        <v>1084</v>
      </c>
      <c r="I58" s="1">
        <v>44342</v>
      </c>
      <c r="J58" s="1">
        <v>44324</v>
      </c>
      <c r="K58" s="1">
        <v>44299</v>
      </c>
      <c r="L58">
        <v>127898</v>
      </c>
      <c r="M58" t="s">
        <v>13</v>
      </c>
      <c r="N58" t="s">
        <v>14</v>
      </c>
    </row>
    <row r="59" spans="1:14" x14ac:dyDescent="0.45">
      <c r="A59">
        <v>127898</v>
      </c>
      <c r="B59">
        <v>1225833</v>
      </c>
      <c r="C59">
        <v>5807</v>
      </c>
      <c r="D59">
        <v>685.226</v>
      </c>
      <c r="E59">
        <v>343.19369999999998</v>
      </c>
      <c r="F59">
        <v>150</v>
      </c>
      <c r="G59">
        <v>125.4312</v>
      </c>
      <c r="H59">
        <v>1021</v>
      </c>
      <c r="I59" s="1">
        <v>44355</v>
      </c>
      <c r="J59" s="1">
        <v>44335</v>
      </c>
      <c r="K59" s="1">
        <v>44302</v>
      </c>
      <c r="L59">
        <v>127898</v>
      </c>
      <c r="M59" t="s">
        <v>13</v>
      </c>
      <c r="N59" t="s">
        <v>14</v>
      </c>
    </row>
    <row r="60" spans="1:14" x14ac:dyDescent="0.45">
      <c r="A60">
        <v>127981</v>
      </c>
      <c r="B60">
        <v>1227112</v>
      </c>
      <c r="C60">
        <v>6145</v>
      </c>
      <c r="D60">
        <v>712.82</v>
      </c>
      <c r="E60">
        <v>292.50200000000001</v>
      </c>
      <c r="G60">
        <v>95.247500000000002</v>
      </c>
      <c r="H60">
        <v>726</v>
      </c>
      <c r="I60" s="1">
        <v>44378</v>
      </c>
      <c r="J60" s="1">
        <v>44361</v>
      </c>
      <c r="K60" s="1">
        <v>44313</v>
      </c>
      <c r="L60">
        <v>127981</v>
      </c>
      <c r="M60" t="s">
        <v>13</v>
      </c>
      <c r="N60" t="s">
        <v>14</v>
      </c>
    </row>
    <row r="61" spans="1:14" x14ac:dyDescent="0.45">
      <c r="A61">
        <v>127981</v>
      </c>
      <c r="B61">
        <v>1227122</v>
      </c>
      <c r="C61">
        <v>6397</v>
      </c>
      <c r="D61">
        <v>607.71500000000003</v>
      </c>
      <c r="E61">
        <v>259.71820000000002</v>
      </c>
      <c r="F61">
        <v>50</v>
      </c>
      <c r="G61">
        <v>106.1902</v>
      </c>
      <c r="H61">
        <v>396</v>
      </c>
      <c r="I61" s="1">
        <v>44413</v>
      </c>
      <c r="J61" s="1">
        <v>44388</v>
      </c>
      <c r="K61" s="1">
        <v>44301</v>
      </c>
      <c r="L61">
        <v>127981</v>
      </c>
      <c r="M61" t="s">
        <v>13</v>
      </c>
      <c r="N61" t="s">
        <v>14</v>
      </c>
    </row>
    <row r="62" spans="1:14" x14ac:dyDescent="0.45">
      <c r="A62">
        <v>127981</v>
      </c>
      <c r="B62">
        <v>1227132</v>
      </c>
      <c r="C62">
        <v>5486</v>
      </c>
      <c r="D62">
        <v>499.226</v>
      </c>
      <c r="E62">
        <v>262.77940000000001</v>
      </c>
      <c r="F62">
        <v>50</v>
      </c>
      <c r="G62">
        <v>115.7546</v>
      </c>
      <c r="H62">
        <v>763</v>
      </c>
      <c r="I62" s="1">
        <v>44412</v>
      </c>
      <c r="J62" s="1">
        <v>44387</v>
      </c>
      <c r="K62" s="1">
        <v>44287</v>
      </c>
      <c r="L62">
        <v>127981</v>
      </c>
      <c r="M62" t="s">
        <v>13</v>
      </c>
      <c r="N62" t="s">
        <v>14</v>
      </c>
    </row>
    <row r="63" spans="1:14" x14ac:dyDescent="0.45">
      <c r="A63">
        <v>127981</v>
      </c>
      <c r="B63">
        <v>1227141</v>
      </c>
      <c r="C63">
        <v>6739</v>
      </c>
      <c r="D63">
        <v>700.85599999999999</v>
      </c>
      <c r="E63">
        <v>285.73360000000002</v>
      </c>
      <c r="G63">
        <v>166.45330000000001</v>
      </c>
      <c r="H63">
        <v>1017</v>
      </c>
      <c r="I63" s="1">
        <v>44312</v>
      </c>
      <c r="J63" s="1">
        <v>44309</v>
      </c>
      <c r="K63" s="1">
        <v>44297</v>
      </c>
      <c r="L63">
        <v>127981</v>
      </c>
      <c r="M63" t="s">
        <v>13</v>
      </c>
      <c r="N63" t="s">
        <v>14</v>
      </c>
    </row>
    <row r="64" spans="1:14" x14ac:dyDescent="0.45">
      <c r="A64">
        <v>128358</v>
      </c>
      <c r="B64">
        <v>1233780</v>
      </c>
      <c r="C64">
        <v>2482</v>
      </c>
      <c r="D64">
        <v>220.898</v>
      </c>
      <c r="E64">
        <v>119.8806</v>
      </c>
      <c r="H64">
        <v>628</v>
      </c>
      <c r="I64" s="1">
        <v>44351</v>
      </c>
      <c r="J64" s="1">
        <v>44346</v>
      </c>
      <c r="K64" s="1">
        <v>44291</v>
      </c>
      <c r="L64">
        <v>128358</v>
      </c>
      <c r="M64" t="s">
        <v>13</v>
      </c>
      <c r="N64" t="s">
        <v>14</v>
      </c>
    </row>
    <row r="65" spans="1:14" x14ac:dyDescent="0.45">
      <c r="A65">
        <v>128358</v>
      </c>
      <c r="B65">
        <v>1233798</v>
      </c>
      <c r="C65">
        <v>2852</v>
      </c>
      <c r="D65">
        <v>308.01600000000002</v>
      </c>
      <c r="E65">
        <v>121.4952</v>
      </c>
      <c r="F65">
        <v>150</v>
      </c>
      <c r="G65">
        <v>53.3324</v>
      </c>
      <c r="H65">
        <v>957</v>
      </c>
      <c r="I65" s="1">
        <v>44359</v>
      </c>
      <c r="J65" s="1">
        <v>44353</v>
      </c>
      <c r="K65" s="1">
        <v>44310</v>
      </c>
      <c r="L65">
        <v>128358</v>
      </c>
      <c r="M65" t="s">
        <v>13</v>
      </c>
      <c r="N65" t="s">
        <v>14</v>
      </c>
    </row>
    <row r="66" spans="1:14" x14ac:dyDescent="0.45">
      <c r="A66">
        <v>128358</v>
      </c>
      <c r="B66">
        <v>1233801</v>
      </c>
      <c r="C66">
        <v>5924</v>
      </c>
      <c r="D66">
        <v>704.95600000000002</v>
      </c>
      <c r="E66">
        <v>291.46080000000001</v>
      </c>
      <c r="F66">
        <v>100</v>
      </c>
      <c r="G66">
        <v>111.9636</v>
      </c>
      <c r="H66">
        <v>777</v>
      </c>
      <c r="I66" s="1">
        <v>44310</v>
      </c>
      <c r="J66" s="1">
        <v>44307</v>
      </c>
      <c r="K66" s="1">
        <v>44288</v>
      </c>
      <c r="L66">
        <v>128358</v>
      </c>
      <c r="M66" t="s">
        <v>13</v>
      </c>
      <c r="N66" t="s">
        <v>14</v>
      </c>
    </row>
    <row r="67" spans="1:14" x14ac:dyDescent="0.45">
      <c r="A67">
        <v>128620</v>
      </c>
      <c r="B67">
        <v>1238147</v>
      </c>
      <c r="C67">
        <v>4277</v>
      </c>
      <c r="D67">
        <v>402.03800000000001</v>
      </c>
      <c r="E67">
        <v>243.78899999999999</v>
      </c>
      <c r="G67">
        <v>82.546099999999996</v>
      </c>
      <c r="H67">
        <v>896</v>
      </c>
      <c r="I67" s="1">
        <v>44386</v>
      </c>
      <c r="J67" s="1">
        <v>44370</v>
      </c>
      <c r="K67" s="1">
        <v>44293</v>
      </c>
      <c r="L67">
        <v>128620</v>
      </c>
      <c r="M67" t="s">
        <v>13</v>
      </c>
      <c r="N67" t="s">
        <v>14</v>
      </c>
    </row>
    <row r="68" spans="1:14" x14ac:dyDescent="0.45">
      <c r="A68">
        <v>128638</v>
      </c>
      <c r="B68">
        <v>1238545</v>
      </c>
      <c r="C68">
        <v>5472</v>
      </c>
      <c r="D68">
        <v>634.75199999999995</v>
      </c>
      <c r="E68">
        <v>268.12799999999999</v>
      </c>
      <c r="G68">
        <v>85.910399999999996</v>
      </c>
      <c r="H68">
        <v>1376</v>
      </c>
      <c r="I68" s="1">
        <v>44323</v>
      </c>
      <c r="J68" s="1">
        <v>44301</v>
      </c>
      <c r="K68" s="1">
        <v>44288</v>
      </c>
      <c r="L68">
        <v>128638</v>
      </c>
      <c r="M68" t="s">
        <v>13</v>
      </c>
      <c r="N68" t="s">
        <v>14</v>
      </c>
    </row>
    <row r="69" spans="1:14" x14ac:dyDescent="0.45">
      <c r="A69">
        <v>128638</v>
      </c>
      <c r="B69">
        <v>1238549</v>
      </c>
      <c r="C69">
        <v>7760</v>
      </c>
      <c r="D69">
        <v>838.08</v>
      </c>
      <c r="E69">
        <v>374.03199999999998</v>
      </c>
      <c r="F69">
        <v>100</v>
      </c>
      <c r="G69">
        <v>154.42400000000001</v>
      </c>
      <c r="H69">
        <v>576</v>
      </c>
      <c r="I69" s="1">
        <v>44299</v>
      </c>
      <c r="J69" s="1">
        <v>44293</v>
      </c>
      <c r="K69" s="1">
        <v>44292</v>
      </c>
      <c r="L69">
        <v>128638</v>
      </c>
      <c r="M69" t="s">
        <v>13</v>
      </c>
      <c r="N69" t="s">
        <v>14</v>
      </c>
    </row>
    <row r="70" spans="1:14" x14ac:dyDescent="0.45">
      <c r="A70">
        <v>129556</v>
      </c>
      <c r="B70">
        <v>1253583</v>
      </c>
      <c r="C70">
        <v>2112</v>
      </c>
      <c r="D70">
        <v>230.208</v>
      </c>
      <c r="E70">
        <v>100.1088</v>
      </c>
      <c r="F70">
        <v>100</v>
      </c>
      <c r="G70">
        <v>50.476799999999997</v>
      </c>
      <c r="H70">
        <v>666</v>
      </c>
      <c r="I70" s="1">
        <v>44339</v>
      </c>
      <c r="J70" s="1">
        <v>44318</v>
      </c>
      <c r="K70" s="1">
        <v>44288</v>
      </c>
      <c r="L70">
        <v>129556</v>
      </c>
      <c r="M70" t="s">
        <v>13</v>
      </c>
      <c r="N70" t="s">
        <v>14</v>
      </c>
    </row>
    <row r="71" spans="1:14" x14ac:dyDescent="0.45">
      <c r="A71">
        <v>129650</v>
      </c>
      <c r="B71">
        <v>1255339</v>
      </c>
      <c r="C71">
        <v>6065</v>
      </c>
      <c r="D71">
        <v>618.63</v>
      </c>
      <c r="E71">
        <v>329.3295</v>
      </c>
      <c r="F71">
        <v>150</v>
      </c>
      <c r="G71">
        <v>118.874</v>
      </c>
      <c r="H71">
        <v>720</v>
      </c>
      <c r="I71" s="1">
        <v>44367</v>
      </c>
      <c r="J71" s="1">
        <v>44346</v>
      </c>
      <c r="K71" s="1">
        <v>44288</v>
      </c>
      <c r="L71">
        <v>129650</v>
      </c>
      <c r="M71" t="s">
        <v>13</v>
      </c>
      <c r="N71" t="s">
        <v>14</v>
      </c>
    </row>
    <row r="72" spans="1:14" x14ac:dyDescent="0.45">
      <c r="A72">
        <v>129650</v>
      </c>
      <c r="B72">
        <v>1255354</v>
      </c>
      <c r="C72">
        <v>5915</v>
      </c>
      <c r="D72">
        <v>532.35</v>
      </c>
      <c r="E72">
        <v>267.9495</v>
      </c>
      <c r="F72">
        <v>150</v>
      </c>
      <c r="G72">
        <v>130.13</v>
      </c>
      <c r="H72">
        <v>86</v>
      </c>
      <c r="I72" s="1">
        <v>44339</v>
      </c>
      <c r="J72" s="1">
        <v>44337</v>
      </c>
      <c r="K72" s="1">
        <v>44306</v>
      </c>
      <c r="L72">
        <v>129650</v>
      </c>
      <c r="M72" t="s">
        <v>13</v>
      </c>
      <c r="N72" t="s">
        <v>14</v>
      </c>
    </row>
    <row r="73" spans="1:14" x14ac:dyDescent="0.45">
      <c r="A73">
        <v>129757</v>
      </c>
      <c r="B73">
        <v>1257169</v>
      </c>
      <c r="C73">
        <v>6312</v>
      </c>
      <c r="D73">
        <v>599.64</v>
      </c>
      <c r="E73">
        <v>268.26</v>
      </c>
      <c r="F73">
        <v>150</v>
      </c>
      <c r="H73">
        <v>933</v>
      </c>
      <c r="I73" s="1">
        <v>44346</v>
      </c>
      <c r="J73" s="1">
        <v>44329</v>
      </c>
      <c r="K73" s="1">
        <v>44293</v>
      </c>
      <c r="L73">
        <v>129757</v>
      </c>
      <c r="M73" t="s">
        <v>13</v>
      </c>
      <c r="N73" t="s">
        <v>14</v>
      </c>
    </row>
    <row r="74" spans="1:14" x14ac:dyDescent="0.45">
      <c r="A74">
        <v>129757</v>
      </c>
      <c r="B74">
        <v>1257171</v>
      </c>
      <c r="C74">
        <v>2404</v>
      </c>
      <c r="D74">
        <v>269.24799999999999</v>
      </c>
      <c r="E74">
        <v>100.968</v>
      </c>
      <c r="F74">
        <v>50</v>
      </c>
      <c r="G74">
        <v>53.849600000000002</v>
      </c>
      <c r="H74">
        <v>896</v>
      </c>
      <c r="I74" s="1">
        <v>44391</v>
      </c>
      <c r="J74" s="1">
        <v>44380</v>
      </c>
      <c r="K74" s="1">
        <v>44308</v>
      </c>
      <c r="L74">
        <v>129757</v>
      </c>
      <c r="M74" t="s">
        <v>13</v>
      </c>
      <c r="N74" t="s">
        <v>14</v>
      </c>
    </row>
    <row r="75" spans="1:14" x14ac:dyDescent="0.45">
      <c r="A75">
        <v>129757</v>
      </c>
      <c r="B75">
        <v>1257196</v>
      </c>
      <c r="C75">
        <v>7828</v>
      </c>
      <c r="D75">
        <v>688.86400000000003</v>
      </c>
      <c r="E75">
        <v>440.71640000000002</v>
      </c>
      <c r="F75">
        <v>50</v>
      </c>
      <c r="H75">
        <v>155</v>
      </c>
      <c r="I75" s="1">
        <v>44345</v>
      </c>
      <c r="J75" s="1">
        <v>44325</v>
      </c>
      <c r="K75" s="1">
        <v>44294</v>
      </c>
      <c r="L75">
        <v>129757</v>
      </c>
      <c r="M75" t="s">
        <v>13</v>
      </c>
      <c r="N75" t="s">
        <v>14</v>
      </c>
    </row>
    <row r="76" spans="1:14" x14ac:dyDescent="0.45">
      <c r="A76">
        <v>129938</v>
      </c>
      <c r="B76">
        <v>1260222</v>
      </c>
      <c r="C76">
        <v>1722</v>
      </c>
      <c r="D76">
        <v>177.36600000000001</v>
      </c>
      <c r="E76">
        <v>90.405000000000001</v>
      </c>
      <c r="F76">
        <v>100</v>
      </c>
      <c r="H76">
        <v>468</v>
      </c>
      <c r="I76" s="1">
        <v>44405</v>
      </c>
      <c r="J76" s="1">
        <v>44378</v>
      </c>
      <c r="K76" s="1">
        <v>44315</v>
      </c>
      <c r="L76">
        <v>129938</v>
      </c>
      <c r="M76" t="s">
        <v>13</v>
      </c>
      <c r="N76" t="s">
        <v>14</v>
      </c>
    </row>
    <row r="77" spans="1:14" x14ac:dyDescent="0.45">
      <c r="A77">
        <v>129938</v>
      </c>
      <c r="B77">
        <v>1260239</v>
      </c>
      <c r="C77">
        <v>5644</v>
      </c>
      <c r="D77">
        <v>677.28</v>
      </c>
      <c r="E77">
        <v>278.24919999999997</v>
      </c>
      <c r="F77">
        <v>50</v>
      </c>
      <c r="G77">
        <v>110.05800000000001</v>
      </c>
      <c r="H77">
        <v>65</v>
      </c>
      <c r="I77" s="1">
        <v>44326</v>
      </c>
      <c r="J77" s="1">
        <v>44318</v>
      </c>
      <c r="K77" s="1">
        <v>44299</v>
      </c>
      <c r="L77">
        <v>129938</v>
      </c>
      <c r="M77" t="s">
        <v>13</v>
      </c>
      <c r="N77" t="s">
        <v>14</v>
      </c>
    </row>
    <row r="78" spans="1:14" x14ac:dyDescent="0.45">
      <c r="A78">
        <v>130297</v>
      </c>
      <c r="B78">
        <v>1265853</v>
      </c>
      <c r="C78">
        <v>5439</v>
      </c>
      <c r="D78">
        <v>625.48500000000001</v>
      </c>
      <c r="E78">
        <v>244.755</v>
      </c>
      <c r="F78">
        <v>100</v>
      </c>
      <c r="G78">
        <v>87.024000000000001</v>
      </c>
      <c r="H78">
        <v>644</v>
      </c>
      <c r="I78" s="1">
        <v>44369</v>
      </c>
      <c r="J78" s="1">
        <v>44357</v>
      </c>
      <c r="K78" s="1">
        <v>44314</v>
      </c>
      <c r="L78">
        <v>130297</v>
      </c>
      <c r="M78" t="s">
        <v>13</v>
      </c>
      <c r="N78" t="s">
        <v>14</v>
      </c>
    </row>
    <row r="79" spans="1:14" x14ac:dyDescent="0.45">
      <c r="A79">
        <v>130297</v>
      </c>
      <c r="B79">
        <v>1265855</v>
      </c>
      <c r="C79">
        <v>8104</v>
      </c>
      <c r="D79">
        <v>745.56799999999998</v>
      </c>
      <c r="E79">
        <v>444.90960000000001</v>
      </c>
      <c r="G79">
        <v>166.94239999999999</v>
      </c>
      <c r="H79">
        <v>15</v>
      </c>
      <c r="I79" s="1">
        <v>44386</v>
      </c>
      <c r="J79" s="1">
        <v>44360</v>
      </c>
      <c r="K79" s="1">
        <v>44309</v>
      </c>
      <c r="L79">
        <v>130297</v>
      </c>
      <c r="M79" t="s">
        <v>13</v>
      </c>
      <c r="N79" t="s">
        <v>14</v>
      </c>
    </row>
    <row r="80" spans="1:14" x14ac:dyDescent="0.45">
      <c r="A80">
        <v>130792</v>
      </c>
      <c r="B80">
        <v>1273775</v>
      </c>
      <c r="C80">
        <v>2978</v>
      </c>
      <c r="D80">
        <v>265.04199999999997</v>
      </c>
      <c r="E80">
        <v>120.60899999999999</v>
      </c>
      <c r="G80">
        <v>58.666600000000003</v>
      </c>
      <c r="H80">
        <v>763</v>
      </c>
      <c r="I80" s="1">
        <v>44357</v>
      </c>
      <c r="J80" s="1">
        <v>44344</v>
      </c>
      <c r="K80" s="1">
        <v>44296</v>
      </c>
      <c r="L80">
        <v>130792</v>
      </c>
      <c r="M80" t="s">
        <v>13</v>
      </c>
      <c r="N8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1EA9-DC38-4121-B688-593B85AB2169}">
  <dimension ref="B1:O28"/>
  <sheetViews>
    <sheetView showGridLines="0" tabSelected="1" zoomScale="70" zoomScaleNormal="70" workbookViewId="0">
      <selection activeCell="H20" sqref="H20"/>
    </sheetView>
  </sheetViews>
  <sheetFormatPr defaultRowHeight="14.25" x14ac:dyDescent="0.45"/>
  <cols>
    <col min="1" max="1" width="3" customWidth="1"/>
    <col min="2" max="2" width="41.59765625" style="2" customWidth="1"/>
    <col min="3" max="3" width="13.06640625" style="7" customWidth="1"/>
    <col min="4" max="4" width="3.1328125" customWidth="1"/>
    <col min="5" max="5" width="27.3984375" style="2" customWidth="1"/>
    <col min="6" max="6" width="13.86328125" bestFit="1" customWidth="1"/>
    <col min="7" max="7" width="3.1328125" customWidth="1"/>
    <col min="8" max="8" width="26.6640625" customWidth="1"/>
    <col min="9" max="9" width="16.265625" customWidth="1"/>
    <col min="10" max="10" width="3.1328125" customWidth="1"/>
    <col min="11" max="11" width="28" customWidth="1"/>
    <col min="12" max="12" width="15.86328125" bestFit="1" customWidth="1"/>
    <col min="13" max="13" width="3.1328125" customWidth="1"/>
    <col min="14" max="14" width="32.9296875" customWidth="1"/>
    <col min="15" max="15" width="12.53125" customWidth="1"/>
  </cols>
  <sheetData>
    <row r="1" spans="2:15" ht="14.65" thickBot="1" x14ac:dyDescent="0.5"/>
    <row r="2" spans="2:15" ht="37.5" customHeight="1" x14ac:dyDescent="0.45">
      <c r="B2" s="33" t="s">
        <v>40</v>
      </c>
      <c r="C2" s="34"/>
      <c r="E2" s="33" t="s">
        <v>36</v>
      </c>
      <c r="F2" s="34"/>
      <c r="H2" s="33" t="s">
        <v>37</v>
      </c>
      <c r="I2" s="34"/>
      <c r="K2" s="33" t="s">
        <v>38</v>
      </c>
      <c r="L2" s="34"/>
      <c r="N2" s="33" t="s">
        <v>42</v>
      </c>
      <c r="O2" s="34"/>
    </row>
    <row r="3" spans="2:15" x14ac:dyDescent="0.45">
      <c r="B3" s="10" t="s">
        <v>15</v>
      </c>
      <c r="C3" s="23">
        <v>41</v>
      </c>
      <c r="E3" s="17" t="s">
        <v>15</v>
      </c>
      <c r="F3" s="11">
        <v>159</v>
      </c>
      <c r="H3" s="17" t="s">
        <v>15</v>
      </c>
      <c r="I3" s="11">
        <v>301</v>
      </c>
      <c r="K3" s="17" t="s">
        <v>15</v>
      </c>
      <c r="L3" s="11">
        <v>3091</v>
      </c>
      <c r="N3" s="17" t="s">
        <v>15</v>
      </c>
      <c r="O3" s="11">
        <v>1</v>
      </c>
    </row>
    <row r="4" spans="2:15" x14ac:dyDescent="0.45">
      <c r="B4" s="10" t="s">
        <v>16</v>
      </c>
      <c r="C4" s="23">
        <v>79</v>
      </c>
      <c r="E4" s="12" t="s">
        <v>24</v>
      </c>
      <c r="F4" s="13">
        <v>10</v>
      </c>
      <c r="H4" s="12" t="s">
        <v>24</v>
      </c>
      <c r="I4" s="13">
        <v>10</v>
      </c>
      <c r="K4" s="12" t="s">
        <v>24</v>
      </c>
      <c r="L4" s="13">
        <v>10</v>
      </c>
      <c r="N4" s="12" t="s">
        <v>24</v>
      </c>
      <c r="O4" s="13">
        <v>10</v>
      </c>
    </row>
    <row r="5" spans="2:15" x14ac:dyDescent="0.45">
      <c r="B5" s="10" t="s">
        <v>2</v>
      </c>
      <c r="C5" s="16">
        <v>394855</v>
      </c>
      <c r="E5" s="12" t="s">
        <v>25</v>
      </c>
      <c r="F5" s="14">
        <v>3000</v>
      </c>
      <c r="H5" s="12" t="s">
        <v>25</v>
      </c>
      <c r="I5" s="14">
        <v>3000</v>
      </c>
      <c r="K5" s="12" t="s">
        <v>25</v>
      </c>
      <c r="L5" s="14">
        <v>3000</v>
      </c>
      <c r="N5" s="12" t="s">
        <v>25</v>
      </c>
      <c r="O5" s="14">
        <v>3000</v>
      </c>
    </row>
    <row r="6" spans="2:15" x14ac:dyDescent="0.45">
      <c r="B6" s="10" t="s">
        <v>3</v>
      </c>
      <c r="C6" s="16">
        <v>39478.756999999998</v>
      </c>
      <c r="E6" s="10" t="s">
        <v>26</v>
      </c>
      <c r="F6" s="15">
        <f xml:space="preserve"> $C$7</f>
        <v>9.9982922845095024E-2</v>
      </c>
      <c r="H6" s="10" t="s">
        <v>26</v>
      </c>
      <c r="I6" s="15">
        <f xml:space="preserve"> $C$7</f>
        <v>9.9982922845095024E-2</v>
      </c>
      <c r="K6" s="10" t="s">
        <v>26</v>
      </c>
      <c r="L6" s="15">
        <f xml:space="preserve"> $C$7</f>
        <v>9.9982922845095024E-2</v>
      </c>
      <c r="N6" s="10" t="s">
        <v>26</v>
      </c>
      <c r="O6" s="15">
        <f xml:space="preserve"> $C$7</f>
        <v>9.9982922845095024E-2</v>
      </c>
    </row>
    <row r="7" spans="2:15" x14ac:dyDescent="0.45">
      <c r="B7" s="10" t="s">
        <v>17</v>
      </c>
      <c r="C7" s="24">
        <v>9.9982922845095024E-2</v>
      </c>
      <c r="E7" s="10" t="s">
        <v>29</v>
      </c>
      <c r="F7" s="15">
        <f xml:space="preserve"> ($C$12+$C$11)/$C$5</f>
        <v>7.9443621076091223E-2</v>
      </c>
      <c r="H7" s="10" t="s">
        <v>29</v>
      </c>
      <c r="I7" s="15">
        <f xml:space="preserve"> ($C$12+$C$11)/$C$5</f>
        <v>7.9443621076091223E-2</v>
      </c>
      <c r="K7" s="10" t="s">
        <v>29</v>
      </c>
      <c r="L7" s="15">
        <f xml:space="preserve"> ($C$12+$C$11)/$C$5</f>
        <v>7.9443621076091223E-2</v>
      </c>
      <c r="N7" s="10" t="s">
        <v>29</v>
      </c>
      <c r="O7" s="15">
        <f xml:space="preserve"> ($C$12+$C$11)/$C$5</f>
        <v>7.9443621076091223E-2</v>
      </c>
    </row>
    <row r="8" spans="2:15" x14ac:dyDescent="0.45">
      <c r="B8" s="10"/>
      <c r="C8" s="24"/>
      <c r="E8" s="21" t="s">
        <v>23</v>
      </c>
      <c r="F8" s="22">
        <f xml:space="preserve"> F6-F7</f>
        <v>2.0539301769003801E-2</v>
      </c>
      <c r="H8" s="21" t="s">
        <v>23</v>
      </c>
      <c r="I8" s="22">
        <f xml:space="preserve"> I6-I7</f>
        <v>2.0539301769003801E-2</v>
      </c>
      <c r="K8" s="21" t="s">
        <v>23</v>
      </c>
      <c r="L8" s="22">
        <f xml:space="preserve"> L6-L7</f>
        <v>2.0539301769003801E-2</v>
      </c>
      <c r="N8" s="21" t="s">
        <v>23</v>
      </c>
      <c r="O8" s="22">
        <f xml:space="preserve"> O6-O7</f>
        <v>2.0539301769003801E-2</v>
      </c>
    </row>
    <row r="9" spans="2:15" x14ac:dyDescent="0.45">
      <c r="B9" s="10" t="s">
        <v>4</v>
      </c>
      <c r="C9" s="16">
        <v>20274.238000000001</v>
      </c>
      <c r="E9" s="17" t="s">
        <v>35</v>
      </c>
      <c r="F9" s="26">
        <v>0.01</v>
      </c>
      <c r="H9" s="17" t="s">
        <v>35</v>
      </c>
      <c r="I9" s="26">
        <v>1.4999999999999999E-2</v>
      </c>
      <c r="K9" s="17" t="s">
        <v>35</v>
      </c>
      <c r="L9" s="26">
        <v>0.02</v>
      </c>
      <c r="N9" s="17" t="s">
        <v>35</v>
      </c>
      <c r="O9" s="26">
        <v>2.0500000000000001E-2</v>
      </c>
    </row>
    <row r="10" spans="2:15" x14ac:dyDescent="0.45">
      <c r="B10" s="10" t="s">
        <v>6</v>
      </c>
      <c r="C10" s="16">
        <v>5594.473</v>
      </c>
      <c r="E10" s="10" t="s">
        <v>34</v>
      </c>
      <c r="F10" s="16">
        <f xml:space="preserve"> F9*F5*F3*F4</f>
        <v>47700</v>
      </c>
      <c r="H10" s="10" t="s">
        <v>34</v>
      </c>
      <c r="I10" s="16">
        <f xml:space="preserve"> I9*I5*I3*I4</f>
        <v>135450</v>
      </c>
      <c r="K10" s="10" t="s">
        <v>34</v>
      </c>
      <c r="L10" s="16">
        <f xml:space="preserve"> L9*L5*L3*L4</f>
        <v>1854600</v>
      </c>
      <c r="N10" s="10" t="s">
        <v>34</v>
      </c>
      <c r="O10" s="16">
        <f xml:space="preserve"> O9*O5*O3*O4</f>
        <v>615</v>
      </c>
    </row>
    <row r="11" spans="2:15" x14ac:dyDescent="0.45">
      <c r="B11" s="10" t="s">
        <v>5</v>
      </c>
      <c r="C11" s="16">
        <v>5500</v>
      </c>
      <c r="E11" s="12" t="s">
        <v>27</v>
      </c>
      <c r="F11" s="14">
        <v>50000</v>
      </c>
      <c r="H11" s="12" t="s">
        <v>27</v>
      </c>
      <c r="I11" s="14">
        <v>50000</v>
      </c>
      <c r="K11" s="12" t="s">
        <v>27</v>
      </c>
      <c r="L11" s="14">
        <v>50000</v>
      </c>
      <c r="N11" s="12" t="s">
        <v>27</v>
      </c>
      <c r="O11" s="14">
        <v>50000</v>
      </c>
    </row>
    <row r="12" spans="2:15" x14ac:dyDescent="0.45">
      <c r="B12" s="10" t="s">
        <v>18</v>
      </c>
      <c r="C12" s="16">
        <v>25868.710999999999</v>
      </c>
      <c r="E12" s="10" t="s">
        <v>28</v>
      </c>
      <c r="F12" s="16">
        <f xml:space="preserve"> F10+F11</f>
        <v>97700</v>
      </c>
      <c r="H12" s="10" t="s">
        <v>28</v>
      </c>
      <c r="I12" s="16">
        <f xml:space="preserve"> I10+I11</f>
        <v>185450</v>
      </c>
      <c r="K12" s="10" t="s">
        <v>28</v>
      </c>
      <c r="L12" s="16">
        <f xml:space="preserve"> L10+L11</f>
        <v>1904600</v>
      </c>
      <c r="N12" s="10" t="s">
        <v>28</v>
      </c>
      <c r="O12" s="16">
        <f xml:space="preserve"> O10+O11</f>
        <v>50615</v>
      </c>
    </row>
    <row r="13" spans="2:15" x14ac:dyDescent="0.45">
      <c r="B13" s="10" t="s">
        <v>19</v>
      </c>
      <c r="C13" s="16">
        <v>4998.164556962025</v>
      </c>
      <c r="E13" s="10" t="s">
        <v>32</v>
      </c>
      <c r="F13" s="16">
        <f xml:space="preserve"> F3*F4*F5*F6</f>
        <v>476918.54197110329</v>
      </c>
      <c r="H13" s="10" t="s">
        <v>32</v>
      </c>
      <c r="I13" s="16">
        <f xml:space="preserve"> I3*I4*I5*I6</f>
        <v>902845.7932912081</v>
      </c>
      <c r="K13" s="10" t="s">
        <v>32</v>
      </c>
      <c r="L13" s="16">
        <f xml:space="preserve"> L3*L4*L5*L6</f>
        <v>9271416.4354256615</v>
      </c>
      <c r="N13" s="10" t="s">
        <v>32</v>
      </c>
      <c r="O13" s="16">
        <f xml:space="preserve"> O3*O4*O5*O6</f>
        <v>2999.4876853528508</v>
      </c>
    </row>
    <row r="14" spans="2:15" ht="14.65" thickBot="1" x14ac:dyDescent="0.5">
      <c r="B14" s="18" t="s">
        <v>20</v>
      </c>
      <c r="C14" s="25">
        <v>1.9268292682926829</v>
      </c>
      <c r="E14" s="10" t="s">
        <v>33</v>
      </c>
      <c r="F14" s="16">
        <f xml:space="preserve"> F7*F5*F4*F3</f>
        <v>378946.07253295515</v>
      </c>
      <c r="G14" s="8"/>
      <c r="H14" s="10" t="s">
        <v>33</v>
      </c>
      <c r="I14" s="16">
        <f xml:space="preserve"> I7*I5*I4*I3</f>
        <v>717375.89831710374</v>
      </c>
      <c r="K14" s="10" t="s">
        <v>33</v>
      </c>
      <c r="L14" s="16">
        <f xml:space="preserve"> L7*L5*L4*L3</f>
        <v>7366806.982385939</v>
      </c>
      <c r="N14" s="10" t="s">
        <v>33</v>
      </c>
      <c r="O14" s="16">
        <f xml:space="preserve"> O7*O5*O4*O3</f>
        <v>2383.3086322827367</v>
      </c>
    </row>
    <row r="15" spans="2:15" ht="14.65" thickBot="1" x14ac:dyDescent="0.5">
      <c r="B15" s="27"/>
      <c r="C15" s="28"/>
      <c r="E15" s="10" t="s">
        <v>30</v>
      </c>
      <c r="F15" s="16">
        <f>F14+F12</f>
        <v>476646.07253295515</v>
      </c>
      <c r="H15" s="10" t="s">
        <v>30</v>
      </c>
      <c r="I15" s="16">
        <f>I14+I12</f>
        <v>902825.89831710374</v>
      </c>
      <c r="K15" s="10" t="s">
        <v>30</v>
      </c>
      <c r="L15" s="16">
        <f>L14+L12</f>
        <v>9271406.982385939</v>
      </c>
      <c r="N15" s="10" t="s">
        <v>30</v>
      </c>
      <c r="O15" s="16">
        <f>O14+O12</f>
        <v>52998.308632282737</v>
      </c>
    </row>
    <row r="16" spans="2:15" ht="14.65" thickBot="1" x14ac:dyDescent="0.5">
      <c r="B16" s="29" t="s">
        <v>39</v>
      </c>
      <c r="C16" s="30">
        <v>275</v>
      </c>
      <c r="E16" s="20" t="s">
        <v>31</v>
      </c>
      <c r="F16" s="19">
        <f xml:space="preserve"> F13-F15</f>
        <v>272.46943814813858</v>
      </c>
      <c r="H16" s="20" t="s">
        <v>31</v>
      </c>
      <c r="I16" s="19">
        <f xml:space="preserve"> I13-I15</f>
        <v>19.894974104361609</v>
      </c>
      <c r="K16" s="20" t="s">
        <v>31</v>
      </c>
      <c r="L16" s="19">
        <f xml:space="preserve"> L13-L15</f>
        <v>9.4530397225171328</v>
      </c>
      <c r="N16" s="20" t="s">
        <v>31</v>
      </c>
      <c r="O16" s="19">
        <f xml:space="preserve"> O13-O15</f>
        <v>-49998.820946929889</v>
      </c>
    </row>
    <row r="17" spans="2:7" x14ac:dyDescent="0.45">
      <c r="C17" s="9"/>
    </row>
    <row r="21" spans="2:7" ht="33.75" customHeight="1" x14ac:dyDescent="0.45">
      <c r="B21" s="31" t="s">
        <v>41</v>
      </c>
      <c r="C21" s="32"/>
      <c r="D21" s="32"/>
      <c r="E21" s="32"/>
      <c r="F21" s="32"/>
      <c r="G21" s="32"/>
    </row>
    <row r="22" spans="2:7" ht="66" customHeight="1" x14ac:dyDescent="0.45">
      <c r="B22" s="31" t="s">
        <v>46</v>
      </c>
      <c r="C22" s="32"/>
      <c r="D22" s="32"/>
      <c r="E22" s="32"/>
      <c r="F22" s="32"/>
      <c r="G22" s="32"/>
    </row>
    <row r="24" spans="2:7" ht="16.5" customHeight="1" x14ac:dyDescent="0.45">
      <c r="B24" s="31" t="s">
        <v>43</v>
      </c>
      <c r="C24" s="32"/>
      <c r="D24" s="32"/>
      <c r="E24" s="32"/>
      <c r="F24" s="32"/>
      <c r="G24" s="32"/>
    </row>
    <row r="25" spans="2:7" ht="36" customHeight="1" x14ac:dyDescent="0.45">
      <c r="B25" s="31" t="s">
        <v>47</v>
      </c>
      <c r="C25" s="32"/>
      <c r="D25" s="32"/>
      <c r="E25" s="32"/>
      <c r="F25" s="32"/>
      <c r="G25" s="32"/>
    </row>
    <row r="27" spans="2:7" ht="20.25" customHeight="1" x14ac:dyDescent="0.45">
      <c r="B27" s="31" t="s">
        <v>44</v>
      </c>
      <c r="C27" s="32"/>
      <c r="D27" s="32"/>
      <c r="E27" s="32"/>
      <c r="F27" s="32"/>
      <c r="G27" s="32"/>
    </row>
    <row r="28" spans="2:7" ht="51" customHeight="1" x14ac:dyDescent="0.45">
      <c r="B28" s="31" t="s">
        <v>45</v>
      </c>
      <c r="C28" s="32"/>
      <c r="D28" s="32"/>
      <c r="E28" s="32"/>
      <c r="F28" s="32"/>
      <c r="G28" s="32"/>
    </row>
  </sheetData>
  <mergeCells count="11">
    <mergeCell ref="B28:G28"/>
    <mergeCell ref="N2:O2"/>
    <mergeCell ref="B22:G22"/>
    <mergeCell ref="B24:G24"/>
    <mergeCell ref="B25:G25"/>
    <mergeCell ref="B27:G27"/>
    <mergeCell ref="B21:G21"/>
    <mergeCell ref="E2:F2"/>
    <mergeCell ref="B2:C2"/>
    <mergeCell ref="H2:I2"/>
    <mergeCell ref="K2:L2"/>
  </mergeCells>
  <conditionalFormatting sqref="F16">
    <cfRule type="colorScale" priority="9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I16">
    <cfRule type="colorScale" priority="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L16">
    <cfRule type="colorScale" priority="6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F9">
    <cfRule type="colorScale" priority="5">
      <colorScale>
        <cfvo type="min"/>
        <cfvo type="num" val="2.0500000000000001E-2"/>
        <cfvo type="max"/>
        <color theme="5" tint="0.59999389629810485"/>
        <color rgb="FFFCFCFF"/>
        <color rgb="FFFF0000"/>
      </colorScale>
    </cfRule>
  </conditionalFormatting>
  <conditionalFormatting sqref="I9">
    <cfRule type="colorScale" priority="4">
      <colorScale>
        <cfvo type="min"/>
        <cfvo type="num" val="2.0500000000000001E-2"/>
        <cfvo type="max"/>
        <color theme="5" tint="0.59999389629810485"/>
        <color rgb="FFFCFCFF"/>
        <color rgb="FFFF0000"/>
      </colorScale>
    </cfRule>
  </conditionalFormatting>
  <conditionalFormatting sqref="L9">
    <cfRule type="colorScale" priority="3">
      <colorScale>
        <cfvo type="min"/>
        <cfvo type="num" val="2.0500000000000001E-2"/>
        <cfvo type="max"/>
        <color theme="5" tint="0.59999389629810485"/>
        <color rgb="FFFCFCFF"/>
        <color rgb="FFFF0000"/>
      </colorScale>
    </cfRule>
  </conditionalFormatting>
  <conditionalFormatting sqref="O16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O9">
    <cfRule type="colorScale" priority="1">
      <colorScale>
        <cfvo type="min"/>
        <cfvo type="num" val="2.0500000000000001E-2"/>
        <cfvo type="max"/>
        <color theme="5" tint="0.59999389629810485"/>
        <color rgb="FFFCFCFF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9C28-37D7-4D8A-9FF4-7169A464EB82}">
  <dimension ref="A1:B2"/>
  <sheetViews>
    <sheetView workbookViewId="0">
      <selection activeCell="B1" sqref="B1"/>
    </sheetView>
  </sheetViews>
  <sheetFormatPr defaultRowHeight="14.25" x14ac:dyDescent="0.45"/>
  <cols>
    <col min="1" max="1" width="20.9296875" customWidth="1"/>
    <col min="2" max="2" width="24.796875" customWidth="1"/>
  </cols>
  <sheetData>
    <row r="1" spans="1:2" s="2" customFormat="1" ht="57" x14ac:dyDescent="0.45">
      <c r="A1" s="3" t="s">
        <v>21</v>
      </c>
      <c r="B1" s="4" t="s">
        <v>22</v>
      </c>
    </row>
    <row r="2" spans="1:2" ht="14.65" thickBot="1" x14ac:dyDescent="0.5">
      <c r="A2" s="5">
        <v>275</v>
      </c>
      <c r="B2" s="6">
        <v>275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Выгрузка_немцы</vt:lpstr>
      <vt:lpstr>Расчет</vt:lpstr>
      <vt:lpstr>Кол-во пользователей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2022-07-02T12:24:41Z</dcterms:created>
  <dcterms:modified xsi:type="dcterms:W3CDTF">2022-09-08T21:09:45Z</dcterms:modified>
</cp:coreProperties>
</file>