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CE357802-C8FF-45BF-9AB4-61A2BDD56498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generators!$A$1:$P$224</definedName>
    <definedName name="ANR" localSheetId="1">コスト!$A$1:$E$41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3" i="19" l="1"/>
  <c r="E222" i="19"/>
  <c r="E221" i="19"/>
  <c r="D4" i="8"/>
  <c r="E109" i="19"/>
  <c r="E101" i="19"/>
  <c r="K5" i="19" l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E90" i="19"/>
  <c r="F90" i="19"/>
  <c r="H90" i="19"/>
  <c r="F101" i="19"/>
  <c r="H101" i="19"/>
  <c r="E102" i="19"/>
  <c r="F102" i="19"/>
  <c r="H102" i="19"/>
  <c r="F109" i="19"/>
  <c r="H109" i="19"/>
  <c r="E114" i="19"/>
  <c r="F114" i="19"/>
  <c r="H114" i="19"/>
  <c r="E119" i="19"/>
  <c r="F119" i="19"/>
  <c r="H119" i="19"/>
  <c r="E161" i="19"/>
  <c r="F161" i="19"/>
  <c r="H161" i="19"/>
  <c r="E191" i="19"/>
  <c r="F191" i="19"/>
  <c r="H191" i="19"/>
  <c r="E199" i="19"/>
  <c r="F199" i="19"/>
  <c r="H199" i="19"/>
  <c r="E91" i="19"/>
  <c r="F91" i="19"/>
  <c r="H91" i="19"/>
  <c r="E92" i="19"/>
  <c r="F92" i="19"/>
  <c r="H92" i="19"/>
  <c r="E93" i="19"/>
  <c r="F93" i="19"/>
  <c r="H93" i="19"/>
  <c r="E94" i="19"/>
  <c r="F94" i="19"/>
  <c r="H94" i="19"/>
  <c r="E95" i="19"/>
  <c r="F95" i="19"/>
  <c r="H95" i="19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E103" i="19"/>
  <c r="F103" i="19"/>
  <c r="H103" i="19"/>
  <c r="E104" i="19"/>
  <c r="F104" i="19"/>
  <c r="H104" i="19"/>
  <c r="E105" i="19"/>
  <c r="F105" i="19"/>
  <c r="H105" i="19"/>
  <c r="E106" i="19"/>
  <c r="F106" i="19"/>
  <c r="H106" i="19"/>
  <c r="E107" i="19"/>
  <c r="F107" i="19"/>
  <c r="E108" i="19"/>
  <c r="F108" i="19"/>
  <c r="H108" i="19"/>
  <c r="E110" i="19"/>
  <c r="F110" i="19"/>
  <c r="H110" i="19"/>
  <c r="E111" i="19"/>
  <c r="F111" i="19"/>
  <c r="H111" i="19"/>
  <c r="E112" i="19"/>
  <c r="F112" i="19"/>
  <c r="H112" i="19"/>
  <c r="E113" i="19"/>
  <c r="F113" i="19"/>
  <c r="E115" i="19"/>
  <c r="F115" i="19"/>
  <c r="H115" i="19"/>
  <c r="E116" i="19"/>
  <c r="F116" i="19"/>
  <c r="H116" i="19"/>
  <c r="E117" i="19"/>
  <c r="F117" i="19"/>
  <c r="H117" i="19"/>
  <c r="E118" i="19"/>
  <c r="F118" i="19"/>
  <c r="H118" i="19"/>
  <c r="E120" i="19"/>
  <c r="F120" i="19"/>
  <c r="H120" i="19"/>
  <c r="E121" i="19"/>
  <c r="F121" i="19"/>
  <c r="H121" i="19"/>
  <c r="E122" i="19"/>
  <c r="F122" i="19"/>
  <c r="H122" i="19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E127" i="19"/>
  <c r="F127" i="19"/>
  <c r="H127" i="19"/>
  <c r="E128" i="19"/>
  <c r="F128" i="19"/>
  <c r="H128" i="19"/>
  <c r="E129" i="19"/>
  <c r="F129" i="19"/>
  <c r="E130" i="19"/>
  <c r="F130" i="19"/>
  <c r="H130" i="19"/>
  <c r="E131" i="19"/>
  <c r="F131" i="19"/>
  <c r="H131" i="19"/>
  <c r="E132" i="19"/>
  <c r="F132" i="19"/>
  <c r="H132" i="19"/>
  <c r="E133" i="19"/>
  <c r="F133" i="19"/>
  <c r="H133" i="19"/>
  <c r="E134" i="19"/>
  <c r="F134" i="19"/>
  <c r="H134" i="19"/>
  <c r="E135" i="19"/>
  <c r="F135" i="19"/>
  <c r="H135" i="19"/>
  <c r="E136" i="19"/>
  <c r="F136" i="19"/>
  <c r="H136" i="19"/>
  <c r="E137" i="19"/>
  <c r="F137" i="19"/>
  <c r="H137" i="19"/>
  <c r="E138" i="19"/>
  <c r="F138" i="19"/>
  <c r="H138" i="19"/>
  <c r="E139" i="19"/>
  <c r="F139" i="19"/>
  <c r="H139" i="19"/>
  <c r="E140" i="19"/>
  <c r="F140" i="19"/>
  <c r="H140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E151" i="19"/>
  <c r="F151" i="19"/>
  <c r="H151" i="19"/>
  <c r="E152" i="19"/>
  <c r="F152" i="19"/>
  <c r="H152" i="19"/>
  <c r="E153" i="19"/>
  <c r="F153" i="19"/>
  <c r="H153" i="19"/>
  <c r="E154" i="19"/>
  <c r="F154" i="19"/>
  <c r="H154" i="19"/>
  <c r="E155" i="19"/>
  <c r="F155" i="19"/>
  <c r="H155" i="19"/>
  <c r="E156" i="19"/>
  <c r="F156" i="19"/>
  <c r="H156" i="19"/>
  <c r="E157" i="19"/>
  <c r="F157" i="19"/>
  <c r="H157" i="19"/>
  <c r="E158" i="19"/>
  <c r="F158" i="19"/>
  <c r="H158" i="19"/>
  <c r="E159" i="19"/>
  <c r="F159" i="19"/>
  <c r="H159" i="19"/>
  <c r="E160" i="19"/>
  <c r="F160" i="19"/>
  <c r="E162" i="19"/>
  <c r="F162" i="19"/>
  <c r="H162" i="19"/>
  <c r="K162" i="19"/>
  <c r="K163" i="19" s="1"/>
  <c r="K164" i="19" s="1"/>
  <c r="E163" i="19"/>
  <c r="F163" i="19"/>
  <c r="H163" i="19"/>
  <c r="E164" i="19"/>
  <c r="F164" i="19"/>
  <c r="H164" i="19"/>
  <c r="E165" i="19"/>
  <c r="F165" i="19"/>
  <c r="H165" i="19"/>
  <c r="E166" i="19"/>
  <c r="F166" i="19"/>
  <c r="H166" i="19"/>
  <c r="E167" i="19"/>
  <c r="F167" i="19"/>
  <c r="H167" i="19"/>
  <c r="E168" i="19"/>
  <c r="F168" i="19"/>
  <c r="H168" i="19"/>
  <c r="E169" i="19"/>
  <c r="F169" i="19"/>
  <c r="H169" i="19"/>
  <c r="E170" i="19"/>
  <c r="F170" i="19"/>
  <c r="H170" i="19"/>
  <c r="E171" i="19"/>
  <c r="F171" i="19"/>
  <c r="H171" i="19"/>
  <c r="E172" i="19"/>
  <c r="F172" i="19"/>
  <c r="H172" i="19"/>
  <c r="E173" i="19"/>
  <c r="F173" i="19"/>
  <c r="E174" i="19"/>
  <c r="F174" i="19"/>
  <c r="H174" i="19"/>
  <c r="E175" i="19"/>
  <c r="F175" i="19"/>
  <c r="H175" i="19"/>
  <c r="E176" i="19"/>
  <c r="F176" i="19"/>
  <c r="H176" i="19"/>
  <c r="E177" i="19"/>
  <c r="F177" i="19"/>
  <c r="H177" i="19"/>
  <c r="E178" i="19"/>
  <c r="F178" i="19"/>
  <c r="H178" i="19"/>
  <c r="E179" i="19"/>
  <c r="F179" i="19"/>
  <c r="H179" i="19"/>
  <c r="E180" i="19"/>
  <c r="F180" i="19"/>
  <c r="H180" i="19"/>
  <c r="E181" i="19"/>
  <c r="F181" i="19"/>
  <c r="H181" i="19"/>
  <c r="E182" i="19"/>
  <c r="F182" i="19"/>
  <c r="E183" i="19"/>
  <c r="F183" i="19"/>
  <c r="H183" i="19"/>
  <c r="E184" i="19"/>
  <c r="F184" i="19"/>
  <c r="H184" i="19"/>
  <c r="E185" i="19"/>
  <c r="F185" i="19"/>
  <c r="H185" i="19"/>
  <c r="E186" i="19"/>
  <c r="F186" i="19"/>
  <c r="H186" i="19"/>
  <c r="E187" i="19"/>
  <c r="F187" i="19"/>
  <c r="H187" i="19"/>
  <c r="E188" i="19"/>
  <c r="F188" i="19"/>
  <c r="H188" i="19"/>
  <c r="E189" i="19"/>
  <c r="F189" i="19"/>
  <c r="H189" i="19"/>
  <c r="E190" i="19"/>
  <c r="F190" i="19"/>
  <c r="H190" i="19"/>
  <c r="E192" i="19"/>
  <c r="F192" i="19"/>
  <c r="H192" i="19"/>
  <c r="E193" i="19"/>
  <c r="F193" i="19"/>
  <c r="H193" i="19"/>
  <c r="E194" i="19"/>
  <c r="F194" i="19"/>
  <c r="H194" i="19"/>
  <c r="E195" i="19"/>
  <c r="F195" i="19"/>
  <c r="H195" i="19"/>
  <c r="E196" i="19"/>
  <c r="F196" i="19"/>
  <c r="H196" i="19"/>
  <c r="E197" i="19"/>
  <c r="F197" i="19"/>
  <c r="H197" i="19"/>
  <c r="E198" i="19"/>
  <c r="F198" i="19"/>
  <c r="H198" i="19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C21" i="12" l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B28" i="12" s="1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B36" i="12" s="1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C4" i="8"/>
  <c r="C3" i="8"/>
  <c r="C2" i="8"/>
  <c r="A62" i="6" l="1"/>
  <c r="A53" i="6"/>
  <c r="A72" i="6"/>
  <c r="A79" i="6"/>
  <c r="A85" i="6"/>
  <c r="A91" i="6"/>
  <c r="A87" i="6"/>
  <c r="A55" i="6"/>
  <c r="A88" i="6"/>
  <c r="A86" i="6"/>
  <c r="A90" i="6"/>
  <c r="A82" i="6"/>
  <c r="A64" i="6"/>
  <c r="A73" i="6"/>
  <c r="A74" i="6"/>
  <c r="A56" i="6"/>
  <c r="A81" i="6"/>
  <c r="A89" i="6"/>
  <c r="A60" i="6"/>
  <c r="A70" i="6"/>
  <c r="A67" i="6"/>
  <c r="A78" i="6"/>
  <c r="A71" i="6"/>
  <c r="A52" i="6"/>
  <c r="A69" i="6"/>
  <c r="A57" i="6"/>
  <c r="A66" i="6"/>
  <c r="A54" i="6"/>
  <c r="A75" i="6"/>
  <c r="A61" i="6"/>
  <c r="A80" i="6"/>
  <c r="A65" i="6"/>
  <c r="A77" i="6"/>
  <c r="A84" i="6"/>
  <c r="A59" i="6"/>
  <c r="A58" i="6"/>
  <c r="A83" i="6"/>
  <c r="A76" i="6"/>
  <c r="A68" i="6"/>
  <c r="A63" i="6"/>
</calcChain>
</file>

<file path=xl/sharedStrings.xml><?xml version="1.0" encoding="utf-8"?>
<sst xmlns="http://schemas.openxmlformats.org/spreadsheetml/2006/main" count="12037" uniqueCount="1102">
  <si>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</si>
  <si>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</si>
  <si>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</si>
  <si>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</si>
  <si>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</si>
  <si>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</si>
  <si>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</si>
  <si>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</si>
  <si>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</si>
  <si>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</si>
  <si>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</si>
  <si>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</si>
  <si>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</si>
  <si>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</si>
  <si>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</si>
  <si>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</si>
  <si>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</si>
  <si>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</si>
  <si>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</si>
  <si>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</si>
  <si>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</si>
  <si>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</si>
  <si>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</si>
  <si>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</si>
  <si>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</si>
  <si>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</si>
  <si>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</si>
  <si>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</si>
  <si>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</si>
  <si>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</si>
  <si>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</si>
  <si>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</si>
  <si>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</si>
  <si>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</si>
  <si>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</si>
  <si>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</si>
  <si>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</si>
  <si>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</si>
  <si>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</si>
  <si>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</si>
  <si>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</si>
  <si>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</si>
  <si>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</si>
  <si>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</si>
  <si>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</si>
  <si>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</si>
  <si>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</si>
  <si>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</si>
  <si>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</si>
  <si>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</si>
  <si>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</si>
  <si>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</si>
  <si>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</si>
  <si>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</si>
  <si>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</si>
  <si>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</si>
  <si>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</si>
  <si>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</si>
  <si>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</si>
  <si>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</si>
  <si>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</si>
  <si>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</si>
  <si>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</si>
  <si>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</si>
  <si>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</si>
  <si>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</si>
  <si>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</si>
  <si>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</si>
  <si>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</si>
  <si>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</si>
  <si>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</si>
  <si>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</si>
  <si>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</si>
  <si>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</si>
  <si>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</si>
  <si>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</si>
  <si>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</si>
  <si>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</si>
  <si>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</si>
  <si>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</si>
  <si>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</si>
  <si>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</si>
  <si>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</si>
  <si>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</si>
  <si>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</si>
  <si>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</si>
  <si>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</si>
  <si>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</si>
  <si>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</si>
  <si>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</si>
  <si>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</si>
  <si>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</si>
  <si>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</si>
  <si>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</si>
  <si>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</si>
  <si>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</si>
  <si>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</si>
  <si>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</si>
  <si>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</si>
  <si>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</si>
  <si>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</si>
  <si>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</si>
  <si>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</si>
  <si>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</si>
  <si>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</si>
  <si>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</si>
  <si>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</si>
  <si>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</si>
  <si>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</si>
  <si>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</si>
  <si>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</si>
  <si>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</si>
  <si>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</si>
  <si>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</si>
  <si>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</si>
  <si>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</si>
  <si>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</si>
  <si>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</si>
  <si>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</si>
  <si>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</si>
  <si>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</si>
  <si>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</si>
  <si>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</si>
  <si>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</si>
  <si>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</si>
  <si>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</si>
  <si>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</si>
  <si>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</si>
  <si>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</si>
  <si>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</si>
  <si>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</si>
  <si>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</si>
  <si>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</si>
  <si>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</si>
  <si>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</si>
  <si>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</si>
  <si>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</si>
  <si>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</si>
  <si>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</si>
  <si>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</si>
  <si>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</si>
  <si>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</si>
  <si>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</si>
  <si>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</si>
  <si>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</si>
  <si>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</si>
  <si>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</si>
  <si>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</si>
  <si>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</si>
  <si>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</si>
  <si>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</si>
  <si>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</si>
  <si>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</si>
  <si>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</si>
  <si>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</si>
  <si>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</si>
  <si>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</si>
  <si>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</si>
  <si>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</si>
  <si>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</si>
  <si>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</si>
  <si>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</si>
  <si>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</si>
  <si>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</si>
  <si>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</si>
  <si>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</si>
  <si>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</si>
  <si>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</si>
  <si>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</si>
  <si>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</si>
  <si>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</si>
  <si>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</si>
  <si>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</si>
  <si>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</si>
  <si>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</si>
  <si>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</si>
  <si>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</si>
  <si>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</si>
  <si>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</si>
  <si>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</si>
  <si>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</si>
  <si>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</si>
  <si>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</si>
  <si>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</si>
  <si>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</si>
  <si>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</si>
  <si>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</si>
  <si>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</si>
  <si>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</si>
  <si>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</si>
  <si>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</si>
  <si>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</si>
  <si>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</si>
  <si>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</si>
  <si>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</si>
  <si>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</si>
  <si>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</si>
  <si>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</si>
  <si>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</si>
  <si>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</si>
  <si>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</si>
  <si>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</si>
  <si>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</si>
  <si>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</si>
  <si>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</si>
  <si>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</si>
  <si>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</si>
  <si>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</si>
  <si>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</si>
  <si>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</si>
  <si>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</si>
  <si>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</si>
  <si>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</si>
  <si>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</si>
  <si>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</si>
  <si>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</si>
  <si>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</si>
  <si>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</si>
  <si>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</si>
  <si>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</si>
  <si>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</si>
  <si>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</si>
  <si>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</si>
  <si>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</si>
  <si>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</si>
  <si>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</si>
  <si>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</si>
  <si>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</si>
  <si>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</si>
  <si>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</si>
  <si>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</si>
  <si>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</si>
  <si>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</si>
  <si>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</si>
  <si>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</si>
  <si>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</si>
  <si>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</si>
  <si>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</si>
  <si>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</si>
  <si>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</si>
  <si>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</si>
  <si>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</si>
  <si>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</si>
  <si>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</si>
  <si>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</si>
  <si>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</si>
  <si>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</si>
  <si>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</si>
  <si>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</si>
  <si>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</si>
  <si>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</si>
  <si>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</si>
  <si>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</si>
  <si>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</si>
  <si>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</si>
  <si>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</si>
  <si>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</si>
  <si>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</si>
  <si>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</si>
  <si>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</si>
  <si>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</si>
  <si>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</si>
  <si>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</si>
  <si>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</si>
  <si>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</si>
  <si>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</si>
  <si>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</si>
  <si>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</si>
  <si>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</si>
  <si>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</si>
  <si>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</si>
  <si>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</si>
  <si>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</si>
  <si>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</si>
  <si>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</si>
  <si>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</si>
  <si>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</si>
  <si>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</si>
  <si>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</si>
  <si>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</si>
  <si>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</si>
  <si>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</si>
  <si>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</si>
  <si>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</si>
  <si>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</si>
  <si>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</si>
  <si>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</si>
  <si>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</si>
  <si>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</si>
  <si>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</si>
  <si>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</si>
  <si>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</si>
  <si>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</si>
  <si>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</si>
  <si>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</si>
  <si>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</si>
  <si>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</si>
  <si>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</si>
  <si>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</si>
  <si>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</si>
  <si>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</si>
  <si>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</si>
  <si>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</si>
  <si>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</si>
  <si>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</si>
  <si>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</si>
  <si>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</si>
  <si>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</si>
  <si>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</si>
  <si>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</si>
  <si>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</si>
  <si>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</si>
  <si>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</si>
  <si>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</si>
  <si>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</si>
  <si>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</si>
  <si>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</si>
  <si>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</si>
  <si>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</si>
  <si>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</si>
  <si>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</si>
  <si>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</si>
  <si>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</si>
  <si>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</si>
  <si>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</si>
  <si>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</si>
  <si>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</si>
  <si>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</si>
  <si>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</si>
  <si>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</si>
  <si>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</si>
  <si>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</si>
  <si>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</si>
  <si>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</si>
  <si>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</si>
  <si>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</si>
  <si>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</si>
  <si>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</si>
  <si>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</si>
  <si>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</si>
  <si>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</si>
  <si>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</si>
  <si>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</si>
  <si>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</si>
  <si>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</si>
  <si>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</si>
  <si>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</si>
  <si>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</si>
  <si>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</si>
  <si>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</si>
  <si>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</si>
  <si>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</si>
  <si>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</si>
  <si>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</si>
  <si>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</si>
  <si>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</si>
  <si>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</si>
  <si>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</si>
  <si>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</si>
  <si>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</si>
  <si>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</si>
  <si>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</si>
  <si>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</si>
  <si>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</si>
  <si>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</si>
  <si>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</si>
  <si>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</si>
  <si>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</si>
  <si>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</si>
  <si>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</si>
  <si>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</si>
  <si>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</si>
  <si>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</si>
  <si>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</si>
  <si>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</si>
  <si>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</si>
  <si>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</si>
  <si>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</si>
  <si>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</si>
  <si>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</si>
  <si>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</si>
  <si>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</si>
  <si>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</si>
  <si>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</si>
  <si>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</si>
  <si>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</si>
  <si>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</si>
  <si>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</si>
  <si>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</si>
  <si>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</si>
  <si>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</si>
  <si>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</si>
  <si>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</si>
  <si>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</si>
  <si>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</si>
  <si>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</si>
  <si>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</si>
  <si>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</si>
  <si>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</si>
  <si>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</si>
  <si>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</si>
  <si>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</si>
  <si>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</si>
  <si>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</si>
  <si>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</si>
  <si>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</si>
  <si>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</si>
  <si>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</si>
  <si>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</si>
  <si>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</si>
  <si>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</si>
  <si>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</si>
  <si>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</si>
  <si>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</si>
  <si>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</si>
  <si>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</si>
  <si>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</si>
  <si>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</si>
  <si>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</si>
  <si>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</si>
  <si>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</si>
  <si>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</si>
  <si>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</si>
  <si>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</si>
  <si>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</si>
  <si>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</si>
  <si>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</si>
  <si>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</si>
  <si>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</si>
  <si>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</si>
  <si>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</si>
  <si>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</si>
  <si>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</si>
  <si>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</si>
  <si>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</si>
  <si>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</si>
  <si>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</si>
  <si>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</si>
  <si>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</si>
  <si>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</si>
  <si>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</si>
  <si>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</si>
  <si>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</si>
  <si>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</si>
  <si>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</si>
  <si>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</si>
  <si>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</si>
  <si>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</si>
  <si>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</si>
  <si>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</si>
  <si>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</si>
  <si>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</si>
  <si>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</si>
  <si>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</si>
  <si>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</si>
  <si>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</si>
  <si>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</si>
  <si>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</si>
  <si>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</si>
  <si>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</si>
  <si>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</si>
  <si>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</si>
  <si>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</si>
  <si>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</si>
  <si>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</si>
  <si>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</si>
  <si>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</si>
  <si>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</si>
  <si>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</si>
  <si>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</si>
  <si>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</si>
  <si>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</si>
  <si>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</si>
  <si>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</si>
  <si>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</si>
  <si>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</si>
  <si>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</si>
  <si>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</si>
  <si>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</si>
  <si>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</si>
  <si>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</si>
  <si>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</si>
  <si>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</si>
  <si>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</si>
  <si>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</si>
  <si>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</si>
  <si>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</si>
  <si>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</si>
  <si>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</si>
  <si>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</si>
  <si>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</si>
  <si>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</si>
  <si>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</si>
  <si>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</si>
  <si>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</si>
  <si>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</si>
  <si>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</si>
  <si>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</si>
  <si>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</si>
  <si>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</si>
  <si>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</si>
  <si>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</si>
  <si>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</si>
  <si>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</si>
  <si>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</si>
  <si>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</si>
  <si>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</si>
  <si>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</si>
  <si>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</si>
  <si>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</si>
  <si>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</si>
  <si>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</si>
  <si>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</si>
  <si>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</si>
  <si>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</si>
  <si>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</si>
  <si>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</si>
  <si>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</si>
  <si>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</si>
  <si>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</si>
  <si>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</si>
  <si>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</si>
  <si>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</si>
  <si>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</si>
  <si>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</si>
  <si>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</si>
  <si>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</si>
  <si>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</si>
  <si>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</si>
  <si>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</si>
  <si>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</si>
  <si>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</si>
  <si>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</si>
  <si>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</si>
  <si>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</si>
  <si>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</si>
  <si>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</si>
  <si>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</si>
  <si>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</si>
  <si>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</si>
  <si>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</si>
  <si>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</si>
  <si>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</si>
  <si>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</si>
  <si>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</si>
  <si>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</si>
  <si>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</si>
  <si>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</si>
  <si>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</si>
  <si>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</si>
  <si>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</si>
  <si>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</si>
  <si>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</si>
  <si>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</si>
  <si>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</si>
  <si>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</si>
  <si>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</si>
  <si>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</si>
  <si>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</si>
  <si>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</si>
  <si>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</si>
  <si>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</si>
  <si>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</si>
  <si>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</si>
  <si>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</si>
  <si>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</si>
  <si>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</si>
  <si>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</si>
  <si>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</si>
  <si>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</si>
  <si>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</si>
  <si>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</si>
  <si>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</si>
  <si>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</si>
  <si>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</si>
  <si>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</si>
  <si>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</si>
  <si>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</si>
  <si>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</si>
  <si>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</si>
  <si>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</si>
  <si>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</si>
  <si>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</si>
  <si>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</si>
  <si>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</si>
  <si>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</si>
  <si>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</si>
  <si>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</si>
  <si>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</si>
  <si>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</si>
  <si>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</si>
  <si>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</si>
  <si>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</si>
  <si>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</si>
  <si>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</si>
  <si>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</si>
  <si>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</si>
  <si>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</si>
  <si>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</si>
  <si>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</si>
  <si>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</si>
  <si>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</si>
  <si>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</si>
  <si>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</si>
  <si>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</si>
  <si>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</si>
  <si>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</si>
  <si>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</si>
  <si>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</si>
  <si>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</si>
  <si>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</si>
  <si>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</si>
  <si>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</si>
  <si>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</si>
  <si>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</si>
  <si>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</si>
  <si>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</si>
  <si>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</si>
  <si>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</si>
  <si>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</si>
  <si>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</si>
  <si>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</si>
  <si>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</si>
  <si>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</si>
  <si>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</si>
  <si>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</si>
  <si>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</si>
  <si>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</si>
  <si>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</si>
  <si>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</si>
  <si>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</si>
  <si>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</si>
  <si>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</si>
  <si>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</si>
  <si>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</si>
  <si>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</si>
  <si>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</si>
  <si>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</si>
  <si>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</si>
  <si>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</si>
  <si>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</si>
  <si>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</si>
  <si>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</si>
  <si>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</si>
  <si>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</si>
  <si>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</si>
  <si>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</si>
  <si>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</si>
  <si>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</si>
  <si>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</si>
  <si>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</si>
  <si>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</si>
  <si>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</si>
  <si>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</si>
  <si>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</si>
  <si>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</si>
  <si>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</si>
  <si>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</si>
  <si>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</si>
  <si>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</si>
  <si>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</si>
  <si>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</si>
  <si>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</si>
  <si>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</si>
  <si>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</si>
  <si>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</si>
  <si>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</si>
  <si>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</si>
  <si>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</si>
  <si>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</si>
  <si>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</si>
  <si>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</si>
  <si>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</si>
  <si>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</si>
  <si>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</si>
  <si>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</si>
  <si>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</si>
  <si>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</si>
  <si>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</si>
  <si>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</si>
  <si>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</si>
  <si>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</si>
  <si>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</si>
  <si>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</si>
  <si>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</si>
  <si>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</si>
  <si>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</si>
  <si>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</si>
  <si>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</si>
  <si>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</si>
  <si>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</si>
  <si>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</si>
  <si>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</si>
  <si>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</si>
  <si>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</si>
  <si>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</si>
  <si>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</si>
  <si>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</si>
  <si>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</si>
  <si>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</si>
  <si>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</si>
  <si>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</si>
  <si>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</si>
  <si>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</si>
  <si>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</si>
  <si>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</si>
  <si>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</si>
  <si>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</si>
  <si>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</si>
  <si>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</si>
  <si>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</si>
  <si>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</si>
  <si>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</si>
  <si>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</si>
  <si>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</si>
  <si>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</si>
  <si>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</si>
  <si>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</si>
  <si>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</si>
  <si>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</si>
  <si>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</si>
  <si>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</si>
  <si>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</si>
  <si>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</si>
  <si>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</si>
  <si>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</si>
  <si>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</si>
  <si>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</si>
  <si>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</si>
  <si>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</si>
  <si>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</si>
  <si>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</si>
  <si>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</si>
  <si>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</si>
  <si>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</si>
  <si>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</si>
  <si>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</si>
  <si>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</si>
  <si>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</si>
  <si>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</si>
  <si>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</si>
  <si>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</si>
  <si>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</si>
  <si>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</si>
  <si>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</si>
  <si>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</si>
  <si>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</si>
  <si>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</si>
  <si>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</si>
  <si>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</si>
  <si>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</si>
  <si>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</si>
  <si>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</si>
  <si>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</si>
  <si>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</si>
  <si>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</si>
  <si>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</si>
  <si>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</si>
  <si>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</si>
  <si>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</si>
  <si>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</si>
  <si>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</si>
  <si>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</si>
  <si>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</si>
  <si>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</si>
  <si>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</si>
  <si>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</si>
  <si>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</si>
  <si>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</si>
  <si>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</si>
  <si>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</si>
  <si>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</si>
  <si>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</si>
  <si>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</si>
  <si>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</si>
  <si>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</si>
  <si>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</si>
  <si>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</si>
  <si>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</si>
  <si>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</si>
  <si>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</si>
  <si>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</si>
  <si>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</si>
  <si>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</si>
  <si>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</si>
  <si>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</si>
  <si>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</si>
  <si>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</si>
  <si>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</si>
  <si>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</si>
  <si>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</si>
  <si>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</si>
  <si>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</si>
  <si>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</si>
  <si>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</si>
  <si>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</si>
  <si>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</si>
  <si>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</si>
  <si>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</si>
  <si>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</si>
  <si>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</si>
  <si>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</si>
  <si>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</si>
  <si>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</si>
  <si>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</si>
  <si>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</si>
  <si>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</si>
  <si>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</si>
  <si>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</si>
  <si>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</si>
  <si>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</si>
  <si>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</si>
  <si>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</si>
  <si>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</si>
  <si>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</si>
  <si>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</si>
  <si>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</si>
  <si>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</si>
  <si>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</si>
  <si>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</si>
  <si>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</si>
  <si>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</si>
  <si>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</si>
  <si>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</si>
  <si>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</si>
  <si>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</si>
  <si>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</si>
  <si>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</si>
  <si>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</si>
  <si>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</si>
  <si>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</si>
  <si>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</si>
  <si>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</si>
  <si>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</si>
  <si>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</si>
  <si>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</si>
  <si>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</si>
  <si>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</si>
  <si>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</si>
  <si>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</si>
  <si>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</si>
  <si>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</si>
  <si>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</si>
  <si>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</si>
  <si>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</si>
  <si>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</si>
  <si>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</si>
  <si>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</si>
  <si>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</si>
  <si>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</si>
  <si>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</si>
  <si>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</si>
  <si>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</si>
  <si>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</si>
  <si>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</si>
  <si>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</si>
  <si>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</si>
  <si>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</si>
  <si>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</si>
  <si>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</si>
  <si>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</si>
  <si>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</si>
  <si>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</si>
  <si>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</si>
  <si>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</si>
  <si>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</si>
  <si>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</si>
  <si>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</si>
  <si>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</si>
  <si>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</si>
  <si>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</si>
  <si>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</si>
  <si>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</si>
  <si>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</si>
  <si>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</si>
  <si>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</si>
  <si>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</si>
  <si>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</si>
  <si>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</si>
  <si>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</si>
  <si>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</si>
  <si>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</si>
  <si>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</si>
  <si>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</si>
  <si>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</si>
  <si>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</si>
  <si>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</si>
  <si>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</si>
  <si>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</si>
  <si>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</si>
  <si>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</si>
  <si>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</si>
  <si>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</si>
  <si>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</si>
  <si>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</si>
  <si>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</si>
  <si>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</si>
  <si>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</si>
  <si>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</si>
  <si>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</si>
  <si>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</si>
  <si>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</si>
  <si>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</si>
  <si>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</si>
  <si>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</si>
  <si>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</si>
  <si>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</si>
  <si>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</si>
  <si>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</si>
  <si>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</si>
  <si>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</si>
  <si>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</si>
  <si>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</si>
  <si>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</si>
  <si>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</si>
  <si>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</si>
  <si>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</si>
  <si>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</si>
  <si>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</si>
  <si>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</si>
  <si>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</si>
  <si>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</si>
  <si>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</si>
  <si>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</si>
  <si>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</si>
  <si>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</si>
  <si>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</si>
  <si>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</si>
  <si>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</si>
  <si>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</si>
  <si>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</si>
  <si>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</si>
  <si>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</si>
  <si>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</si>
  <si>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</si>
  <si>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</si>
  <si>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</si>
  <si>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</si>
  <si>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</si>
  <si>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</si>
  <si>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</si>
  <si>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</si>
  <si>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</si>
  <si>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</si>
  <si>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</si>
  <si>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</si>
  <si>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</si>
  <si>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</si>
  <si>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</si>
  <si>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</si>
  <si>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</si>
  <si>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</si>
  <si>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</si>
  <si>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</si>
  <si>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</si>
  <si>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</si>
  <si>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</si>
  <si>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</si>
  <si>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</si>
  <si>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</si>
  <si>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</si>
  <si>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</si>
  <si>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</si>
  <si>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</si>
  <si>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</si>
  <si>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</si>
  <si>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</si>
  <si>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</si>
  <si>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</si>
  <si>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</si>
  <si>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</si>
  <si>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</si>
  <si>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</si>
  <si>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</si>
  <si>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</si>
  <si>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</si>
  <si>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</si>
  <si>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</si>
  <si>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</si>
  <si>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</si>
  <si>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</si>
  <si>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</si>
  <si>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</si>
  <si>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</si>
  <si>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</si>
  <si>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</si>
  <si>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</si>
  <si>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</si>
  <si>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</si>
  <si>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</si>
  <si>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</si>
  <si>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</si>
  <si>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</si>
  <si>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</si>
  <si>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</si>
  <si>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</si>
  <si>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</si>
  <si>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</si>
  <si>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</si>
  <si>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</si>
  <si>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</si>
  <si>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</si>
  <si>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</si>
  <si>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</si>
  <si>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</si>
  <si>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</si>
  <si>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</si>
  <si>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</si>
  <si>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</si>
  <si>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</si>
  <si>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</si>
  <si>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東京</t>
    <phoneticPr fontId="5"/>
  </si>
  <si>
    <t>富山新港火力発電所</t>
    <phoneticPr fontId="5"/>
  </si>
  <si>
    <t>火力（ガス）</t>
    <phoneticPr fontId="5"/>
  </si>
  <si>
    <t>関西</t>
    <phoneticPr fontId="5"/>
  </si>
  <si>
    <t>原子力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</si>
  <si>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</si>
  <si>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</si>
  <si>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</si>
  <si>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火力（ガス）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</si>
  <si>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</si>
  <si>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</si>
  <si>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</si>
  <si>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</si>
  <si>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</si>
  <si>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</si>
  <si>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</si>
  <si>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</si>
  <si>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</si>
  <si>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</si>
  <si>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</si>
  <si>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</si>
  <si>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</si>
  <si>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</si>
  <si>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</si>
  <si>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</si>
  <si>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</si>
  <si>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</si>
  <si>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</si>
  <si>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</si>
  <si>
    <t>揚水（充電）</t>
    <rPh sb="0" eb="2">
      <t>ヨウスイ</t>
    </rPh>
    <rPh sb="3" eb="5">
      <t>ジュウデン</t>
    </rPh>
    <phoneticPr fontId="5"/>
  </si>
  <si>
    <t>新冠(充電)</t>
  </si>
  <si>
    <t>高見(充電)</t>
  </si>
  <si>
    <t>京極(充電)</t>
  </si>
  <si>
    <t>第二沼沢(充電)</t>
  </si>
  <si>
    <t>今市(充電)</t>
  </si>
  <si>
    <t>矢木沢(充電)</t>
  </si>
  <si>
    <t>玉原(充電)</t>
  </si>
  <si>
    <t>塩原(充電)</t>
  </si>
  <si>
    <t>安曇(充電)</t>
  </si>
  <si>
    <t>水殿(充電)</t>
  </si>
  <si>
    <t>新高瀬川(充電)</t>
  </si>
  <si>
    <t>葛野川(充電)</t>
  </si>
  <si>
    <t>神流川(充電)</t>
  </si>
  <si>
    <t>沼原(充電)</t>
  </si>
  <si>
    <t>新豊根(充電)</t>
  </si>
  <si>
    <t>奥清津(充電)</t>
  </si>
  <si>
    <t>奥清津第二(充電)</t>
  </si>
  <si>
    <t>城山（神奈川）(充電)</t>
  </si>
  <si>
    <t>下郷(充電)</t>
  </si>
  <si>
    <t>畑薙第一(充電)</t>
  </si>
  <si>
    <t>高根第一(充電)</t>
  </si>
  <si>
    <t>馬瀬川第一(充電)</t>
  </si>
  <si>
    <t>奥矢作(充電)</t>
  </si>
  <si>
    <t>奥美濃(充電)</t>
  </si>
  <si>
    <t>池原(充電)</t>
  </si>
  <si>
    <t>長野（福井県）(充電)</t>
  </si>
  <si>
    <t>大河内(充電)</t>
  </si>
  <si>
    <t>喜撰山(充電)</t>
  </si>
  <si>
    <t>奥吉野(充電)</t>
  </si>
  <si>
    <t>奥多々良木(充電)</t>
  </si>
  <si>
    <t>大森川(充電)</t>
  </si>
  <si>
    <t>穴内川(充電)</t>
  </si>
  <si>
    <t>蔭平(充電)</t>
  </si>
  <si>
    <t>本川(充電)</t>
  </si>
  <si>
    <t>俣野川(充電)</t>
  </si>
  <si>
    <t>南原(充電)</t>
  </si>
  <si>
    <t>新成羽川(充電)</t>
  </si>
  <si>
    <t>大平(充電)</t>
  </si>
  <si>
    <t>天山(充電)</t>
  </si>
  <si>
    <t>小丸川(充電)</t>
  </si>
  <si>
    <t>揚水（放電）</t>
    <rPh sb="0" eb="2">
      <t>ヨウスイ</t>
    </rPh>
    <rPh sb="3" eb="5">
      <t>ホウデン</t>
    </rPh>
    <phoneticPr fontId="5"/>
  </si>
  <si>
    <r>
      <rPr>
        <sz val="11"/>
        <color rgb="FF000000"/>
        <rFont val="ＭＳ Ｐゴシック"/>
        <family val="2"/>
      </rPr>
      <t>揚水</t>
    </r>
    <r>
      <rPr>
        <sz val="11"/>
        <color rgb="FF000000"/>
        <rFont val="ＭＳ Ｐゴシック"/>
        <family val="2"/>
        <charset val="128"/>
      </rPr>
      <t>（充電）</t>
    </r>
    <rPh sb="0" eb="2">
      <t>ヨウスイ</t>
    </rPh>
    <rPh sb="3" eb="5">
      <t>ジュウデン</t>
    </rPh>
    <phoneticPr fontId="5"/>
  </si>
  <si>
    <t>揚水（放電）</t>
    <rPh sb="0" eb="2">
      <t>ヨウスイ</t>
    </rPh>
    <rPh sb="3" eb="5">
      <t>ホウデン</t>
    </rPh>
    <phoneticPr fontId="5"/>
  </si>
  <si>
    <t>風力（北海道）</t>
    <rPh sb="0" eb="2">
      <t>フウリョク</t>
    </rPh>
    <rPh sb="3" eb="6">
      <t>ホッカイドウ</t>
    </rPh>
    <phoneticPr fontId="5"/>
  </si>
  <si>
    <t>風力（東北）</t>
    <rPh sb="0" eb="2">
      <t>フウリョク</t>
    </rPh>
    <rPh sb="3" eb="5">
      <t>トウホク</t>
    </rPh>
    <phoneticPr fontId="5"/>
  </si>
  <si>
    <t>風力(東京)</t>
    <rPh sb="3" eb="5">
      <t>トウキョウ</t>
    </rPh>
    <phoneticPr fontId="5"/>
  </si>
  <si>
    <t>風力(中部)</t>
    <rPh sb="3" eb="5">
      <t>チュウブ</t>
    </rPh>
    <phoneticPr fontId="5"/>
  </si>
  <si>
    <t>風力(北陸)</t>
    <rPh sb="3" eb="5">
      <t>ホクリク</t>
    </rPh>
    <phoneticPr fontId="5"/>
  </si>
  <si>
    <t>風力(関西)</t>
    <rPh sb="3" eb="5">
      <t>カンサイ</t>
    </rPh>
    <phoneticPr fontId="5"/>
  </si>
  <si>
    <t>風力(中国)</t>
    <rPh sb="3" eb="5">
      <t>チュウゴク</t>
    </rPh>
    <phoneticPr fontId="5"/>
  </si>
  <si>
    <t>風力(四国)</t>
    <rPh sb="3" eb="5">
      <t>シコク</t>
    </rPh>
    <phoneticPr fontId="5"/>
  </si>
  <si>
    <t>風力(九州)</t>
    <rPh sb="3" eb="5">
      <t>キュウシュウ</t>
    </rPh>
    <phoneticPr fontId="5"/>
  </si>
  <si>
    <t>風力</t>
    <rPh sb="0" eb="2">
      <t>フウリョク</t>
    </rPh>
    <phoneticPr fontId="5"/>
  </si>
  <si>
    <t>https://www.meti.go.jp/shingikai/enecho/denryoku_gas/saisei_kano/smart_power_grid_wg/pdf/003_01_00.pdf</t>
    <phoneticPr fontId="5"/>
  </si>
  <si>
    <t>九州</t>
    <phoneticPr fontId="5"/>
  </si>
  <si>
    <t>ふくおか木質バイオマス</t>
    <rPh sb="4" eb="6">
      <t>モクシツ</t>
    </rPh>
    <phoneticPr fontId="5"/>
  </si>
  <si>
    <t>七ツ島バイオマス</t>
    <rPh sb="0" eb="1">
      <t>シチ</t>
    </rPh>
    <rPh sb="2" eb="3">
      <t>シマ</t>
    </rPh>
    <phoneticPr fontId="5"/>
  </si>
  <si>
    <t>みやざきバイオマスリサイクル</t>
    <phoneticPr fontId="5"/>
  </si>
  <si>
    <t>バイオマス</t>
    <phoneticPr fontId="5"/>
  </si>
  <si>
    <t>地熱</t>
    <rPh sb="0" eb="2">
      <t>チネツ</t>
    </rPh>
    <phoneticPr fontId="5"/>
  </si>
  <si>
    <t>八丁原発電所</t>
    <rPh sb="0" eb="3">
      <t>ハッチョウバラ</t>
    </rPh>
    <rPh sb="3" eb="6">
      <t>ハツデンショ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</si>
</sst>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8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  <font>
      <u/>
      <sz val="11"/>
      <color theme="10"/>
      <name val="ＭＳ Ｐ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</borders>
  <cellStyleXfs count="5">
    <xf numFmtId="0" fontId="0" fillId="0" borderId="1"/>
    <xf numFmtId="0" fontId="9" fillId="0" borderId="1"/>
    <xf numFmtId="0" fontId="9" fillId="0" borderId="1"/>
    <xf numFmtId="38" fontId="9" fillId="0" borderId="0" applyFont="0" applyFill="0" applyBorder="0" applyAlignment="0" applyProtection="0">
      <alignment vertical="center"/>
    </xf>
    <xf numFmtId="0" fontId="27" fillId="0" borderId="1" applyNumberFormat="0" applyFill="0" applyBorder="0" applyAlignment="0" applyProtection="0"/>
  </cellStyleXfs>
  <cellXfs count="132">
    <xf numFmtId="0" fontId="0" fillId="0" borderId="0" xfId="0" applyBorder="1"/>
    <xf numFmtId="3" fontId="2" fillId="0" borderId="1" xfId="0" applyNumberFormat="1" applyFont="1" applyAlignment="1">
      <alignment horizontal="lef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/>
    <xf numFmtId="0" fontId="3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3" fontId="3" fillId="0" borderId="1" xfId="0" applyNumberFormat="1" applyFont="1" applyAlignment="1">
      <alignment horizontal="right"/>
    </xf>
    <xf numFmtId="4" fontId="3" fillId="0" borderId="1" xfId="0" applyNumberFormat="1" applyFont="1" applyAlignment="1">
      <alignment horizontal="right"/>
    </xf>
    <xf numFmtId="4" fontId="2" fillId="0" borderId="1" xfId="0" applyNumberFormat="1" applyFont="1" applyAlignment="1">
      <alignment horizontal="left"/>
    </xf>
    <xf numFmtId="4" fontId="4" fillId="0" borderId="1" xfId="0" applyNumberFormat="1" applyFont="1" applyAlignment="1">
      <alignment horizontal="left"/>
    </xf>
    <xf numFmtId="0" fontId="0" fillId="0" borderId="0" xfId="0" applyBorder="1"/>
    <xf numFmtId="4" fontId="2" fillId="0" borderId="1" xfId="0" applyNumberFormat="1" applyFont="1" applyAlignment="1">
      <alignment horizontal="right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7" fillId="0" borderId="0" xfId="0" applyFont="1" applyBorder="1"/>
    <xf numFmtId="0" fontId="7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/>
    <xf numFmtId="0" fontId="11" fillId="2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5" fillId="3" borderId="0" xfId="0" applyFont="1" applyFill="1" applyBorder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4" borderId="1" xfId="0" applyFont="1" applyFill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" xfId="0" applyFont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2" fillId="0" borderId="1" xfId="0" applyFont="1" applyFill="1" applyBorder="1" applyAlignment="1">
      <alignment horizontal="left"/>
    </xf>
    <xf numFmtId="0" fontId="23" fillId="0" borderId="1" xfId="0" applyFont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14" fillId="0" borderId="1" xfId="0" applyFont="1" applyFill="1" applyAlignment="1">
      <alignment horizontal="left"/>
    </xf>
    <xf numFmtId="0" fontId="14" fillId="0" borderId="2" xfId="0" applyFont="1" applyFill="1" applyBorder="1" applyAlignment="1">
      <alignment vertical="center" wrapText="1"/>
    </xf>
    <xf numFmtId="176" fontId="14" fillId="0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/>
    </xf>
    <xf numFmtId="0" fontId="26" fillId="0" borderId="2" xfId="0" applyFont="1" applyBorder="1" applyAlignment="1">
      <alignment vertical="center" wrapText="1"/>
    </xf>
    <xf numFmtId="0" fontId="15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26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4" fillId="0" borderId="26" xfId="0" applyFont="1" applyBorder="1" applyAlignment="1">
      <alignment horizontal="left"/>
    </xf>
    <xf numFmtId="0" fontId="15" fillId="0" borderId="26" xfId="0" applyFont="1" applyBorder="1"/>
    <xf numFmtId="0" fontId="14" fillId="0" borderId="26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1" xfId="0" applyNumberFormat="1"/>
    <xf numFmtId="0" fontId="0" fillId="0" borderId="1" xfId="0"/>
    <xf numFmtId="0" fontId="24" fillId="0" borderId="1" xfId="0" applyFont="1" applyAlignment="1">
      <alignment horizontal="left"/>
    </xf>
    <xf numFmtId="4" fontId="0" fillId="0" borderId="1" xfId="0" applyNumberFormat="1"/>
    <xf numFmtId="0" fontId="26" fillId="0" borderId="23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left"/>
    </xf>
    <xf numFmtId="0" fontId="25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/>
    </xf>
    <xf numFmtId="0" fontId="24" fillId="0" borderId="2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4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4" fillId="0" borderId="26" xfId="0" applyNumberFormat="1" applyFont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horizontal="right" vertical="center" wrapText="1"/>
    </xf>
    <xf numFmtId="0" fontId="14" fillId="0" borderId="26" xfId="0" applyFont="1" applyFill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4" fillId="0" borderId="27" xfId="0" applyFont="1" applyFill="1" applyBorder="1" applyAlignment="1">
      <alignment horizontal="left"/>
    </xf>
    <xf numFmtId="0" fontId="24" fillId="0" borderId="2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13" fillId="0" borderId="28" xfId="0" applyFont="1" applyFill="1" applyBorder="1" applyAlignment="1">
      <alignment horizontal="left"/>
    </xf>
    <xf numFmtId="0" fontId="16" fillId="0" borderId="28" xfId="0" applyFont="1" applyFill="1" applyBorder="1" applyAlignment="1">
      <alignment horizontal="left"/>
    </xf>
    <xf numFmtId="3" fontId="0" fillId="0" borderId="1" xfId="0" applyNumberFormat="1" applyBorder="1"/>
    <xf numFmtId="0" fontId="23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  <xf numFmtId="0" fontId="27" fillId="0" borderId="0" xfId="4" applyBorder="1" applyAlignment="1">
      <alignment vertical="center"/>
    </xf>
    <xf numFmtId="0" fontId="0" fillId="6" borderId="1" xfId="0" applyFill="1"/>
    <xf numFmtId="3" fontId="0" fillId="6" borderId="1" xfId="0" applyNumberFormat="1" applyFill="1"/>
    <xf numFmtId="3" fontId="2" fillId="6" borderId="1" xfId="0" applyNumberFormat="1" applyFont="1" applyFill="1" applyAlignment="1">
      <alignment horizontal="right"/>
    </xf>
    <xf numFmtId="4" fontId="0" fillId="6" borderId="1" xfId="0" applyNumberFormat="1" applyFill="1"/>
  </cellXfs>
  <cellStyles count="5">
    <cellStyle name="ハイパーリンク" xfId="4" builtinId="8"/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91" totalsRowShown="0" headerRowDxfId="19" dataDxfId="18" tableBorderDxfId="17">
  <autoFilter ref="A1:Q91" xr:uid="{1EB2FF8A-F43C-4984-BBF3-DF10CC11E1DB}"/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eti.go.jp/shingikai/enecho/denryoku_gas/saisei_kano/smart_power_grid_wg/pdf/003_01_0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C27" sqref="C27"/>
    </sheetView>
  </sheetViews>
  <sheetFormatPr defaultRowHeight="12.75"/>
  <cols>
    <col min="1" max="1" width="20.1328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634</v>
      </c>
      <c r="B1" s="10" t="s">
        <v>633</v>
      </c>
      <c r="C1" s="10" t="s">
        <v>645</v>
      </c>
      <c r="D1" s="10" t="s">
        <v>635</v>
      </c>
      <c r="F1" t="s">
        <v>1006</v>
      </c>
    </row>
    <row r="2" spans="1:7" s="18" customFormat="1" ht="14.25" customHeight="1">
      <c r="A2" s="18" t="s">
        <v>637</v>
      </c>
      <c r="D2" s="10" t="s">
        <v>636</v>
      </c>
      <c r="F2" s="18" t="s">
        <v>1007</v>
      </c>
      <c r="G2" s="18" t="s">
        <v>1008</v>
      </c>
    </row>
    <row r="3" spans="1:7" s="18" customFormat="1" ht="14.25" customHeight="1">
      <c r="A3" s="18" t="s">
        <v>638</v>
      </c>
      <c r="D3" s="10" t="s">
        <v>636</v>
      </c>
      <c r="F3" s="18" t="s">
        <v>1009</v>
      </c>
      <c r="G3" s="18" t="s">
        <v>1010</v>
      </c>
    </row>
    <row r="4" spans="1:7" s="18" customFormat="1" ht="14.25" customHeight="1">
      <c r="A4" s="18" t="s">
        <v>639</v>
      </c>
      <c r="D4" s="10" t="s">
        <v>636</v>
      </c>
      <c r="F4" s="18" t="s">
        <v>1016</v>
      </c>
      <c r="G4" s="18" t="s">
        <v>1017</v>
      </c>
    </row>
    <row r="5" spans="1:7" s="18" customFormat="1" ht="14.25" customHeight="1">
      <c r="A5" s="18" t="s">
        <v>640</v>
      </c>
      <c r="D5" s="10" t="s">
        <v>636</v>
      </c>
      <c r="F5" s="18" t="s">
        <v>1037</v>
      </c>
      <c r="G5" s="18" t="s">
        <v>1038</v>
      </c>
    </row>
    <row r="6" spans="1:7" ht="14.25" customHeight="1">
      <c r="A6" s="18" t="s">
        <v>641</v>
      </c>
      <c r="B6" s="18"/>
      <c r="C6" s="18"/>
      <c r="D6" s="10" t="s">
        <v>636</v>
      </c>
    </row>
    <row r="7" spans="1:7" ht="14.25" customHeight="1">
      <c r="A7" s="10" t="s">
        <v>630</v>
      </c>
      <c r="B7" s="10" t="s">
        <v>631</v>
      </c>
      <c r="C7" t="s">
        <v>632</v>
      </c>
      <c r="D7" t="s">
        <v>636</v>
      </c>
    </row>
    <row r="8" spans="1:7" ht="14.25" customHeight="1">
      <c r="A8" s="19" t="s">
        <v>642</v>
      </c>
      <c r="D8" t="s">
        <v>636</v>
      </c>
    </row>
    <row r="9" spans="1:7" s="18" customFormat="1" ht="14.25" customHeight="1">
      <c r="A9" s="19" t="s">
        <v>643</v>
      </c>
      <c r="B9" s="18" t="s">
        <v>644</v>
      </c>
    </row>
    <row r="10" spans="1:7" ht="14.25" customHeight="1">
      <c r="A10" s="19" t="s">
        <v>646</v>
      </c>
      <c r="B10" s="10" t="s">
        <v>647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662</v>
      </c>
    </row>
    <row r="17" spans="1:3" ht="14.25" customHeight="1"/>
    <row r="18" spans="1:3" ht="14.25" customHeight="1">
      <c r="A18" s="10">
        <v>1</v>
      </c>
      <c r="B18" s="10" t="s">
        <v>946</v>
      </c>
    </row>
    <row r="19" spans="1:3" ht="14.25" customHeight="1">
      <c r="A19" s="10">
        <v>2</v>
      </c>
      <c r="B19" s="10" t="s">
        <v>947</v>
      </c>
    </row>
    <row r="20" spans="1:3" ht="14.25" customHeight="1">
      <c r="A20" s="10">
        <v>3</v>
      </c>
      <c r="B20" s="10" t="s">
        <v>948</v>
      </c>
    </row>
    <row r="21" spans="1:3" ht="14.25" customHeight="1">
      <c r="A21" s="19">
        <v>4</v>
      </c>
      <c r="B21" s="19" t="s">
        <v>949</v>
      </c>
    </row>
    <row r="22" spans="1:3" ht="14.25" customHeight="1">
      <c r="A22" s="19">
        <v>5</v>
      </c>
      <c r="B22" s="19" t="s">
        <v>950</v>
      </c>
    </row>
    <row r="23" spans="1:3" ht="14.25" customHeight="1">
      <c r="A23" s="19">
        <v>6</v>
      </c>
      <c r="B23" s="19" t="s">
        <v>952</v>
      </c>
    </row>
    <row r="24" spans="1:3" ht="14.25" customHeight="1">
      <c r="A24" s="19">
        <v>7</v>
      </c>
      <c r="B24" s="19" t="s">
        <v>1020</v>
      </c>
    </row>
    <row r="25" spans="1:3" ht="14.25" customHeight="1"/>
    <row r="26" spans="1:3" ht="14.25" customHeight="1"/>
    <row r="27" spans="1:3" ht="14.25" customHeight="1">
      <c r="C27" s="127" t="s">
        <v>1094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hyperlinks>
    <hyperlink ref="C27" r:id="rId1" xr:uid="{913C243D-A0FB-41CD-ABFA-0B4C8FEE7FE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644"/>
  <sheetViews>
    <sheetView workbookViewId="0">
      <selection activeCell="D2" sqref="D2"/>
    </sheetView>
  </sheetViews>
  <sheetFormatPr defaultRowHeight="12.75"/>
  <cols>
    <col min="1" max="2" width="8.73046875" style="10" bestFit="1" customWidth="1"/>
    <col min="3" max="4" width="8.73046875" style="3" bestFit="1" customWidth="1"/>
    <col min="5" max="5" width="14.1328125" style="3" bestFit="1" customWidth="1"/>
  </cols>
  <sheetData>
    <row r="1" spans="1:6" ht="14.25" customHeight="1">
      <c r="A1" s="5" t="s">
        <v>241</v>
      </c>
      <c r="B1" s="15" t="s">
        <v>242</v>
      </c>
      <c r="C1" s="1" t="s">
        <v>25</v>
      </c>
      <c r="D1" s="1" t="s">
        <v>2</v>
      </c>
      <c r="E1" s="1" t="s">
        <v>30</v>
      </c>
      <c r="F1" s="109" t="s">
        <v>1039</v>
      </c>
    </row>
    <row r="2" spans="1:6" ht="14.25" customHeight="1">
      <c r="A2" s="15" t="s">
        <v>43</v>
      </c>
      <c r="B2" s="15" t="s">
        <v>243</v>
      </c>
      <c r="C2" s="2">
        <f>145*1000</f>
        <v>145000</v>
      </c>
      <c r="D2" s="2">
        <v>17500</v>
      </c>
      <c r="E2" s="6">
        <v>1</v>
      </c>
      <c r="F2">
        <v>40</v>
      </c>
    </row>
    <row r="3" spans="1:6" ht="14.25" customHeight="1">
      <c r="A3" s="15" t="s">
        <v>36</v>
      </c>
      <c r="B3" s="15" t="s">
        <v>244</v>
      </c>
      <c r="C3" s="2">
        <f>170*1000</f>
        <v>170000</v>
      </c>
      <c r="D3" s="2">
        <v>12500</v>
      </c>
      <c r="E3" s="6">
        <v>1</v>
      </c>
      <c r="F3">
        <v>40</v>
      </c>
    </row>
    <row r="4" spans="1:6" ht="14.25" customHeight="1">
      <c r="A4" s="15" t="s">
        <v>34</v>
      </c>
      <c r="B4" s="15" t="s">
        <v>245</v>
      </c>
      <c r="C4" s="2">
        <f>270*1000</f>
        <v>270000</v>
      </c>
      <c r="D4" s="2">
        <f>8.5*1000</f>
        <v>8500</v>
      </c>
      <c r="E4" s="6">
        <v>1</v>
      </c>
      <c r="F4">
        <v>40</v>
      </c>
    </row>
    <row r="5" spans="1:6" ht="14.25" customHeight="1">
      <c r="A5" s="15" t="s">
        <v>72</v>
      </c>
      <c r="B5" s="15" t="s">
        <v>246</v>
      </c>
      <c r="C5" s="2">
        <f>400000</f>
        <v>400000</v>
      </c>
      <c r="D5" s="2">
        <v>2000</v>
      </c>
      <c r="E5" s="6">
        <v>1</v>
      </c>
      <c r="F5">
        <v>60</v>
      </c>
    </row>
    <row r="6" spans="1:6" ht="14.25" customHeight="1">
      <c r="A6" s="5" t="s">
        <v>79</v>
      </c>
      <c r="B6" s="15" t="s">
        <v>247</v>
      </c>
      <c r="C6" s="2">
        <v>145000</v>
      </c>
      <c r="D6" s="2">
        <v>17500</v>
      </c>
      <c r="E6" s="6">
        <v>1</v>
      </c>
      <c r="F6">
        <v>40</v>
      </c>
    </row>
    <row r="7" spans="1:6" ht="14.25" customHeight="1">
      <c r="A7" s="15" t="s">
        <v>101</v>
      </c>
      <c r="B7" s="15" t="s">
        <v>248</v>
      </c>
      <c r="C7" s="2">
        <v>400000</v>
      </c>
      <c r="D7" s="2">
        <v>2000</v>
      </c>
      <c r="E7" s="7">
        <v>0.53</v>
      </c>
      <c r="F7">
        <v>60</v>
      </c>
    </row>
    <row r="8" spans="1:6" ht="14.25" customHeight="1">
      <c r="A8" s="15" t="s">
        <v>249</v>
      </c>
      <c r="B8" s="15" t="s">
        <v>250</v>
      </c>
      <c r="C8" s="2">
        <v>200000</v>
      </c>
      <c r="D8" s="2">
        <v>0</v>
      </c>
      <c r="E8" s="6">
        <v>0</v>
      </c>
      <c r="F8">
        <v>30</v>
      </c>
    </row>
    <row r="9" spans="1:6" ht="14.1" customHeight="1">
      <c r="A9" s="15" t="s">
        <v>251</v>
      </c>
      <c r="B9" s="15" t="s">
        <v>252</v>
      </c>
      <c r="C9" s="2">
        <v>200000</v>
      </c>
      <c r="D9" s="2">
        <v>0</v>
      </c>
      <c r="E9" s="6">
        <v>0</v>
      </c>
      <c r="F9">
        <v>30</v>
      </c>
    </row>
    <row r="10" spans="1:6" ht="14.25" customHeight="1">
      <c r="A10" s="5" t="s">
        <v>65</v>
      </c>
      <c r="B10" s="15" t="s">
        <v>253</v>
      </c>
      <c r="C10" s="2">
        <f>145*1000</f>
        <v>145000</v>
      </c>
      <c r="D10" s="2">
        <v>17500</v>
      </c>
      <c r="E10" s="6">
        <v>0</v>
      </c>
      <c r="F10">
        <v>30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1"/>
  <sheetViews>
    <sheetView workbookViewId="0">
      <selection activeCell="B15" sqref="B15"/>
    </sheetView>
  </sheetViews>
  <sheetFormatPr defaultRowHeight="12.75"/>
  <cols>
    <col min="1" max="1" width="15.73046875" style="10" bestFit="1" customWidth="1"/>
    <col min="2" max="2" width="14.1328125" style="3" bestFit="1" customWidth="1"/>
  </cols>
  <sheetData>
    <row r="1" spans="1:2" ht="14.25" customHeight="1">
      <c r="A1" s="15" t="s">
        <v>6</v>
      </c>
      <c r="B1" s="1" t="s">
        <v>263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5" t="s">
        <v>34</v>
      </c>
      <c r="B4" s="2">
        <v>0</v>
      </c>
    </row>
    <row r="5" spans="1:2" ht="14.25" customHeight="1">
      <c r="A5" s="15" t="s">
        <v>36</v>
      </c>
      <c r="B5" s="2">
        <v>0</v>
      </c>
    </row>
    <row r="6" spans="1:2" ht="14.25" customHeight="1">
      <c r="A6" s="15" t="s">
        <v>43</v>
      </c>
      <c r="B6" s="2">
        <v>0</v>
      </c>
    </row>
    <row r="7" spans="1:2" ht="14.25" customHeight="1">
      <c r="A7" s="15" t="s">
        <v>101</v>
      </c>
      <c r="B7" s="2">
        <v>0</v>
      </c>
    </row>
    <row r="8" spans="1:2" ht="14.25" customHeight="1">
      <c r="A8" s="15" t="s">
        <v>249</v>
      </c>
      <c r="B8" s="3">
        <v>0</v>
      </c>
    </row>
    <row r="9" spans="1:2" ht="14.25" customHeight="1">
      <c r="A9" s="15" t="s">
        <v>251</v>
      </c>
      <c r="B9" s="2">
        <v>0</v>
      </c>
    </row>
    <row r="10" spans="1:2" ht="14.25" customHeight="1">
      <c r="A10" s="15" t="s">
        <v>72</v>
      </c>
      <c r="B10" s="3">
        <v>0</v>
      </c>
    </row>
    <row r="11" spans="1:2" ht="14.25" customHeight="1">
      <c r="A11" s="15" t="s">
        <v>79</v>
      </c>
      <c r="B11" s="2">
        <v>0</v>
      </c>
    </row>
    <row r="12" spans="1:2" ht="14.25" customHeight="1">
      <c r="A12" s="15" t="s">
        <v>65</v>
      </c>
      <c r="B12" s="3">
        <v>0</v>
      </c>
    </row>
    <row r="13" spans="1:2" ht="14.25" customHeight="1">
      <c r="A13" s="126" t="s">
        <v>1082</v>
      </c>
      <c r="B13" s="3">
        <v>0</v>
      </c>
    </row>
    <row r="14" spans="1:2" s="18" customFormat="1" ht="14.25" customHeight="1">
      <c r="A14" s="125" t="s">
        <v>1083</v>
      </c>
      <c r="B14" s="124">
        <v>0</v>
      </c>
    </row>
    <row r="15" spans="1:2" ht="14.25" customHeight="1">
      <c r="A15" s="78" t="s">
        <v>977</v>
      </c>
      <c r="B15" s="3">
        <v>0</v>
      </c>
    </row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8" sqref="A8"/>
    </sheetView>
  </sheetViews>
  <sheetFormatPr defaultRowHeight="12.75"/>
  <cols>
    <col min="1" max="1" width="12.1328125" style="10" customWidth="1"/>
    <col min="2" max="2" width="13.730468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</v>
      </c>
      <c r="B2" s="10" t="s">
        <v>11</v>
      </c>
      <c r="C2" s="10">
        <v>141.4</v>
      </c>
      <c r="D2" s="10">
        <v>43.07</v>
      </c>
    </row>
    <row r="3" spans="1:4">
      <c r="A3" s="10" t="s">
        <v>12</v>
      </c>
      <c r="B3" s="10" t="s">
        <v>11</v>
      </c>
      <c r="C3" s="10">
        <v>140.91</v>
      </c>
      <c r="D3" s="10">
        <v>38.28</v>
      </c>
    </row>
    <row r="4" spans="1:4">
      <c r="A4" s="10" t="s">
        <v>13</v>
      </c>
      <c r="B4" s="10" t="s">
        <v>11</v>
      </c>
      <c r="C4" s="10">
        <v>139.82</v>
      </c>
      <c r="D4" s="10">
        <v>35.67</v>
      </c>
    </row>
    <row r="5" spans="1:4">
      <c r="A5" s="10" t="s">
        <v>14</v>
      </c>
      <c r="B5" s="10" t="s">
        <v>11</v>
      </c>
      <c r="C5" s="10">
        <v>137.01</v>
      </c>
      <c r="D5" s="10">
        <v>35.18</v>
      </c>
    </row>
    <row r="6" spans="1:4">
      <c r="A6" s="10" t="s">
        <v>15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16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17</v>
      </c>
      <c r="B8" s="10" t="s">
        <v>11</v>
      </c>
      <c r="C8" s="10">
        <v>132.46</v>
      </c>
      <c r="D8" s="10">
        <v>34.39</v>
      </c>
    </row>
    <row r="9" spans="1:4">
      <c r="A9" s="10" t="s">
        <v>18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19</v>
      </c>
      <c r="B10" s="10" t="s">
        <v>11</v>
      </c>
      <c r="C10" s="10">
        <v>130.41</v>
      </c>
      <c r="D10" s="10">
        <v>33.58</v>
      </c>
    </row>
    <row r="11" spans="1:4">
      <c r="A11" s="10" t="s">
        <v>830</v>
      </c>
      <c r="B11" s="10" t="s">
        <v>978</v>
      </c>
      <c r="C11">
        <v>142.5929337</v>
      </c>
      <c r="D11">
        <v>42.617294010000002</v>
      </c>
    </row>
    <row r="12" spans="1:4">
      <c r="A12" s="10" t="s">
        <v>909</v>
      </c>
      <c r="B12" s="10" t="s">
        <v>978</v>
      </c>
      <c r="C12">
        <v>142.63492840000001</v>
      </c>
      <c r="D12">
        <v>42.45612904</v>
      </c>
    </row>
    <row r="13" spans="1:4">
      <c r="A13" s="10" t="s">
        <v>834</v>
      </c>
      <c r="B13" s="10" t="s">
        <v>976</v>
      </c>
      <c r="C13">
        <v>140.95692399999999</v>
      </c>
      <c r="D13">
        <v>42.959214899999999</v>
      </c>
    </row>
    <row r="14" spans="1:4">
      <c r="A14" s="10" t="s">
        <v>910</v>
      </c>
      <c r="B14" s="10" t="s">
        <v>976</v>
      </c>
      <c r="C14">
        <v>139.60491519999999</v>
      </c>
      <c r="D14">
        <v>37.45411489</v>
      </c>
    </row>
    <row r="15" spans="1:4">
      <c r="A15" s="10" t="s">
        <v>911</v>
      </c>
      <c r="B15" s="10" t="s">
        <v>976</v>
      </c>
      <c r="C15">
        <v>139.68822979999999</v>
      </c>
      <c r="D15">
        <v>36.8355228</v>
      </c>
    </row>
    <row r="16" spans="1:4">
      <c r="A16" s="10" t="s">
        <v>912</v>
      </c>
      <c r="B16" s="10" t="s">
        <v>976</v>
      </c>
      <c r="C16">
        <v>139.05673949999999</v>
      </c>
      <c r="D16">
        <v>36.910952109999997</v>
      </c>
    </row>
    <row r="17" spans="1:4">
      <c r="A17" s="10" t="s">
        <v>913</v>
      </c>
      <c r="B17" s="10" t="s">
        <v>976</v>
      </c>
      <c r="C17">
        <v>139.03882569999999</v>
      </c>
      <c r="D17">
        <v>36.805231089999999</v>
      </c>
    </row>
    <row r="18" spans="1:4">
      <c r="A18" s="10" t="s">
        <v>914</v>
      </c>
      <c r="B18" s="10" t="s">
        <v>976</v>
      </c>
      <c r="C18">
        <v>139.86883461686199</v>
      </c>
      <c r="D18">
        <v>37.0032626326879</v>
      </c>
    </row>
    <row r="19" spans="1:4">
      <c r="A19" s="10" t="s">
        <v>915</v>
      </c>
      <c r="B19" s="10" t="s">
        <v>976</v>
      </c>
      <c r="C19">
        <v>137.72010839999999</v>
      </c>
      <c r="D19">
        <v>36.13314931</v>
      </c>
    </row>
    <row r="20" spans="1:4">
      <c r="A20" s="10" t="s">
        <v>916</v>
      </c>
      <c r="B20" s="10" t="s">
        <v>976</v>
      </c>
      <c r="C20">
        <v>137.74791400000001</v>
      </c>
      <c r="D20">
        <v>36.154740480000001</v>
      </c>
    </row>
    <row r="21" spans="1:4">
      <c r="A21" s="10" t="s">
        <v>917</v>
      </c>
      <c r="B21" s="10" t="s">
        <v>976</v>
      </c>
      <c r="C21">
        <v>137.7207957</v>
      </c>
      <c r="D21">
        <v>36.48334595</v>
      </c>
    </row>
    <row r="22" spans="1:4">
      <c r="A22" s="10" t="s">
        <v>918</v>
      </c>
      <c r="B22" s="10" t="s">
        <v>976</v>
      </c>
      <c r="C22">
        <v>138.8216687</v>
      </c>
      <c r="D22">
        <v>35.726557960000001</v>
      </c>
    </row>
    <row r="23" spans="1:4">
      <c r="A23" s="10" t="s">
        <v>919</v>
      </c>
      <c r="B23" s="10" t="s">
        <v>976</v>
      </c>
      <c r="C23">
        <v>138.70619070000001</v>
      </c>
      <c r="D23">
        <v>36.034023410000003</v>
      </c>
    </row>
    <row r="24" spans="1:4">
      <c r="A24" s="10" t="s">
        <v>920</v>
      </c>
      <c r="B24" s="10" t="s">
        <v>976</v>
      </c>
      <c r="C24">
        <v>139.90441279999999</v>
      </c>
      <c r="D24">
        <v>37.100567750000003</v>
      </c>
    </row>
    <row r="25" spans="1:4">
      <c r="A25" s="10" t="s">
        <v>921</v>
      </c>
      <c r="B25" s="10" t="s">
        <v>976</v>
      </c>
      <c r="C25">
        <v>137.78906319999999</v>
      </c>
      <c r="D25">
        <v>35.132300809999997</v>
      </c>
    </row>
    <row r="26" spans="1:4">
      <c r="A26" s="10" t="s">
        <v>922</v>
      </c>
      <c r="B26" s="10" t="s">
        <v>976</v>
      </c>
      <c r="C26">
        <v>138.7664977</v>
      </c>
      <c r="D26">
        <v>36.846295429999998</v>
      </c>
    </row>
    <row r="27" spans="1:4">
      <c r="A27" s="10" t="s">
        <v>923</v>
      </c>
      <c r="B27" s="10" t="s">
        <v>976</v>
      </c>
      <c r="C27">
        <v>138.7664547</v>
      </c>
      <c r="D27">
        <v>36.84734504</v>
      </c>
    </row>
    <row r="28" spans="1:4">
      <c r="A28" s="10" t="s">
        <v>864</v>
      </c>
      <c r="B28" s="10" t="s">
        <v>976</v>
      </c>
      <c r="C28">
        <v>139.27480510000001</v>
      </c>
      <c r="D28">
        <v>35.604400210000001</v>
      </c>
    </row>
    <row r="29" spans="1:4">
      <c r="A29" s="10" t="s">
        <v>924</v>
      </c>
      <c r="B29" s="10" t="s">
        <v>976</v>
      </c>
      <c r="C29">
        <v>139.908692</v>
      </c>
      <c r="D29">
        <v>37.345508150000001</v>
      </c>
    </row>
    <row r="30" spans="1:4">
      <c r="A30" s="10" t="s">
        <v>925</v>
      </c>
      <c r="B30" s="10" t="s">
        <v>976</v>
      </c>
      <c r="C30">
        <v>138.1841977</v>
      </c>
      <c r="D30">
        <v>35.321198099999997</v>
      </c>
    </row>
    <row r="31" spans="1:4">
      <c r="A31" s="10" t="s">
        <v>926</v>
      </c>
      <c r="B31" s="10" t="s">
        <v>976</v>
      </c>
      <c r="C31">
        <v>137.49225480000001</v>
      </c>
      <c r="D31">
        <v>36.035358369999997</v>
      </c>
    </row>
    <row r="32" spans="1:4">
      <c r="A32" s="10" t="s">
        <v>927</v>
      </c>
      <c r="B32" s="10" t="s">
        <v>976</v>
      </c>
      <c r="C32">
        <v>137.1561796</v>
      </c>
      <c r="D32">
        <v>35.756171940000002</v>
      </c>
    </row>
    <row r="33" spans="1:4">
      <c r="A33" s="10" t="s">
        <v>928</v>
      </c>
      <c r="B33" s="10" t="s">
        <v>976</v>
      </c>
      <c r="C33">
        <v>137.46656780000001</v>
      </c>
      <c r="D33">
        <v>35.196097649999999</v>
      </c>
    </row>
    <row r="34" spans="1:4">
      <c r="A34" s="10" t="s">
        <v>929</v>
      </c>
      <c r="B34" s="10" t="s">
        <v>976</v>
      </c>
      <c r="C34">
        <v>136.66156040000001</v>
      </c>
      <c r="D34">
        <v>35.735129489999998</v>
      </c>
    </row>
    <row r="35" spans="1:4">
      <c r="A35" s="10" t="s">
        <v>930</v>
      </c>
      <c r="B35" s="10" t="s">
        <v>976</v>
      </c>
      <c r="C35">
        <v>135.97544920000001</v>
      </c>
      <c r="D35">
        <v>34.040717729999997</v>
      </c>
    </row>
    <row r="36" spans="1:4">
      <c r="A36" s="10" t="s">
        <v>880</v>
      </c>
      <c r="B36" s="10" t="s">
        <v>976</v>
      </c>
      <c r="C36">
        <v>136.7569139</v>
      </c>
      <c r="D36">
        <v>35.910782470000001</v>
      </c>
    </row>
    <row r="37" spans="1:4">
      <c r="A37" s="10" t="s">
        <v>931</v>
      </c>
      <c r="B37" s="10" t="s">
        <v>976</v>
      </c>
      <c r="C37">
        <v>134.7182924</v>
      </c>
      <c r="D37">
        <v>35.1280073</v>
      </c>
    </row>
    <row r="38" spans="1:4">
      <c r="A38" s="10" t="s">
        <v>932</v>
      </c>
      <c r="B38" s="10" t="s">
        <v>976</v>
      </c>
      <c r="C38">
        <v>135.85905769999999</v>
      </c>
      <c r="D38">
        <v>34.89601253</v>
      </c>
    </row>
    <row r="39" spans="1:4">
      <c r="A39" s="10" t="s">
        <v>933</v>
      </c>
      <c r="B39" s="10" t="s">
        <v>976</v>
      </c>
      <c r="C39">
        <v>135.82394160000001</v>
      </c>
      <c r="D39">
        <v>34.113752920000003</v>
      </c>
    </row>
    <row r="40" spans="1:4">
      <c r="A40" s="10" t="s">
        <v>934</v>
      </c>
      <c r="B40" s="10" t="s">
        <v>976</v>
      </c>
      <c r="C40">
        <v>134.859577</v>
      </c>
      <c r="D40">
        <v>35.237527729999996</v>
      </c>
    </row>
    <row r="41" spans="1:4">
      <c r="A41" s="10" t="s">
        <v>935</v>
      </c>
      <c r="B41" s="10" t="s">
        <v>976</v>
      </c>
      <c r="C41">
        <v>133.2689957</v>
      </c>
      <c r="D41">
        <v>33.718046729999998</v>
      </c>
    </row>
    <row r="42" spans="1:4">
      <c r="A42" s="10" t="s">
        <v>936</v>
      </c>
      <c r="B42" s="10" t="s">
        <v>976</v>
      </c>
      <c r="C42">
        <v>133.66905499999999</v>
      </c>
      <c r="D42">
        <v>33.679213709999999</v>
      </c>
    </row>
    <row r="43" spans="1:4">
      <c r="A43" s="10" t="s">
        <v>937</v>
      </c>
      <c r="B43" s="10" t="s">
        <v>976</v>
      </c>
      <c r="C43">
        <v>134.29684330000001</v>
      </c>
      <c r="D43">
        <v>33.803220719999999</v>
      </c>
    </row>
    <row r="44" spans="1:4">
      <c r="A44" s="10" t="s">
        <v>938</v>
      </c>
      <c r="B44" s="10" t="s">
        <v>976</v>
      </c>
      <c r="C44">
        <v>133.34190720000001</v>
      </c>
      <c r="D44">
        <v>33.765850700000001</v>
      </c>
    </row>
    <row r="45" spans="1:4">
      <c r="A45" s="10" t="s">
        <v>939</v>
      </c>
      <c r="B45" s="10" t="s">
        <v>976</v>
      </c>
      <c r="C45">
        <v>133.5114695</v>
      </c>
      <c r="D45">
        <v>35.266581879999997</v>
      </c>
    </row>
    <row r="46" spans="1:4">
      <c r="A46" s="10" t="s">
        <v>940</v>
      </c>
      <c r="B46" s="10" t="s">
        <v>976</v>
      </c>
      <c r="C46">
        <v>132.52084360000001</v>
      </c>
      <c r="D46">
        <v>34.564096589999998</v>
      </c>
    </row>
    <row r="47" spans="1:4">
      <c r="A47" s="10" t="s">
        <v>941</v>
      </c>
      <c r="B47" s="10" t="s">
        <v>976</v>
      </c>
      <c r="C47">
        <v>133.40177700000001</v>
      </c>
      <c r="D47">
        <v>34.822909469999999</v>
      </c>
    </row>
    <row r="48" spans="1:4">
      <c r="A48" s="10" t="s">
        <v>942</v>
      </c>
      <c r="B48" s="10" t="s">
        <v>976</v>
      </c>
      <c r="C48">
        <v>130.8081656</v>
      </c>
      <c r="D48">
        <v>32.517943989999999</v>
      </c>
    </row>
    <row r="49" spans="1:4">
      <c r="A49" s="10" t="s">
        <v>943</v>
      </c>
      <c r="B49" s="10" t="s">
        <v>976</v>
      </c>
      <c r="C49">
        <v>130.11089319999999</v>
      </c>
      <c r="D49">
        <v>33.339699469999999</v>
      </c>
    </row>
    <row r="50" spans="1:4">
      <c r="A50" s="10" t="s">
        <v>944</v>
      </c>
      <c r="B50" s="10" t="s">
        <v>976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opLeftCell="A52" workbookViewId="0">
      <selection activeCell="G12" sqref="G12:G91"/>
    </sheetView>
  </sheetViews>
  <sheetFormatPr defaultRowHeight="12.75"/>
  <cols>
    <col min="1" max="1" width="34.59765625" style="10" customWidth="1"/>
    <col min="2" max="2" width="10.73046875" style="10" customWidth="1"/>
    <col min="3" max="4" width="10.265625" style="10" customWidth="1"/>
    <col min="5" max="5" width="7.86328125" style="10" customWidth="1"/>
    <col min="6" max="6" width="12" style="3" bestFit="1" customWidth="1"/>
    <col min="7" max="7" width="11.3984375" style="3" customWidth="1"/>
    <col min="8" max="8" width="11.3984375" style="124" customWidth="1"/>
    <col min="9" max="9" width="9.86328125" style="3" customWidth="1"/>
    <col min="10" max="10" width="13.59765625" style="3" customWidth="1"/>
    <col min="11" max="11" width="12" style="3" customWidth="1"/>
    <col min="12" max="12" width="11.73046875" style="10" bestFit="1" customWidth="1"/>
    <col min="13" max="13" width="10.46484375" style="3" customWidth="1"/>
    <col min="14" max="14" width="12.3984375" style="3" customWidth="1"/>
    <col min="15" max="15" width="13.1328125" style="10" customWidth="1"/>
    <col min="16" max="16" width="17.73046875" customWidth="1"/>
    <col min="17" max="17" width="16.59765625" customWidth="1"/>
    <col min="18" max="18" width="14.265625" customWidth="1"/>
    <col min="19" max="19" width="13.3984375" customWidth="1"/>
  </cols>
  <sheetData>
    <row r="1" spans="1:19" ht="14.25" customHeight="1">
      <c r="A1" s="81" t="s">
        <v>6</v>
      </c>
      <c r="B1" s="101" t="s">
        <v>7</v>
      </c>
      <c r="C1" s="101" t="s">
        <v>20</v>
      </c>
      <c r="D1" s="101" t="s">
        <v>21</v>
      </c>
      <c r="E1" s="101" t="s">
        <v>22</v>
      </c>
      <c r="F1" s="102" t="s">
        <v>23</v>
      </c>
      <c r="G1" s="102" t="s">
        <v>24</v>
      </c>
      <c r="H1" s="102" t="s">
        <v>2</v>
      </c>
      <c r="I1" s="102" t="s">
        <v>25</v>
      </c>
      <c r="J1" s="82" t="s">
        <v>30</v>
      </c>
      <c r="K1" s="102" t="s">
        <v>1</v>
      </c>
      <c r="L1" s="103" t="s">
        <v>4</v>
      </c>
      <c r="M1" s="102" t="s">
        <v>0</v>
      </c>
      <c r="N1" s="101" t="s">
        <v>26</v>
      </c>
      <c r="O1" s="82" t="s">
        <v>32</v>
      </c>
      <c r="P1" s="82" t="s">
        <v>31</v>
      </c>
      <c r="Q1" s="82" t="s">
        <v>954</v>
      </c>
    </row>
    <row r="2" spans="1:19" s="28" customFormat="1" ht="14.25" customHeight="1">
      <c r="A2" s="119" t="s">
        <v>983</v>
      </c>
      <c r="B2" s="101" t="s">
        <v>990</v>
      </c>
      <c r="C2" s="104" t="s">
        <v>10</v>
      </c>
      <c r="D2" s="104" t="s">
        <v>12</v>
      </c>
      <c r="E2" s="101"/>
      <c r="F2" s="105">
        <v>900</v>
      </c>
      <c r="G2" s="105">
        <v>1</v>
      </c>
      <c r="H2" s="105">
        <v>0</v>
      </c>
      <c r="I2" s="105">
        <v>1</v>
      </c>
      <c r="J2" s="83">
        <v>1</v>
      </c>
      <c r="K2" s="106">
        <v>-1</v>
      </c>
      <c r="L2" s="82" t="b">
        <v>0</v>
      </c>
      <c r="M2" s="105">
        <v>0</v>
      </c>
      <c r="N2" s="82" t="b">
        <v>0</v>
      </c>
      <c r="O2" s="87">
        <v>1</v>
      </c>
      <c r="P2" s="87">
        <v>1</v>
      </c>
      <c r="Q2" s="87">
        <v>0</v>
      </c>
    </row>
    <row r="3" spans="1:19" s="28" customFormat="1" ht="14.25" customHeight="1">
      <c r="A3" s="120" t="s">
        <v>993</v>
      </c>
      <c r="B3" s="101" t="s">
        <v>991</v>
      </c>
      <c r="C3" s="107" t="s">
        <v>986</v>
      </c>
      <c r="D3" s="107" t="s">
        <v>987</v>
      </c>
      <c r="E3" s="101"/>
      <c r="F3" s="105">
        <v>2360</v>
      </c>
      <c r="G3" s="105">
        <v>1</v>
      </c>
      <c r="H3" s="105">
        <v>0</v>
      </c>
      <c r="I3" s="105">
        <v>1</v>
      </c>
      <c r="J3" s="83">
        <v>1</v>
      </c>
      <c r="K3" s="106">
        <v>-1</v>
      </c>
      <c r="L3" s="82" t="b">
        <v>0</v>
      </c>
      <c r="M3" s="105">
        <v>0</v>
      </c>
      <c r="N3" s="82" t="b">
        <v>0</v>
      </c>
      <c r="O3" s="87">
        <v>1</v>
      </c>
      <c r="P3" s="87">
        <v>1</v>
      </c>
      <c r="Q3" s="87">
        <v>0</v>
      </c>
    </row>
    <row r="4" spans="1:19" s="28" customFormat="1" ht="14.25" customHeight="1">
      <c r="A4" s="120" t="s">
        <v>984</v>
      </c>
      <c r="B4" s="101" t="s">
        <v>990</v>
      </c>
      <c r="C4" s="107" t="s">
        <v>988</v>
      </c>
      <c r="D4" s="107" t="s">
        <v>989</v>
      </c>
      <c r="E4" s="101"/>
      <c r="F4" s="105">
        <v>2100</v>
      </c>
      <c r="G4" s="105">
        <v>1</v>
      </c>
      <c r="H4" s="105">
        <v>0</v>
      </c>
      <c r="I4" s="105">
        <v>1</v>
      </c>
      <c r="J4" s="83">
        <v>1</v>
      </c>
      <c r="K4" s="106">
        <v>-1</v>
      </c>
      <c r="L4" s="82" t="b">
        <v>0</v>
      </c>
      <c r="M4" s="105">
        <v>0</v>
      </c>
      <c r="N4" s="82" t="b">
        <v>0</v>
      </c>
      <c r="O4" s="87">
        <v>1</v>
      </c>
      <c r="P4" s="87">
        <v>1</v>
      </c>
      <c r="Q4" s="87">
        <v>0</v>
      </c>
    </row>
    <row r="5" spans="1:19" s="28" customFormat="1" ht="14.25" customHeight="1">
      <c r="A5" s="120" t="s">
        <v>985</v>
      </c>
      <c r="B5" s="101" t="s">
        <v>990</v>
      </c>
      <c r="C5" s="104" t="s">
        <v>989</v>
      </c>
      <c r="D5" s="104" t="s">
        <v>966</v>
      </c>
      <c r="E5" s="101"/>
      <c r="F5" s="105">
        <v>300</v>
      </c>
      <c r="G5" s="105">
        <v>1</v>
      </c>
      <c r="H5" s="105">
        <v>0</v>
      </c>
      <c r="I5" s="105">
        <v>1</v>
      </c>
      <c r="J5" s="83">
        <v>1</v>
      </c>
      <c r="K5" s="106">
        <v>-1</v>
      </c>
      <c r="L5" s="82" t="b">
        <v>0</v>
      </c>
      <c r="M5" s="105">
        <v>0</v>
      </c>
      <c r="N5" s="82" t="b">
        <v>0</v>
      </c>
      <c r="O5" s="87">
        <v>1</v>
      </c>
      <c r="P5" s="87">
        <v>1</v>
      </c>
      <c r="Q5" s="87">
        <v>0</v>
      </c>
    </row>
    <row r="6" spans="1:19" s="28" customFormat="1" ht="14.25" customHeight="1">
      <c r="A6" s="121" t="s">
        <v>992</v>
      </c>
      <c r="B6" s="101" t="s">
        <v>991</v>
      </c>
      <c r="C6" s="108" t="s">
        <v>989</v>
      </c>
      <c r="D6" s="104" t="s">
        <v>964</v>
      </c>
      <c r="E6" s="101"/>
      <c r="F6" s="105">
        <v>2500</v>
      </c>
      <c r="G6" s="105">
        <v>1</v>
      </c>
      <c r="H6" s="105">
        <v>0</v>
      </c>
      <c r="I6" s="105">
        <v>1</v>
      </c>
      <c r="J6" s="83">
        <v>0.46400000000000002</v>
      </c>
      <c r="K6" s="106">
        <v>-1</v>
      </c>
      <c r="L6" s="82" t="b">
        <v>0</v>
      </c>
      <c r="M6" s="105">
        <v>0</v>
      </c>
      <c r="N6" s="82" t="b">
        <v>0</v>
      </c>
      <c r="O6" s="87">
        <v>1</v>
      </c>
      <c r="P6" s="87">
        <v>1</v>
      </c>
      <c r="Q6" s="87">
        <v>0</v>
      </c>
    </row>
    <row r="7" spans="1:19" s="28" customFormat="1" ht="14.25" customHeight="1">
      <c r="A7" s="120" t="s">
        <v>994</v>
      </c>
      <c r="B7" s="101" t="s">
        <v>991</v>
      </c>
      <c r="C7" s="104" t="s">
        <v>999</v>
      </c>
      <c r="D7" s="104" t="s">
        <v>964</v>
      </c>
      <c r="E7" s="101"/>
      <c r="F7" s="105">
        <v>1900</v>
      </c>
      <c r="G7" s="105">
        <v>1</v>
      </c>
      <c r="H7" s="105">
        <v>0</v>
      </c>
      <c r="I7" s="105">
        <v>1</v>
      </c>
      <c r="J7" s="83">
        <v>1</v>
      </c>
      <c r="K7" s="106">
        <v>-0.78900000000000003</v>
      </c>
      <c r="L7" s="82" t="b">
        <v>0</v>
      </c>
      <c r="M7" s="105">
        <v>0</v>
      </c>
      <c r="N7" s="82" t="b">
        <v>0</v>
      </c>
      <c r="O7" s="87">
        <v>1</v>
      </c>
      <c r="P7" s="87">
        <v>1</v>
      </c>
      <c r="Q7" s="87">
        <v>0</v>
      </c>
    </row>
    <row r="8" spans="1:19" s="28" customFormat="1" ht="14.25" customHeight="1">
      <c r="A8" s="120" t="s">
        <v>995</v>
      </c>
      <c r="B8" s="101" t="s">
        <v>991</v>
      </c>
      <c r="C8" s="104" t="s">
        <v>1000</v>
      </c>
      <c r="D8" s="104" t="s">
        <v>1001</v>
      </c>
      <c r="E8" s="101"/>
      <c r="F8" s="105">
        <v>4550</v>
      </c>
      <c r="G8" s="105">
        <v>1</v>
      </c>
      <c r="H8" s="105">
        <v>0</v>
      </c>
      <c r="I8" s="105">
        <v>1</v>
      </c>
      <c r="J8" s="83">
        <v>0.61099999999999999</v>
      </c>
      <c r="K8" s="106">
        <v>-1</v>
      </c>
      <c r="L8" s="82" t="b">
        <v>0</v>
      </c>
      <c r="M8" s="105">
        <v>0</v>
      </c>
      <c r="N8" s="82" t="b">
        <v>0</v>
      </c>
      <c r="O8" s="87">
        <v>1</v>
      </c>
      <c r="P8" s="87">
        <v>1</v>
      </c>
      <c r="Q8" s="87">
        <v>0</v>
      </c>
    </row>
    <row r="9" spans="1:19" s="28" customFormat="1" ht="14.25" customHeight="1">
      <c r="A9" s="122" t="s">
        <v>996</v>
      </c>
      <c r="B9" s="101" t="s">
        <v>990</v>
      </c>
      <c r="C9" s="104" t="s">
        <v>1000</v>
      </c>
      <c r="D9" s="104" t="s">
        <v>1002</v>
      </c>
      <c r="E9" s="101"/>
      <c r="F9" s="105">
        <v>1400</v>
      </c>
      <c r="G9" s="105">
        <v>1</v>
      </c>
      <c r="H9" s="105">
        <v>0</v>
      </c>
      <c r="I9" s="105">
        <v>1</v>
      </c>
      <c r="J9" s="83">
        <v>1</v>
      </c>
      <c r="K9" s="106">
        <v>-1</v>
      </c>
      <c r="L9" s="82" t="b">
        <v>0</v>
      </c>
      <c r="M9" s="105">
        <v>0</v>
      </c>
      <c r="N9" s="82" t="b">
        <v>0</v>
      </c>
      <c r="O9" s="87">
        <v>1</v>
      </c>
      <c r="P9" s="87">
        <v>1</v>
      </c>
      <c r="Q9" s="87">
        <v>0</v>
      </c>
    </row>
    <row r="10" spans="1:19" s="28" customFormat="1" ht="14.25" customHeight="1">
      <c r="A10" s="123" t="s">
        <v>997</v>
      </c>
      <c r="B10" s="101" t="s">
        <v>991</v>
      </c>
      <c r="C10" s="104" t="s">
        <v>1001</v>
      </c>
      <c r="D10" s="104" t="s">
        <v>1002</v>
      </c>
      <c r="E10" s="101"/>
      <c r="F10" s="105">
        <v>1200</v>
      </c>
      <c r="G10" s="105">
        <v>1</v>
      </c>
      <c r="H10" s="105">
        <v>0</v>
      </c>
      <c r="I10" s="105">
        <v>1</v>
      </c>
      <c r="J10" s="83">
        <v>1</v>
      </c>
      <c r="K10" s="106">
        <v>-1</v>
      </c>
      <c r="L10" s="82" t="b">
        <v>0</v>
      </c>
      <c r="M10" s="105">
        <v>0</v>
      </c>
      <c r="N10" s="82" t="b">
        <v>0</v>
      </c>
      <c r="O10" s="87">
        <v>1</v>
      </c>
      <c r="P10" s="87">
        <v>1</v>
      </c>
      <c r="Q10" s="87">
        <v>0</v>
      </c>
    </row>
    <row r="11" spans="1:19" s="28" customFormat="1" ht="14.25" customHeight="1">
      <c r="A11" s="123" t="s">
        <v>998</v>
      </c>
      <c r="B11" s="101" t="s">
        <v>991</v>
      </c>
      <c r="C11" s="104" t="s">
        <v>1001</v>
      </c>
      <c r="D11" s="104" t="s">
        <v>1003</v>
      </c>
      <c r="E11" s="101"/>
      <c r="F11" s="105">
        <v>2470</v>
      </c>
      <c r="G11" s="105">
        <v>1</v>
      </c>
      <c r="H11" s="105">
        <v>0</v>
      </c>
      <c r="I11" s="105">
        <v>1</v>
      </c>
      <c r="J11" s="83">
        <v>9.2999999999999999E-2</v>
      </c>
      <c r="K11" s="106">
        <v>-1</v>
      </c>
      <c r="L11" s="82" t="b">
        <v>0</v>
      </c>
      <c r="M11" s="105">
        <v>0</v>
      </c>
      <c r="N11" s="82" t="b">
        <v>0</v>
      </c>
      <c r="O11" s="87">
        <v>1</v>
      </c>
      <c r="P11" s="87">
        <v>1</v>
      </c>
      <c r="Q11" s="87">
        <v>0</v>
      </c>
    </row>
    <row r="12" spans="1:19" ht="14.25" customHeight="1">
      <c r="A12" s="110" t="s">
        <v>1041</v>
      </c>
      <c r="B12" s="100" t="s">
        <v>1040</v>
      </c>
      <c r="C12" s="86" t="s">
        <v>968</v>
      </c>
      <c r="D12" s="85" t="s">
        <v>830</v>
      </c>
      <c r="E12" s="85"/>
      <c r="F12" s="87">
        <v>200</v>
      </c>
      <c r="G12" s="87">
        <v>0.92</v>
      </c>
      <c r="H12" s="87">
        <v>0</v>
      </c>
      <c r="I12" s="87">
        <v>1</v>
      </c>
      <c r="J12" s="87">
        <v>1</v>
      </c>
      <c r="K12" s="87">
        <v>0</v>
      </c>
      <c r="L12" s="88" t="b">
        <v>0</v>
      </c>
      <c r="M12" s="88">
        <v>0</v>
      </c>
      <c r="N12" s="88" t="b">
        <v>0</v>
      </c>
      <c r="O12" s="87">
        <v>1</v>
      </c>
      <c r="P12" s="87">
        <v>1</v>
      </c>
      <c r="Q12" s="87">
        <v>0</v>
      </c>
      <c r="R12" s="3"/>
      <c r="S12" s="10"/>
    </row>
    <row r="13" spans="1:19" ht="14.25" customHeight="1">
      <c r="A13" s="84" t="s">
        <v>1042</v>
      </c>
      <c r="B13" s="100" t="s">
        <v>1040</v>
      </c>
      <c r="C13" s="86" t="s">
        <v>968</v>
      </c>
      <c r="D13" s="85" t="s">
        <v>909</v>
      </c>
      <c r="E13" s="85"/>
      <c r="F13" s="87">
        <v>200</v>
      </c>
      <c r="G13" s="87">
        <v>0.92</v>
      </c>
      <c r="H13" s="87">
        <v>0</v>
      </c>
      <c r="I13" s="87">
        <v>1</v>
      </c>
      <c r="J13" s="87">
        <v>1</v>
      </c>
      <c r="K13" s="87">
        <v>0</v>
      </c>
      <c r="L13" s="88" t="b">
        <v>0</v>
      </c>
      <c r="M13" s="88">
        <v>0</v>
      </c>
      <c r="N13" s="88" t="b">
        <v>0</v>
      </c>
      <c r="O13" s="87">
        <v>1</v>
      </c>
      <c r="P13" s="87">
        <v>1</v>
      </c>
      <c r="Q13" s="87">
        <v>0</v>
      </c>
      <c r="R13" s="3"/>
      <c r="S13" s="10"/>
    </row>
    <row r="14" spans="1:19" ht="14.25" customHeight="1">
      <c r="A14" s="84" t="s">
        <v>1043</v>
      </c>
      <c r="B14" s="100" t="s">
        <v>1040</v>
      </c>
      <c r="C14" s="86" t="s">
        <v>968</v>
      </c>
      <c r="D14" s="85" t="s">
        <v>834</v>
      </c>
      <c r="E14" s="85"/>
      <c r="F14" s="87">
        <v>400</v>
      </c>
      <c r="G14" s="87">
        <v>0.92</v>
      </c>
      <c r="H14" s="87">
        <v>0</v>
      </c>
      <c r="I14" s="87">
        <v>1</v>
      </c>
      <c r="J14" s="87">
        <v>1</v>
      </c>
      <c r="K14" s="87">
        <v>0</v>
      </c>
      <c r="L14" s="88" t="b">
        <v>0</v>
      </c>
      <c r="M14" s="88">
        <v>0</v>
      </c>
      <c r="N14" s="88" t="b">
        <v>0</v>
      </c>
      <c r="O14" s="87">
        <v>1</v>
      </c>
      <c r="P14" s="87">
        <v>1</v>
      </c>
      <c r="Q14" s="87">
        <v>0</v>
      </c>
      <c r="R14" s="3"/>
      <c r="S14" s="10"/>
    </row>
    <row r="15" spans="1:19" ht="14.25" customHeight="1">
      <c r="A15" s="84" t="s">
        <v>1044</v>
      </c>
      <c r="B15" s="100" t="s">
        <v>1040</v>
      </c>
      <c r="C15" s="86" t="s">
        <v>969</v>
      </c>
      <c r="D15" s="85" t="s">
        <v>910</v>
      </c>
      <c r="E15" s="85"/>
      <c r="F15" s="87">
        <v>460</v>
      </c>
      <c r="G15" s="87">
        <v>0.92</v>
      </c>
      <c r="H15" s="87">
        <v>0</v>
      </c>
      <c r="I15" s="87">
        <v>1</v>
      </c>
      <c r="J15" s="87">
        <v>1</v>
      </c>
      <c r="K15" s="87">
        <v>0</v>
      </c>
      <c r="L15" s="88" t="b">
        <v>0</v>
      </c>
      <c r="M15" s="88">
        <v>0</v>
      </c>
      <c r="N15" s="88" t="b">
        <v>0</v>
      </c>
      <c r="O15" s="87">
        <v>1</v>
      </c>
      <c r="P15" s="87">
        <v>1</v>
      </c>
      <c r="Q15" s="87">
        <v>0</v>
      </c>
      <c r="R15" s="3"/>
      <c r="S15" s="10"/>
    </row>
    <row r="16" spans="1:19" ht="14.25" customHeight="1">
      <c r="A16" s="84" t="s">
        <v>1045</v>
      </c>
      <c r="B16" s="100" t="s">
        <v>1040</v>
      </c>
      <c r="C16" s="86" t="s">
        <v>970</v>
      </c>
      <c r="D16" s="85" t="s">
        <v>911</v>
      </c>
      <c r="E16" s="85"/>
      <c r="F16" s="87">
        <v>1050</v>
      </c>
      <c r="G16" s="87">
        <v>0.92</v>
      </c>
      <c r="H16" s="87">
        <v>0</v>
      </c>
      <c r="I16" s="87">
        <v>1</v>
      </c>
      <c r="J16" s="87">
        <v>1</v>
      </c>
      <c r="K16" s="87">
        <v>0</v>
      </c>
      <c r="L16" s="88" t="b">
        <v>0</v>
      </c>
      <c r="M16" s="88">
        <v>0</v>
      </c>
      <c r="N16" s="88" t="b">
        <v>0</v>
      </c>
      <c r="O16" s="87">
        <v>1</v>
      </c>
      <c r="P16" s="87">
        <v>1</v>
      </c>
      <c r="Q16" s="87">
        <v>0</v>
      </c>
      <c r="R16" s="3"/>
      <c r="S16" s="10"/>
    </row>
    <row r="17" spans="1:19" ht="14.25" customHeight="1">
      <c r="A17" s="84" t="s">
        <v>1046</v>
      </c>
      <c r="B17" s="100" t="s">
        <v>1040</v>
      </c>
      <c r="C17" s="86" t="s">
        <v>970</v>
      </c>
      <c r="D17" s="85" t="s">
        <v>912</v>
      </c>
      <c r="E17" s="85"/>
      <c r="F17" s="87">
        <v>240</v>
      </c>
      <c r="G17" s="87">
        <v>0.92</v>
      </c>
      <c r="H17" s="87">
        <v>0</v>
      </c>
      <c r="I17" s="87">
        <v>1</v>
      </c>
      <c r="J17" s="87">
        <v>1</v>
      </c>
      <c r="K17" s="87">
        <v>0</v>
      </c>
      <c r="L17" s="88" t="b">
        <v>0</v>
      </c>
      <c r="M17" s="88">
        <v>0</v>
      </c>
      <c r="N17" s="88" t="b">
        <v>0</v>
      </c>
      <c r="O17" s="87">
        <v>1</v>
      </c>
      <c r="P17" s="87">
        <v>1</v>
      </c>
      <c r="Q17" s="87">
        <v>0</v>
      </c>
      <c r="R17" s="3"/>
      <c r="S17" s="10"/>
    </row>
    <row r="18" spans="1:19" ht="14.25" customHeight="1">
      <c r="A18" s="84" t="s">
        <v>1047</v>
      </c>
      <c r="B18" s="100" t="s">
        <v>1040</v>
      </c>
      <c r="C18" s="86" t="s">
        <v>970</v>
      </c>
      <c r="D18" s="85" t="s">
        <v>913</v>
      </c>
      <c r="E18" s="85"/>
      <c r="F18" s="89">
        <v>1200</v>
      </c>
      <c r="G18" s="87">
        <v>0.92</v>
      </c>
      <c r="H18" s="87">
        <v>0</v>
      </c>
      <c r="I18" s="87">
        <v>1</v>
      </c>
      <c r="J18" s="87">
        <v>1</v>
      </c>
      <c r="K18" s="87">
        <v>0</v>
      </c>
      <c r="L18" s="88" t="b">
        <v>0</v>
      </c>
      <c r="M18" s="88">
        <v>0</v>
      </c>
      <c r="N18" s="88" t="b">
        <v>0</v>
      </c>
      <c r="O18" s="87">
        <v>1</v>
      </c>
      <c r="P18" s="87">
        <v>1</v>
      </c>
      <c r="Q18" s="87">
        <v>0</v>
      </c>
      <c r="R18" s="3"/>
      <c r="S18" s="10"/>
    </row>
    <row r="19" spans="1:19" ht="14.25" customHeight="1">
      <c r="A19" s="84" t="s">
        <v>1048</v>
      </c>
      <c r="B19" s="100" t="s">
        <v>1040</v>
      </c>
      <c r="C19" s="86" t="s">
        <v>970</v>
      </c>
      <c r="D19" s="90" t="s">
        <v>914</v>
      </c>
      <c r="E19" s="90"/>
      <c r="F19" s="89">
        <v>900</v>
      </c>
      <c r="G19" s="87">
        <v>0.92</v>
      </c>
      <c r="H19" s="87">
        <v>0</v>
      </c>
      <c r="I19" s="87">
        <v>1</v>
      </c>
      <c r="J19" s="87">
        <v>1</v>
      </c>
      <c r="K19" s="87">
        <v>0</v>
      </c>
      <c r="L19" s="88" t="b">
        <v>0</v>
      </c>
      <c r="M19" s="88">
        <v>0</v>
      </c>
      <c r="N19" s="88" t="b">
        <v>0</v>
      </c>
      <c r="O19" s="87">
        <v>1</v>
      </c>
      <c r="P19" s="87">
        <v>1</v>
      </c>
      <c r="Q19" s="87">
        <v>0</v>
      </c>
      <c r="R19" s="3"/>
      <c r="S19" s="10"/>
    </row>
    <row r="20" spans="1:19" ht="14.25" customHeight="1">
      <c r="A20" s="84" t="s">
        <v>1049</v>
      </c>
      <c r="B20" s="100" t="s">
        <v>1040</v>
      </c>
      <c r="C20" s="86" t="s">
        <v>970</v>
      </c>
      <c r="D20" s="90" t="s">
        <v>915</v>
      </c>
      <c r="E20" s="90"/>
      <c r="F20" s="89">
        <v>623</v>
      </c>
      <c r="G20" s="87">
        <v>0.92</v>
      </c>
      <c r="H20" s="87">
        <v>0</v>
      </c>
      <c r="I20" s="87">
        <v>1</v>
      </c>
      <c r="J20" s="87">
        <v>1</v>
      </c>
      <c r="K20" s="87">
        <v>0</v>
      </c>
      <c r="L20" s="88" t="b">
        <v>0</v>
      </c>
      <c r="M20" s="88">
        <v>0</v>
      </c>
      <c r="N20" s="88" t="b">
        <v>0</v>
      </c>
      <c r="O20" s="87">
        <v>1</v>
      </c>
      <c r="P20" s="87">
        <v>1</v>
      </c>
      <c r="Q20" s="87">
        <v>0</v>
      </c>
      <c r="R20" s="3"/>
      <c r="S20" s="10"/>
    </row>
    <row r="21" spans="1:19" ht="14.25" customHeight="1">
      <c r="A21" s="84" t="s">
        <v>1050</v>
      </c>
      <c r="B21" s="100" t="s">
        <v>1040</v>
      </c>
      <c r="C21" s="86" t="s">
        <v>970</v>
      </c>
      <c r="D21" s="90" t="s">
        <v>916</v>
      </c>
      <c r="E21" s="90"/>
      <c r="F21" s="89">
        <v>163</v>
      </c>
      <c r="G21" s="87">
        <v>0.92</v>
      </c>
      <c r="H21" s="87">
        <v>0</v>
      </c>
      <c r="I21" s="87">
        <v>1</v>
      </c>
      <c r="J21" s="87">
        <v>1</v>
      </c>
      <c r="K21" s="87">
        <v>0</v>
      </c>
      <c r="L21" s="88" t="b">
        <v>0</v>
      </c>
      <c r="M21" s="88">
        <v>0</v>
      </c>
      <c r="N21" s="88" t="b">
        <v>0</v>
      </c>
      <c r="O21" s="87">
        <v>1</v>
      </c>
      <c r="P21" s="87">
        <v>1</v>
      </c>
      <c r="Q21" s="87">
        <v>0</v>
      </c>
      <c r="R21" s="3"/>
      <c r="S21" s="10"/>
    </row>
    <row r="22" spans="1:19" ht="14.25" customHeight="1">
      <c r="A22" s="84" t="s">
        <v>1051</v>
      </c>
      <c r="B22" s="100" t="s">
        <v>1040</v>
      </c>
      <c r="C22" s="86" t="s">
        <v>970</v>
      </c>
      <c r="D22" s="90" t="s">
        <v>917</v>
      </c>
      <c r="E22" s="90"/>
      <c r="F22" s="89">
        <v>1280</v>
      </c>
      <c r="G22" s="87">
        <v>0.92</v>
      </c>
      <c r="H22" s="87">
        <v>0</v>
      </c>
      <c r="I22" s="87">
        <v>1</v>
      </c>
      <c r="J22" s="87">
        <v>1</v>
      </c>
      <c r="K22" s="87">
        <v>0</v>
      </c>
      <c r="L22" s="88" t="b">
        <v>0</v>
      </c>
      <c r="M22" s="88">
        <v>0</v>
      </c>
      <c r="N22" s="88" t="b">
        <v>0</v>
      </c>
      <c r="O22" s="87">
        <v>1</v>
      </c>
      <c r="P22" s="87">
        <v>1</v>
      </c>
      <c r="Q22" s="87">
        <v>0</v>
      </c>
      <c r="R22" s="3"/>
      <c r="S22" s="10"/>
    </row>
    <row r="23" spans="1:19" ht="14.25" customHeight="1">
      <c r="A23" s="84" t="s">
        <v>1052</v>
      </c>
      <c r="B23" s="100" t="s">
        <v>1040</v>
      </c>
      <c r="C23" s="86" t="s">
        <v>970</v>
      </c>
      <c r="D23" s="90" t="s">
        <v>918</v>
      </c>
      <c r="E23" s="90"/>
      <c r="F23" s="89">
        <v>1200</v>
      </c>
      <c r="G23" s="87">
        <v>0.92</v>
      </c>
      <c r="H23" s="87">
        <v>0</v>
      </c>
      <c r="I23" s="87">
        <v>1</v>
      </c>
      <c r="J23" s="87">
        <v>1</v>
      </c>
      <c r="K23" s="87">
        <v>0</v>
      </c>
      <c r="L23" s="88" t="b">
        <v>0</v>
      </c>
      <c r="M23" s="88">
        <v>0</v>
      </c>
      <c r="N23" s="88" t="b">
        <v>0</v>
      </c>
      <c r="O23" s="87">
        <v>1</v>
      </c>
      <c r="P23" s="87">
        <v>1</v>
      </c>
      <c r="Q23" s="87">
        <v>0</v>
      </c>
      <c r="R23" s="3"/>
      <c r="S23" s="10"/>
    </row>
    <row r="24" spans="1:19" ht="14.25" customHeight="1">
      <c r="A24" s="84" t="s">
        <v>1053</v>
      </c>
      <c r="B24" s="100" t="s">
        <v>1040</v>
      </c>
      <c r="C24" s="86" t="s">
        <v>970</v>
      </c>
      <c r="D24" s="90" t="s">
        <v>919</v>
      </c>
      <c r="E24" s="90"/>
      <c r="F24" s="89">
        <v>940</v>
      </c>
      <c r="G24" s="87">
        <v>0.92</v>
      </c>
      <c r="H24" s="87">
        <v>0</v>
      </c>
      <c r="I24" s="87">
        <v>1</v>
      </c>
      <c r="J24" s="87">
        <v>1</v>
      </c>
      <c r="K24" s="87">
        <v>0</v>
      </c>
      <c r="L24" s="88" t="b">
        <v>0</v>
      </c>
      <c r="M24" s="88">
        <v>0</v>
      </c>
      <c r="N24" s="88" t="b">
        <v>0</v>
      </c>
      <c r="O24" s="87">
        <v>1</v>
      </c>
      <c r="P24" s="87">
        <v>1</v>
      </c>
      <c r="Q24" s="87">
        <v>0</v>
      </c>
      <c r="R24" s="3"/>
      <c r="S24" s="10"/>
    </row>
    <row r="25" spans="1:19" ht="14.25" customHeight="1">
      <c r="A25" s="84" t="s">
        <v>1054</v>
      </c>
      <c r="B25" s="100" t="s">
        <v>1040</v>
      </c>
      <c r="C25" s="86" t="s">
        <v>970</v>
      </c>
      <c r="D25" s="90" t="s">
        <v>920</v>
      </c>
      <c r="E25" s="90"/>
      <c r="F25" s="89">
        <v>675</v>
      </c>
      <c r="G25" s="87">
        <v>0.92</v>
      </c>
      <c r="H25" s="87">
        <v>0</v>
      </c>
      <c r="I25" s="87">
        <v>1</v>
      </c>
      <c r="J25" s="87">
        <v>1</v>
      </c>
      <c r="K25" s="87">
        <v>0</v>
      </c>
      <c r="L25" s="88" t="b">
        <v>0</v>
      </c>
      <c r="M25" s="88">
        <v>0</v>
      </c>
      <c r="N25" s="88" t="b">
        <v>0</v>
      </c>
      <c r="O25" s="87">
        <v>1</v>
      </c>
      <c r="P25" s="87">
        <v>1</v>
      </c>
      <c r="Q25" s="87">
        <v>0</v>
      </c>
      <c r="R25" s="3"/>
      <c r="S25" s="10"/>
    </row>
    <row r="26" spans="1:19" ht="14.25" customHeight="1">
      <c r="A26" s="84" t="s">
        <v>1055</v>
      </c>
      <c r="B26" s="100" t="s">
        <v>1040</v>
      </c>
      <c r="C26" s="86" t="s">
        <v>967</v>
      </c>
      <c r="D26" s="90" t="s">
        <v>921</v>
      </c>
      <c r="E26" s="90"/>
      <c r="F26" s="89">
        <v>1125</v>
      </c>
      <c r="G26" s="87">
        <v>0.92</v>
      </c>
      <c r="H26" s="87">
        <v>0</v>
      </c>
      <c r="I26" s="87">
        <v>1</v>
      </c>
      <c r="J26" s="87">
        <v>1</v>
      </c>
      <c r="K26" s="87">
        <v>0</v>
      </c>
      <c r="L26" s="88" t="b">
        <v>0</v>
      </c>
      <c r="M26" s="88">
        <v>0</v>
      </c>
      <c r="N26" s="88" t="b">
        <v>0</v>
      </c>
      <c r="O26" s="87">
        <v>1</v>
      </c>
      <c r="P26" s="87">
        <v>1</v>
      </c>
      <c r="Q26" s="87">
        <v>0</v>
      </c>
      <c r="R26" s="3"/>
      <c r="S26" s="10"/>
    </row>
    <row r="27" spans="1:19" ht="14.25" customHeight="1">
      <c r="A27" s="84" t="s">
        <v>1056</v>
      </c>
      <c r="B27" s="100" t="s">
        <v>1040</v>
      </c>
      <c r="C27" s="86" t="s">
        <v>970</v>
      </c>
      <c r="D27" s="90" t="s">
        <v>922</v>
      </c>
      <c r="E27" s="90"/>
      <c r="F27" s="89">
        <v>1000</v>
      </c>
      <c r="G27" s="87">
        <v>0.92</v>
      </c>
      <c r="H27" s="87">
        <v>0</v>
      </c>
      <c r="I27" s="87">
        <v>1</v>
      </c>
      <c r="J27" s="87">
        <v>1</v>
      </c>
      <c r="K27" s="87">
        <v>0</v>
      </c>
      <c r="L27" s="88" t="b">
        <v>0</v>
      </c>
      <c r="M27" s="88">
        <v>0</v>
      </c>
      <c r="N27" s="88" t="b">
        <v>0</v>
      </c>
      <c r="O27" s="87">
        <v>1</v>
      </c>
      <c r="P27" s="87">
        <v>1</v>
      </c>
      <c r="Q27" s="87">
        <v>0</v>
      </c>
      <c r="R27" s="3"/>
      <c r="S27" s="10"/>
    </row>
    <row r="28" spans="1:19" ht="14.25" customHeight="1">
      <c r="A28" s="84" t="s">
        <v>1057</v>
      </c>
      <c r="B28" s="100" t="s">
        <v>1040</v>
      </c>
      <c r="C28" s="86" t="s">
        <v>970</v>
      </c>
      <c r="D28" s="90" t="s">
        <v>923</v>
      </c>
      <c r="E28" s="90"/>
      <c r="F28" s="89">
        <v>600</v>
      </c>
      <c r="G28" s="87">
        <v>0.92</v>
      </c>
      <c r="H28" s="87">
        <v>0</v>
      </c>
      <c r="I28" s="87">
        <v>1</v>
      </c>
      <c r="J28" s="87">
        <v>1</v>
      </c>
      <c r="K28" s="87">
        <v>0</v>
      </c>
      <c r="L28" s="88" t="b">
        <v>0</v>
      </c>
      <c r="M28" s="88">
        <v>0</v>
      </c>
      <c r="N28" s="88" t="b">
        <v>0</v>
      </c>
      <c r="O28" s="87">
        <v>1</v>
      </c>
      <c r="P28" s="87">
        <v>1</v>
      </c>
      <c r="Q28" s="87">
        <v>0</v>
      </c>
      <c r="R28" s="3"/>
      <c r="S28" s="10"/>
    </row>
    <row r="29" spans="1:19" ht="14.25" customHeight="1">
      <c r="A29" s="84" t="s">
        <v>1058</v>
      </c>
      <c r="B29" s="100" t="s">
        <v>1040</v>
      </c>
      <c r="C29" s="86" t="s">
        <v>970</v>
      </c>
      <c r="D29" s="90" t="s">
        <v>864</v>
      </c>
      <c r="E29" s="90"/>
      <c r="F29" s="89">
        <v>250</v>
      </c>
      <c r="G29" s="87">
        <v>0.92</v>
      </c>
      <c r="H29" s="87">
        <v>0</v>
      </c>
      <c r="I29" s="87">
        <v>1</v>
      </c>
      <c r="J29" s="87">
        <v>1</v>
      </c>
      <c r="K29" s="87">
        <v>0</v>
      </c>
      <c r="L29" s="88" t="b">
        <v>0</v>
      </c>
      <c r="M29" s="88">
        <v>0</v>
      </c>
      <c r="N29" s="88" t="b">
        <v>0</v>
      </c>
      <c r="O29" s="87">
        <v>1</v>
      </c>
      <c r="P29" s="87">
        <v>1</v>
      </c>
      <c r="Q29" s="87">
        <v>0</v>
      </c>
      <c r="R29" s="3"/>
      <c r="S29" s="10"/>
    </row>
    <row r="30" spans="1:19" ht="14.25" customHeight="1">
      <c r="A30" s="84" t="s">
        <v>1059</v>
      </c>
      <c r="B30" s="100" t="s">
        <v>1040</v>
      </c>
      <c r="C30" s="86" t="s">
        <v>969</v>
      </c>
      <c r="D30" s="90" t="s">
        <v>924</v>
      </c>
      <c r="E30" s="90"/>
      <c r="F30" s="89">
        <v>1000</v>
      </c>
      <c r="G30" s="87">
        <v>0.92</v>
      </c>
      <c r="H30" s="87">
        <v>0</v>
      </c>
      <c r="I30" s="87">
        <v>1</v>
      </c>
      <c r="J30" s="87">
        <v>1</v>
      </c>
      <c r="K30" s="87">
        <v>0</v>
      </c>
      <c r="L30" s="88" t="b">
        <v>0</v>
      </c>
      <c r="M30" s="88">
        <v>0</v>
      </c>
      <c r="N30" s="88" t="b">
        <v>0</v>
      </c>
      <c r="O30" s="87">
        <v>1</v>
      </c>
      <c r="P30" s="87">
        <v>1</v>
      </c>
      <c r="Q30" s="87">
        <v>0</v>
      </c>
      <c r="R30" s="3"/>
      <c r="S30" s="10"/>
    </row>
    <row r="31" spans="1:19" ht="14.25" customHeight="1">
      <c r="A31" s="84" t="s">
        <v>1060</v>
      </c>
      <c r="B31" s="100" t="s">
        <v>1040</v>
      </c>
      <c r="C31" s="86" t="s">
        <v>967</v>
      </c>
      <c r="D31" s="90" t="s">
        <v>925</v>
      </c>
      <c r="E31" s="90"/>
      <c r="F31" s="89">
        <v>86</v>
      </c>
      <c r="G31" s="87">
        <v>0.92</v>
      </c>
      <c r="H31" s="87">
        <v>0</v>
      </c>
      <c r="I31" s="87">
        <v>1</v>
      </c>
      <c r="J31" s="87">
        <v>1</v>
      </c>
      <c r="K31" s="87">
        <v>0</v>
      </c>
      <c r="L31" s="88" t="b">
        <v>0</v>
      </c>
      <c r="M31" s="88">
        <v>0</v>
      </c>
      <c r="N31" s="88" t="b">
        <v>0</v>
      </c>
      <c r="O31" s="87">
        <v>1</v>
      </c>
      <c r="P31" s="87">
        <v>1</v>
      </c>
      <c r="Q31" s="87">
        <v>0</v>
      </c>
      <c r="R31" s="3"/>
      <c r="S31" s="10"/>
    </row>
    <row r="32" spans="1:19" ht="14.25" customHeight="1">
      <c r="A32" s="84" t="s">
        <v>1061</v>
      </c>
      <c r="B32" s="100" t="s">
        <v>1040</v>
      </c>
      <c r="C32" s="86" t="s">
        <v>967</v>
      </c>
      <c r="D32" s="90" t="s">
        <v>926</v>
      </c>
      <c r="E32" s="90"/>
      <c r="F32" s="89">
        <v>340</v>
      </c>
      <c r="G32" s="87">
        <v>0.92</v>
      </c>
      <c r="H32" s="87">
        <v>0</v>
      </c>
      <c r="I32" s="87">
        <v>1</v>
      </c>
      <c r="J32" s="87">
        <v>1</v>
      </c>
      <c r="K32" s="87">
        <v>0</v>
      </c>
      <c r="L32" s="88" t="b">
        <v>0</v>
      </c>
      <c r="M32" s="88">
        <v>0</v>
      </c>
      <c r="N32" s="88" t="b">
        <v>0</v>
      </c>
      <c r="O32" s="87">
        <v>1</v>
      </c>
      <c r="P32" s="87">
        <v>1</v>
      </c>
      <c r="Q32" s="87">
        <v>0</v>
      </c>
      <c r="R32" s="3"/>
      <c r="S32" s="10"/>
    </row>
    <row r="33" spans="1:19" ht="14.25" customHeight="1">
      <c r="A33" s="84" t="s">
        <v>1062</v>
      </c>
      <c r="B33" s="100" t="s">
        <v>1040</v>
      </c>
      <c r="C33" s="86" t="s">
        <v>967</v>
      </c>
      <c r="D33" s="90" t="s">
        <v>927</v>
      </c>
      <c r="E33" s="90"/>
      <c r="F33" s="89">
        <v>288</v>
      </c>
      <c r="G33" s="87">
        <v>0.92</v>
      </c>
      <c r="H33" s="87">
        <v>0</v>
      </c>
      <c r="I33" s="87">
        <v>1</v>
      </c>
      <c r="J33" s="87">
        <v>1</v>
      </c>
      <c r="K33" s="87">
        <v>0</v>
      </c>
      <c r="L33" s="88" t="b">
        <v>0</v>
      </c>
      <c r="M33" s="88">
        <v>0</v>
      </c>
      <c r="N33" s="88" t="b">
        <v>0</v>
      </c>
      <c r="O33" s="87">
        <v>1</v>
      </c>
      <c r="P33" s="87">
        <v>1</v>
      </c>
      <c r="Q33" s="87">
        <v>0</v>
      </c>
      <c r="R33" s="3"/>
      <c r="S33" s="10"/>
    </row>
    <row r="34" spans="1:19" ht="14.25" customHeight="1">
      <c r="A34" s="84" t="s">
        <v>1063</v>
      </c>
      <c r="B34" s="100" t="s">
        <v>1040</v>
      </c>
      <c r="C34" s="86" t="s">
        <v>967</v>
      </c>
      <c r="D34" s="91" t="s">
        <v>928</v>
      </c>
      <c r="E34" s="91"/>
      <c r="F34" s="89">
        <v>1103</v>
      </c>
      <c r="G34" s="87">
        <v>0.92</v>
      </c>
      <c r="H34" s="87">
        <v>0</v>
      </c>
      <c r="I34" s="87">
        <v>1</v>
      </c>
      <c r="J34" s="87">
        <v>1</v>
      </c>
      <c r="K34" s="87">
        <v>0</v>
      </c>
      <c r="L34" s="88" t="b">
        <v>0</v>
      </c>
      <c r="M34" s="88">
        <v>0</v>
      </c>
      <c r="N34" s="88" t="b">
        <v>0</v>
      </c>
      <c r="O34" s="87">
        <v>1</v>
      </c>
      <c r="P34" s="87">
        <v>1</v>
      </c>
      <c r="Q34" s="87">
        <v>0</v>
      </c>
      <c r="R34" s="3"/>
      <c r="S34" s="10"/>
    </row>
    <row r="35" spans="1:19" ht="14.25" customHeight="1">
      <c r="A35" s="84" t="s">
        <v>1064</v>
      </c>
      <c r="B35" s="100" t="s">
        <v>1040</v>
      </c>
      <c r="C35" s="86" t="s">
        <v>967</v>
      </c>
      <c r="D35" s="91" t="s">
        <v>929</v>
      </c>
      <c r="E35" s="91"/>
      <c r="F35" s="89">
        <v>1500</v>
      </c>
      <c r="G35" s="87">
        <v>0.92</v>
      </c>
      <c r="H35" s="87">
        <v>0</v>
      </c>
      <c r="I35" s="87">
        <v>1</v>
      </c>
      <c r="J35" s="87">
        <v>1</v>
      </c>
      <c r="K35" s="87">
        <v>0</v>
      </c>
      <c r="L35" s="88" t="b">
        <v>0</v>
      </c>
      <c r="M35" s="88">
        <v>0</v>
      </c>
      <c r="N35" s="88" t="b">
        <v>0</v>
      </c>
      <c r="O35" s="87">
        <v>1</v>
      </c>
      <c r="P35" s="87">
        <v>1</v>
      </c>
      <c r="Q35" s="87">
        <v>0</v>
      </c>
      <c r="R35" s="3"/>
      <c r="S35" s="10"/>
    </row>
    <row r="36" spans="1:19" ht="14.25" customHeight="1">
      <c r="A36" s="84" t="s">
        <v>1065</v>
      </c>
      <c r="B36" s="100" t="s">
        <v>1040</v>
      </c>
      <c r="C36" s="86" t="s">
        <v>964</v>
      </c>
      <c r="D36" s="91" t="s">
        <v>930</v>
      </c>
      <c r="E36" s="91"/>
      <c r="F36" s="89">
        <v>350</v>
      </c>
      <c r="G36" s="87">
        <v>0.92</v>
      </c>
      <c r="H36" s="87">
        <v>0</v>
      </c>
      <c r="I36" s="87">
        <v>1</v>
      </c>
      <c r="J36" s="87">
        <v>1</v>
      </c>
      <c r="K36" s="87">
        <v>0</v>
      </c>
      <c r="L36" s="88" t="b">
        <v>0</v>
      </c>
      <c r="M36" s="88">
        <v>0</v>
      </c>
      <c r="N36" s="88" t="b">
        <v>0</v>
      </c>
      <c r="O36" s="87">
        <v>1</v>
      </c>
      <c r="P36" s="87">
        <v>1</v>
      </c>
      <c r="Q36" s="87">
        <v>0</v>
      </c>
      <c r="R36" s="3"/>
      <c r="S36" s="10"/>
    </row>
    <row r="37" spans="1:19" ht="14.25" customHeight="1">
      <c r="A37" s="84" t="s">
        <v>1066</v>
      </c>
      <c r="B37" s="100" t="s">
        <v>1040</v>
      </c>
      <c r="C37" s="86" t="s">
        <v>966</v>
      </c>
      <c r="D37" s="91" t="s">
        <v>880</v>
      </c>
      <c r="E37" s="91"/>
      <c r="F37" s="89">
        <v>220</v>
      </c>
      <c r="G37" s="87">
        <v>0.92</v>
      </c>
      <c r="H37" s="87">
        <v>0</v>
      </c>
      <c r="I37" s="87">
        <v>1</v>
      </c>
      <c r="J37" s="87">
        <v>1</v>
      </c>
      <c r="K37" s="87">
        <v>0</v>
      </c>
      <c r="L37" s="88" t="b">
        <v>0</v>
      </c>
      <c r="M37" s="88">
        <v>0</v>
      </c>
      <c r="N37" s="88" t="b">
        <v>0</v>
      </c>
      <c r="O37" s="87">
        <v>1</v>
      </c>
      <c r="P37" s="87">
        <v>1</v>
      </c>
      <c r="Q37" s="87">
        <v>0</v>
      </c>
      <c r="R37" s="3"/>
      <c r="S37" s="10"/>
    </row>
    <row r="38" spans="1:19" ht="14.25" customHeight="1">
      <c r="A38" s="84" t="s">
        <v>1067</v>
      </c>
      <c r="B38" s="100" t="s">
        <v>1040</v>
      </c>
      <c r="C38" s="86" t="s">
        <v>964</v>
      </c>
      <c r="D38" s="91" t="s">
        <v>931</v>
      </c>
      <c r="E38" s="91"/>
      <c r="F38" s="87">
        <v>1280</v>
      </c>
      <c r="G38" s="87">
        <v>0.92</v>
      </c>
      <c r="H38" s="87">
        <v>0</v>
      </c>
      <c r="I38" s="87">
        <v>1</v>
      </c>
      <c r="J38" s="87">
        <v>1</v>
      </c>
      <c r="K38" s="87">
        <v>0</v>
      </c>
      <c r="L38" s="88" t="b">
        <v>0</v>
      </c>
      <c r="M38" s="88">
        <v>0</v>
      </c>
      <c r="N38" s="88" t="b">
        <v>0</v>
      </c>
      <c r="O38" s="87">
        <v>1</v>
      </c>
      <c r="P38" s="87">
        <v>1</v>
      </c>
      <c r="Q38" s="87">
        <v>0</v>
      </c>
      <c r="R38" s="3"/>
      <c r="S38" s="10"/>
    </row>
    <row r="39" spans="1:19" ht="14.25" customHeight="1">
      <c r="A39" s="84" t="s">
        <v>1068</v>
      </c>
      <c r="B39" s="100" t="s">
        <v>1040</v>
      </c>
      <c r="C39" s="86" t="s">
        <v>964</v>
      </c>
      <c r="D39" s="91" t="s">
        <v>932</v>
      </c>
      <c r="E39" s="91"/>
      <c r="F39" s="87">
        <v>466</v>
      </c>
      <c r="G39" s="87">
        <v>0.92</v>
      </c>
      <c r="H39" s="87">
        <v>0</v>
      </c>
      <c r="I39" s="87">
        <v>1</v>
      </c>
      <c r="J39" s="87">
        <v>1</v>
      </c>
      <c r="K39" s="87">
        <v>0</v>
      </c>
      <c r="L39" s="88" t="b">
        <v>0</v>
      </c>
      <c r="M39" s="88">
        <v>0</v>
      </c>
      <c r="N39" s="88" t="b">
        <v>0</v>
      </c>
      <c r="O39" s="87">
        <v>1</v>
      </c>
      <c r="P39" s="87">
        <v>1</v>
      </c>
      <c r="Q39" s="87">
        <v>0</v>
      </c>
      <c r="R39" s="3"/>
      <c r="S39" s="10"/>
    </row>
    <row r="40" spans="1:19" ht="14.25" customHeight="1">
      <c r="A40" s="84" t="s">
        <v>1069</v>
      </c>
      <c r="B40" s="100" t="s">
        <v>1040</v>
      </c>
      <c r="C40" s="86" t="s">
        <v>964</v>
      </c>
      <c r="D40" s="86" t="s">
        <v>933</v>
      </c>
      <c r="E40" s="86"/>
      <c r="F40" s="87">
        <v>1206</v>
      </c>
      <c r="G40" s="87">
        <v>0.92</v>
      </c>
      <c r="H40" s="87">
        <v>0</v>
      </c>
      <c r="I40" s="87">
        <v>1</v>
      </c>
      <c r="J40" s="87">
        <v>1</v>
      </c>
      <c r="K40" s="87">
        <v>0</v>
      </c>
      <c r="L40" s="88" t="b">
        <v>0</v>
      </c>
      <c r="M40" s="88">
        <v>0</v>
      </c>
      <c r="N40" s="88" t="b">
        <v>0</v>
      </c>
      <c r="O40" s="87">
        <v>1</v>
      </c>
      <c r="P40" s="87">
        <v>1</v>
      </c>
      <c r="Q40" s="87">
        <v>0</v>
      </c>
      <c r="R40" s="3"/>
      <c r="S40" s="10"/>
    </row>
    <row r="41" spans="1:19" ht="14.25" customHeight="1">
      <c r="A41" s="84" t="s">
        <v>1070</v>
      </c>
      <c r="B41" s="100" t="s">
        <v>1040</v>
      </c>
      <c r="C41" s="86" t="s">
        <v>964</v>
      </c>
      <c r="D41" s="86" t="s">
        <v>934</v>
      </c>
      <c r="E41" s="86"/>
      <c r="F41" s="87">
        <v>1932</v>
      </c>
      <c r="G41" s="87">
        <v>0.92</v>
      </c>
      <c r="H41" s="87">
        <v>0</v>
      </c>
      <c r="I41" s="87">
        <v>1</v>
      </c>
      <c r="J41" s="87">
        <v>1</v>
      </c>
      <c r="K41" s="87">
        <v>0</v>
      </c>
      <c r="L41" s="88" t="b">
        <v>0</v>
      </c>
      <c r="M41" s="88">
        <v>0</v>
      </c>
      <c r="N41" s="88" t="b">
        <v>0</v>
      </c>
      <c r="O41" s="87">
        <v>1</v>
      </c>
      <c r="P41" s="87">
        <v>1</v>
      </c>
      <c r="Q41" s="87">
        <v>0</v>
      </c>
      <c r="R41" s="3"/>
      <c r="S41" s="10"/>
    </row>
    <row r="42" spans="1:19" ht="14.25" customHeight="1">
      <c r="A42" s="84" t="s">
        <v>1071</v>
      </c>
      <c r="B42" s="100" t="s">
        <v>1040</v>
      </c>
      <c r="C42" s="86" t="s">
        <v>959</v>
      </c>
      <c r="D42" s="86" t="s">
        <v>935</v>
      </c>
      <c r="E42" s="86"/>
      <c r="F42" s="87">
        <v>12.2</v>
      </c>
      <c r="G42" s="87">
        <v>0.92</v>
      </c>
      <c r="H42" s="87">
        <v>0</v>
      </c>
      <c r="I42" s="87">
        <v>1</v>
      </c>
      <c r="J42" s="87">
        <v>1</v>
      </c>
      <c r="K42" s="87">
        <v>0</v>
      </c>
      <c r="L42" s="88" t="b">
        <v>0</v>
      </c>
      <c r="M42" s="88">
        <v>0</v>
      </c>
      <c r="N42" s="88" t="b">
        <v>0</v>
      </c>
      <c r="O42" s="87">
        <v>1</v>
      </c>
      <c r="P42" s="87">
        <v>1</v>
      </c>
      <c r="Q42" s="87">
        <v>0</v>
      </c>
      <c r="R42" s="3"/>
      <c r="S42" s="10"/>
    </row>
    <row r="43" spans="1:19" ht="14.25" customHeight="1">
      <c r="A43" s="84" t="s">
        <v>1072</v>
      </c>
      <c r="B43" s="100" t="s">
        <v>1040</v>
      </c>
      <c r="C43" s="86" t="s">
        <v>959</v>
      </c>
      <c r="D43" s="86" t="s">
        <v>936</v>
      </c>
      <c r="E43" s="86"/>
      <c r="F43" s="87">
        <v>12.5</v>
      </c>
      <c r="G43" s="87">
        <v>0.92</v>
      </c>
      <c r="H43" s="87">
        <v>0</v>
      </c>
      <c r="I43" s="87">
        <v>1</v>
      </c>
      <c r="J43" s="87">
        <v>1</v>
      </c>
      <c r="K43" s="87">
        <v>0</v>
      </c>
      <c r="L43" s="88" t="b">
        <v>0</v>
      </c>
      <c r="M43" s="88">
        <v>0</v>
      </c>
      <c r="N43" s="88" t="b">
        <v>0</v>
      </c>
      <c r="O43" s="87">
        <v>1</v>
      </c>
      <c r="P43" s="87">
        <v>1</v>
      </c>
      <c r="Q43" s="87">
        <v>0</v>
      </c>
      <c r="R43" s="3"/>
      <c r="S43" s="10"/>
    </row>
    <row r="44" spans="1:19" ht="14.25" customHeight="1">
      <c r="A44" s="84" t="s">
        <v>1073</v>
      </c>
      <c r="B44" s="100" t="s">
        <v>1040</v>
      </c>
      <c r="C44" s="86" t="s">
        <v>959</v>
      </c>
      <c r="D44" s="86" t="s">
        <v>937</v>
      </c>
      <c r="E44" s="86"/>
      <c r="F44" s="87">
        <v>46.5</v>
      </c>
      <c r="G44" s="87">
        <v>0.92</v>
      </c>
      <c r="H44" s="87">
        <v>0</v>
      </c>
      <c r="I44" s="87">
        <v>1</v>
      </c>
      <c r="J44" s="87">
        <v>1</v>
      </c>
      <c r="K44" s="87">
        <v>0</v>
      </c>
      <c r="L44" s="88" t="b">
        <v>0</v>
      </c>
      <c r="M44" s="88">
        <v>0</v>
      </c>
      <c r="N44" s="88" t="b">
        <v>0</v>
      </c>
      <c r="O44" s="87">
        <v>1</v>
      </c>
      <c r="P44" s="87">
        <v>1</v>
      </c>
      <c r="Q44" s="87">
        <v>0</v>
      </c>
      <c r="R44" s="3"/>
      <c r="S44" s="10"/>
    </row>
    <row r="45" spans="1:19" ht="14.25" customHeight="1">
      <c r="A45" s="84" t="s">
        <v>1074</v>
      </c>
      <c r="B45" s="100" t="s">
        <v>1040</v>
      </c>
      <c r="C45" s="86" t="s">
        <v>959</v>
      </c>
      <c r="D45" s="86" t="s">
        <v>938</v>
      </c>
      <c r="E45" s="86"/>
      <c r="F45" s="87">
        <v>615</v>
      </c>
      <c r="G45" s="87">
        <v>0.92</v>
      </c>
      <c r="H45" s="87">
        <v>0</v>
      </c>
      <c r="I45" s="87">
        <v>1</v>
      </c>
      <c r="J45" s="87">
        <v>1</v>
      </c>
      <c r="K45" s="87">
        <v>0</v>
      </c>
      <c r="L45" s="88" t="b">
        <v>0</v>
      </c>
      <c r="M45" s="88">
        <v>0</v>
      </c>
      <c r="N45" s="88" t="b">
        <v>0</v>
      </c>
      <c r="O45" s="87">
        <v>1</v>
      </c>
      <c r="P45" s="87">
        <v>1</v>
      </c>
      <c r="Q45" s="87">
        <v>0</v>
      </c>
      <c r="R45" s="3"/>
      <c r="S45" s="10"/>
    </row>
    <row r="46" spans="1:19" ht="14.25" customHeight="1">
      <c r="A46" s="84" t="s">
        <v>1075</v>
      </c>
      <c r="B46" s="100" t="s">
        <v>1040</v>
      </c>
      <c r="C46" s="86" t="s">
        <v>957</v>
      </c>
      <c r="D46" s="86" t="s">
        <v>939</v>
      </c>
      <c r="E46" s="86"/>
      <c r="F46" s="87">
        <v>1200</v>
      </c>
      <c r="G46" s="87">
        <v>0.92</v>
      </c>
      <c r="H46" s="87">
        <v>0</v>
      </c>
      <c r="I46" s="87">
        <v>1</v>
      </c>
      <c r="J46" s="87">
        <v>1</v>
      </c>
      <c r="K46" s="87">
        <v>0</v>
      </c>
      <c r="L46" s="88" t="b">
        <v>0</v>
      </c>
      <c r="M46" s="88">
        <v>0</v>
      </c>
      <c r="N46" s="88" t="b">
        <v>0</v>
      </c>
      <c r="O46" s="87">
        <v>1</v>
      </c>
      <c r="P46" s="87">
        <v>1</v>
      </c>
      <c r="Q46" s="87">
        <v>0</v>
      </c>
      <c r="R46" s="3"/>
      <c r="S46" s="10"/>
    </row>
    <row r="47" spans="1:19" ht="14.25" customHeight="1">
      <c r="A47" s="84" t="s">
        <v>1076</v>
      </c>
      <c r="B47" s="100" t="s">
        <v>1040</v>
      </c>
      <c r="C47" s="86" t="s">
        <v>957</v>
      </c>
      <c r="D47" s="86" t="s">
        <v>940</v>
      </c>
      <c r="E47" s="86"/>
      <c r="F47" s="87">
        <v>620</v>
      </c>
      <c r="G47" s="87">
        <v>0.92</v>
      </c>
      <c r="H47" s="87">
        <v>0</v>
      </c>
      <c r="I47" s="87">
        <v>1</v>
      </c>
      <c r="J47" s="87">
        <v>1</v>
      </c>
      <c r="K47" s="87">
        <v>0</v>
      </c>
      <c r="L47" s="88" t="b">
        <v>0</v>
      </c>
      <c r="M47" s="88">
        <v>0</v>
      </c>
      <c r="N47" s="88" t="b">
        <v>0</v>
      </c>
      <c r="O47" s="87">
        <v>1</v>
      </c>
      <c r="P47" s="87">
        <v>1</v>
      </c>
      <c r="Q47" s="87">
        <v>0</v>
      </c>
      <c r="R47" s="3"/>
      <c r="S47" s="10"/>
    </row>
    <row r="48" spans="1:19" ht="14.25" customHeight="1">
      <c r="A48" s="84" t="s">
        <v>1077</v>
      </c>
      <c r="B48" s="100" t="s">
        <v>1040</v>
      </c>
      <c r="C48" s="86" t="s">
        <v>957</v>
      </c>
      <c r="D48" s="86" t="s">
        <v>941</v>
      </c>
      <c r="E48" s="86"/>
      <c r="F48" s="87">
        <v>303</v>
      </c>
      <c r="G48" s="87">
        <v>0.92</v>
      </c>
      <c r="H48" s="87">
        <v>0</v>
      </c>
      <c r="I48" s="87">
        <v>1</v>
      </c>
      <c r="J48" s="87">
        <v>1</v>
      </c>
      <c r="K48" s="87">
        <v>0</v>
      </c>
      <c r="L48" s="88" t="b">
        <v>0</v>
      </c>
      <c r="M48" s="88">
        <v>0</v>
      </c>
      <c r="N48" s="88" t="b">
        <v>0</v>
      </c>
      <c r="O48" s="87">
        <v>1</v>
      </c>
      <c r="P48" s="87">
        <v>1</v>
      </c>
      <c r="Q48" s="87">
        <v>0</v>
      </c>
      <c r="R48" s="3"/>
      <c r="S48" s="10"/>
    </row>
    <row r="49" spans="1:19" ht="14.25" customHeight="1">
      <c r="A49" s="84" t="s">
        <v>1078</v>
      </c>
      <c r="B49" s="100" t="s">
        <v>1040</v>
      </c>
      <c r="C49" s="86" t="s">
        <v>956</v>
      </c>
      <c r="D49" s="86" t="s">
        <v>942</v>
      </c>
      <c r="E49" s="86"/>
      <c r="F49" s="87">
        <v>500</v>
      </c>
      <c r="G49" s="87">
        <v>0.92</v>
      </c>
      <c r="H49" s="87">
        <v>0</v>
      </c>
      <c r="I49" s="87">
        <v>1</v>
      </c>
      <c r="J49" s="87">
        <v>1</v>
      </c>
      <c r="K49" s="87">
        <v>0</v>
      </c>
      <c r="L49" s="88" t="b">
        <v>0</v>
      </c>
      <c r="M49" s="88">
        <v>0</v>
      </c>
      <c r="N49" s="88" t="b">
        <v>0</v>
      </c>
      <c r="O49" s="87">
        <v>1</v>
      </c>
      <c r="P49" s="87">
        <v>1</v>
      </c>
      <c r="Q49" s="87">
        <v>0</v>
      </c>
      <c r="R49" s="3"/>
      <c r="S49" s="10"/>
    </row>
    <row r="50" spans="1:19" ht="14.25" customHeight="1">
      <c r="A50" s="84" t="s">
        <v>1079</v>
      </c>
      <c r="B50" s="100" t="s">
        <v>1040</v>
      </c>
      <c r="C50" s="86" t="s">
        <v>956</v>
      </c>
      <c r="D50" s="86" t="s">
        <v>943</v>
      </c>
      <c r="E50" s="86"/>
      <c r="F50" s="87">
        <v>600</v>
      </c>
      <c r="G50" s="87">
        <v>0.92</v>
      </c>
      <c r="H50" s="87">
        <v>0</v>
      </c>
      <c r="I50" s="87">
        <v>1</v>
      </c>
      <c r="J50" s="87">
        <v>1</v>
      </c>
      <c r="K50" s="87">
        <v>0</v>
      </c>
      <c r="L50" s="88" t="b">
        <v>0</v>
      </c>
      <c r="M50" s="88">
        <v>0</v>
      </c>
      <c r="N50" s="88" t="b">
        <v>0</v>
      </c>
      <c r="O50" s="87">
        <v>1</v>
      </c>
      <c r="P50" s="87">
        <v>1</v>
      </c>
      <c r="Q50" s="87">
        <v>0</v>
      </c>
      <c r="R50" s="3"/>
      <c r="S50" s="10"/>
    </row>
    <row r="51" spans="1:19" ht="14.25" customHeight="1">
      <c r="A51" s="92" t="s">
        <v>1080</v>
      </c>
      <c r="B51" s="100" t="s">
        <v>1040</v>
      </c>
      <c r="C51" s="93" t="s">
        <v>956</v>
      </c>
      <c r="D51" s="93" t="s">
        <v>944</v>
      </c>
      <c r="E51" s="93"/>
      <c r="F51" s="94">
        <v>1200</v>
      </c>
      <c r="G51" s="87">
        <v>0.92</v>
      </c>
      <c r="H51" s="87">
        <v>0</v>
      </c>
      <c r="I51" s="87">
        <v>1</v>
      </c>
      <c r="J51" s="87">
        <v>1</v>
      </c>
      <c r="K51" s="87">
        <v>0</v>
      </c>
      <c r="L51" s="88" t="b">
        <v>0</v>
      </c>
      <c r="M51" s="88">
        <v>0</v>
      </c>
      <c r="N51" s="88" t="b">
        <v>0</v>
      </c>
      <c r="O51" s="87">
        <v>1</v>
      </c>
      <c r="P51" s="87">
        <v>1</v>
      </c>
      <c r="Q51" s="87">
        <v>0</v>
      </c>
      <c r="R51" s="3"/>
      <c r="S51" s="10"/>
    </row>
    <row r="52" spans="1:19" ht="14.25" customHeight="1">
      <c r="A52" s="84" t="str">
        <f ca="1">テーブル3[[#This Row],[name]]&amp;#REF!</f>
        <v>新冠(放電)</v>
      </c>
      <c r="B52" s="85" t="s">
        <v>1081</v>
      </c>
      <c r="C52" s="86" t="s">
        <v>830</v>
      </c>
      <c r="D52" s="86" t="s">
        <v>968</v>
      </c>
      <c r="E52" s="86"/>
      <c r="F52" s="111">
        <v>200</v>
      </c>
      <c r="G52" s="87">
        <v>0.92</v>
      </c>
      <c r="H52" s="111">
        <v>0</v>
      </c>
      <c r="I52" s="111">
        <v>1</v>
      </c>
      <c r="J52" s="112">
        <v>1</v>
      </c>
      <c r="K52" s="89">
        <v>0</v>
      </c>
      <c r="L52" s="113" t="b">
        <v>0</v>
      </c>
      <c r="M52" s="113">
        <v>0</v>
      </c>
      <c r="N52" s="88" t="b">
        <v>0</v>
      </c>
      <c r="O52" s="89">
        <v>1</v>
      </c>
      <c r="P52" s="89">
        <v>1</v>
      </c>
      <c r="Q52" s="89">
        <v>0</v>
      </c>
    </row>
    <row r="53" spans="1:19" ht="14.25" customHeight="1">
      <c r="A53" s="84" t="str">
        <f ca="1">テーブル3[[#This Row],[name]]&amp;#REF!</f>
        <v>高見(放電)</v>
      </c>
      <c r="B53" s="85" t="s">
        <v>1081</v>
      </c>
      <c r="C53" s="86" t="s">
        <v>909</v>
      </c>
      <c r="D53" s="86" t="s">
        <v>968</v>
      </c>
      <c r="E53" s="86"/>
      <c r="F53" s="111">
        <v>200</v>
      </c>
      <c r="G53" s="87">
        <v>0.92</v>
      </c>
      <c r="H53" s="111">
        <v>0</v>
      </c>
      <c r="I53" s="111">
        <v>1</v>
      </c>
      <c r="J53" s="112">
        <v>1</v>
      </c>
      <c r="K53" s="89">
        <v>0</v>
      </c>
      <c r="L53" s="113" t="b">
        <v>0</v>
      </c>
      <c r="M53" s="113">
        <v>0</v>
      </c>
      <c r="N53" s="88" t="b">
        <v>0</v>
      </c>
      <c r="O53" s="89">
        <v>1</v>
      </c>
      <c r="P53" s="89">
        <v>1</v>
      </c>
      <c r="Q53" s="89">
        <v>0</v>
      </c>
    </row>
    <row r="54" spans="1:19" ht="14.25" customHeight="1">
      <c r="A54" s="84" t="str">
        <f ca="1">テーブル3[[#This Row],[name]]&amp;#REF!</f>
        <v>京極(放電)</v>
      </c>
      <c r="B54" s="85" t="s">
        <v>1081</v>
      </c>
      <c r="C54" s="86" t="s">
        <v>834</v>
      </c>
      <c r="D54" s="86" t="s">
        <v>968</v>
      </c>
      <c r="E54" s="86"/>
      <c r="F54" s="111">
        <v>400</v>
      </c>
      <c r="G54" s="87">
        <v>0.92</v>
      </c>
      <c r="H54" s="111">
        <v>0</v>
      </c>
      <c r="I54" s="111">
        <v>1</v>
      </c>
      <c r="J54" s="112">
        <v>1</v>
      </c>
      <c r="K54" s="89">
        <v>0</v>
      </c>
      <c r="L54" s="113" t="b">
        <v>0</v>
      </c>
      <c r="M54" s="113">
        <v>0</v>
      </c>
      <c r="N54" s="88" t="b">
        <v>0</v>
      </c>
      <c r="O54" s="89">
        <v>1</v>
      </c>
      <c r="P54" s="89">
        <v>1</v>
      </c>
      <c r="Q54" s="89">
        <v>0</v>
      </c>
    </row>
    <row r="55" spans="1:19" ht="14.25" customHeight="1">
      <c r="A55" s="84" t="str">
        <f ca="1">テーブル3[[#This Row],[name]]&amp;#REF!</f>
        <v>第二沼沢(放電)</v>
      </c>
      <c r="B55" s="85" t="s">
        <v>1081</v>
      </c>
      <c r="C55" s="86" t="s">
        <v>910</v>
      </c>
      <c r="D55" s="86" t="s">
        <v>969</v>
      </c>
      <c r="E55" s="86"/>
      <c r="F55" s="111">
        <v>460</v>
      </c>
      <c r="G55" s="87">
        <v>0.92</v>
      </c>
      <c r="H55" s="111">
        <v>0</v>
      </c>
      <c r="I55" s="111">
        <v>1</v>
      </c>
      <c r="J55" s="112">
        <v>1</v>
      </c>
      <c r="K55" s="89">
        <v>0</v>
      </c>
      <c r="L55" s="113" t="b">
        <v>0</v>
      </c>
      <c r="M55" s="113">
        <v>0</v>
      </c>
      <c r="N55" s="88" t="b">
        <v>0</v>
      </c>
      <c r="O55" s="89">
        <v>1</v>
      </c>
      <c r="P55" s="89">
        <v>1</v>
      </c>
      <c r="Q55" s="89">
        <v>0</v>
      </c>
    </row>
    <row r="56" spans="1:19" ht="14.25" customHeight="1">
      <c r="A56" s="84" t="str">
        <f ca="1">テーブル3[[#This Row],[name]]&amp;#REF!</f>
        <v>今市(放電)</v>
      </c>
      <c r="B56" s="85" t="s">
        <v>1081</v>
      </c>
      <c r="C56" s="86" t="s">
        <v>911</v>
      </c>
      <c r="D56" s="86" t="s">
        <v>970</v>
      </c>
      <c r="E56" s="86"/>
      <c r="F56" s="111">
        <v>1050</v>
      </c>
      <c r="G56" s="87">
        <v>0.92</v>
      </c>
      <c r="H56" s="111">
        <v>0</v>
      </c>
      <c r="I56" s="111">
        <v>1</v>
      </c>
      <c r="J56" s="112">
        <v>1</v>
      </c>
      <c r="K56" s="89">
        <v>0</v>
      </c>
      <c r="L56" s="113" t="b">
        <v>0</v>
      </c>
      <c r="M56" s="113">
        <v>0</v>
      </c>
      <c r="N56" s="88" t="b">
        <v>0</v>
      </c>
      <c r="O56" s="89">
        <v>1</v>
      </c>
      <c r="P56" s="89">
        <v>1</v>
      </c>
      <c r="Q56" s="89">
        <v>0</v>
      </c>
    </row>
    <row r="57" spans="1:19" ht="14.25" customHeight="1">
      <c r="A57" s="84" t="str">
        <f ca="1">テーブル3[[#This Row],[name]]&amp;#REF!</f>
        <v>矢木沢(放電)</v>
      </c>
      <c r="B57" s="85" t="s">
        <v>1081</v>
      </c>
      <c r="C57" s="86" t="s">
        <v>912</v>
      </c>
      <c r="D57" s="86" t="s">
        <v>970</v>
      </c>
      <c r="E57" s="86"/>
      <c r="F57" s="111">
        <v>240</v>
      </c>
      <c r="G57" s="87">
        <v>0.92</v>
      </c>
      <c r="H57" s="111">
        <v>0</v>
      </c>
      <c r="I57" s="111">
        <v>1</v>
      </c>
      <c r="J57" s="112">
        <v>1</v>
      </c>
      <c r="K57" s="89">
        <v>0</v>
      </c>
      <c r="L57" s="113" t="b">
        <v>0</v>
      </c>
      <c r="M57" s="113">
        <v>0</v>
      </c>
      <c r="N57" s="88" t="b">
        <v>0</v>
      </c>
      <c r="O57" s="89">
        <v>1</v>
      </c>
      <c r="P57" s="89">
        <v>1</v>
      </c>
      <c r="Q57" s="89">
        <v>0</v>
      </c>
    </row>
    <row r="58" spans="1:19" ht="14.25" customHeight="1">
      <c r="A58" s="84" t="str">
        <f ca="1">テーブル3[[#This Row],[name]]&amp;#REF!</f>
        <v>玉原(放電)</v>
      </c>
      <c r="B58" s="85" t="s">
        <v>1081</v>
      </c>
      <c r="C58" s="86" t="s">
        <v>913</v>
      </c>
      <c r="D58" s="86" t="s">
        <v>970</v>
      </c>
      <c r="E58" s="86"/>
      <c r="F58" s="111">
        <v>1200</v>
      </c>
      <c r="G58" s="87">
        <v>0.92</v>
      </c>
      <c r="H58" s="111">
        <v>0</v>
      </c>
      <c r="I58" s="111">
        <v>1</v>
      </c>
      <c r="J58" s="112">
        <v>1</v>
      </c>
      <c r="K58" s="89">
        <v>0</v>
      </c>
      <c r="L58" s="113" t="b">
        <v>0</v>
      </c>
      <c r="M58" s="113">
        <v>0</v>
      </c>
      <c r="N58" s="88" t="b">
        <v>0</v>
      </c>
      <c r="O58" s="89">
        <v>1</v>
      </c>
      <c r="P58" s="89">
        <v>1</v>
      </c>
      <c r="Q58" s="89">
        <v>0</v>
      </c>
    </row>
    <row r="59" spans="1:19" ht="14.25" customHeight="1">
      <c r="A59" s="84" t="str">
        <f ca="1">テーブル3[[#This Row],[name]]&amp;#REF!</f>
        <v>塩原(放電)</v>
      </c>
      <c r="B59" s="85" t="s">
        <v>1081</v>
      </c>
      <c r="C59" s="86" t="s">
        <v>914</v>
      </c>
      <c r="D59" s="86" t="s">
        <v>970</v>
      </c>
      <c r="E59" s="86"/>
      <c r="F59" s="111">
        <v>900</v>
      </c>
      <c r="G59" s="87">
        <v>0.92</v>
      </c>
      <c r="H59" s="111">
        <v>0</v>
      </c>
      <c r="I59" s="111">
        <v>1</v>
      </c>
      <c r="J59" s="112">
        <v>1</v>
      </c>
      <c r="K59" s="89">
        <v>0</v>
      </c>
      <c r="L59" s="113" t="b">
        <v>0</v>
      </c>
      <c r="M59" s="113">
        <v>0</v>
      </c>
      <c r="N59" s="88" t="b">
        <v>0</v>
      </c>
      <c r="O59" s="89">
        <v>1</v>
      </c>
      <c r="P59" s="89">
        <v>1</v>
      </c>
      <c r="Q59" s="89">
        <v>0</v>
      </c>
    </row>
    <row r="60" spans="1:19" ht="14.25" customHeight="1">
      <c r="A60" s="84" t="str">
        <f ca="1">テーブル3[[#This Row],[name]]&amp;#REF!</f>
        <v>安曇(放電)</v>
      </c>
      <c r="B60" s="85" t="s">
        <v>1081</v>
      </c>
      <c r="C60" s="86" t="s">
        <v>915</v>
      </c>
      <c r="D60" s="86" t="s">
        <v>970</v>
      </c>
      <c r="E60" s="86"/>
      <c r="F60" s="111">
        <v>623</v>
      </c>
      <c r="G60" s="87">
        <v>0.92</v>
      </c>
      <c r="H60" s="111">
        <v>0</v>
      </c>
      <c r="I60" s="111">
        <v>1</v>
      </c>
      <c r="J60" s="112">
        <v>1</v>
      </c>
      <c r="K60" s="89">
        <v>0</v>
      </c>
      <c r="L60" s="113" t="b">
        <v>0</v>
      </c>
      <c r="M60" s="113">
        <v>0</v>
      </c>
      <c r="N60" s="88" t="b">
        <v>0</v>
      </c>
      <c r="O60" s="89">
        <v>1</v>
      </c>
      <c r="P60" s="89">
        <v>1</v>
      </c>
      <c r="Q60" s="89">
        <v>0</v>
      </c>
    </row>
    <row r="61" spans="1:19" ht="14.25" customHeight="1">
      <c r="A61" s="84" t="str">
        <f ca="1">テーブル3[[#This Row],[name]]&amp;#REF!</f>
        <v>水殿(放電)</v>
      </c>
      <c r="B61" s="85" t="s">
        <v>1081</v>
      </c>
      <c r="C61" s="86" t="s">
        <v>916</v>
      </c>
      <c r="D61" s="86" t="s">
        <v>970</v>
      </c>
      <c r="E61" s="86"/>
      <c r="F61" s="111">
        <v>163</v>
      </c>
      <c r="G61" s="87">
        <v>0.92</v>
      </c>
      <c r="H61" s="111">
        <v>0</v>
      </c>
      <c r="I61" s="111">
        <v>1</v>
      </c>
      <c r="J61" s="112">
        <v>1</v>
      </c>
      <c r="K61" s="89">
        <v>0</v>
      </c>
      <c r="L61" s="113" t="b">
        <v>0</v>
      </c>
      <c r="M61" s="113">
        <v>0</v>
      </c>
      <c r="N61" s="88" t="b">
        <v>0</v>
      </c>
      <c r="O61" s="89">
        <v>1</v>
      </c>
      <c r="P61" s="89">
        <v>1</v>
      </c>
      <c r="Q61" s="89">
        <v>0</v>
      </c>
    </row>
    <row r="62" spans="1:19" ht="14.25" customHeight="1">
      <c r="A62" s="84" t="str">
        <f ca="1">テーブル3[[#This Row],[name]]&amp;#REF!</f>
        <v>新高瀬川(放電)</v>
      </c>
      <c r="B62" s="85" t="s">
        <v>1081</v>
      </c>
      <c r="C62" s="86" t="s">
        <v>917</v>
      </c>
      <c r="D62" s="86" t="s">
        <v>970</v>
      </c>
      <c r="E62" s="86"/>
      <c r="F62" s="111">
        <v>1280</v>
      </c>
      <c r="G62" s="87">
        <v>0.92</v>
      </c>
      <c r="H62" s="111">
        <v>0</v>
      </c>
      <c r="I62" s="111">
        <v>1</v>
      </c>
      <c r="J62" s="112">
        <v>1</v>
      </c>
      <c r="K62" s="89">
        <v>0</v>
      </c>
      <c r="L62" s="113" t="b">
        <v>0</v>
      </c>
      <c r="M62" s="113">
        <v>0</v>
      </c>
      <c r="N62" s="88" t="b">
        <v>0</v>
      </c>
      <c r="O62" s="89">
        <v>1</v>
      </c>
      <c r="P62" s="89">
        <v>1</v>
      </c>
      <c r="Q62" s="89">
        <v>0</v>
      </c>
    </row>
    <row r="63" spans="1:19" ht="14.25" customHeight="1">
      <c r="A63" s="84" t="str">
        <f ca="1">テーブル3[[#This Row],[name]]&amp;#REF!</f>
        <v>葛野川(放電)</v>
      </c>
      <c r="B63" s="85" t="s">
        <v>1081</v>
      </c>
      <c r="C63" s="86" t="s">
        <v>918</v>
      </c>
      <c r="D63" s="86" t="s">
        <v>970</v>
      </c>
      <c r="E63" s="86"/>
      <c r="F63" s="111">
        <v>1200</v>
      </c>
      <c r="G63" s="87">
        <v>0.92</v>
      </c>
      <c r="H63" s="111">
        <v>0</v>
      </c>
      <c r="I63" s="111">
        <v>1</v>
      </c>
      <c r="J63" s="112">
        <v>1</v>
      </c>
      <c r="K63" s="89">
        <v>0</v>
      </c>
      <c r="L63" s="113" t="b">
        <v>0</v>
      </c>
      <c r="M63" s="113">
        <v>0</v>
      </c>
      <c r="N63" s="88" t="b">
        <v>0</v>
      </c>
      <c r="O63" s="89">
        <v>1</v>
      </c>
      <c r="P63" s="89">
        <v>1</v>
      </c>
      <c r="Q63" s="89">
        <v>0</v>
      </c>
    </row>
    <row r="64" spans="1:19" ht="14.25" customHeight="1">
      <c r="A64" s="84" t="str">
        <f ca="1">テーブル3[[#This Row],[name]]&amp;#REF!</f>
        <v>神流川(放電)</v>
      </c>
      <c r="B64" s="85" t="s">
        <v>1081</v>
      </c>
      <c r="C64" s="86" t="s">
        <v>919</v>
      </c>
      <c r="D64" s="86" t="s">
        <v>970</v>
      </c>
      <c r="E64" s="86"/>
      <c r="F64" s="111">
        <v>940</v>
      </c>
      <c r="G64" s="87">
        <v>0.92</v>
      </c>
      <c r="H64" s="111">
        <v>0</v>
      </c>
      <c r="I64" s="111">
        <v>1</v>
      </c>
      <c r="J64" s="112">
        <v>1</v>
      </c>
      <c r="K64" s="89">
        <v>0</v>
      </c>
      <c r="L64" s="113" t="b">
        <v>0</v>
      </c>
      <c r="M64" s="113">
        <v>0</v>
      </c>
      <c r="N64" s="88" t="b">
        <v>0</v>
      </c>
      <c r="O64" s="89">
        <v>1</v>
      </c>
      <c r="P64" s="89">
        <v>1</v>
      </c>
      <c r="Q64" s="89">
        <v>0</v>
      </c>
    </row>
    <row r="65" spans="1:17" ht="14.25" customHeight="1">
      <c r="A65" s="84" t="str">
        <f ca="1">テーブル3[[#This Row],[name]]&amp;#REF!</f>
        <v>沼原(放電)</v>
      </c>
      <c r="B65" s="85" t="s">
        <v>1081</v>
      </c>
      <c r="C65" s="86" t="s">
        <v>920</v>
      </c>
      <c r="D65" s="86" t="s">
        <v>970</v>
      </c>
      <c r="E65" s="86"/>
      <c r="F65" s="111">
        <v>675</v>
      </c>
      <c r="G65" s="87">
        <v>0.92</v>
      </c>
      <c r="H65" s="111">
        <v>0</v>
      </c>
      <c r="I65" s="111">
        <v>1</v>
      </c>
      <c r="J65" s="112">
        <v>1</v>
      </c>
      <c r="K65" s="89">
        <v>0</v>
      </c>
      <c r="L65" s="113" t="b">
        <v>0</v>
      </c>
      <c r="M65" s="113">
        <v>0</v>
      </c>
      <c r="N65" s="88" t="b">
        <v>0</v>
      </c>
      <c r="O65" s="89">
        <v>1</v>
      </c>
      <c r="P65" s="89">
        <v>1</v>
      </c>
      <c r="Q65" s="89">
        <v>0</v>
      </c>
    </row>
    <row r="66" spans="1:17" ht="14.25" customHeight="1">
      <c r="A66" s="84" t="str">
        <f ca="1">テーブル3[[#This Row],[name]]&amp;#REF!</f>
        <v>新豊根(放電)</v>
      </c>
      <c r="B66" s="85" t="s">
        <v>1081</v>
      </c>
      <c r="C66" s="86" t="s">
        <v>921</v>
      </c>
      <c r="D66" s="86" t="s">
        <v>967</v>
      </c>
      <c r="E66" s="86"/>
      <c r="F66" s="111">
        <v>1125</v>
      </c>
      <c r="G66" s="87">
        <v>0.92</v>
      </c>
      <c r="H66" s="111">
        <v>0</v>
      </c>
      <c r="I66" s="111">
        <v>1</v>
      </c>
      <c r="J66" s="112">
        <v>1</v>
      </c>
      <c r="K66" s="89">
        <v>0</v>
      </c>
      <c r="L66" s="113" t="b">
        <v>0</v>
      </c>
      <c r="M66" s="113">
        <v>0</v>
      </c>
      <c r="N66" s="88" t="b">
        <v>0</v>
      </c>
      <c r="O66" s="89">
        <v>1</v>
      </c>
      <c r="P66" s="89">
        <v>1</v>
      </c>
      <c r="Q66" s="89">
        <v>0</v>
      </c>
    </row>
    <row r="67" spans="1:17" ht="14.25" customHeight="1">
      <c r="A67" s="84" t="str">
        <f ca="1">テーブル3[[#This Row],[name]]&amp;#REF!</f>
        <v>奥清津(放電)</v>
      </c>
      <c r="B67" s="85" t="s">
        <v>1081</v>
      </c>
      <c r="C67" s="86" t="s">
        <v>922</v>
      </c>
      <c r="D67" s="86" t="s">
        <v>970</v>
      </c>
      <c r="E67" s="86"/>
      <c r="F67" s="111">
        <v>1000</v>
      </c>
      <c r="G67" s="87">
        <v>0.92</v>
      </c>
      <c r="H67" s="111">
        <v>0</v>
      </c>
      <c r="I67" s="111">
        <v>1</v>
      </c>
      <c r="J67" s="112">
        <v>1</v>
      </c>
      <c r="K67" s="89">
        <v>0</v>
      </c>
      <c r="L67" s="113" t="b">
        <v>0</v>
      </c>
      <c r="M67" s="113">
        <v>0</v>
      </c>
      <c r="N67" s="88" t="b">
        <v>0</v>
      </c>
      <c r="O67" s="89">
        <v>1</v>
      </c>
      <c r="P67" s="89">
        <v>1</v>
      </c>
      <c r="Q67" s="89">
        <v>0</v>
      </c>
    </row>
    <row r="68" spans="1:17" ht="14.25" customHeight="1">
      <c r="A68" s="84" t="str">
        <f ca="1">テーブル3[[#This Row],[name]]&amp;#REF!</f>
        <v>奥清津第二(放電)</v>
      </c>
      <c r="B68" s="85" t="s">
        <v>1081</v>
      </c>
      <c r="C68" s="86" t="s">
        <v>923</v>
      </c>
      <c r="D68" s="86" t="s">
        <v>970</v>
      </c>
      <c r="E68" s="86"/>
      <c r="F68" s="111">
        <v>600</v>
      </c>
      <c r="G68" s="87">
        <v>0.92</v>
      </c>
      <c r="H68" s="111">
        <v>0</v>
      </c>
      <c r="I68" s="111">
        <v>1</v>
      </c>
      <c r="J68" s="112">
        <v>1</v>
      </c>
      <c r="K68" s="89">
        <v>0</v>
      </c>
      <c r="L68" s="113" t="b">
        <v>0</v>
      </c>
      <c r="M68" s="113">
        <v>0</v>
      </c>
      <c r="N68" s="88" t="b">
        <v>0</v>
      </c>
      <c r="O68" s="89">
        <v>1</v>
      </c>
      <c r="P68" s="89">
        <v>1</v>
      </c>
      <c r="Q68" s="89">
        <v>0</v>
      </c>
    </row>
    <row r="69" spans="1:17" ht="14.25" customHeight="1">
      <c r="A69" s="84" t="str">
        <f ca="1">テーブル3[[#This Row],[name]]&amp;#REF!</f>
        <v>城山（神奈川）(放電)</v>
      </c>
      <c r="B69" s="85" t="s">
        <v>1081</v>
      </c>
      <c r="C69" s="86" t="s">
        <v>864</v>
      </c>
      <c r="D69" s="86" t="s">
        <v>970</v>
      </c>
      <c r="E69" s="86"/>
      <c r="F69" s="111">
        <v>250</v>
      </c>
      <c r="G69" s="87">
        <v>0.92</v>
      </c>
      <c r="H69" s="111">
        <v>0</v>
      </c>
      <c r="I69" s="111">
        <v>1</v>
      </c>
      <c r="J69" s="112">
        <v>1</v>
      </c>
      <c r="K69" s="89">
        <v>0</v>
      </c>
      <c r="L69" s="113" t="b">
        <v>0</v>
      </c>
      <c r="M69" s="113">
        <v>0</v>
      </c>
      <c r="N69" s="88" t="b">
        <v>0</v>
      </c>
      <c r="O69" s="89">
        <v>1</v>
      </c>
      <c r="P69" s="89">
        <v>1</v>
      </c>
      <c r="Q69" s="89">
        <v>0</v>
      </c>
    </row>
    <row r="70" spans="1:17" ht="14.25" customHeight="1">
      <c r="A70" s="84" t="str">
        <f ca="1">テーブル3[[#This Row],[name]]&amp;#REF!</f>
        <v>下郷(放電)</v>
      </c>
      <c r="B70" s="85" t="s">
        <v>1081</v>
      </c>
      <c r="C70" s="86" t="s">
        <v>924</v>
      </c>
      <c r="D70" s="86" t="s">
        <v>969</v>
      </c>
      <c r="E70" s="86"/>
      <c r="F70" s="111">
        <v>1000</v>
      </c>
      <c r="G70" s="87">
        <v>0.92</v>
      </c>
      <c r="H70" s="111">
        <v>0</v>
      </c>
      <c r="I70" s="111">
        <v>1</v>
      </c>
      <c r="J70" s="112">
        <v>1</v>
      </c>
      <c r="K70" s="89">
        <v>0</v>
      </c>
      <c r="L70" s="113" t="b">
        <v>0</v>
      </c>
      <c r="M70" s="113">
        <v>0</v>
      </c>
      <c r="N70" s="88" t="b">
        <v>0</v>
      </c>
      <c r="O70" s="89">
        <v>1</v>
      </c>
      <c r="P70" s="89">
        <v>1</v>
      </c>
      <c r="Q70" s="89">
        <v>0</v>
      </c>
    </row>
    <row r="71" spans="1:17" ht="14.25" customHeight="1">
      <c r="A71" s="84" t="str">
        <f ca="1">テーブル3[[#This Row],[name]]&amp;#REF!</f>
        <v>畑薙第一(放電)</v>
      </c>
      <c r="B71" s="85" t="s">
        <v>1081</v>
      </c>
      <c r="C71" s="86" t="s">
        <v>925</v>
      </c>
      <c r="D71" s="86" t="s">
        <v>967</v>
      </c>
      <c r="E71" s="86"/>
      <c r="F71" s="111">
        <v>86</v>
      </c>
      <c r="G71" s="87">
        <v>0.92</v>
      </c>
      <c r="H71" s="111">
        <v>0</v>
      </c>
      <c r="I71" s="111">
        <v>1</v>
      </c>
      <c r="J71" s="112">
        <v>1</v>
      </c>
      <c r="K71" s="89">
        <v>0</v>
      </c>
      <c r="L71" s="113" t="b">
        <v>0</v>
      </c>
      <c r="M71" s="113">
        <v>0</v>
      </c>
      <c r="N71" s="88" t="b">
        <v>0</v>
      </c>
      <c r="O71" s="89">
        <v>1</v>
      </c>
      <c r="P71" s="89">
        <v>1</v>
      </c>
      <c r="Q71" s="89">
        <v>0</v>
      </c>
    </row>
    <row r="72" spans="1:17" ht="14.25" customHeight="1">
      <c r="A72" s="84" t="str">
        <f ca="1">テーブル3[[#This Row],[name]]&amp;#REF!</f>
        <v>高根第一(放電)</v>
      </c>
      <c r="B72" s="85" t="s">
        <v>1081</v>
      </c>
      <c r="C72" s="86" t="s">
        <v>926</v>
      </c>
      <c r="D72" s="86" t="s">
        <v>967</v>
      </c>
      <c r="E72" s="86"/>
      <c r="F72" s="111">
        <v>340</v>
      </c>
      <c r="G72" s="87">
        <v>0.92</v>
      </c>
      <c r="H72" s="111">
        <v>0</v>
      </c>
      <c r="I72" s="111">
        <v>1</v>
      </c>
      <c r="J72" s="112">
        <v>1</v>
      </c>
      <c r="K72" s="89">
        <v>0</v>
      </c>
      <c r="L72" s="113" t="b">
        <v>0</v>
      </c>
      <c r="M72" s="113">
        <v>0</v>
      </c>
      <c r="N72" s="88" t="b">
        <v>0</v>
      </c>
      <c r="O72" s="89">
        <v>1</v>
      </c>
      <c r="P72" s="89">
        <v>1</v>
      </c>
      <c r="Q72" s="89">
        <v>0</v>
      </c>
    </row>
    <row r="73" spans="1:17" ht="14.25" customHeight="1">
      <c r="A73" s="84" t="str">
        <f ca="1">テーブル3[[#This Row],[name]]&amp;#REF!</f>
        <v>馬瀬川第一(放電)</v>
      </c>
      <c r="B73" s="85" t="s">
        <v>1081</v>
      </c>
      <c r="C73" s="86" t="s">
        <v>927</v>
      </c>
      <c r="D73" s="86" t="s">
        <v>967</v>
      </c>
      <c r="E73" s="86"/>
      <c r="F73" s="111">
        <v>288</v>
      </c>
      <c r="G73" s="87">
        <v>0.92</v>
      </c>
      <c r="H73" s="111">
        <v>0</v>
      </c>
      <c r="I73" s="111">
        <v>1</v>
      </c>
      <c r="J73" s="112">
        <v>1</v>
      </c>
      <c r="K73" s="89">
        <v>0</v>
      </c>
      <c r="L73" s="113" t="b">
        <v>0</v>
      </c>
      <c r="M73" s="113">
        <v>0</v>
      </c>
      <c r="N73" s="88" t="b">
        <v>0</v>
      </c>
      <c r="O73" s="89">
        <v>1</v>
      </c>
      <c r="P73" s="89">
        <v>1</v>
      </c>
      <c r="Q73" s="89">
        <v>0</v>
      </c>
    </row>
    <row r="74" spans="1:17" ht="14.25" customHeight="1">
      <c r="A74" s="84" t="str">
        <f ca="1">テーブル3[[#This Row],[name]]&amp;#REF!</f>
        <v>奥矢作(放電)</v>
      </c>
      <c r="B74" s="85" t="s">
        <v>1081</v>
      </c>
      <c r="C74" s="86" t="s">
        <v>928</v>
      </c>
      <c r="D74" s="86" t="s">
        <v>967</v>
      </c>
      <c r="E74" s="86"/>
      <c r="F74" s="111">
        <v>1103</v>
      </c>
      <c r="G74" s="87">
        <v>0.92</v>
      </c>
      <c r="H74" s="111">
        <v>0</v>
      </c>
      <c r="I74" s="111">
        <v>1</v>
      </c>
      <c r="J74" s="112">
        <v>1</v>
      </c>
      <c r="K74" s="89">
        <v>0</v>
      </c>
      <c r="L74" s="113" t="b">
        <v>0</v>
      </c>
      <c r="M74" s="113">
        <v>0</v>
      </c>
      <c r="N74" s="88" t="b">
        <v>0</v>
      </c>
      <c r="O74" s="89">
        <v>1</v>
      </c>
      <c r="P74" s="89">
        <v>1</v>
      </c>
      <c r="Q74" s="89">
        <v>0</v>
      </c>
    </row>
    <row r="75" spans="1:17" ht="14.25" customHeight="1">
      <c r="A75" s="84" t="str">
        <f ca="1">テーブル3[[#This Row],[name]]&amp;#REF!</f>
        <v>奥美濃(放電)</v>
      </c>
      <c r="B75" s="85" t="s">
        <v>1081</v>
      </c>
      <c r="C75" s="86" t="s">
        <v>929</v>
      </c>
      <c r="D75" s="86" t="s">
        <v>967</v>
      </c>
      <c r="E75" s="86"/>
      <c r="F75" s="111">
        <v>1500</v>
      </c>
      <c r="G75" s="87">
        <v>0.92</v>
      </c>
      <c r="H75" s="111">
        <v>0</v>
      </c>
      <c r="I75" s="111">
        <v>1</v>
      </c>
      <c r="J75" s="112">
        <v>1</v>
      </c>
      <c r="K75" s="89">
        <v>0</v>
      </c>
      <c r="L75" s="113" t="b">
        <v>0</v>
      </c>
      <c r="M75" s="113">
        <v>0</v>
      </c>
      <c r="N75" s="88" t="b">
        <v>0</v>
      </c>
      <c r="O75" s="89">
        <v>1</v>
      </c>
      <c r="P75" s="89">
        <v>1</v>
      </c>
      <c r="Q75" s="89">
        <v>0</v>
      </c>
    </row>
    <row r="76" spans="1:17" ht="14.25" customHeight="1">
      <c r="A76" s="84" t="str">
        <f ca="1">テーブル3[[#This Row],[name]]&amp;#REF!</f>
        <v>池原(放電)</v>
      </c>
      <c r="B76" s="85" t="s">
        <v>1081</v>
      </c>
      <c r="C76" s="86" t="s">
        <v>930</v>
      </c>
      <c r="D76" s="86" t="s">
        <v>964</v>
      </c>
      <c r="E76" s="86"/>
      <c r="F76" s="111">
        <v>350</v>
      </c>
      <c r="G76" s="87">
        <v>0.92</v>
      </c>
      <c r="H76" s="111">
        <v>0</v>
      </c>
      <c r="I76" s="111">
        <v>1</v>
      </c>
      <c r="J76" s="112">
        <v>1</v>
      </c>
      <c r="K76" s="89">
        <v>0</v>
      </c>
      <c r="L76" s="113" t="b">
        <v>0</v>
      </c>
      <c r="M76" s="113">
        <v>0</v>
      </c>
      <c r="N76" s="88" t="b">
        <v>0</v>
      </c>
      <c r="O76" s="89">
        <v>1</v>
      </c>
      <c r="P76" s="89">
        <v>1</v>
      </c>
      <c r="Q76" s="89">
        <v>0</v>
      </c>
    </row>
    <row r="77" spans="1:17" ht="14.25" customHeight="1">
      <c r="A77" s="84" t="str">
        <f ca="1">テーブル3[[#This Row],[name]]&amp;#REF!</f>
        <v>長野（福井県）(放電)</v>
      </c>
      <c r="B77" s="85" t="s">
        <v>1081</v>
      </c>
      <c r="C77" s="86" t="s">
        <v>880</v>
      </c>
      <c r="D77" s="86" t="s">
        <v>966</v>
      </c>
      <c r="E77" s="86"/>
      <c r="F77" s="111">
        <v>220</v>
      </c>
      <c r="G77" s="87">
        <v>0.92</v>
      </c>
      <c r="H77" s="111">
        <v>0</v>
      </c>
      <c r="I77" s="111">
        <v>1</v>
      </c>
      <c r="J77" s="112">
        <v>1</v>
      </c>
      <c r="K77" s="89">
        <v>0</v>
      </c>
      <c r="L77" s="113" t="b">
        <v>0</v>
      </c>
      <c r="M77" s="113">
        <v>0</v>
      </c>
      <c r="N77" s="88" t="b">
        <v>0</v>
      </c>
      <c r="O77" s="89">
        <v>1</v>
      </c>
      <c r="P77" s="89">
        <v>1</v>
      </c>
      <c r="Q77" s="89">
        <v>0</v>
      </c>
    </row>
    <row r="78" spans="1:17" ht="14.25" customHeight="1">
      <c r="A78" s="84" t="str">
        <f ca="1">テーブル3[[#This Row],[name]]&amp;#REF!</f>
        <v>大河内(放電)</v>
      </c>
      <c r="B78" s="85" t="s">
        <v>1081</v>
      </c>
      <c r="C78" s="86" t="s">
        <v>931</v>
      </c>
      <c r="D78" s="86" t="s">
        <v>964</v>
      </c>
      <c r="E78" s="86"/>
      <c r="F78" s="111">
        <v>1280</v>
      </c>
      <c r="G78" s="87">
        <v>0.92</v>
      </c>
      <c r="H78" s="111">
        <v>0</v>
      </c>
      <c r="I78" s="111">
        <v>1</v>
      </c>
      <c r="J78" s="112">
        <v>1</v>
      </c>
      <c r="K78" s="89">
        <v>0</v>
      </c>
      <c r="L78" s="113" t="b">
        <v>0</v>
      </c>
      <c r="M78" s="113">
        <v>0</v>
      </c>
      <c r="N78" s="88" t="b">
        <v>0</v>
      </c>
      <c r="O78" s="89">
        <v>1</v>
      </c>
      <c r="P78" s="89">
        <v>1</v>
      </c>
      <c r="Q78" s="89">
        <v>0</v>
      </c>
    </row>
    <row r="79" spans="1:17" ht="14.25" customHeight="1">
      <c r="A79" s="84" t="str">
        <f ca="1">テーブル3[[#This Row],[name]]&amp;#REF!</f>
        <v>喜撰山(放電)</v>
      </c>
      <c r="B79" s="85" t="s">
        <v>1081</v>
      </c>
      <c r="C79" s="86" t="s">
        <v>932</v>
      </c>
      <c r="D79" s="86" t="s">
        <v>964</v>
      </c>
      <c r="E79" s="86"/>
      <c r="F79" s="111">
        <v>466</v>
      </c>
      <c r="G79" s="87">
        <v>0.92</v>
      </c>
      <c r="H79" s="111">
        <v>0</v>
      </c>
      <c r="I79" s="111">
        <v>1</v>
      </c>
      <c r="J79" s="112">
        <v>1</v>
      </c>
      <c r="K79" s="89">
        <v>0</v>
      </c>
      <c r="L79" s="113" t="b">
        <v>0</v>
      </c>
      <c r="M79" s="113">
        <v>0</v>
      </c>
      <c r="N79" s="88" t="b">
        <v>0</v>
      </c>
      <c r="O79" s="89">
        <v>1</v>
      </c>
      <c r="P79" s="89">
        <v>1</v>
      </c>
      <c r="Q79" s="89">
        <v>0</v>
      </c>
    </row>
    <row r="80" spans="1:17" ht="14.25" customHeight="1">
      <c r="A80" s="84" t="str">
        <f ca="1">テーブル3[[#This Row],[name]]&amp;#REF!</f>
        <v>奥吉野(放電)</v>
      </c>
      <c r="B80" s="85" t="s">
        <v>1081</v>
      </c>
      <c r="C80" s="86" t="s">
        <v>933</v>
      </c>
      <c r="D80" s="86" t="s">
        <v>964</v>
      </c>
      <c r="E80" s="86"/>
      <c r="F80" s="111">
        <v>1206</v>
      </c>
      <c r="G80" s="87">
        <v>0.92</v>
      </c>
      <c r="H80" s="111">
        <v>0</v>
      </c>
      <c r="I80" s="111">
        <v>1</v>
      </c>
      <c r="J80" s="112">
        <v>1</v>
      </c>
      <c r="K80" s="89">
        <v>0</v>
      </c>
      <c r="L80" s="113" t="b">
        <v>0</v>
      </c>
      <c r="M80" s="113">
        <v>0</v>
      </c>
      <c r="N80" s="88" t="b">
        <v>0</v>
      </c>
      <c r="O80" s="89">
        <v>1</v>
      </c>
      <c r="P80" s="89">
        <v>1</v>
      </c>
      <c r="Q80" s="89">
        <v>0</v>
      </c>
    </row>
    <row r="81" spans="1:17" ht="14.25" customHeight="1">
      <c r="A81" s="84" t="str">
        <f ca="1">テーブル3[[#This Row],[name]]&amp;#REF!</f>
        <v>奥多々良木(放電)</v>
      </c>
      <c r="B81" s="85" t="s">
        <v>1081</v>
      </c>
      <c r="C81" s="86" t="s">
        <v>934</v>
      </c>
      <c r="D81" s="86" t="s">
        <v>964</v>
      </c>
      <c r="E81" s="86"/>
      <c r="F81" s="111">
        <v>1932</v>
      </c>
      <c r="G81" s="87">
        <v>0.92</v>
      </c>
      <c r="H81" s="111">
        <v>0</v>
      </c>
      <c r="I81" s="111">
        <v>1</v>
      </c>
      <c r="J81" s="112">
        <v>1</v>
      </c>
      <c r="K81" s="89">
        <v>0</v>
      </c>
      <c r="L81" s="113" t="b">
        <v>0</v>
      </c>
      <c r="M81" s="113">
        <v>0</v>
      </c>
      <c r="N81" s="88" t="b">
        <v>0</v>
      </c>
      <c r="O81" s="89">
        <v>1</v>
      </c>
      <c r="P81" s="89">
        <v>1</v>
      </c>
      <c r="Q81" s="89">
        <v>0</v>
      </c>
    </row>
    <row r="82" spans="1:17" ht="14.25" customHeight="1">
      <c r="A82" s="84" t="str">
        <f ca="1">テーブル3[[#This Row],[name]]&amp;#REF!</f>
        <v>大森川(放電)</v>
      </c>
      <c r="B82" s="85" t="s">
        <v>1081</v>
      </c>
      <c r="C82" s="86" t="s">
        <v>935</v>
      </c>
      <c r="D82" s="86" t="s">
        <v>959</v>
      </c>
      <c r="E82" s="86"/>
      <c r="F82" s="111">
        <v>12.2</v>
      </c>
      <c r="G82" s="87">
        <v>0.92</v>
      </c>
      <c r="H82" s="111">
        <v>0</v>
      </c>
      <c r="I82" s="111">
        <v>1</v>
      </c>
      <c r="J82" s="112">
        <v>1</v>
      </c>
      <c r="K82" s="89">
        <v>0</v>
      </c>
      <c r="L82" s="113" t="b">
        <v>0</v>
      </c>
      <c r="M82" s="113">
        <v>0</v>
      </c>
      <c r="N82" s="88" t="b">
        <v>0</v>
      </c>
      <c r="O82" s="89">
        <v>1</v>
      </c>
      <c r="P82" s="89">
        <v>1</v>
      </c>
      <c r="Q82" s="89">
        <v>0</v>
      </c>
    </row>
    <row r="83" spans="1:17" ht="14.25" customHeight="1">
      <c r="A83" s="84" t="str">
        <f ca="1">テーブル3[[#This Row],[name]]&amp;#REF!</f>
        <v>穴内川(放電)</v>
      </c>
      <c r="B83" s="85" t="s">
        <v>1081</v>
      </c>
      <c r="C83" s="86" t="s">
        <v>936</v>
      </c>
      <c r="D83" s="86" t="s">
        <v>959</v>
      </c>
      <c r="E83" s="86"/>
      <c r="F83" s="111">
        <v>12.5</v>
      </c>
      <c r="G83" s="87">
        <v>0.92</v>
      </c>
      <c r="H83" s="111">
        <v>0</v>
      </c>
      <c r="I83" s="111">
        <v>1</v>
      </c>
      <c r="J83" s="112">
        <v>1</v>
      </c>
      <c r="K83" s="89">
        <v>0</v>
      </c>
      <c r="L83" s="113" t="b">
        <v>0</v>
      </c>
      <c r="M83" s="113">
        <v>0</v>
      </c>
      <c r="N83" s="88" t="b">
        <v>0</v>
      </c>
      <c r="O83" s="89">
        <v>1</v>
      </c>
      <c r="P83" s="89">
        <v>1</v>
      </c>
      <c r="Q83" s="89">
        <v>0</v>
      </c>
    </row>
    <row r="84" spans="1:17" ht="14.25" customHeight="1">
      <c r="A84" s="84" t="str">
        <f ca="1">テーブル3[[#This Row],[name]]&amp;#REF!</f>
        <v>蔭平(放電)</v>
      </c>
      <c r="B84" s="85" t="s">
        <v>1081</v>
      </c>
      <c r="C84" s="86" t="s">
        <v>937</v>
      </c>
      <c r="D84" s="86" t="s">
        <v>959</v>
      </c>
      <c r="E84" s="86"/>
      <c r="F84" s="111">
        <v>46.5</v>
      </c>
      <c r="G84" s="87">
        <v>0.92</v>
      </c>
      <c r="H84" s="111">
        <v>0</v>
      </c>
      <c r="I84" s="111">
        <v>1</v>
      </c>
      <c r="J84" s="112">
        <v>1</v>
      </c>
      <c r="K84" s="89">
        <v>0</v>
      </c>
      <c r="L84" s="113" t="b">
        <v>0</v>
      </c>
      <c r="M84" s="113">
        <v>0</v>
      </c>
      <c r="N84" s="88" t="b">
        <v>0</v>
      </c>
      <c r="O84" s="89">
        <v>1</v>
      </c>
      <c r="P84" s="89">
        <v>1</v>
      </c>
      <c r="Q84" s="89">
        <v>0</v>
      </c>
    </row>
    <row r="85" spans="1:17" ht="14.25" customHeight="1">
      <c r="A85" s="84" t="str">
        <f ca="1">テーブル3[[#This Row],[name]]&amp;#REF!</f>
        <v>本川(放電)</v>
      </c>
      <c r="B85" s="85" t="s">
        <v>1081</v>
      </c>
      <c r="C85" s="86" t="s">
        <v>938</v>
      </c>
      <c r="D85" s="86" t="s">
        <v>959</v>
      </c>
      <c r="E85" s="86"/>
      <c r="F85" s="111">
        <v>615</v>
      </c>
      <c r="G85" s="87">
        <v>0.92</v>
      </c>
      <c r="H85" s="111">
        <v>0</v>
      </c>
      <c r="I85" s="111">
        <v>1</v>
      </c>
      <c r="J85" s="112">
        <v>1</v>
      </c>
      <c r="K85" s="89">
        <v>0</v>
      </c>
      <c r="L85" s="113" t="b">
        <v>0</v>
      </c>
      <c r="M85" s="113">
        <v>0</v>
      </c>
      <c r="N85" s="88" t="b">
        <v>0</v>
      </c>
      <c r="O85" s="89">
        <v>1</v>
      </c>
      <c r="P85" s="89">
        <v>1</v>
      </c>
      <c r="Q85" s="89">
        <v>0</v>
      </c>
    </row>
    <row r="86" spans="1:17" ht="14.25" customHeight="1">
      <c r="A86" s="84" t="str">
        <f ca="1">テーブル3[[#This Row],[name]]&amp;#REF!</f>
        <v>俣野川(放電)</v>
      </c>
      <c r="B86" s="85" t="s">
        <v>1081</v>
      </c>
      <c r="C86" s="86" t="s">
        <v>939</v>
      </c>
      <c r="D86" s="86" t="s">
        <v>957</v>
      </c>
      <c r="E86" s="86"/>
      <c r="F86" s="111">
        <v>1200</v>
      </c>
      <c r="G86" s="87">
        <v>0.92</v>
      </c>
      <c r="H86" s="111">
        <v>0</v>
      </c>
      <c r="I86" s="111">
        <v>1</v>
      </c>
      <c r="J86" s="112">
        <v>1</v>
      </c>
      <c r="K86" s="89">
        <v>0</v>
      </c>
      <c r="L86" s="113" t="b">
        <v>0</v>
      </c>
      <c r="M86" s="113">
        <v>0</v>
      </c>
      <c r="N86" s="88" t="b">
        <v>0</v>
      </c>
      <c r="O86" s="89">
        <v>1</v>
      </c>
      <c r="P86" s="89">
        <v>1</v>
      </c>
      <c r="Q86" s="89">
        <v>0</v>
      </c>
    </row>
    <row r="87" spans="1:17" ht="14.25" customHeight="1">
      <c r="A87" s="84" t="str">
        <f ca="1">テーブル3[[#This Row],[name]]&amp;#REF!</f>
        <v>南原(放電)</v>
      </c>
      <c r="B87" s="85" t="s">
        <v>1081</v>
      </c>
      <c r="C87" s="86" t="s">
        <v>940</v>
      </c>
      <c r="D87" s="86" t="s">
        <v>957</v>
      </c>
      <c r="E87" s="86"/>
      <c r="F87" s="111">
        <v>620</v>
      </c>
      <c r="G87" s="87">
        <v>0.92</v>
      </c>
      <c r="H87" s="111">
        <v>0</v>
      </c>
      <c r="I87" s="111">
        <v>1</v>
      </c>
      <c r="J87" s="112">
        <v>1</v>
      </c>
      <c r="K87" s="89">
        <v>0</v>
      </c>
      <c r="L87" s="113" t="b">
        <v>0</v>
      </c>
      <c r="M87" s="113">
        <v>0</v>
      </c>
      <c r="N87" s="88" t="b">
        <v>0</v>
      </c>
      <c r="O87" s="89">
        <v>1</v>
      </c>
      <c r="P87" s="89">
        <v>1</v>
      </c>
      <c r="Q87" s="89">
        <v>0</v>
      </c>
    </row>
    <row r="88" spans="1:17" ht="14.25" customHeight="1">
      <c r="A88" s="84" t="str">
        <f ca="1">テーブル3[[#This Row],[name]]&amp;#REF!</f>
        <v>新成羽川(放電)</v>
      </c>
      <c r="B88" s="85" t="s">
        <v>1081</v>
      </c>
      <c r="C88" s="86" t="s">
        <v>941</v>
      </c>
      <c r="D88" s="86" t="s">
        <v>957</v>
      </c>
      <c r="E88" s="86"/>
      <c r="F88" s="111">
        <v>303</v>
      </c>
      <c r="G88" s="87">
        <v>0.92</v>
      </c>
      <c r="H88" s="111">
        <v>0</v>
      </c>
      <c r="I88" s="111">
        <v>1</v>
      </c>
      <c r="J88" s="112">
        <v>1</v>
      </c>
      <c r="K88" s="89">
        <v>0</v>
      </c>
      <c r="L88" s="113" t="b">
        <v>0</v>
      </c>
      <c r="M88" s="113">
        <v>0</v>
      </c>
      <c r="N88" s="88" t="b">
        <v>0</v>
      </c>
      <c r="O88" s="89">
        <v>1</v>
      </c>
      <c r="P88" s="89">
        <v>1</v>
      </c>
      <c r="Q88" s="89">
        <v>0</v>
      </c>
    </row>
    <row r="89" spans="1:17" ht="14.25" customHeight="1">
      <c r="A89" s="84" t="str">
        <f ca="1">テーブル3[[#This Row],[name]]&amp;#REF!</f>
        <v>大平(放電)</v>
      </c>
      <c r="B89" s="85" t="s">
        <v>1081</v>
      </c>
      <c r="C89" s="86" t="s">
        <v>942</v>
      </c>
      <c r="D89" s="86" t="s">
        <v>956</v>
      </c>
      <c r="E89" s="86"/>
      <c r="F89" s="111">
        <v>500</v>
      </c>
      <c r="G89" s="87">
        <v>0.92</v>
      </c>
      <c r="H89" s="111">
        <v>0</v>
      </c>
      <c r="I89" s="111">
        <v>1</v>
      </c>
      <c r="J89" s="112">
        <v>1</v>
      </c>
      <c r="K89" s="89">
        <v>0</v>
      </c>
      <c r="L89" s="113" t="b">
        <v>0</v>
      </c>
      <c r="M89" s="113">
        <v>0</v>
      </c>
      <c r="N89" s="88" t="b">
        <v>0</v>
      </c>
      <c r="O89" s="89">
        <v>1</v>
      </c>
      <c r="P89" s="89">
        <v>1</v>
      </c>
      <c r="Q89" s="89">
        <v>0</v>
      </c>
    </row>
    <row r="90" spans="1:17" ht="14.25" customHeight="1">
      <c r="A90" s="84" t="str">
        <f ca="1">テーブル3[[#This Row],[name]]&amp;#REF!</f>
        <v>天山(放電)</v>
      </c>
      <c r="B90" s="85" t="s">
        <v>1081</v>
      </c>
      <c r="C90" s="86" t="s">
        <v>943</v>
      </c>
      <c r="D90" s="86" t="s">
        <v>956</v>
      </c>
      <c r="E90" s="86"/>
      <c r="F90" s="111">
        <v>600</v>
      </c>
      <c r="G90" s="87">
        <v>0.92</v>
      </c>
      <c r="H90" s="111">
        <v>0</v>
      </c>
      <c r="I90" s="111">
        <v>1</v>
      </c>
      <c r="J90" s="112">
        <v>1</v>
      </c>
      <c r="K90" s="89">
        <v>0</v>
      </c>
      <c r="L90" s="113" t="b">
        <v>0</v>
      </c>
      <c r="M90" s="113">
        <v>0</v>
      </c>
      <c r="N90" s="88" t="b">
        <v>0</v>
      </c>
      <c r="O90" s="89">
        <v>1</v>
      </c>
      <c r="P90" s="89">
        <v>1</v>
      </c>
      <c r="Q90" s="89">
        <v>0</v>
      </c>
    </row>
    <row r="91" spans="1:17" ht="14.25" customHeight="1">
      <c r="A91" s="92" t="str">
        <f ca="1">テーブル3[[#This Row],[name]]&amp;#REF!</f>
        <v>小丸川(放電)</v>
      </c>
      <c r="B91" s="85" t="s">
        <v>1081</v>
      </c>
      <c r="C91" s="93" t="s">
        <v>944</v>
      </c>
      <c r="D91" s="93" t="s">
        <v>956</v>
      </c>
      <c r="E91" s="93"/>
      <c r="F91" s="114">
        <v>1200</v>
      </c>
      <c r="G91" s="87">
        <v>0.92</v>
      </c>
      <c r="H91" s="114">
        <v>0</v>
      </c>
      <c r="I91" s="114">
        <v>1</v>
      </c>
      <c r="J91" s="115">
        <v>1</v>
      </c>
      <c r="K91" s="116">
        <v>0</v>
      </c>
      <c r="L91" s="117" t="b">
        <v>0</v>
      </c>
      <c r="M91" s="117">
        <v>0</v>
      </c>
      <c r="N91" s="118" t="b">
        <v>0</v>
      </c>
      <c r="O91" s="116">
        <v>1</v>
      </c>
      <c r="P91" s="116">
        <v>1</v>
      </c>
      <c r="Q91" s="116">
        <v>0</v>
      </c>
    </row>
    <row r="92" spans="1:17" ht="14.25" customHeight="1"/>
    <row r="93" spans="1:17" ht="14.25" customHeight="1"/>
    <row r="94" spans="1:17" ht="14.25" customHeight="1"/>
    <row r="95" spans="1:17" ht="14.25" customHeight="1"/>
    <row r="96" spans="1:1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 filterMode="1">
    <outlinePr summaryBelow="0"/>
  </sheetPr>
  <dimension ref="A1:P693"/>
  <sheetViews>
    <sheetView tabSelected="1" workbookViewId="0">
      <pane ySplit="1" topLeftCell="A36" activePane="bottomLeft" state="frozen"/>
      <selection pane="bottomLeft" activeCell="I231" sqref="I231"/>
    </sheetView>
  </sheetViews>
  <sheetFormatPr defaultColWidth="9.1328125" defaultRowHeight="12.75"/>
  <cols>
    <col min="1" max="1" width="29.59765625" style="97" bestFit="1" customWidth="1"/>
    <col min="2" max="2" width="12.265625" style="97" bestFit="1" customWidth="1"/>
    <col min="3" max="3" width="19.3984375" style="97" bestFit="1" customWidth="1"/>
    <col min="4" max="4" width="6.86328125" style="96" customWidth="1"/>
    <col min="5" max="5" width="11.73046875" style="96" customWidth="1"/>
    <col min="6" max="7" width="12.59765625" style="96" customWidth="1"/>
    <col min="8" max="8" width="12.59765625" style="99" customWidth="1"/>
    <col min="9" max="10" width="12.59765625" style="96" customWidth="1"/>
    <col min="11" max="12" width="12.59765625" style="97" customWidth="1"/>
    <col min="13" max="16" width="12.59765625" style="99" customWidth="1"/>
    <col min="17" max="16384" width="9.1328125" style="97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96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hidden="1" customHeight="1">
      <c r="A2" s="4" t="s">
        <v>33</v>
      </c>
      <c r="B2" s="4" t="s">
        <v>13</v>
      </c>
      <c r="C2" s="4" t="s">
        <v>34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97" t="b">
        <v>0</v>
      </c>
      <c r="L2" s="97" t="b">
        <v>0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35</v>
      </c>
      <c r="B3" s="4" t="s">
        <v>13</v>
      </c>
      <c r="C3" s="4" t="s">
        <v>36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97" t="b">
        <v>0</v>
      </c>
      <c r="L3" s="97" t="b">
        <v>0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37</v>
      </c>
      <c r="B4" s="4" t="s">
        <v>13</v>
      </c>
      <c r="C4" s="4" t="s">
        <v>36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97" t="b">
        <v>0</v>
      </c>
      <c r="L4" s="97" t="b">
        <v>0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38</v>
      </c>
      <c r="B5" s="4" t="s">
        <v>13</v>
      </c>
      <c r="C5" s="4" t="s">
        <v>36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97" t="b">
        <f t="shared" ref="K5:K36" si="0">K4</f>
        <v>0</v>
      </c>
      <c r="L5" s="97" t="b">
        <v>0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39</v>
      </c>
      <c r="B6" s="4" t="s">
        <v>13</v>
      </c>
      <c r="C6" s="4" t="s">
        <v>36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97" t="b">
        <f t="shared" si="0"/>
        <v>0</v>
      </c>
      <c r="L6" s="97" t="b">
        <v>0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40</v>
      </c>
      <c r="B7" s="4" t="s">
        <v>13</v>
      </c>
      <c r="C7" s="4" t="s">
        <v>34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97" t="b">
        <f t="shared" si="0"/>
        <v>0</v>
      </c>
      <c r="L7" s="97" t="b">
        <v>0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41</v>
      </c>
      <c r="B8" s="4" t="s">
        <v>14</v>
      </c>
      <c r="C8" s="4" t="s">
        <v>36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97" t="b">
        <f t="shared" si="0"/>
        <v>0</v>
      </c>
      <c r="L8" s="97" t="b">
        <v>0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42</v>
      </c>
      <c r="B9" s="4" t="s">
        <v>14</v>
      </c>
      <c r="C9" s="4" t="s">
        <v>43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97" t="b">
        <f t="shared" si="0"/>
        <v>0</v>
      </c>
      <c r="L9" s="97" t="b">
        <v>0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44</v>
      </c>
      <c r="B10" s="4" t="s">
        <v>13</v>
      </c>
      <c r="C10" s="4" t="s">
        <v>34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97" t="b">
        <f t="shared" si="0"/>
        <v>0</v>
      </c>
      <c r="L10" s="97" t="b">
        <v>0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45</v>
      </c>
      <c r="B11" s="4" t="s">
        <v>14</v>
      </c>
      <c r="C11" s="4" t="s">
        <v>36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97" t="b">
        <f t="shared" si="0"/>
        <v>0</v>
      </c>
      <c r="L11" s="97" t="b">
        <v>0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46</v>
      </c>
      <c r="B12" s="4" t="s">
        <v>13</v>
      </c>
      <c r="C12" s="4" t="s">
        <v>34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97" t="b">
        <f t="shared" si="0"/>
        <v>0</v>
      </c>
      <c r="L12" s="97" t="b">
        <v>0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47</v>
      </c>
      <c r="B13" s="4" t="s">
        <v>14</v>
      </c>
      <c r="C13" s="4" t="s">
        <v>36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97" t="b">
        <f t="shared" si="0"/>
        <v>0</v>
      </c>
      <c r="L13" s="97" t="b">
        <v>0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48</v>
      </c>
      <c r="B14" s="4" t="s">
        <v>14</v>
      </c>
      <c r="C14" s="4" t="s">
        <v>34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97" t="b">
        <f t="shared" si="0"/>
        <v>0</v>
      </c>
      <c r="L14" s="97" t="b">
        <v>0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49</v>
      </c>
      <c r="B15" s="4" t="s">
        <v>14</v>
      </c>
      <c r="C15" s="4" t="s">
        <v>36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97" t="b">
        <f t="shared" si="0"/>
        <v>0</v>
      </c>
      <c r="L15" s="97" t="b">
        <v>0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50</v>
      </c>
      <c r="B16" s="4" t="s">
        <v>12</v>
      </c>
      <c r="C16" s="4" t="s">
        <v>36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97" t="b">
        <f t="shared" si="0"/>
        <v>0</v>
      </c>
      <c r="L16" s="97" t="b">
        <v>0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51</v>
      </c>
      <c r="B17" s="4" t="s">
        <v>19</v>
      </c>
      <c r="C17" s="4" t="s">
        <v>43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97" t="b">
        <f t="shared" si="0"/>
        <v>0</v>
      </c>
      <c r="L17" s="97" t="b">
        <v>0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52</v>
      </c>
      <c r="B18" s="5" t="s">
        <v>13</v>
      </c>
      <c r="C18" s="5" t="s">
        <v>36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97" t="b">
        <f t="shared" si="0"/>
        <v>0</v>
      </c>
      <c r="L18" s="97" t="b">
        <v>0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53</v>
      </c>
      <c r="B19" s="4" t="s">
        <v>14</v>
      </c>
      <c r="C19" s="4" t="s">
        <v>36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97" t="b">
        <f t="shared" si="0"/>
        <v>0</v>
      </c>
      <c r="L19" s="97" t="b">
        <v>0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54</v>
      </c>
      <c r="B20" s="4" t="s">
        <v>14</v>
      </c>
      <c r="C20" s="4" t="s">
        <v>34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97" t="b">
        <f t="shared" si="0"/>
        <v>0</v>
      </c>
      <c r="L20" s="97" t="b">
        <v>0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55</v>
      </c>
      <c r="B21" s="4" t="s">
        <v>13</v>
      </c>
      <c r="C21" s="4" t="s">
        <v>36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97" t="b">
        <f t="shared" si="0"/>
        <v>0</v>
      </c>
      <c r="L21" s="97" t="b">
        <v>0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56</v>
      </c>
      <c r="B22" s="4" t="s">
        <v>14</v>
      </c>
      <c r="C22" s="4" t="s">
        <v>36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97" t="b">
        <f t="shared" si="0"/>
        <v>0</v>
      </c>
      <c r="L22" s="97" t="b">
        <v>0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57</v>
      </c>
      <c r="B23" s="4" t="s">
        <v>13</v>
      </c>
      <c r="C23" s="4" t="s">
        <v>36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97" t="b">
        <f t="shared" si="0"/>
        <v>0</v>
      </c>
      <c r="L23" s="97" t="b">
        <v>0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58</v>
      </c>
      <c r="B24" s="4" t="s">
        <v>13</v>
      </c>
      <c r="C24" s="4" t="s">
        <v>36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97" t="b">
        <f t="shared" si="0"/>
        <v>0</v>
      </c>
      <c r="L24" s="97" t="b">
        <v>0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59</v>
      </c>
      <c r="B25" s="4" t="s">
        <v>13</v>
      </c>
      <c r="C25" s="4" t="s">
        <v>36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97" t="b">
        <f t="shared" si="0"/>
        <v>0</v>
      </c>
      <c r="L25" s="97" t="b">
        <v>0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60</v>
      </c>
      <c r="B26" s="4" t="s">
        <v>13</v>
      </c>
      <c r="C26" s="4" t="s">
        <v>36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97" t="b">
        <f t="shared" si="0"/>
        <v>0</v>
      </c>
      <c r="L26" s="97" t="b">
        <v>0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5" t="s">
        <v>61</v>
      </c>
      <c r="B27" s="4" t="s">
        <v>19</v>
      </c>
      <c r="C27" s="4" t="s">
        <v>36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97" t="b">
        <f t="shared" si="0"/>
        <v>0</v>
      </c>
      <c r="L27" s="97" t="b">
        <v>0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62</v>
      </c>
      <c r="B28" s="4" t="s">
        <v>13</v>
      </c>
      <c r="C28" s="4" t="s">
        <v>36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97" t="b">
        <f t="shared" si="0"/>
        <v>0</v>
      </c>
      <c r="L28" s="97" t="b">
        <v>0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63</v>
      </c>
      <c r="B29" s="4" t="s">
        <v>13</v>
      </c>
      <c r="C29" s="4" t="s">
        <v>43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97" t="b">
        <f t="shared" si="0"/>
        <v>0</v>
      </c>
      <c r="L29" s="97" t="b">
        <v>0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64</v>
      </c>
      <c r="B30" s="4" t="s">
        <v>13</v>
      </c>
      <c r="C30" s="5" t="s">
        <v>65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97" t="b">
        <f t="shared" si="0"/>
        <v>0</v>
      </c>
      <c r="L30" s="97" t="b">
        <v>0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66</v>
      </c>
      <c r="B31" s="4" t="s">
        <v>16</v>
      </c>
      <c r="C31" s="4" t="s">
        <v>43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97" t="b">
        <f t="shared" si="0"/>
        <v>0</v>
      </c>
      <c r="L31" s="97" t="b">
        <v>0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67</v>
      </c>
      <c r="B32" s="4" t="s">
        <v>19</v>
      </c>
      <c r="C32" s="4" t="s">
        <v>36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97" t="b">
        <f t="shared" si="0"/>
        <v>0</v>
      </c>
      <c r="L32" s="97" t="b">
        <v>0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68</v>
      </c>
      <c r="B33" s="4" t="s">
        <v>19</v>
      </c>
      <c r="C33" s="4" t="s">
        <v>36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97" t="b">
        <f t="shared" si="0"/>
        <v>0</v>
      </c>
      <c r="L33" s="97" t="b">
        <v>0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69</v>
      </c>
      <c r="B34" s="4" t="s">
        <v>13</v>
      </c>
      <c r="C34" s="4" t="s">
        <v>34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97" t="b">
        <f t="shared" si="0"/>
        <v>0</v>
      </c>
      <c r="L34" s="97" t="b">
        <v>0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hidden="1" customHeight="1">
      <c r="A35" s="4" t="s">
        <v>70</v>
      </c>
      <c r="B35" s="4" t="s">
        <v>19</v>
      </c>
      <c r="C35" s="4" t="s">
        <v>34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97" t="b">
        <f t="shared" si="0"/>
        <v>0</v>
      </c>
      <c r="L35" s="97" t="b">
        <v>0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71</v>
      </c>
      <c r="B36" s="4" t="s">
        <v>16</v>
      </c>
      <c r="C36" s="4" t="s">
        <v>72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11">
        <f>VLOOKUP(C36,'[1]3'!$A$2:$E$11,5,FALSE)</f>
        <v>1</v>
      </c>
      <c r="I36" s="6">
        <v>0</v>
      </c>
      <c r="J36" s="6">
        <v>0</v>
      </c>
      <c r="K36" s="97" t="b">
        <f t="shared" si="0"/>
        <v>0</v>
      </c>
      <c r="L36" s="97" t="b">
        <v>0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73</v>
      </c>
      <c r="B37" s="4" t="s">
        <v>16</v>
      </c>
      <c r="C37" s="4" t="s">
        <v>36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97" t="b">
        <f t="shared" ref="K37:K68" si="1">K36</f>
        <v>0</v>
      </c>
      <c r="L37" s="97" t="b">
        <v>0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1012</v>
      </c>
      <c r="B38" s="4" t="s">
        <v>15</v>
      </c>
      <c r="C38" s="14" t="s">
        <v>1013</v>
      </c>
      <c r="D38" s="6">
        <v>1</v>
      </c>
      <c r="E38" s="2">
        <f>VLOOKUP(C38,'[1]3'!$A$2:$D$11,3,FALSE)</f>
        <v>170000</v>
      </c>
      <c r="F38" s="2">
        <f>VLOOKUP(C38,'[1]3'!$A$2:$D$11,4,FALSE)</f>
        <v>12500</v>
      </c>
      <c r="G38" s="6">
        <v>1000</v>
      </c>
      <c r="H38" s="11">
        <f>VLOOKUP(C38,'[1]3'!$A$2:$E$11,5,FALSE)</f>
        <v>1</v>
      </c>
      <c r="I38" s="6">
        <v>0</v>
      </c>
      <c r="J38" s="6">
        <v>0</v>
      </c>
      <c r="K38" s="97" t="b">
        <f t="shared" si="1"/>
        <v>0</v>
      </c>
      <c r="L38" s="97" t="b">
        <v>0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74</v>
      </c>
      <c r="B39" s="4" t="s">
        <v>10</v>
      </c>
      <c r="C39" s="4" t="s">
        <v>34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97" t="b">
        <f t="shared" si="1"/>
        <v>0</v>
      </c>
      <c r="L39" s="97" t="b">
        <v>0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hidden="1" customHeight="1">
      <c r="A40" s="4" t="s">
        <v>75</v>
      </c>
      <c r="B40" s="4" t="s">
        <v>10</v>
      </c>
      <c r="C40" s="4" t="s">
        <v>34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97" t="b">
        <f t="shared" si="1"/>
        <v>0</v>
      </c>
      <c r="L40" s="97" t="b">
        <v>0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76</v>
      </c>
      <c r="B41" s="4" t="s">
        <v>17</v>
      </c>
      <c r="C41" s="4" t="s">
        <v>65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97" t="b">
        <f t="shared" si="1"/>
        <v>0</v>
      </c>
      <c r="L41" s="97" t="b">
        <v>0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77</v>
      </c>
      <c r="B42" s="4" t="s">
        <v>13</v>
      </c>
      <c r="C42" s="4" t="s">
        <v>36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97" t="b">
        <f t="shared" si="1"/>
        <v>0</v>
      </c>
      <c r="L42" s="97" t="b">
        <v>0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78</v>
      </c>
      <c r="B43" s="4" t="s">
        <v>10</v>
      </c>
      <c r="C43" s="5" t="s">
        <v>1099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97" t="b">
        <f t="shared" si="1"/>
        <v>0</v>
      </c>
      <c r="L43" s="97" t="b">
        <v>0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80</v>
      </c>
      <c r="B44" s="4" t="s">
        <v>16</v>
      </c>
      <c r="C44" s="4" t="s">
        <v>65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97" t="b">
        <f t="shared" si="1"/>
        <v>0</v>
      </c>
      <c r="L44" s="97" t="b">
        <v>0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hidden="1" customHeight="1">
      <c r="A45" s="5" t="s">
        <v>81</v>
      </c>
      <c r="B45" s="4" t="s">
        <v>19</v>
      </c>
      <c r="C45" s="4" t="s">
        <v>34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97" t="b">
        <f t="shared" si="1"/>
        <v>0</v>
      </c>
      <c r="L45" s="97" t="b">
        <v>0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hidden="1" customHeight="1">
      <c r="A46" s="4" t="s">
        <v>82</v>
      </c>
      <c r="B46" s="4" t="s">
        <v>17</v>
      </c>
      <c r="C46" s="4" t="s">
        <v>34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97" t="b">
        <f t="shared" si="1"/>
        <v>0</v>
      </c>
      <c r="L46" s="97" t="b">
        <v>0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hidden="1" customHeight="1">
      <c r="A47" s="4" t="s">
        <v>83</v>
      </c>
      <c r="B47" s="4" t="s">
        <v>16</v>
      </c>
      <c r="C47" s="4" t="s">
        <v>34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97" t="b">
        <f t="shared" si="1"/>
        <v>0</v>
      </c>
      <c r="L47" s="97" t="b">
        <v>0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84</v>
      </c>
      <c r="B48" s="4" t="s">
        <v>15</v>
      </c>
      <c r="C48" s="4" t="s">
        <v>72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11">
        <f>VLOOKUP(C48,'[1]3'!$A$2:$E$11,5,FALSE)</f>
        <v>1</v>
      </c>
      <c r="I48" s="6">
        <v>0</v>
      </c>
      <c r="J48" s="6">
        <v>0</v>
      </c>
      <c r="K48" s="97" t="b">
        <f t="shared" si="1"/>
        <v>0</v>
      </c>
      <c r="L48" s="97" t="b">
        <v>0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85</v>
      </c>
      <c r="B49" s="4" t="s">
        <v>13</v>
      </c>
      <c r="C49" s="4" t="s">
        <v>72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11">
        <v>0</v>
      </c>
      <c r="I49" s="6">
        <v>0</v>
      </c>
      <c r="J49" s="6">
        <v>0</v>
      </c>
      <c r="K49" s="97" t="b">
        <f t="shared" si="1"/>
        <v>0</v>
      </c>
      <c r="L49" s="97" t="b">
        <v>0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86</v>
      </c>
      <c r="B50" s="4" t="s">
        <v>18</v>
      </c>
      <c r="C50" s="4" t="s">
        <v>34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97" t="b">
        <f t="shared" si="1"/>
        <v>0</v>
      </c>
      <c r="L50" s="97" t="b">
        <v>0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87</v>
      </c>
      <c r="B51" s="4" t="s">
        <v>12</v>
      </c>
      <c r="C51" s="4" t="s">
        <v>36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97" t="b">
        <f t="shared" si="1"/>
        <v>0</v>
      </c>
      <c r="L51" s="97" t="b">
        <v>0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88</v>
      </c>
      <c r="B52" s="4" t="s">
        <v>17</v>
      </c>
      <c r="C52" s="4" t="s">
        <v>34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97" t="b">
        <f t="shared" si="1"/>
        <v>0</v>
      </c>
      <c r="L52" s="97" t="b">
        <v>0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hidden="1" customHeight="1">
      <c r="A53" s="4" t="s">
        <v>89</v>
      </c>
      <c r="B53" s="4" t="s">
        <v>17</v>
      </c>
      <c r="C53" s="4" t="s">
        <v>34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97" t="b">
        <f t="shared" si="1"/>
        <v>0</v>
      </c>
      <c r="L53" s="97" t="b">
        <v>0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hidden="1" customHeight="1">
      <c r="A54" s="4" t="s">
        <v>90</v>
      </c>
      <c r="B54" s="4" t="s">
        <v>14</v>
      </c>
      <c r="C54" s="4" t="s">
        <v>34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97" t="b">
        <f t="shared" si="1"/>
        <v>0</v>
      </c>
      <c r="L54" s="97" t="b">
        <v>0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hidden="1" customHeight="1">
      <c r="A55" s="4" t="s">
        <v>91</v>
      </c>
      <c r="B55" s="4" t="s">
        <v>17</v>
      </c>
      <c r="C55" s="4" t="s">
        <v>34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97" t="b">
        <f t="shared" si="1"/>
        <v>0</v>
      </c>
      <c r="L55" s="97" t="b">
        <v>0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hidden="1" customHeight="1">
      <c r="A56" s="4" t="s">
        <v>92</v>
      </c>
      <c r="B56" s="4" t="s">
        <v>19</v>
      </c>
      <c r="C56" s="4" t="s">
        <v>43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97" t="b">
        <f t="shared" si="1"/>
        <v>0</v>
      </c>
      <c r="L56" s="97" t="b">
        <v>0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93</v>
      </c>
      <c r="B57" s="4" t="s">
        <v>19</v>
      </c>
      <c r="C57" s="4" t="s">
        <v>43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97" t="b">
        <f t="shared" si="1"/>
        <v>0</v>
      </c>
      <c r="L57" s="97" t="b">
        <v>0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94</v>
      </c>
      <c r="B58" s="4" t="s">
        <v>13</v>
      </c>
      <c r="C58" s="4" t="s">
        <v>34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97" t="b">
        <f t="shared" si="1"/>
        <v>0</v>
      </c>
      <c r="L58" s="97" t="b">
        <v>0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95</v>
      </c>
      <c r="B59" s="4" t="s">
        <v>13</v>
      </c>
      <c r="C59" s="4" t="s">
        <v>65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97" t="b">
        <f t="shared" si="1"/>
        <v>0</v>
      </c>
      <c r="L59" s="97" t="b">
        <v>0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96</v>
      </c>
      <c r="B60" s="12" t="s">
        <v>1018</v>
      </c>
      <c r="C60" s="14" t="s">
        <v>1019</v>
      </c>
      <c r="D60" s="6">
        <v>1</v>
      </c>
      <c r="E60" s="2">
        <f>VLOOKUP(C60,'[1]3'!$A$2:$D$11,3,FALSE)</f>
        <v>170000</v>
      </c>
      <c r="F60" s="2">
        <f>VLOOKUP(C60,'[1]3'!$A$2:$D$11,4,FALSE)</f>
        <v>12500</v>
      </c>
      <c r="G60" s="6">
        <v>104.77</v>
      </c>
      <c r="H60" s="11">
        <f>VLOOKUP(C60,'[1]3'!$A$2:$E$11,5,FALSE)</f>
        <v>1</v>
      </c>
      <c r="I60" s="6">
        <v>0</v>
      </c>
      <c r="J60" s="6">
        <v>0</v>
      </c>
      <c r="K60" s="97" t="b">
        <f t="shared" si="1"/>
        <v>0</v>
      </c>
      <c r="L60" s="97" t="b">
        <v>0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97</v>
      </c>
      <c r="B61" s="4" t="s">
        <v>19</v>
      </c>
      <c r="C61" s="4" t="s">
        <v>36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97" t="b">
        <f t="shared" si="1"/>
        <v>0</v>
      </c>
      <c r="L61" s="97" t="b">
        <v>0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98</v>
      </c>
      <c r="B62" s="4" t="s">
        <v>16</v>
      </c>
      <c r="C62" s="4" t="s">
        <v>34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97" t="b">
        <f t="shared" si="1"/>
        <v>0</v>
      </c>
      <c r="L62" s="97" t="b">
        <v>0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hidden="1" customHeight="1">
      <c r="A63" s="4" t="s">
        <v>99</v>
      </c>
      <c r="B63" s="4" t="s">
        <v>16</v>
      </c>
      <c r="C63" s="4" t="s">
        <v>34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97" t="b">
        <f t="shared" si="1"/>
        <v>0</v>
      </c>
      <c r="L63" s="97" t="b">
        <v>0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100</v>
      </c>
      <c r="B64" s="4" t="s">
        <v>13</v>
      </c>
      <c r="C64" s="12" t="s">
        <v>1004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1">
        <f>VLOOKUP(C64,'[1]3'!$A$2:$E$11,5,FALSE)</f>
        <v>1</v>
      </c>
      <c r="I64" s="6">
        <v>0</v>
      </c>
      <c r="J64" s="6">
        <v>0</v>
      </c>
      <c r="K64" s="97" t="b">
        <f t="shared" si="1"/>
        <v>0</v>
      </c>
      <c r="L64" s="97" t="b">
        <v>0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102</v>
      </c>
      <c r="B65" s="4" t="s">
        <v>13</v>
      </c>
      <c r="C65" s="4" t="s">
        <v>34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97" t="b">
        <f t="shared" si="1"/>
        <v>0</v>
      </c>
      <c r="L65" s="97" t="b">
        <v>0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hidden="1" customHeight="1">
      <c r="A66" s="4" t="s">
        <v>103</v>
      </c>
      <c r="B66" s="4" t="s">
        <v>18</v>
      </c>
      <c r="C66" s="4" t="s">
        <v>34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97" t="b">
        <f t="shared" si="1"/>
        <v>0</v>
      </c>
      <c r="L66" s="97" t="b">
        <v>0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104</v>
      </c>
      <c r="B67" s="4" t="s">
        <v>16</v>
      </c>
      <c r="C67" s="4" t="s">
        <v>36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97" t="b">
        <f t="shared" si="1"/>
        <v>0</v>
      </c>
      <c r="L67" s="97" t="b">
        <v>0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5" t="s">
        <v>105</v>
      </c>
      <c r="B68" s="4" t="s">
        <v>16</v>
      </c>
      <c r="C68" s="4" t="s">
        <v>43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97" t="b">
        <f t="shared" si="1"/>
        <v>0</v>
      </c>
      <c r="L68" s="97" t="b">
        <v>0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5" t="s">
        <v>106</v>
      </c>
      <c r="B69" s="4" t="s">
        <v>10</v>
      </c>
      <c r="C69" s="4" t="s">
        <v>65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97" t="b">
        <f t="shared" ref="K69:K100" si="2">K68</f>
        <v>0</v>
      </c>
      <c r="L69" s="97" t="b">
        <v>0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107</v>
      </c>
      <c r="B70" s="4" t="s">
        <v>13</v>
      </c>
      <c r="C70" s="4" t="s">
        <v>36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97" t="b">
        <f t="shared" si="2"/>
        <v>0</v>
      </c>
      <c r="L70" s="97" t="b">
        <v>0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108</v>
      </c>
      <c r="B71" s="4" t="s">
        <v>17</v>
      </c>
      <c r="C71" s="4" t="s">
        <v>36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97" t="b">
        <f t="shared" si="2"/>
        <v>0</v>
      </c>
      <c r="L71" s="97" t="b">
        <v>0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109</v>
      </c>
      <c r="B72" s="4" t="s">
        <v>17</v>
      </c>
      <c r="C72" s="5" t="s">
        <v>79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97" t="b">
        <f t="shared" si="2"/>
        <v>0</v>
      </c>
      <c r="L72" s="97" t="b">
        <v>0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110</v>
      </c>
      <c r="B73" s="4" t="s">
        <v>12</v>
      </c>
      <c r="C73" s="4" t="s">
        <v>36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97" t="b">
        <f t="shared" si="2"/>
        <v>0</v>
      </c>
      <c r="L73" s="97" t="b">
        <v>0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hidden="1" customHeight="1">
      <c r="A74" s="4" t="s">
        <v>111</v>
      </c>
      <c r="B74" s="4" t="s">
        <v>19</v>
      </c>
      <c r="C74" s="4" t="s">
        <v>34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97" t="b">
        <f t="shared" si="2"/>
        <v>0</v>
      </c>
      <c r="L74" s="97" t="b">
        <v>0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hidden="1" customHeight="1">
      <c r="A75" s="4" t="s">
        <v>112</v>
      </c>
      <c r="B75" s="4" t="s">
        <v>12</v>
      </c>
      <c r="C75" s="4" t="s">
        <v>34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97" t="b">
        <f t="shared" si="2"/>
        <v>0</v>
      </c>
      <c r="L75" s="97" t="b">
        <v>0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hidden="1" customHeight="1">
      <c r="A76" s="4" t="s">
        <v>113</v>
      </c>
      <c r="B76" s="4" t="s">
        <v>19</v>
      </c>
      <c r="C76" s="4" t="s">
        <v>36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97" t="b">
        <f t="shared" si="2"/>
        <v>0</v>
      </c>
      <c r="L76" s="97" t="b">
        <v>0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114</v>
      </c>
      <c r="B77" s="4" t="s">
        <v>12</v>
      </c>
      <c r="C77" s="4" t="s">
        <v>36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97" t="b">
        <f t="shared" si="2"/>
        <v>0</v>
      </c>
      <c r="L77" s="97" t="b">
        <v>0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115</v>
      </c>
      <c r="B78" s="4" t="s">
        <v>12</v>
      </c>
      <c r="C78" s="4" t="s">
        <v>36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97" t="b">
        <f t="shared" si="2"/>
        <v>0</v>
      </c>
      <c r="L78" s="97" t="b">
        <v>0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116</v>
      </c>
      <c r="B79" s="4" t="s">
        <v>13</v>
      </c>
      <c r="C79" s="4" t="s">
        <v>43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97" t="b">
        <f t="shared" si="2"/>
        <v>0</v>
      </c>
      <c r="L79" s="97" t="b">
        <v>0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117</v>
      </c>
      <c r="B80" s="4" t="s">
        <v>13</v>
      </c>
      <c r="C80" s="4" t="s">
        <v>65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97" t="b">
        <f t="shared" si="2"/>
        <v>0</v>
      </c>
      <c r="L80" s="97" t="b">
        <v>0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118</v>
      </c>
      <c r="B81" s="4" t="s">
        <v>17</v>
      </c>
      <c r="C81" s="4" t="s">
        <v>65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97" t="b">
        <f t="shared" si="2"/>
        <v>0</v>
      </c>
      <c r="L81" s="97" t="b">
        <v>0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119</v>
      </c>
      <c r="B82" s="4" t="s">
        <v>19</v>
      </c>
      <c r="C82" s="4" t="s">
        <v>65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97" t="b">
        <f t="shared" si="2"/>
        <v>0</v>
      </c>
      <c r="L82" s="97" t="b">
        <v>0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120</v>
      </c>
      <c r="B83" s="4" t="s">
        <v>17</v>
      </c>
      <c r="C83" s="4" t="s">
        <v>34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97" t="b">
        <f t="shared" si="2"/>
        <v>0</v>
      </c>
      <c r="L83" s="97" t="b">
        <v>0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121</v>
      </c>
      <c r="B84" s="4" t="s">
        <v>12</v>
      </c>
      <c r="C84" s="4" t="s">
        <v>34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97" t="b">
        <f t="shared" si="2"/>
        <v>0</v>
      </c>
      <c r="L84" s="97" t="b">
        <v>0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hidden="1" customHeight="1">
      <c r="A85" s="4" t="s">
        <v>122</v>
      </c>
      <c r="B85" s="4" t="s">
        <v>13</v>
      </c>
      <c r="C85" s="4" t="s">
        <v>36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97" t="b">
        <f t="shared" si="2"/>
        <v>0</v>
      </c>
      <c r="L85" s="97" t="b">
        <v>0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hidden="1" customHeight="1">
      <c r="A86" s="4" t="s">
        <v>123</v>
      </c>
      <c r="B86" s="4" t="s">
        <v>19</v>
      </c>
      <c r="C86" s="4" t="s">
        <v>34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97" t="b">
        <f t="shared" si="2"/>
        <v>0</v>
      </c>
      <c r="L86" s="97" t="b">
        <v>0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hidden="1" customHeight="1">
      <c r="A87" s="4" t="s">
        <v>124</v>
      </c>
      <c r="B87" s="4" t="s">
        <v>13</v>
      </c>
      <c r="C87" s="4" t="s">
        <v>36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97" t="b">
        <f t="shared" si="2"/>
        <v>0</v>
      </c>
      <c r="L87" s="97" t="b">
        <v>0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hidden="1" customHeight="1">
      <c r="A88" s="4" t="s">
        <v>125</v>
      </c>
      <c r="B88" s="4" t="s">
        <v>19</v>
      </c>
      <c r="C88" s="4" t="s">
        <v>34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97" t="b">
        <f t="shared" si="2"/>
        <v>0</v>
      </c>
      <c r="L88" s="97" t="b">
        <v>0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hidden="1" customHeight="1">
      <c r="A89" s="4" t="s">
        <v>126</v>
      </c>
      <c r="B89" s="4" t="s">
        <v>13</v>
      </c>
      <c r="C89" s="4" t="s">
        <v>36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97" t="b">
        <f t="shared" si="2"/>
        <v>0</v>
      </c>
      <c r="L89" s="97" t="b">
        <v>0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hidden="1" customHeight="1">
      <c r="A90" s="14" t="s">
        <v>1036</v>
      </c>
      <c r="B90" s="12" t="s">
        <v>1021</v>
      </c>
      <c r="C90" s="4" t="s">
        <v>101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1600</v>
      </c>
      <c r="H90" s="11">
        <f>VLOOKUP(C90,'[1]3'!$A$2:$E$11,5,FALSE)</f>
        <v>0.53</v>
      </c>
      <c r="I90" s="6">
        <v>0</v>
      </c>
      <c r="J90" s="6">
        <v>0</v>
      </c>
      <c r="K90" s="97" t="b">
        <f t="shared" si="2"/>
        <v>0</v>
      </c>
      <c r="L90" s="97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hidden="1" customHeight="1">
      <c r="A91" s="4" t="s">
        <v>128</v>
      </c>
      <c r="B91" s="4" t="s">
        <v>17</v>
      </c>
      <c r="C91" s="4" t="s">
        <v>36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97" t="b">
        <f t="shared" si="2"/>
        <v>0</v>
      </c>
      <c r="L91" s="97" t="b">
        <v>0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hidden="1" customHeight="1">
      <c r="A92" s="4" t="s">
        <v>129</v>
      </c>
      <c r="B92" s="4" t="s">
        <v>17</v>
      </c>
      <c r="C92" s="4" t="s">
        <v>36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97" t="b">
        <f t="shared" si="2"/>
        <v>0</v>
      </c>
      <c r="L92" s="97" t="b">
        <v>0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hidden="1" customHeight="1">
      <c r="A93" s="4" t="s">
        <v>130</v>
      </c>
      <c r="B93" s="5" t="s">
        <v>10</v>
      </c>
      <c r="C93" s="5" t="s">
        <v>36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97" t="b">
        <f t="shared" si="2"/>
        <v>0</v>
      </c>
      <c r="L93" s="97" t="b">
        <v>0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hidden="1" customHeight="1">
      <c r="A94" s="4" t="s">
        <v>131</v>
      </c>
      <c r="B94" s="4" t="s">
        <v>13</v>
      </c>
      <c r="C94" s="4" t="s">
        <v>43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97" t="b">
        <f t="shared" si="2"/>
        <v>0</v>
      </c>
      <c r="L94" s="97" t="b">
        <v>0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hidden="1" customHeight="1">
      <c r="A95" s="4" t="s">
        <v>132</v>
      </c>
      <c r="B95" s="4" t="s">
        <v>16</v>
      </c>
      <c r="C95" s="4" t="s">
        <v>36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97" t="b">
        <f t="shared" si="2"/>
        <v>0</v>
      </c>
      <c r="L95" s="97" t="b">
        <v>0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hidden="1" customHeight="1">
      <c r="A96" s="4" t="s">
        <v>133</v>
      </c>
      <c r="B96" s="4" t="s">
        <v>13</v>
      </c>
      <c r="C96" s="4" t="s">
        <v>36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97" t="b">
        <f t="shared" si="2"/>
        <v>0</v>
      </c>
      <c r="L96" s="97" t="b">
        <v>0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hidden="1" customHeight="1">
      <c r="A97" s="4" t="s">
        <v>134</v>
      </c>
      <c r="B97" s="4" t="s">
        <v>17</v>
      </c>
      <c r="C97" s="4" t="s">
        <v>36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97" t="b">
        <f t="shared" si="2"/>
        <v>0</v>
      </c>
      <c r="L97" s="97" t="b">
        <v>0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hidden="1" customHeight="1">
      <c r="A98" s="4" t="s">
        <v>135</v>
      </c>
      <c r="B98" s="4" t="s">
        <v>13</v>
      </c>
      <c r="C98" s="4" t="s">
        <v>34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97" t="b">
        <f t="shared" si="2"/>
        <v>0</v>
      </c>
      <c r="L98" s="97" t="b">
        <v>0</v>
      </c>
      <c r="M98" s="7">
        <v>0.6</v>
      </c>
      <c r="N98" s="7">
        <v>0.6</v>
      </c>
      <c r="O98" s="7">
        <v>35.908012599999999</v>
      </c>
      <c r="P98" s="7">
        <v>140.70367580000001</v>
      </c>
    </row>
    <row r="99" spans="1:16" ht="14.25" hidden="1" customHeight="1">
      <c r="A99" s="4" t="s">
        <v>136</v>
      </c>
      <c r="B99" s="4" t="s">
        <v>14</v>
      </c>
      <c r="C99" s="4" t="s">
        <v>65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97" t="b">
        <f t="shared" si="2"/>
        <v>0</v>
      </c>
      <c r="L99" s="97" t="b">
        <v>0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hidden="1" customHeight="1">
      <c r="A100" s="4" t="s">
        <v>137</v>
      </c>
      <c r="B100" s="4" t="s">
        <v>12</v>
      </c>
      <c r="C100" s="4" t="s">
        <v>34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97" t="b">
        <f t="shared" si="2"/>
        <v>0</v>
      </c>
      <c r="L100" s="97" t="b">
        <v>0</v>
      </c>
      <c r="M100" s="7">
        <v>0.6</v>
      </c>
      <c r="N100" s="7">
        <v>0.6</v>
      </c>
      <c r="O100" s="7">
        <v>38.412436399999997</v>
      </c>
      <c r="P100" s="7">
        <v>141.28873139999999</v>
      </c>
    </row>
    <row r="101" spans="1:16" ht="14.25" hidden="1" customHeight="1">
      <c r="A101" s="14" t="s">
        <v>1028</v>
      </c>
      <c r="B101" s="12" t="s">
        <v>986</v>
      </c>
      <c r="C101" s="4" t="s">
        <v>101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1980</v>
      </c>
      <c r="H101" s="11">
        <f>VLOOKUP(C101,'[1]3'!$A$2:$E$11,5,FALSE)</f>
        <v>0.53</v>
      </c>
      <c r="I101" s="6">
        <v>0</v>
      </c>
      <c r="J101" s="6">
        <v>0</v>
      </c>
      <c r="K101" s="97" t="b">
        <f t="shared" ref="K101:K121" si="3">K100</f>
        <v>0</v>
      </c>
      <c r="L101" s="97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hidden="1" customHeight="1">
      <c r="A102" s="14" t="s">
        <v>1029</v>
      </c>
      <c r="B102" s="14" t="s">
        <v>1018</v>
      </c>
      <c r="C102" s="4" t="s">
        <v>101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2200</v>
      </c>
      <c r="H102" s="11">
        <f>VLOOKUP(C102,'[1]3'!$A$2:$E$11,5,FALSE)</f>
        <v>0.53</v>
      </c>
      <c r="I102" s="6">
        <v>0</v>
      </c>
      <c r="J102" s="6">
        <v>0</v>
      </c>
      <c r="K102" s="97" t="b">
        <f t="shared" si="3"/>
        <v>0</v>
      </c>
      <c r="L102" s="97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hidden="1" customHeight="1">
      <c r="A103" s="4" t="s">
        <v>141</v>
      </c>
      <c r="B103" s="4" t="s">
        <v>19</v>
      </c>
      <c r="C103" s="4" t="s">
        <v>34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97" t="b">
        <f t="shared" si="3"/>
        <v>0</v>
      </c>
      <c r="L103" s="97" t="b">
        <v>0</v>
      </c>
      <c r="M103" s="7">
        <v>0.6</v>
      </c>
      <c r="N103" s="7">
        <v>0.6</v>
      </c>
      <c r="O103" s="7">
        <v>35.527535499999999</v>
      </c>
      <c r="P103" s="7">
        <v>135.34298469999999</v>
      </c>
    </row>
    <row r="104" spans="1:16" ht="14.25" hidden="1" customHeight="1">
      <c r="A104" s="4" t="s">
        <v>142</v>
      </c>
      <c r="B104" s="4" t="s">
        <v>16</v>
      </c>
      <c r="C104" s="4" t="s">
        <v>36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97" t="b">
        <f t="shared" si="3"/>
        <v>0</v>
      </c>
      <c r="L104" s="97" t="b">
        <v>0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hidden="1" customHeight="1">
      <c r="A105" s="4" t="s">
        <v>143</v>
      </c>
      <c r="B105" s="4" t="s">
        <v>16</v>
      </c>
      <c r="C105" s="4" t="s">
        <v>36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97" t="b">
        <f t="shared" si="3"/>
        <v>0</v>
      </c>
      <c r="L105" s="97" t="b">
        <v>0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hidden="1" customHeight="1">
      <c r="A106" s="4" t="s">
        <v>144</v>
      </c>
      <c r="B106" s="4" t="s">
        <v>16</v>
      </c>
      <c r="C106" s="4" t="s">
        <v>43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97" t="b">
        <f t="shared" si="3"/>
        <v>0</v>
      </c>
      <c r="L106" s="97" t="b">
        <v>0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145</v>
      </c>
      <c r="B107" s="14" t="s">
        <v>1014</v>
      </c>
      <c r="C107" s="4" t="s">
        <v>72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11">
        <v>0.75</v>
      </c>
      <c r="I107" s="6">
        <v>0</v>
      </c>
      <c r="J107" s="6">
        <v>0</v>
      </c>
      <c r="K107" s="97" t="b">
        <f t="shared" si="3"/>
        <v>0</v>
      </c>
      <c r="L107" s="97" t="b">
        <v>0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146</v>
      </c>
      <c r="B108" s="14" t="s">
        <v>1014</v>
      </c>
      <c r="C108" s="4" t="s">
        <v>72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11">
        <f>VLOOKUP(C108,'[1]3'!$A$2:$E$11,5,FALSE)</f>
        <v>1</v>
      </c>
      <c r="I108" s="6">
        <v>0</v>
      </c>
      <c r="J108" s="6">
        <v>0</v>
      </c>
      <c r="K108" s="97" t="b">
        <f t="shared" si="3"/>
        <v>0</v>
      </c>
      <c r="L108" s="97" t="b">
        <v>0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hidden="1" customHeight="1">
      <c r="A109" s="14" t="s">
        <v>1030</v>
      </c>
      <c r="B109" s="14" t="s">
        <v>1022</v>
      </c>
      <c r="C109" s="4" t="s">
        <v>101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2152</v>
      </c>
      <c r="H109" s="11">
        <f>VLOOKUP(C109,'[1]3'!$A$2:$E$11,5,FALSE)</f>
        <v>0.53</v>
      </c>
      <c r="I109" s="6">
        <v>0</v>
      </c>
      <c r="J109" s="6">
        <v>0</v>
      </c>
      <c r="K109" s="97" t="b">
        <f t="shared" si="3"/>
        <v>0</v>
      </c>
      <c r="L109" s="97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hidden="1" customHeight="1">
      <c r="A110" s="4" t="s">
        <v>148</v>
      </c>
      <c r="B110" s="4" t="s">
        <v>12</v>
      </c>
      <c r="C110" s="4" t="s">
        <v>34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97" t="b">
        <f t="shared" si="3"/>
        <v>0</v>
      </c>
      <c r="L110" s="97" t="b">
        <v>0</v>
      </c>
      <c r="M110" s="7">
        <v>0.6</v>
      </c>
      <c r="N110" s="7">
        <v>0.6</v>
      </c>
      <c r="O110" s="7">
        <v>38.268245700000001</v>
      </c>
      <c r="P110" s="7">
        <v>141.0088293</v>
      </c>
    </row>
    <row r="111" spans="1:16" ht="14.25" hidden="1" customHeight="1">
      <c r="A111" s="4" t="s">
        <v>149</v>
      </c>
      <c r="B111" s="4" t="s">
        <v>13</v>
      </c>
      <c r="C111" s="4" t="s">
        <v>34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97" t="b">
        <f t="shared" si="3"/>
        <v>0</v>
      </c>
      <c r="L111" s="97" t="b">
        <v>0</v>
      </c>
      <c r="M111" s="7">
        <v>0.6</v>
      </c>
      <c r="N111" s="7">
        <v>0.6</v>
      </c>
      <c r="O111" s="7">
        <v>35.403508751996398</v>
      </c>
      <c r="P111" s="7">
        <v>139.64226663728499</v>
      </c>
    </row>
    <row r="112" spans="1:16" ht="14.25" hidden="1" customHeight="1">
      <c r="A112" s="4" t="s">
        <v>150</v>
      </c>
      <c r="B112" s="4" t="s">
        <v>13</v>
      </c>
      <c r="C112" s="4" t="s">
        <v>36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97" t="b">
        <f t="shared" si="3"/>
        <v>0</v>
      </c>
      <c r="L112" s="97" t="b">
        <v>0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151</v>
      </c>
      <c r="B113" s="4" t="s">
        <v>14</v>
      </c>
      <c r="C113" s="4" t="s">
        <v>72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11">
        <v>0</v>
      </c>
      <c r="I113" s="6">
        <v>0</v>
      </c>
      <c r="J113" s="6">
        <v>0</v>
      </c>
      <c r="K113" s="97" t="b">
        <f t="shared" si="3"/>
        <v>0</v>
      </c>
      <c r="L113" s="97" t="b">
        <v>0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hidden="1" customHeight="1">
      <c r="A114" s="14" t="s">
        <v>1031</v>
      </c>
      <c r="B114" s="14" t="s">
        <v>1023</v>
      </c>
      <c r="C114" s="4" t="s">
        <v>101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4000</v>
      </c>
      <c r="H114" s="11">
        <f>VLOOKUP(C114,'[1]3'!$A$2:$E$11,5,FALSE)</f>
        <v>0.53</v>
      </c>
      <c r="I114" s="6">
        <v>0</v>
      </c>
      <c r="J114" s="6">
        <v>0</v>
      </c>
      <c r="K114" s="97" t="b">
        <f t="shared" si="3"/>
        <v>0</v>
      </c>
      <c r="L114" s="97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hidden="1" customHeight="1">
      <c r="A115" s="4" t="s">
        <v>153</v>
      </c>
      <c r="B115" s="4" t="s">
        <v>16</v>
      </c>
      <c r="C115" s="4" t="s">
        <v>34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97" t="b">
        <f t="shared" si="3"/>
        <v>0</v>
      </c>
      <c r="L115" s="97" t="b">
        <v>0</v>
      </c>
      <c r="M115" s="7">
        <v>0.7</v>
      </c>
      <c r="N115" s="7">
        <v>0.7</v>
      </c>
      <c r="O115" s="7">
        <v>33.864348100000001</v>
      </c>
      <c r="P115" s="7">
        <v>134.65566329999999</v>
      </c>
    </row>
    <row r="116" spans="1:16" ht="14.25" hidden="1" customHeight="1">
      <c r="A116" s="4" t="s">
        <v>154</v>
      </c>
      <c r="B116" s="4" t="s">
        <v>17</v>
      </c>
      <c r="C116" s="4" t="s">
        <v>34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97" t="b">
        <f t="shared" si="3"/>
        <v>0</v>
      </c>
      <c r="L116" s="97" t="b">
        <v>0</v>
      </c>
      <c r="M116" s="7">
        <v>0.7</v>
      </c>
      <c r="N116" s="7">
        <v>0.7</v>
      </c>
      <c r="O116" s="7">
        <v>34.503961275862103</v>
      </c>
      <c r="P116" s="7">
        <v>133.762326946775</v>
      </c>
    </row>
    <row r="117" spans="1:16" ht="14.25" hidden="1" customHeight="1">
      <c r="A117" s="4" t="s">
        <v>155</v>
      </c>
      <c r="B117" s="4" t="s">
        <v>14</v>
      </c>
      <c r="C117" s="4" t="s">
        <v>34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97" t="b">
        <f t="shared" si="3"/>
        <v>0</v>
      </c>
      <c r="L117" s="97" t="b">
        <v>0</v>
      </c>
      <c r="M117" s="7">
        <v>0.7</v>
      </c>
      <c r="N117" s="7">
        <v>0.7</v>
      </c>
      <c r="O117" s="7">
        <v>34.847795561560197</v>
      </c>
      <c r="P117" s="7">
        <v>136.962233972082</v>
      </c>
    </row>
    <row r="118" spans="1:16" ht="14.25" hidden="1" customHeight="1">
      <c r="A118" s="4" t="s">
        <v>156</v>
      </c>
      <c r="B118" s="4" t="s">
        <v>14</v>
      </c>
      <c r="C118" s="4" t="s">
        <v>34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97" t="b">
        <f t="shared" si="3"/>
        <v>0</v>
      </c>
      <c r="L118" s="97" t="b">
        <v>0</v>
      </c>
      <c r="M118" s="7">
        <v>0.7</v>
      </c>
      <c r="N118" s="7">
        <v>0.7</v>
      </c>
      <c r="O118" s="7">
        <v>34.8441829420887</v>
      </c>
      <c r="P118" s="7">
        <v>136.926987781951</v>
      </c>
    </row>
    <row r="119" spans="1:16" ht="14.25" hidden="1" customHeight="1">
      <c r="A119" s="14" t="s">
        <v>1032</v>
      </c>
      <c r="B119" s="14" t="s">
        <v>1024</v>
      </c>
      <c r="C119" s="4" t="s">
        <v>101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3375</v>
      </c>
      <c r="H119" s="11">
        <f>VLOOKUP(C119,'[1]3'!$A$2:$E$11,5,FALSE)</f>
        <v>0.53</v>
      </c>
      <c r="I119" s="6">
        <v>0</v>
      </c>
      <c r="J119" s="6">
        <v>0</v>
      </c>
      <c r="K119" s="97" t="b">
        <f t="shared" si="3"/>
        <v>0</v>
      </c>
      <c r="L119" s="97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hidden="1" customHeight="1">
      <c r="A120" s="4" t="s">
        <v>158</v>
      </c>
      <c r="B120" s="4" t="s">
        <v>17</v>
      </c>
      <c r="C120" s="4" t="s">
        <v>34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97" t="b">
        <f t="shared" si="3"/>
        <v>0</v>
      </c>
      <c r="L120" s="97" t="b">
        <v>0</v>
      </c>
      <c r="M120" s="7">
        <v>0.7</v>
      </c>
      <c r="N120" s="7">
        <v>0.7</v>
      </c>
      <c r="O120" s="7">
        <v>34.257385075672197</v>
      </c>
      <c r="P120" s="7">
        <v>132.87365764208701</v>
      </c>
    </row>
    <row r="121" spans="1:16" ht="14.25" hidden="1" customHeight="1">
      <c r="A121" s="4" t="s">
        <v>159</v>
      </c>
      <c r="B121" s="4" t="s">
        <v>13</v>
      </c>
      <c r="C121" s="4" t="s">
        <v>43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97" t="b">
        <f t="shared" si="3"/>
        <v>0</v>
      </c>
      <c r="L121" s="97" t="b">
        <v>0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hidden="1" customHeight="1">
      <c r="A122" s="4" t="s">
        <v>160</v>
      </c>
      <c r="B122" s="4" t="s">
        <v>16</v>
      </c>
      <c r="C122" s="4" t="s">
        <v>43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97" t="b">
        <v>0</v>
      </c>
      <c r="L122" s="97" t="b">
        <v>0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hidden="1" customHeight="1">
      <c r="A123" s="4" t="s">
        <v>161</v>
      </c>
      <c r="B123" s="4" t="s">
        <v>13</v>
      </c>
      <c r="C123" s="4" t="s">
        <v>36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97" t="b">
        <v>0</v>
      </c>
      <c r="L123" s="97" t="b">
        <v>0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hidden="1" customHeight="1">
      <c r="A124" s="4" t="s">
        <v>162</v>
      </c>
      <c r="B124" s="4" t="s">
        <v>17</v>
      </c>
      <c r="C124" s="4" t="s">
        <v>36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97" t="b">
        <v>0</v>
      </c>
      <c r="L124" s="97" t="b">
        <v>0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hidden="1" customHeight="1">
      <c r="A125" s="4" t="s">
        <v>163</v>
      </c>
      <c r="B125" s="4" t="s">
        <v>10</v>
      </c>
      <c r="C125" s="4" t="s">
        <v>43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97" t="b">
        <v>0</v>
      </c>
      <c r="L125" s="97" t="b">
        <v>0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hidden="1" customHeight="1">
      <c r="A126" s="4" t="s">
        <v>164</v>
      </c>
      <c r="B126" s="4" t="s">
        <v>12</v>
      </c>
      <c r="C126" s="4" t="s">
        <v>36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97" t="b">
        <v>0</v>
      </c>
      <c r="L126" s="97" t="b">
        <v>0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hidden="1" customHeight="1">
      <c r="A127" s="4" t="s">
        <v>165</v>
      </c>
      <c r="B127" s="4" t="s">
        <v>16</v>
      </c>
      <c r="C127" s="4" t="s">
        <v>34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97" t="b">
        <v>0</v>
      </c>
      <c r="L127" s="97" t="b">
        <v>0</v>
      </c>
      <c r="M127" s="7">
        <v>0.7</v>
      </c>
      <c r="N127" s="7">
        <v>0.7</v>
      </c>
      <c r="O127" s="7">
        <v>34.754786280850297</v>
      </c>
      <c r="P127" s="7">
        <v>134.365467465043</v>
      </c>
    </row>
    <row r="128" spans="1:16" ht="14.25" customHeight="1">
      <c r="A128" s="4" t="s">
        <v>166</v>
      </c>
      <c r="B128" s="4" t="s">
        <v>12</v>
      </c>
      <c r="C128" s="5" t="s">
        <v>72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11">
        <f>VLOOKUP(C128,'[1]3'!$A$2:$E$11,5,FALSE)</f>
        <v>1</v>
      </c>
      <c r="I128" s="6">
        <v>0</v>
      </c>
      <c r="J128" s="6">
        <v>0</v>
      </c>
      <c r="K128" s="97" t="b">
        <v>0</v>
      </c>
      <c r="L128" s="97" t="b">
        <v>0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167</v>
      </c>
      <c r="B129" s="4" t="s">
        <v>12</v>
      </c>
      <c r="C129" s="4" t="s">
        <v>72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11">
        <v>0.5</v>
      </c>
      <c r="I129" s="6">
        <v>0</v>
      </c>
      <c r="J129" s="6">
        <v>0</v>
      </c>
      <c r="K129" s="97" t="b">
        <v>0</v>
      </c>
      <c r="L129" s="97" t="b">
        <v>0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hidden="1" customHeight="1">
      <c r="A130" s="4" t="s">
        <v>168</v>
      </c>
      <c r="B130" s="4" t="s">
        <v>12</v>
      </c>
      <c r="C130" s="4" t="s">
        <v>36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97" t="b">
        <v>0</v>
      </c>
      <c r="L130" s="97" t="b">
        <v>0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hidden="1" customHeight="1">
      <c r="A131" s="4" t="s">
        <v>169</v>
      </c>
      <c r="B131" s="4" t="s">
        <v>12</v>
      </c>
      <c r="C131" s="4" t="s">
        <v>34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97" t="b">
        <v>0</v>
      </c>
      <c r="L131" s="97" t="b">
        <v>0</v>
      </c>
      <c r="M131" s="7">
        <v>0.7</v>
      </c>
      <c r="N131" s="7">
        <v>0.7</v>
      </c>
      <c r="O131" s="7">
        <v>37.9938802</v>
      </c>
      <c r="P131" s="7">
        <v>139.24014070000001</v>
      </c>
    </row>
    <row r="132" spans="1:16" ht="14.25" hidden="1" customHeight="1">
      <c r="A132" s="4" t="s">
        <v>170</v>
      </c>
      <c r="B132" s="4" t="s">
        <v>12</v>
      </c>
      <c r="C132" s="4" t="s">
        <v>34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97" t="b">
        <v>0</v>
      </c>
      <c r="L132" s="97" t="b">
        <v>0</v>
      </c>
      <c r="M132" s="7">
        <v>0.7</v>
      </c>
      <c r="N132" s="7">
        <v>0.7</v>
      </c>
      <c r="O132" s="7">
        <v>37.9938802</v>
      </c>
      <c r="P132" s="7">
        <v>139.24014070000001</v>
      </c>
    </row>
    <row r="133" spans="1:16" ht="14.25" hidden="1" customHeight="1">
      <c r="A133" s="4" t="s">
        <v>171</v>
      </c>
      <c r="B133" s="4" t="s">
        <v>12</v>
      </c>
      <c r="C133" s="4" t="s">
        <v>34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97" t="b">
        <v>0</v>
      </c>
      <c r="L133" s="97" t="b">
        <v>0</v>
      </c>
      <c r="M133" s="7">
        <v>0.7</v>
      </c>
      <c r="N133" s="7">
        <v>0.7</v>
      </c>
      <c r="O133" s="7">
        <v>37.667717000000003</v>
      </c>
      <c r="P133" s="7">
        <v>141.01275459999999</v>
      </c>
    </row>
    <row r="134" spans="1:16" ht="14.25" hidden="1" customHeight="1">
      <c r="A134" s="4" t="s">
        <v>172</v>
      </c>
      <c r="B134" s="4" t="s">
        <v>12</v>
      </c>
      <c r="C134" s="4" t="s">
        <v>34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97" t="b">
        <v>0</v>
      </c>
      <c r="L134" s="97" t="b">
        <v>0</v>
      </c>
      <c r="M134" s="7">
        <v>0.7</v>
      </c>
      <c r="N134" s="7">
        <v>0.7</v>
      </c>
      <c r="O134" s="7">
        <v>37.667717000000003</v>
      </c>
      <c r="P134" s="7">
        <v>141.01275459999999</v>
      </c>
    </row>
    <row r="135" spans="1:16" ht="14.25" hidden="1" customHeight="1">
      <c r="A135" s="4" t="s">
        <v>173</v>
      </c>
      <c r="B135" s="4" t="s">
        <v>12</v>
      </c>
      <c r="C135" s="4" t="s">
        <v>34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97" t="b">
        <v>0</v>
      </c>
      <c r="L135" s="97" t="b">
        <v>0</v>
      </c>
      <c r="M135" s="7">
        <v>0.7</v>
      </c>
      <c r="N135" s="7">
        <v>0.7</v>
      </c>
      <c r="O135" s="7">
        <v>40.194459100000003</v>
      </c>
      <c r="P135" s="7">
        <v>139.9917773</v>
      </c>
    </row>
    <row r="136" spans="1:16" ht="14.25" hidden="1" customHeight="1">
      <c r="A136" s="4" t="s">
        <v>174</v>
      </c>
      <c r="B136" s="4" t="s">
        <v>12</v>
      </c>
      <c r="C136" s="4" t="s">
        <v>34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97" t="b">
        <v>0</v>
      </c>
      <c r="L136" s="97" t="b">
        <v>0</v>
      </c>
      <c r="M136" s="7">
        <v>0.7</v>
      </c>
      <c r="N136" s="7">
        <v>0.7</v>
      </c>
      <c r="O136" s="7">
        <v>40.194459100000003</v>
      </c>
      <c r="P136" s="7">
        <v>139.9917773</v>
      </c>
    </row>
    <row r="137" spans="1:16" ht="14.25" hidden="1" customHeight="1">
      <c r="A137" s="4" t="s">
        <v>175</v>
      </c>
      <c r="B137" s="4" t="s">
        <v>12</v>
      </c>
      <c r="C137" s="4" t="s">
        <v>36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97" t="b">
        <v>0</v>
      </c>
      <c r="L137" s="97" t="b">
        <v>0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hidden="1" customHeight="1">
      <c r="A138" s="4" t="s">
        <v>176</v>
      </c>
      <c r="B138" s="4" t="s">
        <v>13</v>
      </c>
      <c r="C138" s="4" t="s">
        <v>36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97" t="b">
        <v>0</v>
      </c>
      <c r="L138" s="97" t="b">
        <v>0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hidden="1" customHeight="1">
      <c r="A139" s="4" t="s">
        <v>177</v>
      </c>
      <c r="B139" s="4" t="s">
        <v>17</v>
      </c>
      <c r="C139" s="4" t="s">
        <v>34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97" t="b">
        <v>0</v>
      </c>
      <c r="L139" s="97" t="b">
        <v>0</v>
      </c>
      <c r="M139" s="7">
        <v>0.7</v>
      </c>
      <c r="N139" s="7">
        <v>0.7</v>
      </c>
      <c r="O139" s="7">
        <v>34.259450999999999</v>
      </c>
      <c r="P139" s="7">
        <v>132.8725067</v>
      </c>
    </row>
    <row r="140" spans="1:16" ht="14.25" hidden="1" customHeight="1">
      <c r="A140" s="4" t="s">
        <v>178</v>
      </c>
      <c r="B140" s="4" t="s">
        <v>12</v>
      </c>
      <c r="C140" s="4" t="s">
        <v>34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97" t="b">
        <v>0</v>
      </c>
      <c r="L140" s="97" t="b">
        <v>0</v>
      </c>
      <c r="M140" s="7">
        <v>0.7</v>
      </c>
      <c r="N140" s="7">
        <v>0.7</v>
      </c>
      <c r="O140" s="7">
        <v>37.028513500000003</v>
      </c>
      <c r="P140" s="7">
        <v>137.84927289999999</v>
      </c>
    </row>
    <row r="141" spans="1:16" ht="14.25" hidden="1" customHeight="1">
      <c r="A141" s="4" t="s">
        <v>179</v>
      </c>
      <c r="B141" s="4" t="s">
        <v>17</v>
      </c>
      <c r="C141" s="4" t="s">
        <v>34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97" t="b">
        <v>0</v>
      </c>
      <c r="L141" s="97" t="b">
        <v>0</v>
      </c>
      <c r="M141" s="7">
        <v>0.7</v>
      </c>
      <c r="N141" s="7">
        <v>0.7</v>
      </c>
      <c r="O141" s="7">
        <v>33.968450527439501</v>
      </c>
      <c r="P141" s="7">
        <v>131.16399969819099</v>
      </c>
    </row>
    <row r="142" spans="1:16" ht="14.25" hidden="1" customHeight="1">
      <c r="A142" s="4" t="s">
        <v>180</v>
      </c>
      <c r="B142" s="4" t="s">
        <v>17</v>
      </c>
      <c r="C142" s="4" t="s">
        <v>34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97" t="b">
        <v>0</v>
      </c>
      <c r="L142" s="97" t="b">
        <v>0</v>
      </c>
      <c r="M142" s="7">
        <v>0.7</v>
      </c>
      <c r="N142" s="7">
        <v>0.7</v>
      </c>
      <c r="O142" s="7">
        <v>33.968450527439501</v>
      </c>
      <c r="P142" s="7">
        <v>131.16399969819099</v>
      </c>
    </row>
    <row r="143" spans="1:16" ht="14.25" hidden="1" customHeight="1">
      <c r="A143" s="4" t="s">
        <v>181</v>
      </c>
      <c r="B143" s="4" t="s">
        <v>17</v>
      </c>
      <c r="C143" s="4" t="s">
        <v>36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97" t="b">
        <v>0</v>
      </c>
      <c r="L143" s="97" t="b">
        <v>0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hidden="1" customHeight="1">
      <c r="A144" s="4" t="s">
        <v>182</v>
      </c>
      <c r="B144" s="4" t="s">
        <v>17</v>
      </c>
      <c r="C144" s="4" t="s">
        <v>43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97" t="b">
        <v>0</v>
      </c>
      <c r="L144" s="97" t="b">
        <v>0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hidden="1" customHeight="1">
      <c r="A145" s="4" t="s">
        <v>183</v>
      </c>
      <c r="B145" s="4" t="s">
        <v>17</v>
      </c>
      <c r="C145" s="4" t="s">
        <v>43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97" t="b">
        <v>0</v>
      </c>
      <c r="L145" s="97" t="b">
        <v>0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hidden="1" customHeight="1">
      <c r="A146" s="4" t="s">
        <v>184</v>
      </c>
      <c r="B146" s="4" t="s">
        <v>17</v>
      </c>
      <c r="C146" s="4" t="s">
        <v>36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97" t="b">
        <v>0</v>
      </c>
      <c r="L146" s="97" t="b">
        <v>0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hidden="1" customHeight="1">
      <c r="A147" s="4" t="s">
        <v>185</v>
      </c>
      <c r="B147" s="4" t="s">
        <v>17</v>
      </c>
      <c r="C147" s="4" t="s">
        <v>36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97" t="b">
        <v>0</v>
      </c>
      <c r="L147" s="97" t="b">
        <v>0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hidden="1" customHeight="1">
      <c r="A148" s="4" t="s">
        <v>186</v>
      </c>
      <c r="B148" s="4" t="s">
        <v>12</v>
      </c>
      <c r="C148" s="4" t="s">
        <v>34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97" t="b">
        <v>0</v>
      </c>
      <c r="L148" s="97" t="b">
        <v>0</v>
      </c>
      <c r="M148" s="7">
        <v>0.7</v>
      </c>
      <c r="N148" s="7">
        <v>0.7</v>
      </c>
      <c r="O148" s="7">
        <v>37.844061119727101</v>
      </c>
      <c r="P148" s="7">
        <v>140.945797849245</v>
      </c>
    </row>
    <row r="149" spans="1:16" ht="14.25" hidden="1" customHeight="1">
      <c r="A149" s="4" t="s">
        <v>187</v>
      </c>
      <c r="B149" s="4" t="s">
        <v>12</v>
      </c>
      <c r="C149" s="4" t="s">
        <v>34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97" t="b">
        <v>0</v>
      </c>
      <c r="L149" s="97" t="b">
        <v>0</v>
      </c>
      <c r="M149" s="7">
        <v>0.7</v>
      </c>
      <c r="N149" s="7">
        <v>0.7</v>
      </c>
      <c r="O149" s="7">
        <v>38.969577700000002</v>
      </c>
      <c r="P149" s="7">
        <v>139.83317969999999</v>
      </c>
    </row>
    <row r="150" spans="1:16" ht="14.25" customHeight="1">
      <c r="A150" s="4" t="s">
        <v>188</v>
      </c>
      <c r="B150" s="12" t="s">
        <v>1011</v>
      </c>
      <c r="C150" s="4" t="s">
        <v>72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11">
        <v>0</v>
      </c>
      <c r="I150" s="6">
        <v>0</v>
      </c>
      <c r="J150" s="6">
        <v>0</v>
      </c>
      <c r="K150" s="97" t="b">
        <v>0</v>
      </c>
      <c r="L150" s="97" t="b">
        <v>0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hidden="1" customHeight="1">
      <c r="A151" s="4" t="s">
        <v>189</v>
      </c>
      <c r="B151" s="4" t="s">
        <v>16</v>
      </c>
      <c r="C151" s="4" t="s">
        <v>36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97" t="b">
        <v>0</v>
      </c>
      <c r="L151" s="97" t="b">
        <v>0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hidden="1" customHeight="1">
      <c r="A152" s="4" t="s">
        <v>190</v>
      </c>
      <c r="B152" s="4" t="s">
        <v>16</v>
      </c>
      <c r="C152" s="4" t="s">
        <v>36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97" t="b">
        <v>0</v>
      </c>
      <c r="L152" s="97" t="b">
        <v>0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hidden="1" customHeight="1">
      <c r="A153" s="4" t="s">
        <v>191</v>
      </c>
      <c r="B153" s="4" t="s">
        <v>18</v>
      </c>
      <c r="C153" s="4" t="s">
        <v>34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97" t="b">
        <v>0</v>
      </c>
      <c r="L153" s="97" t="b">
        <v>0</v>
      </c>
      <c r="M153" s="7">
        <v>0.7</v>
      </c>
      <c r="N153" s="7">
        <v>0.7</v>
      </c>
      <c r="O153" s="7">
        <v>33.518947599999997</v>
      </c>
      <c r="P153" s="7">
        <v>133.56626460000001</v>
      </c>
    </row>
    <row r="154" spans="1:16" ht="14.25" hidden="1" customHeight="1">
      <c r="A154" s="4" t="s">
        <v>192</v>
      </c>
      <c r="B154" s="4" t="s">
        <v>13</v>
      </c>
      <c r="C154" s="4" t="s">
        <v>36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97" t="b">
        <v>0</v>
      </c>
      <c r="L154" s="97" t="b">
        <v>0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hidden="1" customHeight="1">
      <c r="A155" s="4" t="s">
        <v>193</v>
      </c>
      <c r="B155" s="4" t="s">
        <v>16</v>
      </c>
      <c r="C155" s="4" t="s">
        <v>36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97" t="b">
        <v>0</v>
      </c>
      <c r="L155" s="97" t="b">
        <v>0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194</v>
      </c>
      <c r="B156" s="4" t="s">
        <v>19</v>
      </c>
      <c r="C156" s="4" t="s">
        <v>72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11">
        <f>VLOOKUP(C156,'[1]3'!$A$2:$E$11,5,FALSE)</f>
        <v>1</v>
      </c>
      <c r="I156" s="6">
        <v>0</v>
      </c>
      <c r="J156" s="6">
        <v>0</v>
      </c>
      <c r="K156" s="97" t="b">
        <v>0</v>
      </c>
      <c r="L156" s="97" t="b">
        <v>0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195</v>
      </c>
      <c r="B157" s="4" t="s">
        <v>19</v>
      </c>
      <c r="C157" s="4" t="s">
        <v>72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11">
        <f>VLOOKUP(C157,'[1]3'!$A$2:$E$11,5,FALSE)</f>
        <v>1</v>
      </c>
      <c r="I157" s="6">
        <v>0</v>
      </c>
      <c r="J157" s="6">
        <v>0</v>
      </c>
      <c r="K157" s="97" t="b">
        <v>0</v>
      </c>
      <c r="L157" s="97" t="b">
        <v>0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hidden="1" customHeight="1">
      <c r="A158" s="4" t="s">
        <v>196</v>
      </c>
      <c r="B158" s="4" t="s">
        <v>14</v>
      </c>
      <c r="C158" s="4" t="s">
        <v>43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97" t="b">
        <v>0</v>
      </c>
      <c r="L158" s="97" t="b">
        <v>0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hidden="1" customHeight="1">
      <c r="A159" s="4" t="s">
        <v>197</v>
      </c>
      <c r="B159" s="4" t="s">
        <v>13</v>
      </c>
      <c r="C159" s="4" t="s">
        <v>36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97" t="b">
        <v>0</v>
      </c>
      <c r="L159" s="97" t="b">
        <v>0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198</v>
      </c>
      <c r="B160" s="4" t="s">
        <v>15</v>
      </c>
      <c r="C160" s="4" t="s">
        <v>72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11">
        <v>0</v>
      </c>
      <c r="I160" s="6">
        <v>0</v>
      </c>
      <c r="J160" s="6">
        <v>0</v>
      </c>
      <c r="K160" s="97" t="b">
        <v>0</v>
      </c>
      <c r="L160" s="97" t="b">
        <v>0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hidden="1" customHeight="1">
      <c r="A161" s="14" t="s">
        <v>1033</v>
      </c>
      <c r="B161" s="14" t="s">
        <v>1025</v>
      </c>
      <c r="C161" s="4" t="s">
        <v>101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543</v>
      </c>
      <c r="H161" s="11">
        <f>VLOOKUP(C161,'[1]3'!$A$2:$E$11,5,FALSE)</f>
        <v>0.53</v>
      </c>
      <c r="I161" s="6">
        <v>0</v>
      </c>
      <c r="J161" s="6">
        <v>0</v>
      </c>
      <c r="K161" s="97" t="b">
        <v>0</v>
      </c>
      <c r="L161" s="97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hidden="1" customHeight="1">
      <c r="A162" s="4" t="s">
        <v>200</v>
      </c>
      <c r="B162" s="4" t="s">
        <v>15</v>
      </c>
      <c r="C162" s="4" t="s">
        <v>34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97" t="b">
        <f>K161</f>
        <v>0</v>
      </c>
      <c r="L162" s="97" t="b">
        <v>0</v>
      </c>
      <c r="M162" s="7">
        <v>0.7</v>
      </c>
      <c r="N162" s="7">
        <v>0.7</v>
      </c>
      <c r="O162" s="7">
        <v>37.066667312323801</v>
      </c>
      <c r="P162" s="7">
        <v>137.00695628226899</v>
      </c>
    </row>
    <row r="163" spans="1:16" ht="14.25" hidden="1" customHeight="1">
      <c r="A163" s="4" t="s">
        <v>201</v>
      </c>
      <c r="B163" s="4" t="s">
        <v>15</v>
      </c>
      <c r="C163" s="4" t="s">
        <v>43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97" t="b">
        <f>K162</f>
        <v>0</v>
      </c>
      <c r="L163" s="97" t="b">
        <v>0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hidden="1" customHeight="1">
      <c r="A164" s="4" t="s">
        <v>202</v>
      </c>
      <c r="B164" s="4" t="s">
        <v>16</v>
      </c>
      <c r="C164" s="4" t="s">
        <v>34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97" t="b">
        <f>K163</f>
        <v>0</v>
      </c>
      <c r="L164" s="97" t="b">
        <v>0</v>
      </c>
      <c r="M164" s="7">
        <v>0.7</v>
      </c>
      <c r="N164" s="7">
        <v>0.7</v>
      </c>
      <c r="O164" s="7">
        <v>35.6723018</v>
      </c>
      <c r="P164" s="7">
        <v>136.0799968</v>
      </c>
    </row>
    <row r="165" spans="1:16" ht="14.25" hidden="1" customHeight="1">
      <c r="A165" s="4" t="s">
        <v>203</v>
      </c>
      <c r="B165" s="4" t="s">
        <v>15</v>
      </c>
      <c r="C165" s="4" t="s">
        <v>43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97" t="b">
        <v>0</v>
      </c>
      <c r="L165" s="97" t="b">
        <v>0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hidden="1" customHeight="1">
      <c r="A166" s="4" t="s">
        <v>204</v>
      </c>
      <c r="B166" s="4" t="s">
        <v>19</v>
      </c>
      <c r="C166" s="4" t="s">
        <v>34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97" t="b">
        <v>0</v>
      </c>
      <c r="L166" s="97" t="b">
        <v>0</v>
      </c>
      <c r="M166" s="7">
        <v>0.7</v>
      </c>
      <c r="N166" s="7">
        <v>0.7</v>
      </c>
      <c r="O166" s="7">
        <v>26.428774199999999</v>
      </c>
      <c r="P166" s="7">
        <v>127.84056080000001</v>
      </c>
    </row>
    <row r="167" spans="1:16" ht="14.25" hidden="1" customHeight="1">
      <c r="A167" s="4" t="s">
        <v>205</v>
      </c>
      <c r="B167" s="4" t="s">
        <v>19</v>
      </c>
      <c r="C167" s="4" t="s">
        <v>34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97" t="b">
        <v>0</v>
      </c>
      <c r="L167" s="97" t="b">
        <v>0</v>
      </c>
      <c r="M167" s="7">
        <v>0.7</v>
      </c>
      <c r="N167" s="7">
        <v>0.7</v>
      </c>
      <c r="O167" s="7">
        <v>26.428774199999999</v>
      </c>
      <c r="P167" s="7">
        <v>127.84056080000001</v>
      </c>
    </row>
    <row r="168" spans="1:16" ht="14.25" hidden="1" customHeight="1">
      <c r="A168" s="4" t="s">
        <v>206</v>
      </c>
      <c r="B168" s="4" t="s">
        <v>10</v>
      </c>
      <c r="C168" s="4" t="s">
        <v>43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97" t="b">
        <v>0</v>
      </c>
      <c r="L168" s="97" t="b">
        <v>0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hidden="1" customHeight="1">
      <c r="A169" s="4" t="s">
        <v>207</v>
      </c>
      <c r="B169" s="4" t="s">
        <v>10</v>
      </c>
      <c r="C169" s="4" t="s">
        <v>43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97" t="b">
        <v>0</v>
      </c>
      <c r="L169" s="97" t="b">
        <v>0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hidden="1" customHeight="1">
      <c r="A170" s="4" t="s">
        <v>208</v>
      </c>
      <c r="B170" s="4" t="s">
        <v>10</v>
      </c>
      <c r="C170" s="4" t="s">
        <v>43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97" t="b">
        <v>0</v>
      </c>
      <c r="L170" s="97" t="b">
        <v>0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hidden="1" customHeight="1">
      <c r="A171" s="4" t="s">
        <v>209</v>
      </c>
      <c r="B171" s="4" t="s">
        <v>10</v>
      </c>
      <c r="C171" s="4" t="s">
        <v>34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97" t="b">
        <v>0</v>
      </c>
      <c r="L171" s="97" t="b">
        <v>0</v>
      </c>
      <c r="M171" s="7">
        <v>0.7</v>
      </c>
      <c r="N171" s="7">
        <v>0.7</v>
      </c>
      <c r="O171" s="7">
        <v>42.610190000000003</v>
      </c>
      <c r="P171" s="7">
        <v>141.80447319999999</v>
      </c>
    </row>
    <row r="172" spans="1:16" ht="14.25" hidden="1" customHeight="1">
      <c r="A172" s="4" t="s">
        <v>210</v>
      </c>
      <c r="B172" s="4" t="s">
        <v>14</v>
      </c>
      <c r="C172" s="4" t="s">
        <v>34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97" t="b">
        <v>0</v>
      </c>
      <c r="L172" s="97" t="b">
        <v>0</v>
      </c>
      <c r="M172" s="7">
        <v>0.7</v>
      </c>
      <c r="N172" s="7">
        <v>0.7</v>
      </c>
      <c r="O172" s="7">
        <v>34.7234579</v>
      </c>
      <c r="P172" s="7">
        <v>137.3163586</v>
      </c>
    </row>
    <row r="173" spans="1:16" ht="14.25" customHeight="1">
      <c r="A173" s="4" t="s">
        <v>211</v>
      </c>
      <c r="B173" s="4" t="s">
        <v>10</v>
      </c>
      <c r="C173" s="4" t="s">
        <v>72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11">
        <v>0</v>
      </c>
      <c r="I173" s="6">
        <v>0</v>
      </c>
      <c r="J173" s="6">
        <v>0</v>
      </c>
      <c r="K173" s="97" t="b">
        <v>0</v>
      </c>
      <c r="L173" s="97" t="b">
        <v>0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hidden="1" customHeight="1">
      <c r="A174" s="4" t="s">
        <v>212</v>
      </c>
      <c r="B174" s="4" t="s">
        <v>19</v>
      </c>
      <c r="C174" s="4" t="s">
        <v>34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97" t="b">
        <v>0</v>
      </c>
      <c r="L174" s="97" t="b">
        <v>0</v>
      </c>
      <c r="M174" s="7">
        <v>0.7</v>
      </c>
      <c r="N174" s="7">
        <v>0.7</v>
      </c>
      <c r="O174" s="7">
        <v>26.3803175768724</v>
      </c>
      <c r="P174" s="7">
        <v>127.87531563920901</v>
      </c>
    </row>
    <row r="175" spans="1:16" ht="14.25" hidden="1" customHeight="1">
      <c r="A175" s="4" t="s">
        <v>213</v>
      </c>
      <c r="B175" s="4" t="s">
        <v>19</v>
      </c>
      <c r="C175" s="4" t="s">
        <v>36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97" t="b">
        <v>0</v>
      </c>
      <c r="L175" s="97" t="b">
        <v>0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hidden="1" customHeight="1">
      <c r="A176" s="4" t="s">
        <v>214</v>
      </c>
      <c r="B176" s="4" t="s">
        <v>19</v>
      </c>
      <c r="C176" s="4" t="s">
        <v>36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97" t="b">
        <v>0</v>
      </c>
      <c r="L176" s="97" t="b">
        <v>0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hidden="1" customHeight="1">
      <c r="A177" s="4" t="s">
        <v>215</v>
      </c>
      <c r="B177" s="4" t="s">
        <v>19</v>
      </c>
      <c r="C177" s="4" t="s">
        <v>34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97" t="b">
        <v>0</v>
      </c>
      <c r="L177" s="97" t="b">
        <v>0</v>
      </c>
      <c r="M177" s="7">
        <v>0.7</v>
      </c>
      <c r="N177" s="7">
        <v>0.7</v>
      </c>
      <c r="O177" s="7">
        <v>26.445703267444099</v>
      </c>
      <c r="P177" s="7">
        <v>127.92130056217999</v>
      </c>
    </row>
    <row r="178" spans="1:16" ht="14.25" hidden="1" customHeight="1">
      <c r="A178" s="4" t="s">
        <v>216</v>
      </c>
      <c r="B178" s="4" t="s">
        <v>19</v>
      </c>
      <c r="C178" s="4" t="s">
        <v>34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97" t="b">
        <v>0</v>
      </c>
      <c r="L178" s="97" t="b">
        <v>0</v>
      </c>
      <c r="M178" s="7">
        <v>0.7</v>
      </c>
      <c r="N178" s="7">
        <v>0.7</v>
      </c>
      <c r="O178" s="7">
        <v>26.445703267444099</v>
      </c>
      <c r="P178" s="7">
        <v>127.92130056217999</v>
      </c>
    </row>
    <row r="179" spans="1:16" ht="14.25" hidden="1" customHeight="1">
      <c r="A179" s="4" t="s">
        <v>217</v>
      </c>
      <c r="B179" s="4" t="s">
        <v>19</v>
      </c>
      <c r="C179" s="4" t="s">
        <v>43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97" t="b">
        <v>0</v>
      </c>
      <c r="L179" s="97" t="b">
        <v>0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hidden="1" customHeight="1">
      <c r="A180" s="4" t="s">
        <v>218</v>
      </c>
      <c r="B180" s="4" t="s">
        <v>19</v>
      </c>
      <c r="C180" s="4" t="s">
        <v>43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97" t="b">
        <v>0</v>
      </c>
      <c r="L180" s="97" t="b">
        <v>0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hidden="1" customHeight="1">
      <c r="A181" s="4" t="s">
        <v>219</v>
      </c>
      <c r="B181" s="4" t="s">
        <v>19</v>
      </c>
      <c r="C181" s="4" t="s">
        <v>43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97" t="b">
        <v>0</v>
      </c>
      <c r="L181" s="97" t="b">
        <v>0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220</v>
      </c>
      <c r="B182" s="4" t="s">
        <v>18</v>
      </c>
      <c r="C182" s="4" t="s">
        <v>72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11">
        <v>0</v>
      </c>
      <c r="I182" s="6">
        <v>0</v>
      </c>
      <c r="J182" s="6">
        <v>0</v>
      </c>
      <c r="K182" s="97" t="b">
        <v>0</v>
      </c>
      <c r="L182" s="97" t="b">
        <v>0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hidden="1" customHeight="1">
      <c r="A183" s="4" t="s">
        <v>221</v>
      </c>
      <c r="B183" s="4" t="s">
        <v>18</v>
      </c>
      <c r="C183" s="4" t="s">
        <v>43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97" t="b">
        <v>0</v>
      </c>
      <c r="L183" s="97" t="b">
        <v>0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hidden="1" customHeight="1">
      <c r="A184" s="4" t="s">
        <v>222</v>
      </c>
      <c r="B184" s="4" t="s">
        <v>16</v>
      </c>
      <c r="C184" s="4" t="s">
        <v>43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97" t="b">
        <v>0</v>
      </c>
      <c r="L184" s="97" t="b">
        <v>0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hidden="1" customHeight="1">
      <c r="A185" s="4" t="s">
        <v>223</v>
      </c>
      <c r="B185" s="4" t="s">
        <v>19</v>
      </c>
      <c r="C185" s="4" t="s">
        <v>43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97" t="b">
        <v>0</v>
      </c>
      <c r="L185" s="97" t="b">
        <v>0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hidden="1" customHeight="1">
      <c r="A186" s="4" t="s">
        <v>224</v>
      </c>
      <c r="B186" s="4" t="s">
        <v>19</v>
      </c>
      <c r="C186" s="4" t="s">
        <v>36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97" t="b">
        <v>0</v>
      </c>
      <c r="L186" s="97" t="b">
        <v>0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hidden="1" customHeight="1">
      <c r="A187" s="4" t="s">
        <v>225</v>
      </c>
      <c r="B187" s="4" t="s">
        <v>19</v>
      </c>
      <c r="C187" s="4" t="s">
        <v>34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97" t="b">
        <v>0</v>
      </c>
      <c r="L187" s="97" t="b">
        <v>0</v>
      </c>
      <c r="M187" s="7">
        <v>0.7</v>
      </c>
      <c r="N187" s="7">
        <v>0.7</v>
      </c>
      <c r="O187" s="7">
        <v>33.787837799999998</v>
      </c>
      <c r="P187" s="7">
        <v>130.9971425</v>
      </c>
    </row>
    <row r="188" spans="1:16" ht="14.25" hidden="1" customHeight="1">
      <c r="A188" s="4" t="s">
        <v>226</v>
      </c>
      <c r="B188" s="4" t="s">
        <v>19</v>
      </c>
      <c r="C188" s="4" t="s">
        <v>34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97" t="b">
        <v>0</v>
      </c>
      <c r="L188" s="97" t="b">
        <v>0</v>
      </c>
      <c r="M188" s="7">
        <v>0.7</v>
      </c>
      <c r="N188" s="7">
        <v>0.7</v>
      </c>
      <c r="O188" s="7">
        <v>32.4852585</v>
      </c>
      <c r="P188" s="7">
        <v>130.04179389999999</v>
      </c>
    </row>
    <row r="189" spans="1:16" ht="14.25" customHeight="1">
      <c r="A189" s="98" t="s">
        <v>227</v>
      </c>
      <c r="B189" s="4" t="s">
        <v>17</v>
      </c>
      <c r="C189" s="14" t="s">
        <v>1015</v>
      </c>
      <c r="D189" s="6">
        <v>1</v>
      </c>
      <c r="E189" s="2">
        <f>VLOOKUP(C189,'[1]3'!$A$2:$D$11,3,FALSE)</f>
        <v>400000</v>
      </c>
      <c r="F189" s="2">
        <f>VLOOKUP(C189,'[1]3'!$A$2:$D$11,4,FALSE)</f>
        <v>2000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97" t="b">
        <v>0</v>
      </c>
      <c r="L189" s="97" t="b">
        <v>0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hidden="1" customHeight="1">
      <c r="A190" s="98" t="s">
        <v>228</v>
      </c>
      <c r="B190" s="4" t="s">
        <v>19</v>
      </c>
      <c r="C190" s="4" t="s">
        <v>34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1">
        <f>VLOOKUP(C190,'[1]3'!$A$2:$E$11,5,FALSE)</f>
        <v>1</v>
      </c>
      <c r="I190" s="6">
        <v>0</v>
      </c>
      <c r="J190" s="6">
        <v>0</v>
      </c>
      <c r="K190" s="97" t="b">
        <v>0</v>
      </c>
      <c r="L190" s="97" t="b">
        <v>0</v>
      </c>
      <c r="M190" s="7">
        <v>0.7</v>
      </c>
      <c r="N190" s="7">
        <v>0.7</v>
      </c>
      <c r="O190" s="7">
        <v>33.353513952457597</v>
      </c>
      <c r="P190" s="7">
        <v>129.692531696755</v>
      </c>
    </row>
    <row r="191" spans="1:16" ht="14.25" hidden="1" customHeight="1">
      <c r="A191" s="14" t="s">
        <v>1034</v>
      </c>
      <c r="B191" s="14" t="s">
        <v>1026</v>
      </c>
      <c r="C191" s="4" t="s">
        <v>101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1707</v>
      </c>
      <c r="H191" s="11">
        <f>VLOOKUP(C191,'[1]3'!$A$2:$E$11,5,FALSE)</f>
        <v>0.53</v>
      </c>
      <c r="I191" s="6">
        <v>0</v>
      </c>
      <c r="J191" s="6">
        <v>0</v>
      </c>
      <c r="K191" s="97" t="b">
        <v>0</v>
      </c>
      <c r="L191" s="97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hidden="1" customHeight="1">
      <c r="A192" s="98" t="s">
        <v>230</v>
      </c>
      <c r="B192" s="4" t="s">
        <v>19</v>
      </c>
      <c r="C192" s="4" t="s">
        <v>34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97" t="b">
        <v>0</v>
      </c>
      <c r="L192" s="97" t="b">
        <v>0</v>
      </c>
      <c r="M192" s="7">
        <v>0.7</v>
      </c>
      <c r="N192" s="7">
        <v>0.7</v>
      </c>
      <c r="O192" s="7">
        <v>32.937580400000002</v>
      </c>
      <c r="P192" s="7">
        <v>129.59760209999999</v>
      </c>
    </row>
    <row r="193" spans="1:16" ht="14.25" hidden="1" customHeight="1">
      <c r="A193" s="5" t="s">
        <v>231</v>
      </c>
      <c r="B193" s="4" t="s">
        <v>16</v>
      </c>
      <c r="C193" s="4" t="s">
        <v>36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97" t="b">
        <v>0</v>
      </c>
      <c r="L193" s="97" t="b">
        <v>0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hidden="1" customHeight="1">
      <c r="A194" s="5" t="s">
        <v>232</v>
      </c>
      <c r="B194" s="4" t="s">
        <v>17</v>
      </c>
      <c r="C194" s="4" t="s">
        <v>43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97" t="b">
        <v>0</v>
      </c>
      <c r="L194" s="97" t="b">
        <v>0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hidden="1" customHeight="1">
      <c r="A195" s="98" t="s">
        <v>233</v>
      </c>
      <c r="B195" s="4" t="s">
        <v>16</v>
      </c>
      <c r="C195" s="4" t="s">
        <v>34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1">
        <f>VLOOKUP(C195,'[1]3'!$A$2:$E$11,5,FALSE)</f>
        <v>1</v>
      </c>
      <c r="I195" s="6">
        <v>0</v>
      </c>
      <c r="J195" s="6">
        <v>0</v>
      </c>
      <c r="K195" s="97" t="b">
        <v>0</v>
      </c>
      <c r="L195" s="97" t="b">
        <v>0</v>
      </c>
      <c r="M195" s="7">
        <v>0.7</v>
      </c>
      <c r="N195" s="7">
        <v>0.7</v>
      </c>
      <c r="O195" s="7">
        <v>34.753670200000002</v>
      </c>
      <c r="P195" s="7">
        <v>134.7663747</v>
      </c>
    </row>
    <row r="196" spans="1:16" ht="14.25" hidden="1" customHeight="1">
      <c r="A196" s="5" t="s">
        <v>234</v>
      </c>
      <c r="B196" s="4" t="s">
        <v>13</v>
      </c>
      <c r="C196" s="4" t="s">
        <v>43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97" t="b">
        <v>0</v>
      </c>
      <c r="L196" s="97" t="b">
        <v>0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hidden="1" customHeight="1">
      <c r="A197" s="5" t="s">
        <v>235</v>
      </c>
      <c r="B197" s="4" t="s">
        <v>14</v>
      </c>
      <c r="C197" s="4" t="s">
        <v>43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97" t="b">
        <v>0</v>
      </c>
      <c r="L197" s="97" t="b">
        <v>0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hidden="1" customHeight="1">
      <c r="A198" s="5" t="s">
        <v>236</v>
      </c>
      <c r="B198" s="4" t="s">
        <v>15</v>
      </c>
      <c r="C198" s="4" t="s">
        <v>65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97" t="b">
        <v>0</v>
      </c>
      <c r="L198" s="97" t="b">
        <v>0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hidden="1" customHeight="1">
      <c r="A199" s="14" t="s">
        <v>1035</v>
      </c>
      <c r="B199" s="14" t="s">
        <v>1027</v>
      </c>
      <c r="C199" s="4" t="s">
        <v>101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2390</v>
      </c>
      <c r="H199" s="11">
        <f>VLOOKUP(C199,'[1]3'!$A$2:$E$11,5,FALSE)</f>
        <v>0.53</v>
      </c>
      <c r="I199" s="6">
        <v>0</v>
      </c>
      <c r="J199" s="6">
        <v>0</v>
      </c>
      <c r="K199" s="97" t="b">
        <v>0</v>
      </c>
      <c r="L199" s="97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hidden="1" customHeight="1">
      <c r="A200" s="5" t="s">
        <v>238</v>
      </c>
      <c r="B200" s="4" t="s">
        <v>15</v>
      </c>
      <c r="C200" s="4" t="s">
        <v>36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97" t="b">
        <f>K199</f>
        <v>0</v>
      </c>
      <c r="L200" s="97" t="b">
        <v>0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hidden="1" customHeight="1">
      <c r="A201" s="5" t="s">
        <v>239</v>
      </c>
      <c r="B201" s="4" t="s">
        <v>14</v>
      </c>
      <c r="C201" s="4" t="s">
        <v>36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97" t="b">
        <f>K200</f>
        <v>0</v>
      </c>
      <c r="L201" s="97" t="b">
        <v>0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hidden="1" customHeight="1">
      <c r="A202" s="5" t="s">
        <v>240</v>
      </c>
      <c r="B202" s="4" t="s">
        <v>14</v>
      </c>
      <c r="C202" s="4" t="s">
        <v>36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97" t="b">
        <f>K201</f>
        <v>0</v>
      </c>
      <c r="L202" s="97" t="b">
        <v>0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idden="1">
      <c r="A203" s="97" t="s">
        <v>649</v>
      </c>
      <c r="B203" s="97" t="s">
        <v>10</v>
      </c>
      <c r="C203" s="97" t="s">
        <v>648</v>
      </c>
      <c r="D203" s="96">
        <v>1</v>
      </c>
      <c r="E203" s="96">
        <v>100000</v>
      </c>
      <c r="F203" s="96">
        <v>0</v>
      </c>
      <c r="G203" s="96">
        <v>2360</v>
      </c>
      <c r="H203" s="99">
        <v>1</v>
      </c>
      <c r="I203" s="96">
        <v>0</v>
      </c>
      <c r="J203" s="96">
        <v>0</v>
      </c>
      <c r="K203" s="97" t="b">
        <v>0</v>
      </c>
      <c r="L203" s="97" t="b">
        <v>0</v>
      </c>
      <c r="M203" s="99">
        <v>1</v>
      </c>
      <c r="N203" s="99">
        <v>1</v>
      </c>
      <c r="O203" s="99">
        <v>43.07</v>
      </c>
      <c r="P203" s="99">
        <v>141.4</v>
      </c>
    </row>
    <row r="204" spans="1:16" hidden="1">
      <c r="A204" s="97" t="s">
        <v>650</v>
      </c>
      <c r="B204" s="97" t="s">
        <v>12</v>
      </c>
      <c r="C204" s="97" t="s">
        <v>648</v>
      </c>
      <c r="D204" s="96">
        <v>1</v>
      </c>
      <c r="E204" s="96">
        <v>100000</v>
      </c>
      <c r="F204" s="96">
        <v>0</v>
      </c>
      <c r="G204" s="96">
        <v>9330</v>
      </c>
      <c r="H204" s="99">
        <v>1</v>
      </c>
      <c r="I204" s="96">
        <v>0</v>
      </c>
      <c r="J204" s="96">
        <v>0</v>
      </c>
      <c r="K204" s="97" t="b">
        <v>0</v>
      </c>
      <c r="L204" s="97" t="b">
        <v>0</v>
      </c>
      <c r="M204" s="99">
        <v>1</v>
      </c>
      <c r="N204" s="99">
        <v>1</v>
      </c>
      <c r="O204" s="99">
        <v>38.28</v>
      </c>
      <c r="P204" s="99">
        <v>140.91</v>
      </c>
    </row>
    <row r="205" spans="1:16" hidden="1">
      <c r="A205" s="97" t="s">
        <v>651</v>
      </c>
      <c r="B205" s="97" t="s">
        <v>13</v>
      </c>
      <c r="C205" s="97" t="s">
        <v>648</v>
      </c>
      <c r="D205" s="96">
        <v>1</v>
      </c>
      <c r="E205" s="96">
        <v>100000</v>
      </c>
      <c r="F205" s="96">
        <v>0</v>
      </c>
      <c r="G205" s="96">
        <v>21000</v>
      </c>
      <c r="H205" s="99">
        <v>1</v>
      </c>
      <c r="I205" s="96">
        <v>0</v>
      </c>
      <c r="J205" s="96">
        <v>0</v>
      </c>
      <c r="K205" s="97" t="b">
        <v>0</v>
      </c>
      <c r="L205" s="97" t="b">
        <v>0</v>
      </c>
      <c r="M205" s="99">
        <v>1</v>
      </c>
      <c r="N205" s="99">
        <v>1</v>
      </c>
      <c r="O205" s="99">
        <v>35.67</v>
      </c>
      <c r="P205" s="99">
        <v>139.82</v>
      </c>
    </row>
    <row r="206" spans="1:16" hidden="1">
      <c r="A206" s="97" t="s">
        <v>652</v>
      </c>
      <c r="B206" s="97" t="s">
        <v>14</v>
      </c>
      <c r="C206" s="97" t="s">
        <v>648</v>
      </c>
      <c r="D206" s="96">
        <v>1</v>
      </c>
      <c r="E206" s="96">
        <v>100000</v>
      </c>
      <c r="F206" s="96">
        <v>0</v>
      </c>
      <c r="G206" s="96">
        <v>12020</v>
      </c>
      <c r="H206" s="99">
        <v>1</v>
      </c>
      <c r="I206" s="96">
        <v>0</v>
      </c>
      <c r="J206" s="96">
        <v>0</v>
      </c>
      <c r="K206" s="97" t="b">
        <v>0</v>
      </c>
      <c r="L206" s="97" t="b">
        <v>0</v>
      </c>
      <c r="M206" s="99">
        <v>1</v>
      </c>
      <c r="N206" s="99">
        <v>1</v>
      </c>
      <c r="O206" s="99">
        <v>35.18</v>
      </c>
      <c r="P206" s="99">
        <v>137.01</v>
      </c>
    </row>
    <row r="207" spans="1:16" hidden="1">
      <c r="A207" s="97" t="s">
        <v>653</v>
      </c>
      <c r="B207" s="97" t="s">
        <v>15</v>
      </c>
      <c r="C207" s="97" t="s">
        <v>648</v>
      </c>
      <c r="D207" s="96">
        <v>1</v>
      </c>
      <c r="E207" s="96">
        <v>100000</v>
      </c>
      <c r="F207" s="96">
        <v>0</v>
      </c>
      <c r="G207" s="96">
        <v>1310</v>
      </c>
      <c r="H207" s="99">
        <v>1</v>
      </c>
      <c r="I207" s="96">
        <v>0</v>
      </c>
      <c r="J207" s="96">
        <v>0</v>
      </c>
      <c r="K207" s="97" t="b">
        <v>0</v>
      </c>
      <c r="L207" s="97" t="b">
        <v>0</v>
      </c>
      <c r="M207" s="99">
        <v>1</v>
      </c>
      <c r="N207" s="99">
        <v>1</v>
      </c>
      <c r="O207" s="99">
        <v>36.700000000000003</v>
      </c>
      <c r="P207" s="99">
        <v>137.22</v>
      </c>
    </row>
    <row r="208" spans="1:16" hidden="1">
      <c r="A208" s="97" t="s">
        <v>654</v>
      </c>
      <c r="B208" s="97" t="s">
        <v>16</v>
      </c>
      <c r="C208" s="97" t="s">
        <v>648</v>
      </c>
      <c r="D208" s="96">
        <v>1</v>
      </c>
      <c r="E208" s="96">
        <v>100000</v>
      </c>
      <c r="F208" s="96">
        <v>0</v>
      </c>
      <c r="G208" s="96">
        <v>7690</v>
      </c>
      <c r="H208" s="99">
        <v>1</v>
      </c>
      <c r="I208" s="96">
        <v>0</v>
      </c>
      <c r="J208" s="96">
        <v>0</v>
      </c>
      <c r="K208" s="97" t="b">
        <v>0</v>
      </c>
      <c r="L208" s="97" t="b">
        <v>0</v>
      </c>
      <c r="M208" s="99">
        <v>1</v>
      </c>
      <c r="N208" s="99">
        <v>1</v>
      </c>
      <c r="O208" s="99">
        <v>34.729999999999997</v>
      </c>
      <c r="P208" s="99">
        <v>135.94999999999999</v>
      </c>
    </row>
    <row r="209" spans="1:16" hidden="1">
      <c r="A209" s="97" t="s">
        <v>655</v>
      </c>
      <c r="B209" s="97" t="s">
        <v>17</v>
      </c>
      <c r="C209" s="97" t="s">
        <v>648</v>
      </c>
      <c r="D209" s="96">
        <v>1</v>
      </c>
      <c r="E209" s="96">
        <v>100000</v>
      </c>
      <c r="F209" s="96">
        <v>0</v>
      </c>
      <c r="G209" s="96">
        <v>7260</v>
      </c>
      <c r="H209" s="99">
        <v>1</v>
      </c>
      <c r="I209" s="96">
        <v>0</v>
      </c>
      <c r="J209" s="96">
        <v>0</v>
      </c>
      <c r="K209" s="97" t="b">
        <v>0</v>
      </c>
      <c r="L209" s="97" t="b">
        <v>0</v>
      </c>
      <c r="M209" s="99">
        <v>1</v>
      </c>
      <c r="N209" s="99">
        <v>1</v>
      </c>
      <c r="O209" s="99">
        <v>34.39</v>
      </c>
      <c r="P209" s="99">
        <v>132.46</v>
      </c>
    </row>
    <row r="210" spans="1:16" hidden="1">
      <c r="A210" s="97" t="s">
        <v>656</v>
      </c>
      <c r="B210" s="97" t="s">
        <v>18</v>
      </c>
      <c r="C210" s="97" t="s">
        <v>648</v>
      </c>
      <c r="D210" s="96">
        <v>1</v>
      </c>
      <c r="E210" s="96">
        <v>100000</v>
      </c>
      <c r="F210" s="96">
        <v>0</v>
      </c>
      <c r="G210" s="96">
        <v>3500</v>
      </c>
      <c r="H210" s="99">
        <v>1</v>
      </c>
      <c r="I210" s="96">
        <v>0</v>
      </c>
      <c r="J210" s="96">
        <v>0</v>
      </c>
      <c r="K210" s="97" t="b">
        <v>0</v>
      </c>
      <c r="L210" s="97" t="b">
        <v>0</v>
      </c>
      <c r="M210" s="99">
        <v>1</v>
      </c>
      <c r="N210" s="99">
        <v>1</v>
      </c>
      <c r="O210" s="99">
        <v>34.35</v>
      </c>
      <c r="P210" s="99">
        <v>134.05000000000001</v>
      </c>
    </row>
    <row r="211" spans="1:16" hidden="1">
      <c r="A211" s="97" t="s">
        <v>657</v>
      </c>
      <c r="B211" s="97" t="s">
        <v>19</v>
      </c>
      <c r="C211" s="97" t="s">
        <v>648</v>
      </c>
      <c r="D211" s="96">
        <v>1</v>
      </c>
      <c r="E211" s="96">
        <v>100000</v>
      </c>
      <c r="F211" s="96">
        <v>0</v>
      </c>
      <c r="G211" s="96">
        <v>12450</v>
      </c>
      <c r="H211" s="99">
        <v>1</v>
      </c>
      <c r="I211" s="96">
        <v>0</v>
      </c>
      <c r="J211" s="96">
        <v>0</v>
      </c>
      <c r="K211" s="97" t="b">
        <v>0</v>
      </c>
      <c r="L211" s="97" t="b">
        <v>0</v>
      </c>
      <c r="M211" s="99">
        <v>1</v>
      </c>
      <c r="N211" s="99">
        <v>1</v>
      </c>
      <c r="O211" s="99">
        <v>33.58</v>
      </c>
      <c r="P211" s="99">
        <v>130.41</v>
      </c>
    </row>
    <row r="212" spans="1:16" ht="14.25" hidden="1" customHeight="1">
      <c r="A212" s="97" t="s">
        <v>1084</v>
      </c>
      <c r="B212" s="97" t="s">
        <v>10</v>
      </c>
      <c r="C212" s="97" t="s">
        <v>1093</v>
      </c>
      <c r="D212" s="96">
        <v>1</v>
      </c>
      <c r="E212" s="96">
        <v>100000</v>
      </c>
      <c r="F212" s="96">
        <v>0</v>
      </c>
      <c r="G212" s="96">
        <v>1360</v>
      </c>
      <c r="H212" s="99">
        <v>0</v>
      </c>
      <c r="I212" s="96">
        <v>0</v>
      </c>
      <c r="J212" s="96">
        <v>0</v>
      </c>
      <c r="K212" s="97" t="b">
        <v>0</v>
      </c>
      <c r="L212" s="97" t="b">
        <v>0</v>
      </c>
      <c r="M212" s="99">
        <v>1</v>
      </c>
      <c r="N212" s="99">
        <v>1</v>
      </c>
      <c r="O212" s="99">
        <v>43.07</v>
      </c>
      <c r="P212" s="99">
        <v>141.4</v>
      </c>
    </row>
    <row r="213" spans="1:16" ht="14.25" hidden="1" customHeight="1">
      <c r="A213" s="97" t="s">
        <v>1085</v>
      </c>
      <c r="B213" s="97" t="s">
        <v>12</v>
      </c>
      <c r="C213" s="97" t="s">
        <v>1093</v>
      </c>
      <c r="D213" s="96">
        <v>1</v>
      </c>
      <c r="E213" s="96">
        <v>100000</v>
      </c>
      <c r="F213" s="96">
        <v>0</v>
      </c>
      <c r="G213" s="96">
        <v>2250</v>
      </c>
      <c r="H213" s="99">
        <v>0</v>
      </c>
      <c r="I213" s="96">
        <v>0</v>
      </c>
      <c r="J213" s="96">
        <v>0</v>
      </c>
      <c r="K213" s="97" t="b">
        <v>0</v>
      </c>
      <c r="L213" s="97" t="b">
        <v>0</v>
      </c>
      <c r="M213" s="99">
        <v>1</v>
      </c>
      <c r="N213" s="99">
        <v>1</v>
      </c>
      <c r="O213" s="99">
        <v>38.28</v>
      </c>
      <c r="P213" s="99">
        <v>140.91</v>
      </c>
    </row>
    <row r="214" spans="1:16" ht="14.25" hidden="1" customHeight="1">
      <c r="A214" s="97" t="s">
        <v>1086</v>
      </c>
      <c r="B214" s="97" t="s">
        <v>13</v>
      </c>
      <c r="C214" s="97" t="s">
        <v>1093</v>
      </c>
      <c r="D214" s="96">
        <v>1</v>
      </c>
      <c r="E214" s="96">
        <v>100000</v>
      </c>
      <c r="F214" s="96">
        <v>0</v>
      </c>
      <c r="G214" s="96">
        <v>490</v>
      </c>
      <c r="H214" s="99">
        <v>0</v>
      </c>
      <c r="I214" s="96">
        <v>0</v>
      </c>
      <c r="J214" s="96">
        <v>0</v>
      </c>
      <c r="K214" s="97" t="b">
        <v>0</v>
      </c>
      <c r="L214" s="97" t="b">
        <v>0</v>
      </c>
      <c r="M214" s="99">
        <v>1</v>
      </c>
      <c r="N214" s="99">
        <v>1</v>
      </c>
      <c r="O214" s="99">
        <v>35.67</v>
      </c>
      <c r="P214" s="99">
        <v>139.82</v>
      </c>
    </row>
    <row r="215" spans="1:16" ht="14.25" hidden="1" customHeight="1">
      <c r="A215" s="97" t="s">
        <v>1087</v>
      </c>
      <c r="B215" s="97" t="s">
        <v>14</v>
      </c>
      <c r="C215" s="97" t="s">
        <v>1093</v>
      </c>
      <c r="D215" s="96">
        <v>1</v>
      </c>
      <c r="E215" s="96">
        <v>100000</v>
      </c>
      <c r="F215" s="96">
        <v>0</v>
      </c>
      <c r="G215" s="96">
        <v>360</v>
      </c>
      <c r="H215" s="99">
        <v>0</v>
      </c>
      <c r="I215" s="96">
        <v>0</v>
      </c>
      <c r="J215" s="96">
        <v>0</v>
      </c>
      <c r="K215" s="97" t="b">
        <v>0</v>
      </c>
      <c r="L215" s="97" t="b">
        <v>0</v>
      </c>
      <c r="M215" s="99">
        <v>1</v>
      </c>
      <c r="N215" s="99">
        <v>1</v>
      </c>
      <c r="O215" s="99">
        <v>35.18</v>
      </c>
      <c r="P215" s="99">
        <v>137.01</v>
      </c>
    </row>
    <row r="216" spans="1:16" ht="14.25" hidden="1" customHeight="1">
      <c r="A216" s="97" t="s">
        <v>1088</v>
      </c>
      <c r="B216" s="97" t="s">
        <v>15</v>
      </c>
      <c r="C216" s="97" t="s">
        <v>1093</v>
      </c>
      <c r="D216" s="96">
        <v>1</v>
      </c>
      <c r="E216" s="96">
        <v>100000</v>
      </c>
      <c r="F216" s="96">
        <v>0</v>
      </c>
      <c r="G216" s="96">
        <v>170</v>
      </c>
      <c r="H216" s="99">
        <v>0</v>
      </c>
      <c r="I216" s="96">
        <v>0</v>
      </c>
      <c r="J216" s="96">
        <v>0</v>
      </c>
      <c r="K216" s="97" t="b">
        <v>0</v>
      </c>
      <c r="L216" s="97" t="b">
        <v>0</v>
      </c>
      <c r="M216" s="99">
        <v>1</v>
      </c>
      <c r="N216" s="99">
        <v>1</v>
      </c>
      <c r="O216" s="99">
        <v>36.700000000000003</v>
      </c>
      <c r="P216" s="99">
        <v>137.22</v>
      </c>
    </row>
    <row r="217" spans="1:16" ht="14.25" hidden="1" customHeight="1">
      <c r="A217" s="97" t="s">
        <v>1089</v>
      </c>
      <c r="B217" s="97" t="s">
        <v>16</v>
      </c>
      <c r="C217" s="97" t="s">
        <v>1093</v>
      </c>
      <c r="D217" s="96">
        <v>1</v>
      </c>
      <c r="E217" s="96">
        <v>100000</v>
      </c>
      <c r="F217" s="96">
        <v>0</v>
      </c>
      <c r="G217" s="96">
        <v>170</v>
      </c>
      <c r="H217" s="99">
        <v>0</v>
      </c>
      <c r="I217" s="96">
        <v>0</v>
      </c>
      <c r="J217" s="96">
        <v>0</v>
      </c>
      <c r="K217" s="97" t="b">
        <v>0</v>
      </c>
      <c r="L217" s="97" t="b">
        <v>0</v>
      </c>
      <c r="M217" s="99">
        <v>1</v>
      </c>
      <c r="N217" s="99">
        <v>1</v>
      </c>
      <c r="O217" s="99">
        <v>34.729999999999997</v>
      </c>
      <c r="P217" s="99">
        <v>135.94999999999999</v>
      </c>
    </row>
    <row r="218" spans="1:16" ht="14.25" hidden="1" customHeight="1">
      <c r="A218" s="97" t="s">
        <v>1090</v>
      </c>
      <c r="B218" s="97" t="s">
        <v>17</v>
      </c>
      <c r="C218" s="97" t="s">
        <v>1093</v>
      </c>
      <c r="D218" s="96">
        <v>1</v>
      </c>
      <c r="E218" s="96">
        <v>100000</v>
      </c>
      <c r="F218" s="96">
        <v>0</v>
      </c>
      <c r="G218" s="96">
        <v>350</v>
      </c>
      <c r="H218" s="99">
        <v>0</v>
      </c>
      <c r="I218" s="96">
        <v>0</v>
      </c>
      <c r="J218" s="96">
        <v>0</v>
      </c>
      <c r="K218" s="97" t="b">
        <v>0</v>
      </c>
      <c r="L218" s="97" t="b">
        <v>0</v>
      </c>
      <c r="M218" s="99">
        <v>1</v>
      </c>
      <c r="N218" s="99">
        <v>1</v>
      </c>
      <c r="O218" s="99">
        <v>34.39</v>
      </c>
      <c r="P218" s="99">
        <v>132.46</v>
      </c>
    </row>
    <row r="219" spans="1:16" ht="14.25" hidden="1" customHeight="1">
      <c r="A219" s="97" t="s">
        <v>1091</v>
      </c>
      <c r="B219" s="97" t="s">
        <v>18</v>
      </c>
      <c r="C219" s="97" t="s">
        <v>1093</v>
      </c>
      <c r="D219" s="96">
        <v>1</v>
      </c>
      <c r="E219" s="96">
        <v>100000</v>
      </c>
      <c r="F219" s="96">
        <v>0</v>
      </c>
      <c r="G219" s="96">
        <v>290</v>
      </c>
      <c r="H219" s="99">
        <v>0</v>
      </c>
      <c r="I219" s="96">
        <v>0</v>
      </c>
      <c r="J219" s="96">
        <v>0</v>
      </c>
      <c r="K219" s="97" t="b">
        <v>0</v>
      </c>
      <c r="L219" s="97" t="b">
        <v>0</v>
      </c>
      <c r="M219" s="99">
        <v>1</v>
      </c>
      <c r="N219" s="99">
        <v>1</v>
      </c>
      <c r="O219" s="99">
        <v>34.35</v>
      </c>
      <c r="P219" s="99">
        <v>134.05000000000001</v>
      </c>
    </row>
    <row r="220" spans="1:16" ht="14.25" hidden="1" customHeight="1">
      <c r="A220" s="97" t="s">
        <v>1092</v>
      </c>
      <c r="B220" s="97" t="s">
        <v>19</v>
      </c>
      <c r="C220" s="97" t="s">
        <v>1093</v>
      </c>
      <c r="D220" s="96">
        <v>1</v>
      </c>
      <c r="E220" s="96">
        <v>100000</v>
      </c>
      <c r="F220" s="96">
        <v>0</v>
      </c>
      <c r="G220" s="96">
        <v>630</v>
      </c>
      <c r="H220" s="99">
        <v>0</v>
      </c>
      <c r="I220" s="96">
        <v>0</v>
      </c>
      <c r="J220" s="96">
        <v>0</v>
      </c>
      <c r="K220" s="97" t="b">
        <v>0</v>
      </c>
      <c r="L220" s="97" t="b">
        <v>0</v>
      </c>
      <c r="M220" s="99">
        <v>1</v>
      </c>
      <c r="N220" s="99">
        <v>1</v>
      </c>
      <c r="O220" s="99">
        <v>33.58</v>
      </c>
      <c r="P220" s="99">
        <v>130.41</v>
      </c>
    </row>
    <row r="221" spans="1:16" ht="14.25" hidden="1" customHeight="1">
      <c r="A221" s="128" t="s">
        <v>1096</v>
      </c>
      <c r="B221" s="128" t="s">
        <v>1095</v>
      </c>
      <c r="C221" s="128" t="s">
        <v>1099</v>
      </c>
      <c r="D221" s="129">
        <v>1</v>
      </c>
      <c r="E221" s="130">
        <f>VLOOKUP(C221,'[1]3'!$A$2:$D$11,3,FALSE)</f>
        <v>145000</v>
      </c>
      <c r="F221" s="129"/>
      <c r="G221" s="129"/>
      <c r="H221" s="131"/>
      <c r="I221" s="129"/>
      <c r="J221" s="129"/>
      <c r="K221" s="128"/>
      <c r="L221" s="128"/>
      <c r="M221" s="131"/>
      <c r="N221" s="131"/>
      <c r="O221" s="131"/>
      <c r="P221" s="131"/>
    </row>
    <row r="222" spans="1:16" ht="14.25" hidden="1" customHeight="1">
      <c r="A222" s="128" t="s">
        <v>1097</v>
      </c>
      <c r="B222" s="128" t="s">
        <v>1095</v>
      </c>
      <c r="C222" s="128" t="s">
        <v>1099</v>
      </c>
      <c r="D222" s="129">
        <v>1</v>
      </c>
      <c r="E222" s="130">
        <f>VLOOKUP(C222,'[1]3'!$A$2:$D$11,3,FALSE)</f>
        <v>145000</v>
      </c>
      <c r="F222" s="129"/>
      <c r="G222" s="129"/>
      <c r="H222" s="131"/>
      <c r="I222" s="129"/>
      <c r="J222" s="129"/>
      <c r="K222" s="128"/>
      <c r="L222" s="128"/>
      <c r="M222" s="131"/>
      <c r="N222" s="131"/>
      <c r="O222" s="131"/>
      <c r="P222" s="131"/>
    </row>
    <row r="223" spans="1:16" ht="14.25" hidden="1" customHeight="1">
      <c r="A223" s="128" t="s">
        <v>1098</v>
      </c>
      <c r="B223" s="128" t="s">
        <v>1095</v>
      </c>
      <c r="C223" s="128" t="s">
        <v>1099</v>
      </c>
      <c r="D223" s="129">
        <v>1</v>
      </c>
      <c r="E223" s="130">
        <f>VLOOKUP(C223,'[1]3'!$A$2:$D$11,3,FALSE)</f>
        <v>145000</v>
      </c>
      <c r="F223" s="129"/>
      <c r="G223" s="129"/>
      <c r="H223" s="131"/>
      <c r="I223" s="129"/>
      <c r="J223" s="129"/>
      <c r="K223" s="128"/>
      <c r="L223" s="128"/>
      <c r="M223" s="131"/>
      <c r="N223" s="131"/>
      <c r="O223" s="131"/>
      <c r="P223" s="131"/>
    </row>
    <row r="224" spans="1:16" ht="14.25" hidden="1" customHeight="1">
      <c r="A224" s="128" t="s">
        <v>1101</v>
      </c>
      <c r="B224" s="128" t="s">
        <v>1095</v>
      </c>
      <c r="C224" s="128" t="s">
        <v>1100</v>
      </c>
      <c r="D224" s="129"/>
      <c r="E224" s="129"/>
      <c r="F224" s="129">
        <v>0</v>
      </c>
      <c r="G224" s="129">
        <v>220</v>
      </c>
      <c r="H224" s="131"/>
      <c r="I224" s="129"/>
      <c r="J224" s="129"/>
      <c r="K224" s="128"/>
      <c r="L224" s="128"/>
      <c r="M224" s="131"/>
      <c r="N224" s="131"/>
      <c r="O224" s="131"/>
      <c r="P224" s="131"/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24" xr:uid="{A02EB404-2D99-4CF7-830B-FE268EAA18B4}">
    <filterColumn colId="2">
      <filters>
        <filter val="原子力"/>
      </filters>
    </filterColumn>
  </autoFilter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P9" sqref="A1:P9"/>
    </sheetView>
  </sheetViews>
  <sheetFormatPr defaultRowHeight="12.75"/>
  <sheetData>
    <row r="1" spans="1:16" s="97" customFormat="1" ht="14.25" customHeight="1">
      <c r="A1" s="13" t="s">
        <v>649</v>
      </c>
      <c r="B1" s="13" t="s">
        <v>10</v>
      </c>
      <c r="C1" s="4" t="s">
        <v>648</v>
      </c>
      <c r="D1" s="96">
        <v>1</v>
      </c>
      <c r="E1" s="96">
        <v>100000</v>
      </c>
      <c r="F1" s="96">
        <v>0</v>
      </c>
      <c r="G1" s="96">
        <v>1920</v>
      </c>
      <c r="H1" s="99">
        <v>1</v>
      </c>
      <c r="I1" s="96">
        <v>0</v>
      </c>
      <c r="J1" s="96">
        <v>0</v>
      </c>
      <c r="K1" s="97" t="b">
        <v>0</v>
      </c>
      <c r="L1" s="97" t="b">
        <v>0</v>
      </c>
      <c r="M1" s="99">
        <v>1</v>
      </c>
      <c r="N1" s="99">
        <v>1</v>
      </c>
      <c r="O1" s="97">
        <v>43.07</v>
      </c>
      <c r="P1" s="97">
        <v>141.4</v>
      </c>
    </row>
    <row r="2" spans="1:16" s="97" customFormat="1" ht="14.25" customHeight="1">
      <c r="A2" s="12" t="s">
        <v>650</v>
      </c>
      <c r="B2" s="12" t="s">
        <v>12</v>
      </c>
      <c r="C2" s="4" t="s">
        <v>648</v>
      </c>
      <c r="D2" s="96">
        <v>1</v>
      </c>
      <c r="E2" s="96">
        <v>100000</v>
      </c>
      <c r="F2" s="96">
        <v>0</v>
      </c>
      <c r="G2" s="96">
        <v>10410</v>
      </c>
      <c r="H2" s="99">
        <v>1</v>
      </c>
      <c r="I2" s="96">
        <v>0</v>
      </c>
      <c r="J2" s="96">
        <v>0</v>
      </c>
      <c r="K2" s="97" t="b">
        <v>0</v>
      </c>
      <c r="L2" s="97" t="b">
        <v>0</v>
      </c>
      <c r="M2" s="99">
        <v>1</v>
      </c>
      <c r="N2" s="99">
        <v>1</v>
      </c>
      <c r="O2" s="97">
        <v>38.28</v>
      </c>
      <c r="P2" s="97">
        <v>140.91</v>
      </c>
    </row>
    <row r="3" spans="1:16" s="97" customFormat="1" ht="14.25" customHeight="1">
      <c r="A3" s="14" t="s">
        <v>651</v>
      </c>
      <c r="B3" s="4" t="s">
        <v>13</v>
      </c>
      <c r="C3" s="4" t="s">
        <v>648</v>
      </c>
      <c r="D3" s="96">
        <v>1</v>
      </c>
      <c r="E3" s="96">
        <v>100000</v>
      </c>
      <c r="F3" s="96">
        <v>0</v>
      </c>
      <c r="G3" s="96">
        <v>16050</v>
      </c>
      <c r="H3" s="99">
        <v>1</v>
      </c>
      <c r="I3" s="96">
        <v>0</v>
      </c>
      <c r="J3" s="96">
        <v>0</v>
      </c>
      <c r="K3" s="97" t="b">
        <v>0</v>
      </c>
      <c r="L3" s="97" t="b">
        <v>0</v>
      </c>
      <c r="M3" s="99">
        <v>1</v>
      </c>
      <c r="N3" s="99">
        <v>1</v>
      </c>
      <c r="O3" s="97">
        <v>35.67</v>
      </c>
      <c r="P3" s="97">
        <v>139.82</v>
      </c>
    </row>
    <row r="4" spans="1:16" s="97" customFormat="1" ht="14.25" customHeight="1">
      <c r="A4" s="14" t="s">
        <v>652</v>
      </c>
      <c r="B4" s="14" t="s">
        <v>14</v>
      </c>
      <c r="C4" s="4" t="s">
        <v>648</v>
      </c>
      <c r="D4" s="96">
        <v>1</v>
      </c>
      <c r="E4" s="96">
        <v>100000</v>
      </c>
      <c r="F4" s="96">
        <v>0</v>
      </c>
      <c r="G4" s="96">
        <v>8020</v>
      </c>
      <c r="H4" s="99">
        <v>1</v>
      </c>
      <c r="I4" s="96">
        <v>0</v>
      </c>
      <c r="J4" s="96">
        <v>0</v>
      </c>
      <c r="K4" s="97" t="b">
        <v>0</v>
      </c>
      <c r="L4" s="97" t="b">
        <v>0</v>
      </c>
      <c r="M4" s="99">
        <v>1</v>
      </c>
      <c r="N4" s="99">
        <v>1</v>
      </c>
      <c r="O4" s="97">
        <v>35.18</v>
      </c>
      <c r="P4" s="97">
        <v>137.01</v>
      </c>
    </row>
    <row r="5" spans="1:16" s="97" customFormat="1" ht="14.25" customHeight="1">
      <c r="A5" s="14" t="s">
        <v>653</v>
      </c>
      <c r="B5" s="14" t="s">
        <v>15</v>
      </c>
      <c r="C5" s="4" t="s">
        <v>648</v>
      </c>
      <c r="D5" s="96">
        <v>1</v>
      </c>
      <c r="E5" s="96">
        <v>100000</v>
      </c>
      <c r="F5" s="96">
        <v>0</v>
      </c>
      <c r="G5" s="96">
        <v>920</v>
      </c>
      <c r="H5" s="99">
        <v>1</v>
      </c>
      <c r="I5" s="96">
        <v>0</v>
      </c>
      <c r="J5" s="96">
        <v>0</v>
      </c>
      <c r="K5" s="97" t="b">
        <v>0</v>
      </c>
      <c r="L5" s="97" t="b">
        <v>0</v>
      </c>
      <c r="M5" s="99">
        <v>1</v>
      </c>
      <c r="N5" s="99">
        <v>1</v>
      </c>
      <c r="O5" s="97">
        <v>36.700000000000003</v>
      </c>
      <c r="P5" s="97">
        <v>137.22</v>
      </c>
    </row>
    <row r="6" spans="1:16" s="97" customFormat="1" ht="14.25" customHeight="1">
      <c r="A6" s="14" t="s">
        <v>654</v>
      </c>
      <c r="B6" s="14" t="s">
        <v>16</v>
      </c>
      <c r="C6" s="4" t="s">
        <v>648</v>
      </c>
      <c r="D6" s="96">
        <v>1</v>
      </c>
      <c r="E6" s="96">
        <v>100000</v>
      </c>
      <c r="F6" s="96">
        <v>0</v>
      </c>
      <c r="G6" s="96">
        <v>5630</v>
      </c>
      <c r="H6" s="99">
        <v>1</v>
      </c>
      <c r="I6" s="96">
        <v>0</v>
      </c>
      <c r="J6" s="96">
        <v>0</v>
      </c>
      <c r="K6" s="97" t="b">
        <v>0</v>
      </c>
      <c r="L6" s="97" t="b">
        <v>0</v>
      </c>
      <c r="M6" s="99">
        <v>1</v>
      </c>
      <c r="N6" s="99">
        <v>1</v>
      </c>
      <c r="O6" s="97">
        <v>34.729999999999997</v>
      </c>
      <c r="P6" s="97">
        <v>135.94999999999999</v>
      </c>
    </row>
    <row r="7" spans="1:16" s="97" customFormat="1" ht="14.25" customHeight="1">
      <c r="A7" s="14" t="s">
        <v>655</v>
      </c>
      <c r="B7" s="14" t="s">
        <v>17</v>
      </c>
      <c r="C7" s="4" t="s">
        <v>648</v>
      </c>
      <c r="D7" s="96">
        <v>1</v>
      </c>
      <c r="E7" s="96">
        <v>100000</v>
      </c>
      <c r="F7" s="96">
        <v>0</v>
      </c>
      <c r="G7" s="96">
        <v>2310</v>
      </c>
      <c r="H7" s="99">
        <v>1</v>
      </c>
      <c r="I7" s="96">
        <v>0</v>
      </c>
      <c r="J7" s="96">
        <v>0</v>
      </c>
      <c r="K7" s="97" t="b">
        <v>0</v>
      </c>
      <c r="L7" s="97" t="b">
        <v>0</v>
      </c>
      <c r="M7" s="99">
        <v>1</v>
      </c>
      <c r="N7" s="99">
        <v>1</v>
      </c>
      <c r="O7" s="97">
        <v>34.39</v>
      </c>
      <c r="P7" s="97">
        <v>132.46</v>
      </c>
    </row>
    <row r="8" spans="1:16" s="97" customFormat="1" ht="14.25" customHeight="1">
      <c r="A8" s="14" t="s">
        <v>656</v>
      </c>
      <c r="B8" s="14" t="s">
        <v>18</v>
      </c>
      <c r="C8" s="4" t="s">
        <v>648</v>
      </c>
      <c r="D8" s="96">
        <v>1</v>
      </c>
      <c r="E8" s="96">
        <v>100000</v>
      </c>
      <c r="F8" s="96">
        <v>0</v>
      </c>
      <c r="G8" s="96">
        <v>5040</v>
      </c>
      <c r="H8" s="99">
        <v>1</v>
      </c>
      <c r="I8" s="96">
        <v>0</v>
      </c>
      <c r="J8" s="96">
        <v>0</v>
      </c>
      <c r="K8" s="97" t="b">
        <v>0</v>
      </c>
      <c r="L8" s="97" t="b">
        <v>0</v>
      </c>
      <c r="M8" s="99">
        <v>1</v>
      </c>
      <c r="N8" s="99">
        <v>1</v>
      </c>
      <c r="O8" s="97">
        <v>34.35</v>
      </c>
      <c r="P8" s="97">
        <v>134.05000000000001</v>
      </c>
    </row>
    <row r="9" spans="1:16" s="97" customFormat="1" ht="14.25" customHeight="1">
      <c r="A9" s="14" t="s">
        <v>657</v>
      </c>
      <c r="B9" s="14" t="s">
        <v>19</v>
      </c>
      <c r="C9" s="4" t="s">
        <v>648</v>
      </c>
      <c r="D9" s="96">
        <v>1</v>
      </c>
      <c r="E9" s="96">
        <v>100000</v>
      </c>
      <c r="F9" s="96">
        <v>0</v>
      </c>
      <c r="G9" s="96">
        <v>13220</v>
      </c>
      <c r="H9" s="99">
        <v>1</v>
      </c>
      <c r="I9" s="96">
        <v>0</v>
      </c>
      <c r="J9" s="96">
        <v>0</v>
      </c>
      <c r="K9" s="97" t="b">
        <v>0</v>
      </c>
      <c r="L9" s="97" t="b">
        <v>0</v>
      </c>
      <c r="M9" s="99">
        <v>1</v>
      </c>
      <c r="N9" s="99">
        <v>1</v>
      </c>
      <c r="O9" s="97">
        <v>33.58</v>
      </c>
      <c r="P9" s="97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0" bestFit="1" customWidth="1"/>
    <col min="2" max="2" width="14.8632812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254</v>
      </c>
      <c r="B2" s="4" t="s">
        <v>10</v>
      </c>
    </row>
    <row r="3" spans="1:2" ht="14.25" customHeight="1">
      <c r="A3" s="15" t="s">
        <v>255</v>
      </c>
      <c r="B3" s="4" t="s">
        <v>12</v>
      </c>
    </row>
    <row r="4" spans="1:2" ht="14.25" customHeight="1">
      <c r="A4" s="15" t="s">
        <v>256</v>
      </c>
      <c r="B4" s="4" t="s">
        <v>13</v>
      </c>
    </row>
    <row r="5" spans="1:2" ht="14.25" customHeight="1">
      <c r="A5" s="15" t="s">
        <v>257</v>
      </c>
      <c r="B5" s="4" t="s">
        <v>14</v>
      </c>
    </row>
    <row r="6" spans="1:2" ht="14.25" customHeight="1">
      <c r="A6" s="15" t="s">
        <v>258</v>
      </c>
      <c r="B6" s="4" t="s">
        <v>15</v>
      </c>
    </row>
    <row r="7" spans="1:2" ht="14.25" customHeight="1">
      <c r="A7" s="15" t="s">
        <v>259</v>
      </c>
      <c r="B7" s="4" t="s">
        <v>16</v>
      </c>
    </row>
    <row r="8" spans="1:2" ht="14.25" customHeight="1">
      <c r="A8" s="15" t="s">
        <v>260</v>
      </c>
      <c r="B8" s="4" t="s">
        <v>17</v>
      </c>
    </row>
    <row r="9" spans="1:2" ht="14.25" customHeight="1">
      <c r="A9" s="15" t="s">
        <v>261</v>
      </c>
      <c r="B9" s="4" t="s">
        <v>18</v>
      </c>
    </row>
    <row r="10" spans="1:2" ht="14.25" customHeight="1">
      <c r="A10" s="15" t="s">
        <v>262</v>
      </c>
      <c r="B10" s="4" t="s">
        <v>19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I19" sqref="I19"/>
    </sheetView>
  </sheetViews>
  <sheetFormatPr defaultRowHeight="12.75"/>
  <cols>
    <col min="1" max="1" width="7.46484375" style="16" customWidth="1"/>
    <col min="2" max="14" width="9.1328125" style="16" customWidth="1"/>
  </cols>
  <sheetData>
    <row r="1" spans="1:14">
      <c r="A1" s="16" t="s">
        <v>264</v>
      </c>
      <c r="B1" s="16" t="s">
        <v>265</v>
      </c>
      <c r="C1" s="16" t="s">
        <v>266</v>
      </c>
      <c r="D1" s="16" t="s">
        <v>254</v>
      </c>
      <c r="E1" s="16" t="s">
        <v>255</v>
      </c>
      <c r="F1" s="16" t="s">
        <v>256</v>
      </c>
      <c r="G1" s="16" t="s">
        <v>257</v>
      </c>
      <c r="H1" s="16" t="s">
        <v>258</v>
      </c>
      <c r="I1" s="16" t="s">
        <v>259</v>
      </c>
      <c r="J1" s="16" t="s">
        <v>260</v>
      </c>
      <c r="K1" s="16" t="s">
        <v>261</v>
      </c>
      <c r="L1" s="16" t="s">
        <v>262</v>
      </c>
      <c r="M1" s="16" t="s">
        <v>267</v>
      </c>
      <c r="N1" s="16" t="s">
        <v>268</v>
      </c>
    </row>
    <row r="2" spans="1:14">
      <c r="A2" s="17">
        <v>45292</v>
      </c>
      <c r="B2" s="16" t="s">
        <v>269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269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269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269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269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269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269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269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269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269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269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269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269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269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269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269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269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269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269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269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269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269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269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269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270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270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270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270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270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270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270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270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270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270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270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270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270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270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270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270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270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270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270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270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270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270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270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270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271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271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271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271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271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271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271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271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271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271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271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271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271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271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271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271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271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271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271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271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271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271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271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271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272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272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272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272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272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272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272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272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272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272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272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272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272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272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272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272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272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272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272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272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272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272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272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272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273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273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273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273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273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273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273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273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273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273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273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273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273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273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273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273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273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273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273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273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273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273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273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273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274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274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274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274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274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274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274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274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274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274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274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274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274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274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274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274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274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274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274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274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274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274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274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274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275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275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275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275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275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275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275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275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275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275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275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275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275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275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275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275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275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275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275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275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275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275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275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275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269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269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269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269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269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269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269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269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269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269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269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269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269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269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269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269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269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269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269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269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269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269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269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269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270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270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270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270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270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270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270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270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270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270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270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270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270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270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270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270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270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270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270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270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270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270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270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270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271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271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271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271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271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271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271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271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271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271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271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271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271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271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271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271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271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271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271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271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271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271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271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271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272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272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272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272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272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272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272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272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272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272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272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272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272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272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272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272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272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272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272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272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272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272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272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272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273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273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273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273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273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273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273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273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273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273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273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273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273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273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273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273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273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273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273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273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273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273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273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273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274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274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274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274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274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274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274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274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274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274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274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274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274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274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274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274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274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274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274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274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274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274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274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274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275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275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275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275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275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275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275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275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275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275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275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275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275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275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275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275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275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275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275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275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275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275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275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275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269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269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269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269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269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269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269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269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269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269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269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269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269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269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269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269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269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269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269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269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269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269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269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269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270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270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270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270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270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270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270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270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270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270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270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270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270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270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270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270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270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270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270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270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270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270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270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270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271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271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271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271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271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271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271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271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271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271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271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271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271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271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271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271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271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271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271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271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271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271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271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271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272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272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272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272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272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272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272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272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272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272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272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272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272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272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272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272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272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272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272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272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272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272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272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272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273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273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273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273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273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273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273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273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273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273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273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273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273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273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273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273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273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273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273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273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273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273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273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273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274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274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274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274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274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274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274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274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274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274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274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274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274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274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274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274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274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274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274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274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274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274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274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274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275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275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275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275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275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275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275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275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275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275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275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275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275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275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275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275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275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275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275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275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275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275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275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275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269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269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269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269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269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269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269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269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269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269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269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269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269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269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269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269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269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269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269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269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269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269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269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269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270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270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270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270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270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270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270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270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270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270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270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270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270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270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270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270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270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270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270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270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270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270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270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270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271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271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271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271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271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271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271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271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271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271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271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271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271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271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271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271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271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271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271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271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271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271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271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271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272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272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272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272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272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272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272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272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272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272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272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272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272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272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272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272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272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272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272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272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272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272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272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272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273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273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273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273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273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273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273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273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273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273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273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273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273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273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273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273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273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273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273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273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273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273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273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273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274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274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274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274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274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274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274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274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274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274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274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274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274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274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274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274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274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274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274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274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274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274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274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274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275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275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275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275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275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275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275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275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275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275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275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275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275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275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275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275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275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275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275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275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275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275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275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275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269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269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269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269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269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269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269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269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269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269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269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269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269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269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269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269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269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269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269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269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269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269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269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269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270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270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270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270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270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270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270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270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270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270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270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270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270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270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270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270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270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270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270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270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270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270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270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270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271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271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271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271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271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271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271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271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271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271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271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271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271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271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271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271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271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271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271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271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271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271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271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271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272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272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272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272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272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272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272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272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272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272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272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272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272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272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272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272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272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272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272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272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272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272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272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272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273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273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273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273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273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273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273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273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273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273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273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273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273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273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273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273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273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273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273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273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273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273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273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273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274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274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274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274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274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274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274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274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274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274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274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274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274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274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274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274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274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274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274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274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274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274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274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274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275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275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275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275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275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275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275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275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275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275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275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275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275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275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275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275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275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275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275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275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275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275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275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275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269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269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269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269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269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269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269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269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269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269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269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269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269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269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269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269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269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269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269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269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269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269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269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269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270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270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270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270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270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270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270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270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270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270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270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270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270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270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270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270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270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270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270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270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270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270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270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270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271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271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271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271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271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271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271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271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271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271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271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271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271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271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271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271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271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271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271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271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271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271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271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271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272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272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272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272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272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272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272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272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272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272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272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272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272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272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272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272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272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272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272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272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272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272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272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272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273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273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273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273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273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273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273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273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273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273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273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273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273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273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273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273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273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273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273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273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273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273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273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273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274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274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274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274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274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274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274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274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274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274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274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274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274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274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274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274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274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274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274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274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274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274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274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274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275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275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275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275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275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275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275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275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275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275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275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275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275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275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275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275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275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275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275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275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275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275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275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275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269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269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269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269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269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269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269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269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269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269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269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269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269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269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269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269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269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269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269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269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269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269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269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269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270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270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270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270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270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270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270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270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270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270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270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270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270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270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270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270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270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270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270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270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270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270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270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270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271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271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271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271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271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271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271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271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271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271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271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271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271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271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271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271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271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271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271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271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271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271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271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271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272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272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272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272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272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272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272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272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272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272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272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272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272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272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272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272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272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272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272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272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272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272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272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272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273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273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273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273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273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273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273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273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273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273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273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273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273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273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273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273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273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273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273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273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273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273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273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273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274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274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274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274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274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274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274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274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274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274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274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274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274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274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274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274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274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274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274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274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274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274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274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274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275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275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275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275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275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275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275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275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275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275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275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275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275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275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275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275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275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275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275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275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275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275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275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275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269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269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269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269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269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269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269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269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269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269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269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269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269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269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269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269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269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269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269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269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269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269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269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269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270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270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270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270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270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270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270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270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270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270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270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270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270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270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270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270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270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270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270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270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270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270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270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270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271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271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271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271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271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271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271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271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271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271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271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271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271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271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271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271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271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271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271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271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271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271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271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271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272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272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272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272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272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272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272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272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272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272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272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272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272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272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272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272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272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272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272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272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272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272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272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272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273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273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273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273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273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273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273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273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273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273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273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273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273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273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273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273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273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273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273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273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273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273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273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273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274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274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274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274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274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274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274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274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274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274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274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274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274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274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274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274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274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274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274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274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274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274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274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274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275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275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275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275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275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275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275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275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275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275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275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275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275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275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275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275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275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275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275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275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275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275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275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275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269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269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269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269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269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269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269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269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269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269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269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269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269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269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269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269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269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269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269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269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269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269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269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269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270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270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270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270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270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270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270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270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270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270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270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270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270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270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270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270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270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270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270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270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270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270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270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270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271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271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271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271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271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271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271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271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271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271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271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271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271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271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271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271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271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271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271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271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271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271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271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271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272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272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272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272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272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272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272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272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272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272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272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272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272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272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272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272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272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272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272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272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272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272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272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272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273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273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273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273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273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273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273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273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273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273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273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273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273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273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273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273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273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273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273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273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273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273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273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273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274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274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274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274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274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274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274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274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274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274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274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274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274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274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274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274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274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274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274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274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274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274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274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274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275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275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275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275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275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275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275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275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275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275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275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275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275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275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275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275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275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275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275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275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275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275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275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275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269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269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269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269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269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269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269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269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269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269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269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269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269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269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269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269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269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269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269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269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269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269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269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269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270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270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270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270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270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270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270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270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270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270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270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270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270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270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270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270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270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270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270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270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270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270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270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270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271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271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271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271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271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271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271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271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271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271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271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271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271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271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271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271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271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271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271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271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271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271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271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271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272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272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272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272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272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272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272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272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272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272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272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272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272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272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272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272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272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272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272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272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272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272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272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272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273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273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273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273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273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273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273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273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273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273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273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273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273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273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273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273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273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273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273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273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273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273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273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273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274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274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274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274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274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274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274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274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274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274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274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274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274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274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274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274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274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274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274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274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274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274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274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274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275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275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275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275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275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275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275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275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275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275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275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275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275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275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275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275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275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275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275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275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275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275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275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275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269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269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269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269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269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269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269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269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269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269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269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269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269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269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269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269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269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269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269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269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269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269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269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269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270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270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270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270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270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270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270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270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270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270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270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270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270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270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270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270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270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270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270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270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270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270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270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270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271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271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271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271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271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271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271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271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271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271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271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271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271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271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271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271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271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271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271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271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271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271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271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271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272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272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272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272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272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272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272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272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272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272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272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272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272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272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272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272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272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272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272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272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272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272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272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272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273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273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273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273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273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273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273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273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273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273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273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273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273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273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273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273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273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273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273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273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273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273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273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273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274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274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274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274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274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274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274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274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274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274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274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274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274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274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274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274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274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274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274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274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274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274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274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274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275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275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275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275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275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275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275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275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275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275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275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275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275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275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275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275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275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275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275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275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275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275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275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275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269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269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269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269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269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269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269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269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269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269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269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269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269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269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269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269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269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269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269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269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269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269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269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269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270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270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270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270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270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270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270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270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270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270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270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270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270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270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270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270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270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270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270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270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270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270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270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270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271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271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271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271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271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271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271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271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271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271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271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271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271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271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271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271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271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271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271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271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271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271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271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271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272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272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272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272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272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272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272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272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272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272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272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272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272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272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272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272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272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272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272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272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272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272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272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272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273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273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273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273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273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273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273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273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273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273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273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273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273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273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273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273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273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273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273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273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273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273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273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273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274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274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274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274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274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274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274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274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274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274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274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274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274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274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274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274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274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274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274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274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274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274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274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274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275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275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275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275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275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275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275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275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275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275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275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275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275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275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275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275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275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275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275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275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275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275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275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275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269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269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269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269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269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269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269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269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269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269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269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269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269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269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269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269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269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269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269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269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269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269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269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269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270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270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270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270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270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270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270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270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270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270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270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270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270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270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270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270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270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270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270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270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270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270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270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270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271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271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271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271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271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271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271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271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271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271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271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271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271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271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271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271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271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271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271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271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271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271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271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271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272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272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272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272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272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272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272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272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272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272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272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272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272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272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272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272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272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272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272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272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272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272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272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272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273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273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273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273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273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273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273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273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273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273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273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273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273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273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273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273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273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273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273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273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273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273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273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273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274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274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274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274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274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274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274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274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274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274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274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274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274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274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274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274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274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274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274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274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274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274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274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274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275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275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275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275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275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275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275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275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275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275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275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275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275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275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275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275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275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275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275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275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275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275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275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275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269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269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269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269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269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269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269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269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269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269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269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269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269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269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269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269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269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269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269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269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269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269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269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269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270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270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270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270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270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270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270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270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270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270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270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270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270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270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270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270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270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270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270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270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270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270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270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270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271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271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271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271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271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271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271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271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271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271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271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271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271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271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271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271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271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271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271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271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271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271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271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271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272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272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272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272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272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272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272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272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272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272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272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272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272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272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272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272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272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272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272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272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272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272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272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272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273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273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273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273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273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273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273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273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273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273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273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273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273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273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273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273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273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273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273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273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273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273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273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273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274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274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274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274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274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274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274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274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274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274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274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274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274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274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274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274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274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274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274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274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274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274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274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274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275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275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275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275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275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275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275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275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275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275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275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275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275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275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275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275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275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275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275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275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275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275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275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275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269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269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269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269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269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269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269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269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269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269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269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269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269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269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269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269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269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269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269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269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269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269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269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269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270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270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270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270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270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270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270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270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270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270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270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270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270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270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270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270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270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270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270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270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270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270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270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270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271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271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271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271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271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271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271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271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271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271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271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271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271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271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271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271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271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271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271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271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271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271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271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271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272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272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272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272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272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272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272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272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272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272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272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272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272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272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272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272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272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272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272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272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272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272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272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272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273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273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273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273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273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273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273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273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273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273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273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273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273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273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273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273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273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273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273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273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273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273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273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273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274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274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274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274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274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274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274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274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274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274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274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274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274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274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274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274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274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274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274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274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274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274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274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274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275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275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275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275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275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275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275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275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275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275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275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275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275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275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275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275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275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275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275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275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275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275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275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275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269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269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269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269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269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269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269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269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269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269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269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269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269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269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269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269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269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269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269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269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269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269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269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269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270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270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270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270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270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270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270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270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270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270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270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270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270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270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270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270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270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270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270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270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270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270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270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270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271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271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271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271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271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271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271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271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271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271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271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271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271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271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271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271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271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271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271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271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271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271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271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271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272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272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272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272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272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272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272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272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272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272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272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272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272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272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272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272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272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272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272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272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272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272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272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272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273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273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273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273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273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273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273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273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273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273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273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273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273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273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273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273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273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273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273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273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273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273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273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273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274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274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274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274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274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274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274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274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274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274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274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274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274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274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274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274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274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274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274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274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274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274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274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274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275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275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275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275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275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275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275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275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275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275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275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275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275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275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275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275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275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275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275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275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275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275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275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275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269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269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269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269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269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269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269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269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269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269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269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269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269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269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269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269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269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269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269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269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269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269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269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269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270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270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270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270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270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270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270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270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270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270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270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270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270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270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270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270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270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270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270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270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270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270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270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270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271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271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271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271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271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271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271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271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271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271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271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271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271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271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271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271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271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271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271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271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271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271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271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271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272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272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272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272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272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272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272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272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272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272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272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272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272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272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272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272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272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272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272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272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272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272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272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272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273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273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273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273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273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273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273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273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273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273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273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273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273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273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273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273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273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273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273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273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273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273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273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273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274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274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274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274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274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274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274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274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274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274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274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274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274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274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274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274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274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274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274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274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274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274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274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274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275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275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275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275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275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275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275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275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275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275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275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275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275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275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275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275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275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275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275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275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275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275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275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275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269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269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269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269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269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269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269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269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269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269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269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269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269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269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269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269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269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269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269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269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269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269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269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269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270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270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270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270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270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270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270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270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270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270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270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270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270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270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270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270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270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270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270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270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270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270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270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270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271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271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271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271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271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271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271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271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271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271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271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271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271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271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271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271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271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271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271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271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271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271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271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271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272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272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272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272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272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272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272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272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272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272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272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272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272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272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272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272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272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272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272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272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272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272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272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272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273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273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273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273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273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273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273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273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273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273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273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273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273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273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273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273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273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273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273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273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273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273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273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273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274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274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274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274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274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274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274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274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274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274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274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274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274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274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274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274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274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274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274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274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274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274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274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274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275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275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275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275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275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275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275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275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275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275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275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275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275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275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275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275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275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275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275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275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275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275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275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275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269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269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269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269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269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269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269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269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269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269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269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269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269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269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269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269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269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269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269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269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269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269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269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269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270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270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270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270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270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270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270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270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270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270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270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270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270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270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270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270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270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270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270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270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270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270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270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270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271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271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271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271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271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271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271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271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271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271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271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271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271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271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271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271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271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271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271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271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271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271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271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271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272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272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272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272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272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272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272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272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272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272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272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272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272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272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272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272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272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272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272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272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272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272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272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272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273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273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273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273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273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273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273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273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273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273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273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273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273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273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273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273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273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273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273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273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273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273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273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273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274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274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274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274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274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274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274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274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274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274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274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274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274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274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274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274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274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274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274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274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274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274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274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274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275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275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275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275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275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275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275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275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275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275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275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275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275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275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275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275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275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275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275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275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275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275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275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275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269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269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269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269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269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269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269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269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269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269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269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269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269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269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269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269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269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269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269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269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269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269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269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269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270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270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270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270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270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270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270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270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270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270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270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270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270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270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270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270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270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270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270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270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270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270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270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270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271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271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271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271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271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271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271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271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271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271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271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271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271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271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271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271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271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271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271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271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271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271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271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271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272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272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272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272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272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272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272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272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272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272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272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272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272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272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272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272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272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272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272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272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272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272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272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272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273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273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273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273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273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273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273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273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273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273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273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273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273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273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273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273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273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273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273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273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273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273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273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273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274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274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274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274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274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274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274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274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274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274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274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274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274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274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274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274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274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274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274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274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274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274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274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274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275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275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275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275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275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275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275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275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275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275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275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275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275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275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275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275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275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275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275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275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275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275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275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275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269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269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269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269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269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269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269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269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269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269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269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269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269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269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269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269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269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269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269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269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269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269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269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269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270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270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270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270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270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270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270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270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270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270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270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270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270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270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270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270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270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270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270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270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270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270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270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270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271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271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271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271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271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271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271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271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271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271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271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271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271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271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271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271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271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271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271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271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271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271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271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271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272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272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272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272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272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272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272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272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272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272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272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272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272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272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272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272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272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272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272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272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272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272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272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272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273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273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273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273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273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273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273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273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273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273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273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273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273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273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273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273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273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273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273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273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273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273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273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273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274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274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274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274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274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274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274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274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274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274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274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274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274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274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274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274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274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274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274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274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274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274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274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274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275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275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275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275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275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275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275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275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275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275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275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275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275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275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275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275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275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275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275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275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275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275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275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275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269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269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269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269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269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269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269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269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269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269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269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269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269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269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269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269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269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269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269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269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269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269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269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269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270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270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270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270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270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270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270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270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270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270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270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270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270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270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270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270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270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270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270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270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270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270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270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270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271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271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271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271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271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271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271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271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271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271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271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271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271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271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271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271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271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271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271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271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271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271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271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271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272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272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272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272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272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272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272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272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272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272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272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272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272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272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272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272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272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272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272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272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272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272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272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272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273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273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273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273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273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273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273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273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273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273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273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273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273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273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273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273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273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273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273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273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273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273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273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273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274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274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274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274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274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274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274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274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274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274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274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274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274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274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274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274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274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274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274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274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274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274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274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274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275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275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275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275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275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275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275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275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275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275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275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275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275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275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275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275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275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275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275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275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275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275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275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275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269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269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269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269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269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269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269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269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269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269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269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269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269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269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269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269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269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269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269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269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269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269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269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269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270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270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270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270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270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270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270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270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270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270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270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270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270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270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270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270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270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270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270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270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270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270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270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270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271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271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271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271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271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271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271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271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271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271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271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271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271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271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271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271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271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271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271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271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271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271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271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271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272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272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272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272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272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272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272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272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272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272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272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272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272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272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272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272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272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272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272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272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272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272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272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272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273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273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273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273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273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273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273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273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273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273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273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273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273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273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273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273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273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273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273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273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273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273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273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273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274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274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274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274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274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274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274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274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274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274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274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274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274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274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274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274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274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274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274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274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274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274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274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274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275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275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275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275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275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275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275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275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275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275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275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275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275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275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275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275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275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275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275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275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275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275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275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275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269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269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269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269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269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269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269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269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269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269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269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269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269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269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269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269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269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269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269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269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269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269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269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269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270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270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270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270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270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270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270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270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270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270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270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270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270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270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270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270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270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270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270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270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270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270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270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270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271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271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271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271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271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271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271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271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271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271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271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271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271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271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271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271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271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271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271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271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271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271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271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271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272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272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272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272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272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272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272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272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272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272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272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272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272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272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272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272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272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272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272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272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272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272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272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272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273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273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273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273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273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273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273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273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273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273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273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273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273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273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273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273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273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273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273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273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273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273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273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273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274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274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274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274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274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274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274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274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274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274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274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274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274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274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274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274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274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274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274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274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274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274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274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274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275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275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275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275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275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275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275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275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275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275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275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275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275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275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275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275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275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275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275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275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275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275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275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275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269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269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269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269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269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269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269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269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269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269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269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269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269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269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269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269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269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269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269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269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269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269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269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269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270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270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270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270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270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270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270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270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270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270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270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270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270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270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270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270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270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270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270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270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270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270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270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270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271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271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271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271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271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271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271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271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271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271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271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271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271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271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271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271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271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271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271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271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271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271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271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271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272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272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272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272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272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272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272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272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272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272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272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272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272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272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272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272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272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272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272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272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272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272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272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272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273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273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273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273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273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273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273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273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273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273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273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273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273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273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273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273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273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273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273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273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273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273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273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273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274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274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274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274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274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274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274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274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274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274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274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274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274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274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274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274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274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274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274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274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274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274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274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274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275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275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275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275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275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275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275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275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275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275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275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275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275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275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275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275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275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275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275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275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275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275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275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275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269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269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269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269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269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269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269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269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269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269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269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269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269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269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269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269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269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269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269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269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269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269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269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269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270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270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270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270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270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270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270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270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270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270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270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270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270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270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270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270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270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270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270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270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270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270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270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270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271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271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271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271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271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271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271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271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271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271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271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271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271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271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271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271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271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271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271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271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271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271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271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271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272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272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272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272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272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272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272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272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272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272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272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272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272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272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272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272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272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272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272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272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272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272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272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272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273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273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273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273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273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273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273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273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273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273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273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273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273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273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273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273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273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273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273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273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273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273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273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273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274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274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274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274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274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274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274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274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274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274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274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274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274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274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274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274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274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274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274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274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274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274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274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274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275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275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275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275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275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275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275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275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275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275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275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275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275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275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275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275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275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275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275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275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275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275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275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275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269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269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269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269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269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269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269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269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269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269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269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269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269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269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269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269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269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269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269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269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269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269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269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269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270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270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270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270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270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270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270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270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270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270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270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270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270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270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270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270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270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270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270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270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270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270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270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270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271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271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271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271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271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271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271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271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271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271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271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271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271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271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271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271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271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271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271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271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271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271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271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271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272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272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272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272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272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272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272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272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272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272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272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272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272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272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272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272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272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272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272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272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272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272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272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272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273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273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273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273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273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273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273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273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273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273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273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273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273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273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273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273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273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273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273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273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273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273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273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273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274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274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274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274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274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274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274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274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274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274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274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274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274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274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274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274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274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274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274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274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274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274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274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274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275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275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275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275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275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275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275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275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275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275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275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275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275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275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275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275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275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275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275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275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275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275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275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275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269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269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269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269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269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269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269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269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269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269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269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269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269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269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269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269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269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269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269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269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269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269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269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269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270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270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270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270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270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270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270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270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270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270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270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270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270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270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270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270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270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270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270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270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270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270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270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270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271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271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271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271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271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271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271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271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271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271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271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271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271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271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271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271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271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271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271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271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271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271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271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271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272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272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272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272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272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272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272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272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272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272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272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272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272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272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272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272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272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272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272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272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272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272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272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272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273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273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273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273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273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273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273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273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273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273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273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273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273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273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273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273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273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273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273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273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273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273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273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273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274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274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274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274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274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274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274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274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274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274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274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274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274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274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274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274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274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274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274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274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274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274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274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274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275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275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275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275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275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275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275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275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275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275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275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275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275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275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275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275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275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275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275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275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275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275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275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275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269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269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269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269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269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269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269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269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269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269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269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269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269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269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269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269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269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269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269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269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269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269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269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269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270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270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270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270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270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270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270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270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270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270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270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270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270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270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270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270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270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270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270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270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270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270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270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270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271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271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271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271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271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271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271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271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271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271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271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271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271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271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271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271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271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271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271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271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271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271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271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271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272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272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272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272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272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272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272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272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272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272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272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272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272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272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272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272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272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272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272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272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272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272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272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272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273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273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273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273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273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273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273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273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273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273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273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273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273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273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273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273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273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273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273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273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273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273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273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273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274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274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274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274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274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274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274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274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274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274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274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274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274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274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274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274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274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274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274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274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274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274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274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274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275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275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275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275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275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275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275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275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275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275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275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275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275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275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275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275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275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275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275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275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275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275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275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275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269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269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269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269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269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269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269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269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269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269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269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269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269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269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269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269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269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269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269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269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269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269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269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269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270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270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270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270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270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270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270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270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270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270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270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270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270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270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270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270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270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270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270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270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270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270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270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270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271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271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271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271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271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271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271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271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271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271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271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271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271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271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271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271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271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271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271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271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271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271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271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271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272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272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272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272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272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272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272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272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272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272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272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272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272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272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272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272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272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272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272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272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272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272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272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272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273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273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273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273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273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273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273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273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273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273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273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273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273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273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273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273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273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273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273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273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273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273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273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273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274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274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274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274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274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274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274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274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274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274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274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274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274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274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274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274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274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274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274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274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274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274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274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274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275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275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275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275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275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275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275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275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275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275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275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275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275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275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275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275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275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275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275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275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275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275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275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275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269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269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269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269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269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269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269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269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269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269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269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269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269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269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269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269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269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269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269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269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269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269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269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269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270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270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270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270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270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270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270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270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270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270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270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270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270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270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270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270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270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270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270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270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270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270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270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270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271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271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271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271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271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271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271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271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271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271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271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271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271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271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271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271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271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271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271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271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271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271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271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271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272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272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272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272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272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272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272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272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272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272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272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272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272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272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272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272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272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272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272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272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272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272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272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272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273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273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273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273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273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273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273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273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273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273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273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273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273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273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273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273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273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273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273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273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273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273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273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273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274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274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274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274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274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274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274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274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274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274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274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274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274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274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274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274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274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274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274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274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274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274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274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274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275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275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275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275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275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275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275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275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275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275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275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275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275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275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275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275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275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275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275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275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275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275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275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275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269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269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269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269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269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269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269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269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269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269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269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269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269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269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269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269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269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269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269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269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269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269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269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269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270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270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270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270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270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270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270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270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270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270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270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270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270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270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270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270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270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270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270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270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270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270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270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270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271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271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271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271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271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271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271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271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271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271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271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271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271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271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271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271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271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271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271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271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271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271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271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271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272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272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272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272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272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272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272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272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272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272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272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272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272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272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272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272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272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272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272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272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272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272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272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272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273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273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273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273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273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273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273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273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273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273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273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273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273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273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273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273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273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273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273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273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273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273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273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273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274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274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274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274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274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274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274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274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274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274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274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274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274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274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274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274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274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274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274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274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274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274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274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274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275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275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275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275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275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275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275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275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275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275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275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275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275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275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275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275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275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275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275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275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275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275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275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275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269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269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269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269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269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269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269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269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269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269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269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269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269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269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269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269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269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269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269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269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269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269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269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269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270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270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270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270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270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270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270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270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270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270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270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270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270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270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270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270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270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270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270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270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270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270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270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270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271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271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271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271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271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271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271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271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271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271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271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271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271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271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271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271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271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271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271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271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271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271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271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271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272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272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272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272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272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272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272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272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272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272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272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272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272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272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272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272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272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272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272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272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272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272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272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272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273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273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273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273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273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273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273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273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273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273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273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273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273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273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273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273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273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273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273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273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273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273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273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273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274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274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274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274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274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274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274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274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274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274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274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274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274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274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274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274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274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274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274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274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274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274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274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274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275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275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275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275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275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275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275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275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275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275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275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275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275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275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275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275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275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275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275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275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275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275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275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275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269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269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269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269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269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269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269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269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269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269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269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269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269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269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269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269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269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269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269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269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269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269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269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269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270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270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270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270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270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270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270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270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270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270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270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270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270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270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270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270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270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270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270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270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270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270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270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270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271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271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271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271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271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271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271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271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271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271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271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271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271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271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271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271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271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271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271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271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271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271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271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271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272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272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272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272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272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272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272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272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272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272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272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272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272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272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272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272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272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272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272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272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272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272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272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272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273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273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273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273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273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273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273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273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273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273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273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273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273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273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273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273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273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273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273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273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273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273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273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273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274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274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274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274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274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274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274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274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274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274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274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274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274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274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274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274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274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274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274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274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274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274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274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274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275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275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275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275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275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275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275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275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275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275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275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275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275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275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275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275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275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275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275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275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275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275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275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275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269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269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269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269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269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269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269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269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269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269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269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269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269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269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269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269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269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269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269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269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269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269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269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269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270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270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270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270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270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270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270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270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270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270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270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270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270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270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270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270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270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270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270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270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270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270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270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270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271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271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271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271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271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271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271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271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271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271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271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271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271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271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271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271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271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271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271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271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271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271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271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271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272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272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272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272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272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272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272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272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272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272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272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272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272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272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272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272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272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272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272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272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272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272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272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272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273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273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273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273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273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273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273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273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273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273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273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273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273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273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273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273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273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273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273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273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273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273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273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273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274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274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274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274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274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274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274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274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274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274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274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274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274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274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274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274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274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274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274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274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274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274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274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274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275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275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275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275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275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275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275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275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275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275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275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275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275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275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275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275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275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275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275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275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275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275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275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275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269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269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269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269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269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269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269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269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269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269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269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269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269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269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269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269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269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269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269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269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269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269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269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269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270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270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270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270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270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270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270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270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270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270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270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270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270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270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270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270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270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270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270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270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270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270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270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270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271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271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271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271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271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271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271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271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271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271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271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271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271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271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271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271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271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271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271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271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271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271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271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271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272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272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272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272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272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272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272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272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272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272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272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272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272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272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272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272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272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272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272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272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272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272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272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272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273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273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273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273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273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273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273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273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273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273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273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273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273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273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273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273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273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273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273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273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273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273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273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273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274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274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274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274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274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274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274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274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274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274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274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274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274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274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274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274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274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274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274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274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274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274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274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274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275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275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275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275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275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275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275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275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275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275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275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275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275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275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275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275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275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275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275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275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275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275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275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275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269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269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269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269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269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269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269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269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269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269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269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269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269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269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269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269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269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269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269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269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269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269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269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269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270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270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270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270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270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270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270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270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270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270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270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270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270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270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270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270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270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270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270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270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270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270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270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270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271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271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271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271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271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271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271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271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271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271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271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271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271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271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271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271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271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271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271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271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271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271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271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271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272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272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272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272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272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272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272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272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272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272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272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272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272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272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272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272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272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272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272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272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272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272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272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272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273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273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273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273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273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273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273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273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273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273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273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273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273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273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273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273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273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273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273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273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273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273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273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273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274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274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274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274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274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274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274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274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274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274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274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274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274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274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274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274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274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274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274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274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274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274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274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274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275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275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275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275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275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275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275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275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275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275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275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275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275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275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275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275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275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275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275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275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275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275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275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275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269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269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269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269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269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269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269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269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269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269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269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269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269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269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269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269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269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269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269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269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269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269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269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269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270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270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270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270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270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270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270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270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270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270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270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270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270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270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270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270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270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270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270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270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270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270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270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270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271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271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271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271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271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271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271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271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271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271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271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271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271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271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271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271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271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271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271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271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271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271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271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271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272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272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272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272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272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272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272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272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272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272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272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272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272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272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272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272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272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272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272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272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272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272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272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272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273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273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273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273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273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273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273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273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273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273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273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273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273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273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273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273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273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273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273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273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273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273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273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273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274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274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274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274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274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274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274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274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274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274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274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274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274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274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274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274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274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274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274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274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274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274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274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274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275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275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275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275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275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275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275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275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275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275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275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275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275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275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275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275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275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275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275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275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275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275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275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275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269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269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269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269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269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269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269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269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269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269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269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269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269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269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269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269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269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269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269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269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269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269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269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269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270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270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270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270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270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270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270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270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270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270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270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270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270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270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270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270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270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270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270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270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270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270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270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270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271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271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271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271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271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271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271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271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271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271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271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271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271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271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271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271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271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271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271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271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271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271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271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271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272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272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272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272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272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272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272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272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272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272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272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272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272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272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272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272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272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272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272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272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272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272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272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272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273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273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273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273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273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273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273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273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273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273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273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273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273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273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273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273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273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273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273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273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273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273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273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273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274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274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274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274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274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274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274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274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274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274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274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274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274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274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274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274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274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274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274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274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274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274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274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274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275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275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275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275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275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275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275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275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275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275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275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275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275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275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275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275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275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275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275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275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275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275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275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275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269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269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269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269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269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269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269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269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269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269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269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269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269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269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269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269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269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269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269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269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269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269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269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269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270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270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270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270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270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270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270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270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270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270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270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270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270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270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270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270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270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270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270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270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270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270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270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270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271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271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271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271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271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271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271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271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271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271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271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271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271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271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271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271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271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271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271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271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271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271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271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271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272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272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272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272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272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272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272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272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272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272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272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272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272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272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272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272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272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272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272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272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272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272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272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272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273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273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273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273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273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273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273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273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273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273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273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273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273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273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273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273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273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273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273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273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273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273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273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273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274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274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274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274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274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274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274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274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274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274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274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274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274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274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274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274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274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274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274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274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274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274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274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274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275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275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275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275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275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275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275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275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275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275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275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275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275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275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275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275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275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275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275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275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275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275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275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275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269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269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269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269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269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269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269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269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269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269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269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269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269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269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269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269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269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269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269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269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269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269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269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269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270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270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270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270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270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270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270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270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270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270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270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270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270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270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270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270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270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270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270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270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270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270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270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270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271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271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271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271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271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271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271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271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271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271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271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271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271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271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271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271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271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271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271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271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271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271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271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271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272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272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272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272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272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272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272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272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272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272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272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272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272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272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272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272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272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272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272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272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272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272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272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272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273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273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273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273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273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273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273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273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273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273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273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273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273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273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273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273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273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273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273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273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273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273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273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273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274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274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274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274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274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274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274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274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274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274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274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274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274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274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274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274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274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274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274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274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274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274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274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274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275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275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275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275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275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275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275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275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275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275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275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275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275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275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275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275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275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275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275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275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275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275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275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275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269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269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269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269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269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269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269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269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269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269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269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269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269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269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269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269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269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269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269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269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269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269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269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269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270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270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270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270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270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270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270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270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270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270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270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270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270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270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270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270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270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270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270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270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270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270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270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270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271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271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271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271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271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271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271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271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271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271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271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271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271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271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271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271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271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271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271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271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271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271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271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271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272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272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272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272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272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272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272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272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272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272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272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272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272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272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272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272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272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272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272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272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272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272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272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272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273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273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273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273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273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273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273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273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273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273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273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273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273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273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273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273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273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273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273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273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273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273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273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273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274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274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274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274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274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274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274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274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274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274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274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274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274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274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274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274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274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274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274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274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274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274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274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274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275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275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275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275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275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275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275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275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275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275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275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275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275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275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275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275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275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275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275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275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275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275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275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275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269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269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269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269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269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269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269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269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269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269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269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269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269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269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269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269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269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269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269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269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269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269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269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269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270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270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270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270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270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270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270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270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270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270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270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270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270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270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270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270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270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270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270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270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270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270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270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270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271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271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271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271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271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271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271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271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271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271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271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271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271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271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271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271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271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271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271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271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271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271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271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271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272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272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272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272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272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272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272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272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272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272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272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272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272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272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272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272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272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272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272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272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272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272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272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272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273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273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273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273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273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273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273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273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273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273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273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273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273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273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273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273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273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273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273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273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273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273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273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273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274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274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274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274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274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274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274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274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274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274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274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274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274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274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274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274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274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274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274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274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274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274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274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274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275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275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275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275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275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275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275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275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275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275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275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275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275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275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275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275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275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275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275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275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275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275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275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275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269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269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269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269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269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269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269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269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269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269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269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269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269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269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269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269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269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269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269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269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269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269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269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269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270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270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270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270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270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270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270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270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270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270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270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270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270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270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270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270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270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270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270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270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270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270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270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270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271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271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271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271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271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271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271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271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271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271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271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271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271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271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271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271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271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271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271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271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271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271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271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271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272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272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272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272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272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272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272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272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272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272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272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272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272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272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272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272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272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272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272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272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272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272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272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272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273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273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273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273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273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273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273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273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273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273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273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273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273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273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273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273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273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273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273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273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273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273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273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273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274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274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274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274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274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274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274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274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274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274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274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274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274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274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274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274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274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274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274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274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274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274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274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274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275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275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275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275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275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275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275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275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275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275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275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275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275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275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275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275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275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275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275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275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275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275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275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275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269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269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269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269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269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269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269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269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269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269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269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269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269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269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269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269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269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269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269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269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269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269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269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269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270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270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270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270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270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270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270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270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270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270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270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270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270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270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270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270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270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270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270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270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270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270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270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270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271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271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271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271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271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271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271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271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271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271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271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271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271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271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271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271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271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271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271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271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271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271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271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271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272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272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272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272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272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272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272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272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272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272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272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272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272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272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272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272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272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272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272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272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272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272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272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272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273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273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273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273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273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273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273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273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273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273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273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273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273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273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273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273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273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273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273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273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273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273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273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273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274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274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274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274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274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274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274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274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274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274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274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274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274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274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274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274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274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274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274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274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274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274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274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274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275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275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275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275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275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275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275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275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275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275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275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275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275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275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275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275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275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275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275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275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275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275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275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275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269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269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269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269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269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269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269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269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269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269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269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269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269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269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269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269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269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269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269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269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269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269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269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269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270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270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270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270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270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270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270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270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270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270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270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270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270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270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270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270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270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270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270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270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270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270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270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270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271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271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271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271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271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271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271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271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271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271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271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271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271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271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271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271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271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271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271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271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271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271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271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271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272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272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272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272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272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272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272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272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272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272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272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272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272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272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272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272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272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272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272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272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272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272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272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272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273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273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273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273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273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273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273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273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273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273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273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273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273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273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273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273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273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273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273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273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273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273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273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273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274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274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274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274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274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274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274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274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274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274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274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274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274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274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274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274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274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274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274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274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274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274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274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274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275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275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275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275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275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275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275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275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275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275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275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275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275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275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275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275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275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275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275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275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275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275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275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275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269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269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269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269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269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269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269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269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269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269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269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269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269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269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269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269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269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269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269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269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269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269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269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269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270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270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270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270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270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270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270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270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270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270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270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270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270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270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270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270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270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270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270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270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270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270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270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270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271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271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271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271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271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271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271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271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271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271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271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271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271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271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271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271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271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271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271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271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271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271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271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271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272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272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272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272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272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272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272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272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272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272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272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272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272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272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272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272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272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272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272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272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272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272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272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272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273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273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273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273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273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273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273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273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273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273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273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273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273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273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273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273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273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273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273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273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273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273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273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273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274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274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274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274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274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274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274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274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274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274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274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274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274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274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274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274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274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274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274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274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274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274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274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274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275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275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275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275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275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275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275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275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275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275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275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275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275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275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275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275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275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275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275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275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275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275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275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275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269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269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269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269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269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269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269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269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269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269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269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269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269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269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269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269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269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269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269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269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269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269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269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269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270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270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270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270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270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270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270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270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270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270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270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270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270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270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270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270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270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270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270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270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270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270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270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270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271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271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271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271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271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271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271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271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271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271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271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271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271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271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271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271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271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271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271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271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271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271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271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271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272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272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272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272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272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272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272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272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272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272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272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272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272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272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272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272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272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272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272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272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272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272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272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272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273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273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273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273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273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273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273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273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273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273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273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273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273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273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273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273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273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273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273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273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273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273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273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273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274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274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274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274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274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274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274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274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274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274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274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274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274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274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274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274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274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274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274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274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274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274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274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274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275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275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275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275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275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275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275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275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275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275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275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275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275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275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275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275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275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275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275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275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275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275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275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275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269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269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269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269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269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269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269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269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269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269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269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269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269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269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269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269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269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269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269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269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269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269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269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269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270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270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270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270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270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270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270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270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270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270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270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270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270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270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270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270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270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270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270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270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270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270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270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270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271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271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271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271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271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271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271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271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271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271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271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271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271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271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271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271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271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271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271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271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271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271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271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271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272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272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272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272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272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272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272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272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272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272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272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272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272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272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272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272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272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272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272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272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272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272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272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272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273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273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273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273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273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273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273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273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273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273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273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273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273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273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273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273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273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273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273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273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273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273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273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273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274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274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274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274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274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274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274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274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274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274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274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274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274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274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274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274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274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274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274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274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274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274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274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274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275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275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275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275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275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275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275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275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275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275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275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275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275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275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275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275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275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275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275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275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275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275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275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275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269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269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269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269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269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269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269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269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269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269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269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269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269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269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269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269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269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269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269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269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269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269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269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269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270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270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270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270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270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270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270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270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270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270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270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270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270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270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270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270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270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270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270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270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270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270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270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270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271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271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271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271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271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271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271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271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271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271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271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271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271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271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271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271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271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271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271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271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271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271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271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271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272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272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272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272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272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272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272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272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272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272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272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272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272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272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272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272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272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272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272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272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272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272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272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272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273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273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273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273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273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273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273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273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273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273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273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273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273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273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273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273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273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273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273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273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273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273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273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273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274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274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274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274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274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274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274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274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274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274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274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274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274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274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274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274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274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274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274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274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274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274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274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274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275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275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275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275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275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275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275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275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275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275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275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275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275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275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275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275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275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275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275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275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275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275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275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275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269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269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269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269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269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269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269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269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269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269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269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269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269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269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269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269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269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269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269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269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269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269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269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269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270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270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270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270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270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270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270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270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270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270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270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270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270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270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270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270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270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270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270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270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270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270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270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270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271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271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271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271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271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271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271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271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271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271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271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271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271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271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271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271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271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271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271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271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271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271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271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271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272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272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272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272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272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272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272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272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272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272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272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272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272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272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272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272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272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272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272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272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272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272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272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272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273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273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273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273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273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273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273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273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273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273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273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273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273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273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273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273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273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273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273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273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273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273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273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273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274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274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274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274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274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274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274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274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274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274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274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274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274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274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274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274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274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274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274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274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274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274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274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274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275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275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275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275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275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275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275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275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275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275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275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275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275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275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275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275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275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275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275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275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275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275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275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275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269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269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269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269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269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269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269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269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269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269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269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269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269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269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269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269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269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269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269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269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269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269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269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269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270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270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270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270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270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270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270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270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270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270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270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270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270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270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270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270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270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270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270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270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270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270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270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270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271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271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271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271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271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271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271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271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271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271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271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271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271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271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271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271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271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271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271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271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271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271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271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271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272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272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272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272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272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272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272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272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272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272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272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272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272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272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272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272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272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272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272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272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272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272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272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272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273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273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273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273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273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273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273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273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273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273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273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273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273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273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273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273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273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273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273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273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273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273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273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273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274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274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274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274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274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274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274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274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274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274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274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274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274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274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274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274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274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274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274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274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274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274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274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274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275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275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275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275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275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275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275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275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275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275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275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275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275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275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275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275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275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275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275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275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275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275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275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275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269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269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269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269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269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269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269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269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269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269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269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269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269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269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269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269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269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269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269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269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269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269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269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269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270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270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270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270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270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270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270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270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270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270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270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270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270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270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270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270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270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270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270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270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270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270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270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270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I37" sqref="I37"/>
    </sheetView>
  </sheetViews>
  <sheetFormatPr defaultRowHeight="12.75"/>
  <cols>
    <col min="3" max="3" width="10.730468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830</v>
      </c>
      <c r="B2" t="s">
        <v>830</v>
      </c>
      <c r="C2" s="95">
        <v>1600</v>
      </c>
      <c r="D2" t="s">
        <v>978</v>
      </c>
    </row>
    <row r="3" spans="1:4">
      <c r="A3" t="s">
        <v>909</v>
      </c>
      <c r="B3" t="s">
        <v>909</v>
      </c>
      <c r="C3" s="95">
        <v>1712</v>
      </c>
      <c r="D3" t="s">
        <v>978</v>
      </c>
    </row>
    <row r="4" spans="1:4">
      <c r="A4" t="s">
        <v>980</v>
      </c>
      <c r="B4" t="s">
        <v>980</v>
      </c>
      <c r="C4" s="95">
        <v>4800</v>
      </c>
      <c r="D4" t="s">
        <v>976</v>
      </c>
    </row>
    <row r="5" spans="1:4">
      <c r="A5" t="s">
        <v>910</v>
      </c>
      <c r="B5" t="s">
        <v>910</v>
      </c>
      <c r="C5" s="95">
        <v>3680</v>
      </c>
      <c r="D5" t="s">
        <v>976</v>
      </c>
    </row>
    <row r="6" spans="1:4">
      <c r="A6" t="s">
        <v>911</v>
      </c>
      <c r="B6" t="s">
        <v>911</v>
      </c>
      <c r="C6" s="95">
        <v>8400</v>
      </c>
      <c r="D6" t="s">
        <v>976</v>
      </c>
    </row>
    <row r="7" spans="1:4">
      <c r="A7" t="s">
        <v>912</v>
      </c>
      <c r="B7" t="s">
        <v>912</v>
      </c>
      <c r="C7" s="95">
        <v>1920</v>
      </c>
      <c r="D7" t="s">
        <v>976</v>
      </c>
    </row>
    <row r="8" spans="1:4">
      <c r="A8" t="s">
        <v>913</v>
      </c>
      <c r="B8" t="s">
        <v>913</v>
      </c>
      <c r="C8" s="95">
        <v>9600</v>
      </c>
      <c r="D8" t="s">
        <v>976</v>
      </c>
    </row>
    <row r="9" spans="1:4">
      <c r="A9" t="s">
        <v>914</v>
      </c>
      <c r="B9" t="s">
        <v>914</v>
      </c>
      <c r="C9" s="95">
        <v>7200</v>
      </c>
      <c r="D9" t="s">
        <v>976</v>
      </c>
    </row>
    <row r="10" spans="1:4">
      <c r="A10" t="s">
        <v>915</v>
      </c>
      <c r="B10" t="s">
        <v>915</v>
      </c>
      <c r="C10" s="95">
        <v>4984</v>
      </c>
      <c r="D10" t="s">
        <v>976</v>
      </c>
    </row>
    <row r="11" spans="1:4">
      <c r="A11" t="s">
        <v>916</v>
      </c>
      <c r="B11" t="s">
        <v>916</v>
      </c>
      <c r="C11" s="95">
        <v>1960</v>
      </c>
      <c r="D11" t="s">
        <v>976</v>
      </c>
    </row>
    <row r="12" spans="1:4">
      <c r="A12" t="s">
        <v>917</v>
      </c>
      <c r="B12" t="s">
        <v>917</v>
      </c>
      <c r="C12" s="95">
        <v>10240</v>
      </c>
      <c r="D12" t="s">
        <v>976</v>
      </c>
    </row>
    <row r="13" spans="1:4">
      <c r="A13" t="s">
        <v>918</v>
      </c>
      <c r="B13" t="s">
        <v>918</v>
      </c>
      <c r="C13" s="95">
        <v>12800</v>
      </c>
      <c r="D13" t="s">
        <v>976</v>
      </c>
    </row>
    <row r="14" spans="1:4">
      <c r="A14" t="s">
        <v>919</v>
      </c>
      <c r="B14" t="s">
        <v>919</v>
      </c>
      <c r="C14" s="95">
        <v>7520</v>
      </c>
      <c r="D14" t="s">
        <v>976</v>
      </c>
    </row>
    <row r="15" spans="1:4">
      <c r="A15" t="s">
        <v>920</v>
      </c>
      <c r="B15" t="s">
        <v>920</v>
      </c>
      <c r="C15" s="95">
        <v>5400</v>
      </c>
      <c r="D15" t="s">
        <v>976</v>
      </c>
    </row>
    <row r="16" spans="1:4">
      <c r="A16" t="s">
        <v>921</v>
      </c>
      <c r="B16" t="s">
        <v>921</v>
      </c>
      <c r="C16" s="95">
        <v>9000</v>
      </c>
      <c r="D16" t="s">
        <v>976</v>
      </c>
    </row>
    <row r="17" spans="1:4">
      <c r="A17" t="s">
        <v>922</v>
      </c>
      <c r="B17" t="s">
        <v>922</v>
      </c>
      <c r="C17" s="95">
        <v>8000</v>
      </c>
      <c r="D17" t="s">
        <v>976</v>
      </c>
    </row>
    <row r="18" spans="1:4">
      <c r="A18" t="s">
        <v>923</v>
      </c>
      <c r="B18" t="s">
        <v>923</v>
      </c>
      <c r="C18" s="95">
        <v>4800</v>
      </c>
      <c r="D18" t="s">
        <v>976</v>
      </c>
    </row>
    <row r="19" spans="1:4">
      <c r="A19" t="s">
        <v>981</v>
      </c>
      <c r="B19" t="s">
        <v>981</v>
      </c>
      <c r="C19" s="95">
        <v>2000</v>
      </c>
      <c r="D19" t="s">
        <v>976</v>
      </c>
    </row>
    <row r="20" spans="1:4">
      <c r="A20" t="s">
        <v>924</v>
      </c>
      <c r="B20" t="s">
        <v>924</v>
      </c>
      <c r="C20" s="95">
        <v>8000</v>
      </c>
      <c r="D20" t="s">
        <v>976</v>
      </c>
    </row>
    <row r="21" spans="1:4">
      <c r="A21" t="s">
        <v>925</v>
      </c>
      <c r="B21" t="s">
        <v>925</v>
      </c>
      <c r="C21" s="95">
        <v>688</v>
      </c>
      <c r="D21" t="s">
        <v>976</v>
      </c>
    </row>
    <row r="22" spans="1:4">
      <c r="A22" t="s">
        <v>926</v>
      </c>
      <c r="B22" t="s">
        <v>926</v>
      </c>
      <c r="C22" s="95">
        <v>2720</v>
      </c>
      <c r="D22" t="s">
        <v>976</v>
      </c>
    </row>
    <row r="23" spans="1:4">
      <c r="A23" t="s">
        <v>927</v>
      </c>
      <c r="B23" t="s">
        <v>927</v>
      </c>
      <c r="C23" s="95">
        <v>2304</v>
      </c>
      <c r="D23" t="s">
        <v>976</v>
      </c>
    </row>
    <row r="24" spans="1:4">
      <c r="A24" t="s">
        <v>928</v>
      </c>
      <c r="B24" t="s">
        <v>928</v>
      </c>
      <c r="C24" s="95">
        <v>8824</v>
      </c>
      <c r="D24" t="s">
        <v>976</v>
      </c>
    </row>
    <row r="25" spans="1:4">
      <c r="A25" t="s">
        <v>929</v>
      </c>
      <c r="B25" t="s">
        <v>929</v>
      </c>
      <c r="C25" s="95">
        <v>12000</v>
      </c>
      <c r="D25" t="s">
        <v>976</v>
      </c>
    </row>
    <row r="26" spans="1:4">
      <c r="A26" t="s">
        <v>930</v>
      </c>
      <c r="B26" t="s">
        <v>930</v>
      </c>
      <c r="C26" s="95">
        <v>2800</v>
      </c>
      <c r="D26" t="s">
        <v>976</v>
      </c>
    </row>
    <row r="27" spans="1:4">
      <c r="A27" t="s">
        <v>982</v>
      </c>
      <c r="B27" t="s">
        <v>982</v>
      </c>
      <c r="C27" s="95">
        <v>1760</v>
      </c>
      <c r="D27" t="s">
        <v>976</v>
      </c>
    </row>
    <row r="28" spans="1:4">
      <c r="A28" t="s">
        <v>931</v>
      </c>
      <c r="B28" t="s">
        <v>931</v>
      </c>
      <c r="C28" s="95">
        <v>10240</v>
      </c>
      <c r="D28" t="s">
        <v>976</v>
      </c>
    </row>
    <row r="29" spans="1:4">
      <c r="A29" t="s">
        <v>932</v>
      </c>
      <c r="B29" t="s">
        <v>932</v>
      </c>
      <c r="C29" s="95">
        <v>3728</v>
      </c>
      <c r="D29" t="s">
        <v>976</v>
      </c>
    </row>
    <row r="30" spans="1:4">
      <c r="A30" t="s">
        <v>933</v>
      </c>
      <c r="B30" t="s">
        <v>933</v>
      </c>
      <c r="C30" s="95">
        <v>9648</v>
      </c>
      <c r="D30" t="s">
        <v>976</v>
      </c>
    </row>
    <row r="31" spans="1:4">
      <c r="A31" t="s">
        <v>934</v>
      </c>
      <c r="B31" t="s">
        <v>934</v>
      </c>
      <c r="C31" s="95">
        <v>15456</v>
      </c>
      <c r="D31" t="s">
        <v>976</v>
      </c>
    </row>
    <row r="32" spans="1:4">
      <c r="A32" t="s">
        <v>935</v>
      </c>
      <c r="B32" t="s">
        <v>935</v>
      </c>
      <c r="C32" s="95">
        <v>96</v>
      </c>
      <c r="D32" t="s">
        <v>976</v>
      </c>
    </row>
    <row r="33" spans="1:4">
      <c r="A33" t="s">
        <v>936</v>
      </c>
      <c r="B33" t="s">
        <v>936</v>
      </c>
      <c r="C33" s="95">
        <v>104</v>
      </c>
      <c r="D33" t="s">
        <v>976</v>
      </c>
    </row>
    <row r="34" spans="1:4">
      <c r="A34" t="s">
        <v>937</v>
      </c>
      <c r="B34" t="s">
        <v>937</v>
      </c>
      <c r="C34" s="95">
        <v>376</v>
      </c>
      <c r="D34" t="s">
        <v>976</v>
      </c>
    </row>
    <row r="35" spans="1:4">
      <c r="A35" t="s">
        <v>938</v>
      </c>
      <c r="B35" t="s">
        <v>938</v>
      </c>
      <c r="C35" s="95">
        <v>4920</v>
      </c>
      <c r="D35" t="s">
        <v>976</v>
      </c>
    </row>
    <row r="36" spans="1:4">
      <c r="A36" t="s">
        <v>939</v>
      </c>
      <c r="B36" t="s">
        <v>939</v>
      </c>
      <c r="C36" s="95">
        <v>9600</v>
      </c>
      <c r="D36" t="s">
        <v>976</v>
      </c>
    </row>
    <row r="37" spans="1:4">
      <c r="A37" t="s">
        <v>940</v>
      </c>
      <c r="B37" t="s">
        <v>940</v>
      </c>
      <c r="C37" s="95">
        <v>4960</v>
      </c>
      <c r="D37" t="s">
        <v>976</v>
      </c>
    </row>
    <row r="38" spans="1:4">
      <c r="A38" t="s">
        <v>941</v>
      </c>
      <c r="B38" t="s">
        <v>941</v>
      </c>
      <c r="C38" s="95">
        <v>2424</v>
      </c>
      <c r="D38" t="s">
        <v>976</v>
      </c>
    </row>
    <row r="39" spans="1:4">
      <c r="A39" t="s">
        <v>942</v>
      </c>
      <c r="B39" t="s">
        <v>942</v>
      </c>
      <c r="C39" s="95">
        <v>4000</v>
      </c>
      <c r="D39" t="s">
        <v>976</v>
      </c>
    </row>
    <row r="40" spans="1:4">
      <c r="A40" t="s">
        <v>943</v>
      </c>
      <c r="B40" t="s">
        <v>943</v>
      </c>
      <c r="C40" s="95">
        <v>4800</v>
      </c>
      <c r="D40" t="s">
        <v>976</v>
      </c>
    </row>
    <row r="41" spans="1:4">
      <c r="A41" t="s">
        <v>944</v>
      </c>
      <c r="B41" t="s">
        <v>944</v>
      </c>
      <c r="C41" s="95">
        <v>9600</v>
      </c>
      <c r="D41" t="s">
        <v>976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0" bestFit="1" customWidth="1"/>
    <col min="2" max="2" width="14.1328125" style="20" bestFit="1" customWidth="1"/>
    <col min="3" max="3" width="8.1328125" style="21" customWidth="1"/>
    <col min="4" max="16384" width="9.1328125" style="20"/>
  </cols>
  <sheetData>
    <row r="1" spans="1:5" ht="14.25" customHeight="1">
      <c r="A1" s="25" t="s">
        <v>659</v>
      </c>
      <c r="B1" s="26" t="s">
        <v>658</v>
      </c>
      <c r="C1" s="26" t="s">
        <v>660</v>
      </c>
      <c r="D1" s="27" t="s">
        <v>8</v>
      </c>
      <c r="E1" s="27" t="s">
        <v>9</v>
      </c>
    </row>
    <row r="2" spans="1:5" ht="14.25" customHeight="1">
      <c r="A2" s="22" t="s">
        <v>276</v>
      </c>
      <c r="B2" s="22" t="s">
        <v>16</v>
      </c>
      <c r="C2" s="22" t="s">
        <v>661</v>
      </c>
      <c r="D2" s="23">
        <v>135.90046000000001</v>
      </c>
      <c r="E2" s="23">
        <v>34.863571999999998</v>
      </c>
    </row>
    <row r="3" spans="1:5" ht="14.25" customHeight="1">
      <c r="A3" s="22" t="s">
        <v>277</v>
      </c>
      <c r="B3" s="22" t="s">
        <v>16</v>
      </c>
      <c r="C3" s="22" t="s">
        <v>661</v>
      </c>
      <c r="D3" s="23">
        <v>135.51221100000001</v>
      </c>
      <c r="E3" s="23">
        <v>34.879024999999999</v>
      </c>
    </row>
    <row r="4" spans="1:5" ht="14.25" customHeight="1">
      <c r="A4" s="22" t="s">
        <v>278</v>
      </c>
      <c r="B4" s="22" t="s">
        <v>16</v>
      </c>
      <c r="C4" s="22" t="s">
        <v>661</v>
      </c>
      <c r="D4" s="23">
        <v>135.16582099999999</v>
      </c>
      <c r="E4" s="23">
        <v>34.813487000000002</v>
      </c>
    </row>
    <row r="5" spans="1:5" ht="14.25" customHeight="1">
      <c r="A5" s="22" t="s">
        <v>279</v>
      </c>
      <c r="B5" s="22" t="s">
        <v>18</v>
      </c>
      <c r="C5" s="22" t="s">
        <v>661</v>
      </c>
      <c r="D5" s="23">
        <v>132.31200000000001</v>
      </c>
      <c r="E5" s="23">
        <v>33.491</v>
      </c>
    </row>
    <row r="6" spans="1:5" ht="14.25" customHeight="1">
      <c r="A6" s="22" t="s">
        <v>280</v>
      </c>
      <c r="B6" s="22" t="s">
        <v>12</v>
      </c>
      <c r="C6" s="22" t="s">
        <v>661</v>
      </c>
      <c r="D6" s="23">
        <v>140.74799999999999</v>
      </c>
      <c r="E6" s="23">
        <v>36.988999999999997</v>
      </c>
    </row>
    <row r="7" spans="1:5" ht="14.25" customHeight="1">
      <c r="A7" s="22" t="s">
        <v>281</v>
      </c>
      <c r="B7" s="22" t="s">
        <v>13</v>
      </c>
      <c r="C7" s="22" t="s">
        <v>661</v>
      </c>
      <c r="D7" s="23">
        <v>138.596</v>
      </c>
      <c r="E7" s="23">
        <v>37.421799999999998</v>
      </c>
    </row>
    <row r="8" spans="1:5" ht="14.25" customHeight="1">
      <c r="A8" s="22" t="s">
        <v>282</v>
      </c>
      <c r="B8" s="22" t="s">
        <v>13</v>
      </c>
      <c r="C8" s="22" t="s">
        <v>661</v>
      </c>
      <c r="D8" s="23">
        <v>141.02500000000001</v>
      </c>
      <c r="E8" s="23">
        <v>37.316800000000001</v>
      </c>
    </row>
    <row r="9" spans="1:5" ht="14.25" customHeight="1">
      <c r="A9" s="22" t="s">
        <v>283</v>
      </c>
      <c r="B9" s="22" t="s">
        <v>16</v>
      </c>
      <c r="C9" s="22" t="s">
        <v>661</v>
      </c>
      <c r="D9" s="23">
        <v>135.34200000000001</v>
      </c>
      <c r="E9" s="23">
        <v>35.525599999999997</v>
      </c>
    </row>
    <row r="10" spans="1:5" ht="14.25" customHeight="1">
      <c r="A10" s="22" t="s">
        <v>284</v>
      </c>
      <c r="B10" s="22" t="s">
        <v>18</v>
      </c>
      <c r="C10" s="22" t="s">
        <v>661</v>
      </c>
      <c r="D10" s="23">
        <v>134.636</v>
      </c>
      <c r="E10" s="23">
        <v>33.829099999999997</v>
      </c>
    </row>
    <row r="11" spans="1:5" ht="14.25" customHeight="1">
      <c r="A11" s="22" t="s">
        <v>285</v>
      </c>
      <c r="B11" s="22" t="s">
        <v>18</v>
      </c>
      <c r="C11" s="22" t="s">
        <v>661</v>
      </c>
      <c r="D11" s="23">
        <v>134.40899999999999</v>
      </c>
      <c r="E11" s="23">
        <v>34.000799999999998</v>
      </c>
    </row>
    <row r="12" spans="1:5" ht="14.25" customHeight="1">
      <c r="A12" s="22" t="s">
        <v>286</v>
      </c>
      <c r="B12" s="22" t="s">
        <v>14</v>
      </c>
      <c r="C12" s="22" t="s">
        <v>661</v>
      </c>
      <c r="D12" s="23">
        <v>137.298</v>
      </c>
      <c r="E12" s="23">
        <v>35.2104</v>
      </c>
    </row>
    <row r="13" spans="1:5" ht="14.25" customHeight="1">
      <c r="A13" s="22" t="s">
        <v>287</v>
      </c>
      <c r="B13" s="22" t="s">
        <v>10</v>
      </c>
      <c r="C13" s="22" t="s">
        <v>661</v>
      </c>
      <c r="D13" s="23">
        <v>142.35300000000001</v>
      </c>
      <c r="E13" s="23">
        <v>43.771500000000003</v>
      </c>
    </row>
    <row r="14" spans="1:5" ht="14.25" customHeight="1">
      <c r="A14" s="22" t="s">
        <v>288</v>
      </c>
      <c r="B14" s="22" t="s">
        <v>10</v>
      </c>
      <c r="C14" s="22" t="s">
        <v>661</v>
      </c>
      <c r="D14" s="23">
        <v>142.28100000000001</v>
      </c>
      <c r="E14" s="23">
        <v>43.8155</v>
      </c>
    </row>
    <row r="15" spans="1:5" ht="14.25" customHeight="1">
      <c r="A15" s="22" t="s">
        <v>289</v>
      </c>
      <c r="B15" s="22" t="s">
        <v>14</v>
      </c>
      <c r="C15" s="22" t="s">
        <v>661</v>
      </c>
      <c r="D15" s="23">
        <v>136.37</v>
      </c>
      <c r="E15" s="23">
        <v>34.445799999999998</v>
      </c>
    </row>
    <row r="16" spans="1:5" ht="14.25" customHeight="1">
      <c r="A16" s="22" t="s">
        <v>290</v>
      </c>
      <c r="B16" s="22" t="s">
        <v>16</v>
      </c>
      <c r="C16" s="22" t="s">
        <v>661</v>
      </c>
      <c r="D16" s="23">
        <v>135.375</v>
      </c>
      <c r="E16" s="23">
        <v>34.785800000000002</v>
      </c>
    </row>
    <row r="17" spans="1:5" ht="14.25" customHeight="1">
      <c r="A17" s="22" t="s">
        <v>291</v>
      </c>
      <c r="B17" s="22" t="s">
        <v>19</v>
      </c>
      <c r="C17" s="22" t="s">
        <v>661</v>
      </c>
      <c r="D17" s="23">
        <v>130.227</v>
      </c>
      <c r="E17" s="23">
        <v>33.554499999999997</v>
      </c>
    </row>
    <row r="18" spans="1:5" ht="14.25" customHeight="1">
      <c r="A18" s="22" t="s">
        <v>292</v>
      </c>
      <c r="B18" s="22" t="s">
        <v>17</v>
      </c>
      <c r="C18" s="22" t="s">
        <v>661</v>
      </c>
      <c r="D18" s="23">
        <v>133.48400000000001</v>
      </c>
      <c r="E18" s="23">
        <v>34.661099999999998</v>
      </c>
    </row>
    <row r="19" spans="1:5" ht="14.25" customHeight="1">
      <c r="A19" s="22" t="s">
        <v>293</v>
      </c>
      <c r="B19" s="22" t="s">
        <v>18</v>
      </c>
      <c r="C19" s="22" t="s">
        <v>661</v>
      </c>
      <c r="D19" s="23">
        <v>133.89099999999999</v>
      </c>
      <c r="E19" s="23">
        <v>34.032600000000002</v>
      </c>
    </row>
    <row r="20" spans="1:5" ht="14.25" customHeight="1">
      <c r="A20" s="22" t="s">
        <v>294</v>
      </c>
      <c r="B20" s="22" t="s">
        <v>10</v>
      </c>
      <c r="C20" s="22" t="s">
        <v>661</v>
      </c>
      <c r="D20" s="23">
        <v>144.155</v>
      </c>
      <c r="E20" s="23">
        <v>43.0777</v>
      </c>
    </row>
    <row r="21" spans="1:5" ht="14.25" customHeight="1">
      <c r="A21" s="22" t="s">
        <v>295</v>
      </c>
      <c r="B21" s="22" t="s">
        <v>12</v>
      </c>
      <c r="C21" s="22" t="s">
        <v>661</v>
      </c>
      <c r="D21" s="23">
        <v>140.42699999999999</v>
      </c>
      <c r="E21" s="23">
        <v>39.168599999999998</v>
      </c>
    </row>
    <row r="22" spans="1:5" ht="14.25" customHeight="1">
      <c r="A22" s="22" t="s">
        <v>296</v>
      </c>
      <c r="B22" s="22" t="s">
        <v>13</v>
      </c>
      <c r="C22" s="22" t="s">
        <v>661</v>
      </c>
      <c r="D22" s="23">
        <v>139.54900000000001</v>
      </c>
      <c r="E22" s="23">
        <v>35.555</v>
      </c>
    </row>
    <row r="23" spans="1:5" ht="14.25" customHeight="1">
      <c r="A23" s="22" t="s">
        <v>297</v>
      </c>
      <c r="B23" s="22" t="s">
        <v>13</v>
      </c>
      <c r="C23" s="22" t="s">
        <v>661</v>
      </c>
      <c r="D23" s="23">
        <v>139.78399999999999</v>
      </c>
      <c r="E23" s="23">
        <v>35.675600000000003</v>
      </c>
    </row>
    <row r="24" spans="1:5" ht="14.25" customHeight="1">
      <c r="A24" s="22" t="s">
        <v>298</v>
      </c>
      <c r="B24" s="22" t="s">
        <v>12</v>
      </c>
      <c r="C24" s="22" t="s">
        <v>661</v>
      </c>
      <c r="D24" s="23">
        <v>139.41200000000001</v>
      </c>
      <c r="E24" s="23">
        <v>37.889499999999998</v>
      </c>
    </row>
    <row r="25" spans="1:5" ht="14.25" customHeight="1">
      <c r="A25" s="22" t="s">
        <v>299</v>
      </c>
      <c r="B25" s="22" t="s">
        <v>15</v>
      </c>
      <c r="C25" s="22" t="s">
        <v>661</v>
      </c>
      <c r="D25" s="23">
        <v>136.416</v>
      </c>
      <c r="E25" s="23">
        <v>35.995800000000003</v>
      </c>
    </row>
    <row r="26" spans="1:5" ht="14.25" customHeight="1">
      <c r="A26" s="22" t="s">
        <v>300</v>
      </c>
      <c r="B26" s="22" t="s">
        <v>14</v>
      </c>
      <c r="C26" s="22" t="s">
        <v>661</v>
      </c>
      <c r="D26" s="23">
        <v>137.70099999999999</v>
      </c>
      <c r="E26" s="23">
        <v>34.805399999999999</v>
      </c>
    </row>
    <row r="27" spans="1:5" ht="14.25" customHeight="1">
      <c r="A27" s="22" t="s">
        <v>301</v>
      </c>
      <c r="B27" s="22" t="s">
        <v>17</v>
      </c>
      <c r="C27" s="22" t="s">
        <v>661</v>
      </c>
      <c r="D27" s="23" t="e">
        <v>#N/A</v>
      </c>
      <c r="E27" s="23" t="e">
        <v>#N/A</v>
      </c>
    </row>
    <row r="28" spans="1:5" ht="14.25" customHeight="1">
      <c r="A28" s="22" t="s">
        <v>302</v>
      </c>
      <c r="B28" s="22" t="s">
        <v>17</v>
      </c>
      <c r="C28" s="22" t="s">
        <v>661</v>
      </c>
      <c r="D28" s="23">
        <v>133.864</v>
      </c>
      <c r="E28" s="23">
        <v>34.748699999999999</v>
      </c>
    </row>
    <row r="29" spans="1:5" ht="14.25" customHeight="1">
      <c r="A29" s="22" t="s">
        <v>303</v>
      </c>
      <c r="B29" s="22" t="s">
        <v>14</v>
      </c>
      <c r="C29" s="22" t="s">
        <v>661</v>
      </c>
      <c r="D29" s="23">
        <v>136.88939160652399</v>
      </c>
      <c r="E29" s="23">
        <v>35.1628721339479</v>
      </c>
    </row>
    <row r="30" spans="1:5" ht="14.25" customHeight="1">
      <c r="A30" s="22" t="s">
        <v>304</v>
      </c>
      <c r="B30" s="22" t="s">
        <v>15</v>
      </c>
      <c r="C30" s="22" t="s">
        <v>661</v>
      </c>
      <c r="D30" s="23">
        <v>136.72499999999999</v>
      </c>
      <c r="E30" s="23">
        <v>36.501899999999999</v>
      </c>
    </row>
    <row r="31" spans="1:5" ht="14.25" customHeight="1">
      <c r="A31" s="22" t="s">
        <v>305</v>
      </c>
      <c r="B31" s="22" t="s">
        <v>19</v>
      </c>
      <c r="C31" s="22" t="s">
        <v>661</v>
      </c>
      <c r="D31" s="23">
        <v>131.881</v>
      </c>
      <c r="E31" s="23">
        <v>32.996099999999998</v>
      </c>
    </row>
    <row r="32" spans="1:5" ht="14.25" customHeight="1">
      <c r="A32" s="22" t="s">
        <v>306</v>
      </c>
      <c r="B32" s="22" t="s">
        <v>14</v>
      </c>
      <c r="C32" s="22" t="s">
        <v>661</v>
      </c>
      <c r="D32" s="23">
        <v>136.738</v>
      </c>
      <c r="E32" s="23">
        <v>35.130600000000001</v>
      </c>
    </row>
    <row r="33" spans="1:5" ht="14.25" customHeight="1">
      <c r="A33" s="22" t="s">
        <v>307</v>
      </c>
      <c r="B33" s="22" t="s">
        <v>14</v>
      </c>
      <c r="C33" s="22" t="s">
        <v>661</v>
      </c>
      <c r="D33" s="23">
        <v>137.27799999999999</v>
      </c>
      <c r="E33" s="23">
        <v>34.963200000000001</v>
      </c>
    </row>
    <row r="34" spans="1:5" ht="14.25" customHeight="1">
      <c r="A34" s="22" t="s">
        <v>308</v>
      </c>
      <c r="B34" s="22" t="s">
        <v>17</v>
      </c>
      <c r="C34" s="22" t="s">
        <v>661</v>
      </c>
      <c r="D34" s="23">
        <v>133.518</v>
      </c>
      <c r="E34" s="23">
        <v>34.532299999999999</v>
      </c>
    </row>
    <row r="35" spans="1:5" ht="14.25" customHeight="1">
      <c r="A35" s="22" t="s">
        <v>309</v>
      </c>
      <c r="B35" s="22" t="s">
        <v>13</v>
      </c>
      <c r="C35" s="22" t="s">
        <v>661</v>
      </c>
      <c r="D35" s="23">
        <v>139.90799999999999</v>
      </c>
      <c r="E35" s="23">
        <v>35.665799999999997</v>
      </c>
    </row>
    <row r="36" spans="1:5" ht="14.25" customHeight="1">
      <c r="A36" s="22" t="s">
        <v>310</v>
      </c>
      <c r="B36" s="22" t="s">
        <v>19</v>
      </c>
      <c r="C36" s="22" t="s">
        <v>661</v>
      </c>
      <c r="D36" s="23">
        <v>130.995</v>
      </c>
      <c r="E36" s="23">
        <v>33.789099999999998</v>
      </c>
    </row>
    <row r="37" spans="1:5" ht="14.25" customHeight="1">
      <c r="A37" s="22" t="s">
        <v>311</v>
      </c>
      <c r="B37" s="22" t="s">
        <v>12</v>
      </c>
      <c r="C37" s="22" t="s">
        <v>661</v>
      </c>
      <c r="D37" s="23">
        <v>141.17599999999999</v>
      </c>
      <c r="E37" s="23">
        <v>39.905099999999997</v>
      </c>
    </row>
    <row r="38" spans="1:5" ht="14.25" customHeight="1">
      <c r="A38" s="22" t="s">
        <v>312</v>
      </c>
      <c r="B38" s="22" t="s">
        <v>10</v>
      </c>
      <c r="C38" s="22" t="s">
        <v>661</v>
      </c>
      <c r="D38" s="23">
        <v>142.518</v>
      </c>
      <c r="E38" s="23">
        <v>42.5105</v>
      </c>
    </row>
    <row r="39" spans="1:5" ht="14.25" customHeight="1">
      <c r="A39" s="22" t="s">
        <v>313</v>
      </c>
      <c r="B39" s="22" t="s">
        <v>16</v>
      </c>
      <c r="C39" s="22" t="s">
        <v>661</v>
      </c>
      <c r="D39" s="23">
        <v>135.858</v>
      </c>
      <c r="E39" s="23">
        <v>34.895899999999997</v>
      </c>
    </row>
    <row r="40" spans="1:5" ht="14.25" customHeight="1">
      <c r="A40" s="22" t="s">
        <v>314</v>
      </c>
      <c r="B40" s="22" t="s">
        <v>14</v>
      </c>
      <c r="C40" s="22" t="s">
        <v>661</v>
      </c>
      <c r="D40" s="23">
        <v>136.964</v>
      </c>
      <c r="E40" s="23">
        <v>35.635599999999997</v>
      </c>
    </row>
    <row r="41" spans="1:5" ht="14.25" customHeight="1">
      <c r="A41" s="22" t="s">
        <v>315</v>
      </c>
      <c r="B41" s="22" t="s">
        <v>16</v>
      </c>
      <c r="C41" s="22" t="s">
        <v>661</v>
      </c>
      <c r="D41" s="23">
        <v>135.33600000000001</v>
      </c>
      <c r="E41" s="23">
        <v>34.211500000000001</v>
      </c>
    </row>
    <row r="42" spans="1:5" ht="14.25" customHeight="1">
      <c r="A42" s="22" t="s">
        <v>316</v>
      </c>
      <c r="B42" s="22" t="s">
        <v>16</v>
      </c>
      <c r="C42" s="22" t="s">
        <v>661</v>
      </c>
      <c r="D42" s="23">
        <v>135.50200000000001</v>
      </c>
      <c r="E42" s="23">
        <v>34.213900000000002</v>
      </c>
    </row>
    <row r="43" spans="1:5" ht="14.25" customHeight="1">
      <c r="A43" s="22" t="s">
        <v>317</v>
      </c>
      <c r="B43" s="22" t="s">
        <v>14</v>
      </c>
      <c r="C43" s="22" t="s">
        <v>661</v>
      </c>
      <c r="D43" s="23">
        <v>136.44999999999999</v>
      </c>
      <c r="E43" s="23">
        <v>34.849499999999999</v>
      </c>
    </row>
    <row r="44" spans="1:5" ht="14.25" customHeight="1">
      <c r="A44" s="22" t="s">
        <v>318</v>
      </c>
      <c r="B44" s="22" t="s">
        <v>19</v>
      </c>
      <c r="C44" s="22" t="s">
        <v>661</v>
      </c>
      <c r="D44" s="23">
        <v>130.50899999999999</v>
      </c>
      <c r="E44" s="23">
        <v>33.299799999999998</v>
      </c>
    </row>
    <row r="45" spans="1:5" ht="14.25" customHeight="1">
      <c r="A45" s="22" t="s">
        <v>319</v>
      </c>
      <c r="B45" s="22" t="s">
        <v>19</v>
      </c>
      <c r="C45" s="22" t="s">
        <v>661</v>
      </c>
      <c r="D45" s="23">
        <v>131.19399999999999</v>
      </c>
      <c r="E45" s="23">
        <v>31.922000000000001</v>
      </c>
    </row>
    <row r="46" spans="1:5" ht="14.25" customHeight="1">
      <c r="A46" s="22" t="s">
        <v>320</v>
      </c>
      <c r="B46" s="22" t="s">
        <v>12</v>
      </c>
      <c r="C46" s="22" t="s">
        <v>661</v>
      </c>
      <c r="D46" s="23">
        <v>140.84899999999999</v>
      </c>
      <c r="E46" s="23">
        <v>38.604900000000001</v>
      </c>
    </row>
    <row r="47" spans="1:5" ht="14.25" customHeight="1">
      <c r="A47" s="24" t="s">
        <v>321</v>
      </c>
      <c r="B47" s="22" t="s">
        <v>19</v>
      </c>
      <c r="C47" s="22" t="s">
        <v>661</v>
      </c>
      <c r="D47" s="23">
        <v>130.785</v>
      </c>
      <c r="E47" s="23">
        <v>32.848100000000002</v>
      </c>
    </row>
    <row r="48" spans="1:5" ht="14.25" customHeight="1">
      <c r="A48" s="22" t="s">
        <v>322</v>
      </c>
      <c r="B48" s="22" t="s">
        <v>14</v>
      </c>
      <c r="C48" s="22" t="s">
        <v>661</v>
      </c>
      <c r="D48" s="23">
        <v>136.88301799999999</v>
      </c>
      <c r="E48" s="23">
        <v>35.173842999999998</v>
      </c>
    </row>
    <row r="49" spans="1:5" ht="14.25" customHeight="1">
      <c r="A49" s="22" t="s">
        <v>323</v>
      </c>
      <c r="B49" s="22" t="s">
        <v>13</v>
      </c>
      <c r="C49" s="22" t="s">
        <v>661</v>
      </c>
      <c r="D49" s="23">
        <v>139.5</v>
      </c>
      <c r="E49" s="23">
        <v>35.4313</v>
      </c>
    </row>
    <row r="50" spans="1:5" ht="14.25" customHeight="1">
      <c r="A50" s="22" t="s">
        <v>324</v>
      </c>
      <c r="B50" s="22" t="s">
        <v>16</v>
      </c>
      <c r="C50" s="22" t="s">
        <v>661</v>
      </c>
      <c r="D50" s="23">
        <v>135.64500000000001</v>
      </c>
      <c r="E50" s="23">
        <v>35.136800000000001</v>
      </c>
    </row>
    <row r="51" spans="1:5" ht="14.25" customHeight="1">
      <c r="A51" s="22" t="s">
        <v>325</v>
      </c>
      <c r="B51" s="22" t="s">
        <v>13</v>
      </c>
      <c r="C51" s="22" t="s">
        <v>661</v>
      </c>
      <c r="D51" s="23">
        <v>139.786</v>
      </c>
      <c r="E51" s="23">
        <v>35.828299999999999</v>
      </c>
    </row>
    <row r="52" spans="1:5" ht="14.25" customHeight="1">
      <c r="A52" s="22" t="s">
        <v>326</v>
      </c>
      <c r="B52" s="22" t="s">
        <v>16</v>
      </c>
      <c r="C52" s="22" t="s">
        <v>661</v>
      </c>
      <c r="D52" s="23">
        <v>135.58600000000001</v>
      </c>
      <c r="E52" s="23">
        <v>34.402900000000002</v>
      </c>
    </row>
    <row r="53" spans="1:5" ht="14.25" customHeight="1">
      <c r="A53" s="22" t="s">
        <v>327</v>
      </c>
      <c r="B53" s="22" t="s">
        <v>14</v>
      </c>
      <c r="C53" s="22" t="s">
        <v>661</v>
      </c>
      <c r="D53" s="23">
        <v>136.909326217417</v>
      </c>
      <c r="E53" s="23">
        <v>35.1439074034637</v>
      </c>
    </row>
    <row r="54" spans="1:5" ht="14.25" customHeight="1">
      <c r="A54" s="22" t="s">
        <v>328</v>
      </c>
      <c r="B54" s="22" t="s">
        <v>19</v>
      </c>
      <c r="C54" s="22" t="s">
        <v>661</v>
      </c>
      <c r="D54" s="23">
        <v>130.90299999999999</v>
      </c>
      <c r="E54" s="23">
        <v>32.909399999999998</v>
      </c>
    </row>
    <row r="55" spans="1:5" ht="14.25" customHeight="1">
      <c r="A55" s="22" t="s">
        <v>329</v>
      </c>
      <c r="B55" s="22" t="s">
        <v>16</v>
      </c>
      <c r="C55" s="22" t="s">
        <v>661</v>
      </c>
      <c r="D55" s="23">
        <v>135.99299999999999</v>
      </c>
      <c r="E55" s="23">
        <v>34.985100000000003</v>
      </c>
    </row>
    <row r="56" spans="1:5" ht="14.25" customHeight="1">
      <c r="A56" s="22" t="s">
        <v>330</v>
      </c>
      <c r="B56" s="22" t="s">
        <v>10</v>
      </c>
      <c r="C56" s="22" t="s">
        <v>661</v>
      </c>
      <c r="D56" s="23">
        <v>141.602</v>
      </c>
      <c r="E56" s="23">
        <v>42.9315</v>
      </c>
    </row>
    <row r="57" spans="1:5" ht="14.25" customHeight="1">
      <c r="A57" s="22" t="s">
        <v>331</v>
      </c>
      <c r="B57" s="22" t="s">
        <v>14</v>
      </c>
      <c r="C57" s="22" t="s">
        <v>661</v>
      </c>
      <c r="D57" s="23">
        <v>136.94499999999999</v>
      </c>
      <c r="E57" s="23">
        <v>35.375700000000002</v>
      </c>
    </row>
    <row r="58" spans="1:5" ht="14.25" customHeight="1">
      <c r="A58" s="22" t="s">
        <v>332</v>
      </c>
      <c r="B58" s="22" t="s">
        <v>14</v>
      </c>
      <c r="C58" s="22" t="s">
        <v>661</v>
      </c>
      <c r="D58" s="23">
        <v>137.50800000000001</v>
      </c>
      <c r="E58" s="23">
        <v>34.710900000000002</v>
      </c>
    </row>
    <row r="59" spans="1:5" ht="14.25" customHeight="1">
      <c r="A59" s="22" t="s">
        <v>333</v>
      </c>
      <c r="B59" s="22" t="s">
        <v>16</v>
      </c>
      <c r="C59" s="22" t="s">
        <v>661</v>
      </c>
      <c r="D59" s="23">
        <v>136.30600000000001</v>
      </c>
      <c r="E59" s="23">
        <v>35.3127</v>
      </c>
    </row>
    <row r="60" spans="1:5" ht="14.25" customHeight="1">
      <c r="A60" s="22" t="s">
        <v>334</v>
      </c>
      <c r="B60" s="22" t="s">
        <v>16</v>
      </c>
      <c r="C60" s="22" t="s">
        <v>661</v>
      </c>
      <c r="D60" s="23">
        <v>135.89599999999999</v>
      </c>
      <c r="E60" s="23">
        <v>34.938000000000002</v>
      </c>
    </row>
    <row r="61" spans="1:5" ht="14.25" customHeight="1">
      <c r="A61" s="22" t="s">
        <v>335</v>
      </c>
      <c r="B61" s="22" t="s">
        <v>14</v>
      </c>
      <c r="C61" s="22" t="s">
        <v>661</v>
      </c>
      <c r="D61" s="23">
        <v>137.18700000000001</v>
      </c>
      <c r="E61" s="23">
        <v>34.870600000000003</v>
      </c>
    </row>
    <row r="62" spans="1:5" ht="14.25" customHeight="1">
      <c r="A62" s="22" t="s">
        <v>336</v>
      </c>
      <c r="B62" s="22" t="s">
        <v>18</v>
      </c>
      <c r="C62" s="22" t="s">
        <v>661</v>
      </c>
      <c r="D62" s="23">
        <v>132.68700000000001</v>
      </c>
      <c r="E62" s="23">
        <v>33.246600000000001</v>
      </c>
    </row>
    <row r="63" spans="1:5" ht="14.25" customHeight="1">
      <c r="A63" s="22" t="s">
        <v>337</v>
      </c>
      <c r="B63" s="22" t="s">
        <v>17</v>
      </c>
      <c r="C63" s="22" t="s">
        <v>661</v>
      </c>
      <c r="D63" s="23" t="e">
        <v>#N/A</v>
      </c>
      <c r="E63" s="23" t="e">
        <v>#N/A</v>
      </c>
    </row>
    <row r="64" spans="1:5" ht="14.25" customHeight="1">
      <c r="A64" s="22" t="s">
        <v>338</v>
      </c>
      <c r="B64" s="22" t="s">
        <v>17</v>
      </c>
      <c r="C64" s="22" t="s">
        <v>661</v>
      </c>
      <c r="D64" s="23">
        <v>132.46100000000001</v>
      </c>
      <c r="E64" s="23">
        <v>34.383800000000001</v>
      </c>
    </row>
    <row r="65" spans="1:5" ht="14.25" customHeight="1">
      <c r="A65" s="22" t="s">
        <v>339</v>
      </c>
      <c r="B65" s="22" t="s">
        <v>17</v>
      </c>
      <c r="C65" s="22" t="s">
        <v>661</v>
      </c>
      <c r="D65" s="23" t="e">
        <v>#N/A</v>
      </c>
      <c r="E65" s="23" t="e">
        <v>#N/A</v>
      </c>
    </row>
    <row r="66" spans="1:5" ht="14.25" customHeight="1">
      <c r="A66" s="22" t="s">
        <v>340</v>
      </c>
      <c r="B66" s="22" t="s">
        <v>17</v>
      </c>
      <c r="C66" s="22" t="s">
        <v>661</v>
      </c>
      <c r="D66" s="23">
        <v>132.53800000000001</v>
      </c>
      <c r="E66" s="23">
        <v>34.44</v>
      </c>
    </row>
    <row r="67" spans="1:5" ht="14.25" customHeight="1">
      <c r="A67" s="22" t="s">
        <v>341</v>
      </c>
      <c r="B67" s="22" t="s">
        <v>13</v>
      </c>
      <c r="C67" s="22" t="s">
        <v>661</v>
      </c>
      <c r="D67" s="23">
        <v>139.90304964078999</v>
      </c>
      <c r="E67" s="23">
        <v>35.6693589973843</v>
      </c>
    </row>
    <row r="68" spans="1:5" ht="14.25" customHeight="1">
      <c r="A68" s="22" t="s">
        <v>342</v>
      </c>
      <c r="B68" s="22" t="s">
        <v>13</v>
      </c>
      <c r="C68" s="22" t="s">
        <v>661</v>
      </c>
      <c r="D68" s="23">
        <v>139.84</v>
      </c>
      <c r="E68" s="23">
        <v>35.663200000000003</v>
      </c>
    </row>
    <row r="69" spans="1:5" ht="14.25" customHeight="1">
      <c r="A69" s="22" t="s">
        <v>343</v>
      </c>
      <c r="B69" s="22" t="s">
        <v>13</v>
      </c>
      <c r="C69" s="22" t="s">
        <v>661</v>
      </c>
      <c r="D69" s="23" t="e">
        <v>#N/A</v>
      </c>
      <c r="E69" s="23" t="e">
        <v>#N/A</v>
      </c>
    </row>
    <row r="70" spans="1:5" ht="14.25" customHeight="1">
      <c r="A70" s="22" t="s">
        <v>344</v>
      </c>
      <c r="B70" s="22" t="s">
        <v>13</v>
      </c>
      <c r="C70" s="22" t="s">
        <v>661</v>
      </c>
      <c r="D70" s="23">
        <v>139.60300000000001</v>
      </c>
      <c r="E70" s="23">
        <v>35.535899999999998</v>
      </c>
    </row>
    <row r="71" spans="1:5" ht="14.25" customHeight="1">
      <c r="A71" s="22" t="s">
        <v>345</v>
      </c>
      <c r="B71" s="22" t="s">
        <v>16</v>
      </c>
      <c r="C71" s="22" t="s">
        <v>661</v>
      </c>
      <c r="D71" s="23">
        <v>136.142</v>
      </c>
      <c r="E71" s="23">
        <v>35.006799999999998</v>
      </c>
    </row>
    <row r="72" spans="1:5" ht="14.25" customHeight="1">
      <c r="A72" s="22" t="s">
        <v>346</v>
      </c>
      <c r="B72" s="22" t="s">
        <v>18</v>
      </c>
      <c r="C72" s="22" t="s">
        <v>661</v>
      </c>
      <c r="D72" s="23">
        <v>134.00299999999999</v>
      </c>
      <c r="E72" s="23">
        <v>34.2258</v>
      </c>
    </row>
    <row r="73" spans="1:5" ht="14.25" customHeight="1">
      <c r="A73" s="22" t="s">
        <v>347</v>
      </c>
      <c r="B73" s="22" t="s">
        <v>14</v>
      </c>
      <c r="C73" s="22" t="s">
        <v>661</v>
      </c>
      <c r="D73" s="23">
        <v>137.49348823978801</v>
      </c>
      <c r="E73" s="23">
        <v>36.035871305603898</v>
      </c>
    </row>
    <row r="74" spans="1:5" ht="14.25" customHeight="1">
      <c r="A74" s="22" t="s">
        <v>348</v>
      </c>
      <c r="B74" s="22" t="s">
        <v>18</v>
      </c>
      <c r="C74" s="22" t="s">
        <v>661</v>
      </c>
      <c r="D74" s="23">
        <v>133.98599999999999</v>
      </c>
      <c r="E74" s="23">
        <v>34.29</v>
      </c>
    </row>
    <row r="75" spans="1:5" ht="14.25" customHeight="1">
      <c r="A75" s="22" t="s">
        <v>349</v>
      </c>
      <c r="B75" s="22" t="s">
        <v>18</v>
      </c>
      <c r="C75" s="22" t="s">
        <v>661</v>
      </c>
      <c r="D75" s="23">
        <v>133.483</v>
      </c>
      <c r="E75" s="23">
        <v>33.569200000000002</v>
      </c>
    </row>
    <row r="76" spans="1:5" ht="14.25" customHeight="1">
      <c r="A76" s="22" t="s">
        <v>350</v>
      </c>
      <c r="B76" s="22" t="s">
        <v>19</v>
      </c>
      <c r="C76" s="22" t="s">
        <v>661</v>
      </c>
      <c r="D76" s="23">
        <v>130.946</v>
      </c>
      <c r="E76" s="23">
        <v>31.785</v>
      </c>
    </row>
    <row r="77" spans="1:5" ht="14.25" customHeight="1">
      <c r="A77" s="22" t="s">
        <v>351</v>
      </c>
      <c r="B77" s="22" t="s">
        <v>13</v>
      </c>
      <c r="C77" s="22" t="s">
        <v>661</v>
      </c>
      <c r="D77" s="23">
        <v>139.73400000000001</v>
      </c>
      <c r="E77" s="23">
        <v>35.634900000000002</v>
      </c>
    </row>
    <row r="78" spans="1:5" ht="14.25" customHeight="1">
      <c r="A78" s="22" t="s">
        <v>352</v>
      </c>
      <c r="B78" s="22" t="s">
        <v>18</v>
      </c>
      <c r="C78" s="22" t="s">
        <v>661</v>
      </c>
      <c r="D78" s="23">
        <v>134.468951</v>
      </c>
      <c r="E78" s="23">
        <v>34.062688999999999</v>
      </c>
    </row>
    <row r="79" spans="1:5" ht="14.25" customHeight="1">
      <c r="A79" s="22" t="s">
        <v>353</v>
      </c>
      <c r="B79" s="22" t="s">
        <v>17</v>
      </c>
      <c r="C79" s="22" t="s">
        <v>661</v>
      </c>
      <c r="D79" s="23">
        <v>132.62700000000001</v>
      </c>
      <c r="E79" s="23">
        <v>34.319699999999997</v>
      </c>
    </row>
    <row r="80" spans="1:5" ht="14.25" customHeight="1">
      <c r="A80" s="22" t="s">
        <v>354</v>
      </c>
      <c r="B80" s="22" t="s">
        <v>12</v>
      </c>
      <c r="C80" s="22" t="s">
        <v>661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661</v>
      </c>
      <c r="D81" s="23">
        <v>137.80000000000001</v>
      </c>
      <c r="E81" s="23">
        <v>35.082500000000003</v>
      </c>
    </row>
    <row r="82" spans="1:5" ht="14.25" customHeight="1">
      <c r="A82" s="22" t="s">
        <v>355</v>
      </c>
      <c r="B82" s="22" t="s">
        <v>14</v>
      </c>
      <c r="C82" s="22" t="s">
        <v>661</v>
      </c>
      <c r="D82" s="23">
        <v>138.37100000000001</v>
      </c>
      <c r="E82" s="23">
        <v>36.277500000000003</v>
      </c>
    </row>
    <row r="83" spans="1:5" ht="14.25" customHeight="1">
      <c r="A83" s="22" t="s">
        <v>356</v>
      </c>
      <c r="B83" s="22" t="s">
        <v>17</v>
      </c>
      <c r="C83" s="22" t="s">
        <v>661</v>
      </c>
      <c r="D83" s="23">
        <v>132.73599999999999</v>
      </c>
      <c r="E83" s="23">
        <v>34.819899999999997</v>
      </c>
    </row>
    <row r="84" spans="1:5" ht="14.25" customHeight="1">
      <c r="A84" s="22" t="s">
        <v>357</v>
      </c>
      <c r="B84" s="22" t="s">
        <v>14</v>
      </c>
      <c r="C84" s="22" t="s">
        <v>661</v>
      </c>
      <c r="D84" s="23">
        <v>137.47</v>
      </c>
      <c r="E84" s="23">
        <v>34.844200000000001</v>
      </c>
    </row>
    <row r="85" spans="1:5" ht="14.25" customHeight="1">
      <c r="A85" s="22" t="s">
        <v>358</v>
      </c>
      <c r="B85" s="22" t="s">
        <v>14</v>
      </c>
      <c r="C85" s="22" t="s">
        <v>661</v>
      </c>
      <c r="D85" s="23">
        <v>136.45099999999999</v>
      </c>
      <c r="E85" s="23">
        <v>35.203299999999999</v>
      </c>
    </row>
    <row r="86" spans="1:5" ht="14.25" customHeight="1">
      <c r="A86" s="22" t="s">
        <v>359</v>
      </c>
      <c r="B86" s="22" t="s">
        <v>19</v>
      </c>
      <c r="C86" s="22" t="s">
        <v>661</v>
      </c>
      <c r="D86" s="23">
        <v>130.47</v>
      </c>
      <c r="E86" s="23">
        <v>33.060600000000001</v>
      </c>
    </row>
    <row r="87" spans="1:5" ht="14.25" customHeight="1">
      <c r="A87" s="22" t="s">
        <v>360</v>
      </c>
      <c r="B87" s="22" t="s">
        <v>18</v>
      </c>
      <c r="C87" s="22" t="s">
        <v>661</v>
      </c>
      <c r="D87" s="23">
        <v>133.55787699999999</v>
      </c>
      <c r="E87" s="23">
        <v>33.976846999999999</v>
      </c>
    </row>
    <row r="88" spans="1:5" ht="14.25" customHeight="1">
      <c r="A88" s="22" t="s">
        <v>361</v>
      </c>
      <c r="B88" s="22" t="s">
        <v>17</v>
      </c>
      <c r="C88" s="22" t="s">
        <v>661</v>
      </c>
      <c r="D88" s="23" t="e">
        <v>#N/A</v>
      </c>
      <c r="E88" s="23" t="e">
        <v>#N/A</v>
      </c>
    </row>
    <row r="89" spans="1:5" ht="14.25" customHeight="1">
      <c r="A89" s="22" t="s">
        <v>362</v>
      </c>
      <c r="B89" s="22" t="s">
        <v>19</v>
      </c>
      <c r="C89" s="22" t="s">
        <v>661</v>
      </c>
      <c r="D89" s="23">
        <v>130.583</v>
      </c>
      <c r="E89" s="23">
        <v>33.479300000000002</v>
      </c>
    </row>
    <row r="90" spans="1:5" ht="14.25" customHeight="1">
      <c r="A90" s="22" t="s">
        <v>363</v>
      </c>
      <c r="B90" s="22" t="s">
        <v>17</v>
      </c>
      <c r="C90" s="22" t="s">
        <v>661</v>
      </c>
      <c r="D90" s="23">
        <v>131.497837</v>
      </c>
      <c r="E90" s="23">
        <v>34.131013000000003</v>
      </c>
    </row>
    <row r="91" spans="1:5" ht="14.25" customHeight="1">
      <c r="A91" s="22" t="s">
        <v>364</v>
      </c>
      <c r="B91" s="22" t="s">
        <v>17</v>
      </c>
      <c r="C91" s="22" t="s">
        <v>661</v>
      </c>
      <c r="D91" s="23">
        <v>131.27000000000001</v>
      </c>
      <c r="E91" s="23">
        <v>34.060200000000002</v>
      </c>
    </row>
    <row r="92" spans="1:5" ht="14.25" customHeight="1">
      <c r="A92" s="22" t="s">
        <v>365</v>
      </c>
      <c r="B92" s="22" t="s">
        <v>16</v>
      </c>
      <c r="C92" s="22" t="s">
        <v>661</v>
      </c>
      <c r="D92" s="23">
        <v>134.601</v>
      </c>
      <c r="E92" s="23">
        <v>35.063299999999998</v>
      </c>
    </row>
    <row r="93" spans="1:5" ht="14.25" customHeight="1">
      <c r="A93" s="22" t="s">
        <v>366</v>
      </c>
      <c r="B93" s="22" t="s">
        <v>18</v>
      </c>
      <c r="C93" s="22" t="s">
        <v>661</v>
      </c>
      <c r="D93" s="23">
        <v>133.95400000000001</v>
      </c>
      <c r="E93" s="23">
        <v>34.164900000000003</v>
      </c>
    </row>
    <row r="94" spans="1:5" ht="14.25" customHeight="1">
      <c r="A94" s="22" t="s">
        <v>367</v>
      </c>
      <c r="B94" s="22" t="s">
        <v>19</v>
      </c>
      <c r="C94" s="22" t="s">
        <v>661</v>
      </c>
      <c r="D94" s="23">
        <v>130.53299999999999</v>
      </c>
      <c r="E94" s="23">
        <v>31.6313</v>
      </c>
    </row>
    <row r="95" spans="1:5" ht="14.25" customHeight="1">
      <c r="A95" s="22" t="s">
        <v>368</v>
      </c>
      <c r="B95" s="22" t="s">
        <v>13</v>
      </c>
      <c r="C95" s="22" t="s">
        <v>661</v>
      </c>
      <c r="D95" s="23">
        <v>140.613</v>
      </c>
      <c r="E95" s="23">
        <v>35.968800000000002</v>
      </c>
    </row>
    <row r="96" spans="1:5" ht="14.25" customHeight="1">
      <c r="A96" s="22" t="s">
        <v>369</v>
      </c>
      <c r="B96" s="22" t="s">
        <v>12</v>
      </c>
      <c r="C96" s="22" t="s">
        <v>661</v>
      </c>
      <c r="D96" s="23">
        <v>140.929</v>
      </c>
      <c r="E96" s="23">
        <v>39.693199999999997</v>
      </c>
    </row>
    <row r="97" spans="1:5" ht="14.25" customHeight="1">
      <c r="A97" s="22" t="s">
        <v>370</v>
      </c>
      <c r="B97" s="22" t="s">
        <v>10</v>
      </c>
      <c r="C97" s="22" t="s">
        <v>661</v>
      </c>
      <c r="D97" s="23">
        <v>141.03299999999999</v>
      </c>
      <c r="E97" s="23">
        <v>42.372500000000002</v>
      </c>
    </row>
    <row r="98" spans="1:5" ht="14.25" customHeight="1">
      <c r="A98" s="22" t="s">
        <v>371</v>
      </c>
      <c r="B98" s="22" t="s">
        <v>10</v>
      </c>
      <c r="C98" s="22" t="s">
        <v>661</v>
      </c>
      <c r="D98" s="23">
        <v>141.374</v>
      </c>
      <c r="E98" s="23">
        <v>43.138599999999997</v>
      </c>
    </row>
    <row r="99" spans="1:5" ht="14.25" customHeight="1">
      <c r="A99" s="22" t="s">
        <v>372</v>
      </c>
      <c r="B99" s="22" t="s">
        <v>12</v>
      </c>
      <c r="C99" s="22" t="s">
        <v>661</v>
      </c>
      <c r="D99" s="23">
        <v>140.08600000000001</v>
      </c>
      <c r="E99" s="23">
        <v>39.8127</v>
      </c>
    </row>
    <row r="100" spans="1:5" ht="14.25" customHeight="1">
      <c r="A100" s="22" t="s">
        <v>373</v>
      </c>
      <c r="B100" s="22" t="s">
        <v>19</v>
      </c>
      <c r="C100" s="22" t="s">
        <v>661</v>
      </c>
      <c r="D100" s="23">
        <v>130.41200000000001</v>
      </c>
      <c r="E100" s="23">
        <v>33.588900000000002</v>
      </c>
    </row>
    <row r="101" spans="1:5" ht="14.25" customHeight="1">
      <c r="A101" s="22" t="s">
        <v>374</v>
      </c>
      <c r="B101" s="22" t="s">
        <v>14</v>
      </c>
      <c r="C101" s="22" t="s">
        <v>661</v>
      </c>
      <c r="D101" s="23">
        <v>138.06399999999999</v>
      </c>
      <c r="E101" s="23">
        <v>34.811</v>
      </c>
    </row>
    <row r="102" spans="1:5" ht="14.25" customHeight="1">
      <c r="A102" s="22" t="s">
        <v>375</v>
      </c>
      <c r="B102" s="22" t="s">
        <v>14</v>
      </c>
      <c r="C102" s="22" t="s">
        <v>661</v>
      </c>
      <c r="D102" s="23">
        <v>138.36199999999999</v>
      </c>
      <c r="E102" s="23">
        <v>35.066899999999997</v>
      </c>
    </row>
    <row r="103" spans="1:5" ht="14.25" customHeight="1">
      <c r="A103" s="22" t="s">
        <v>376</v>
      </c>
      <c r="B103" s="22" t="s">
        <v>16</v>
      </c>
      <c r="C103" s="22" t="s">
        <v>661</v>
      </c>
      <c r="D103" s="23">
        <v>135.482</v>
      </c>
      <c r="E103" s="23">
        <v>34.7562</v>
      </c>
    </row>
    <row r="104" spans="1:5" ht="14.25" customHeight="1">
      <c r="A104" s="22" t="s">
        <v>377</v>
      </c>
      <c r="B104" s="22" t="s">
        <v>14</v>
      </c>
      <c r="C104" s="22" t="s">
        <v>661</v>
      </c>
      <c r="D104" s="23">
        <v>136.91476834641901</v>
      </c>
      <c r="E104" s="23">
        <v>35.158857884106503</v>
      </c>
    </row>
    <row r="105" spans="1:5" ht="14.25" customHeight="1">
      <c r="A105" s="22" t="s">
        <v>378</v>
      </c>
      <c r="B105" s="22" t="s">
        <v>17</v>
      </c>
      <c r="C105" s="22" t="s">
        <v>661</v>
      </c>
      <c r="D105" s="23">
        <v>133.10654548866799</v>
      </c>
      <c r="E105" s="23">
        <v>35.409393183064303</v>
      </c>
    </row>
    <row r="106" spans="1:5" ht="14.25" customHeight="1">
      <c r="A106" s="22" t="s">
        <v>379</v>
      </c>
      <c r="B106" s="22" t="s">
        <v>18</v>
      </c>
      <c r="C106" s="22" t="s">
        <v>661</v>
      </c>
      <c r="D106" s="23">
        <v>132.804</v>
      </c>
      <c r="E106" s="23">
        <v>33.834499999999998</v>
      </c>
    </row>
    <row r="107" spans="1:5" ht="14.25" customHeight="1">
      <c r="A107" s="22" t="s">
        <v>380</v>
      </c>
      <c r="B107" s="22" t="s">
        <v>19</v>
      </c>
      <c r="C107" s="22" t="s">
        <v>661</v>
      </c>
      <c r="D107" s="23">
        <v>130.76300000000001</v>
      </c>
      <c r="E107" s="23">
        <v>33.834899999999998</v>
      </c>
    </row>
    <row r="108" spans="1:5" ht="14.25" customHeight="1">
      <c r="A108" s="22" t="s">
        <v>381</v>
      </c>
      <c r="B108" s="22" t="s">
        <v>13</v>
      </c>
      <c r="C108" s="22" t="s">
        <v>661</v>
      </c>
      <c r="D108" s="23">
        <v>139.61199999999999</v>
      </c>
      <c r="E108" s="23">
        <v>35.969000000000001</v>
      </c>
    </row>
    <row r="109" spans="1:5" ht="14.25" customHeight="1">
      <c r="A109" s="22" t="s">
        <v>382</v>
      </c>
      <c r="B109" s="22" t="s">
        <v>12</v>
      </c>
      <c r="C109" s="22" t="s">
        <v>661</v>
      </c>
      <c r="D109" s="23">
        <v>141.173</v>
      </c>
      <c r="E109" s="23">
        <v>40.783099999999997</v>
      </c>
    </row>
    <row r="110" spans="1:5" ht="14.25" customHeight="1">
      <c r="A110" s="22" t="s">
        <v>383</v>
      </c>
      <c r="B110" s="22" t="s">
        <v>13</v>
      </c>
      <c r="C110" s="22" t="s">
        <v>661</v>
      </c>
      <c r="D110" s="23">
        <v>139.79</v>
      </c>
      <c r="E110" s="23">
        <v>35.7271</v>
      </c>
    </row>
    <row r="111" spans="1:5" ht="14.25" customHeight="1">
      <c r="A111" s="22" t="s">
        <v>384</v>
      </c>
      <c r="B111" s="22" t="s">
        <v>15</v>
      </c>
      <c r="C111" s="22" t="s">
        <v>661</v>
      </c>
      <c r="D111" s="23">
        <v>136.916</v>
      </c>
      <c r="E111" s="23">
        <v>36.496000000000002</v>
      </c>
    </row>
    <row r="112" spans="1:5" ht="14.25" customHeight="1">
      <c r="A112" s="22" t="s">
        <v>385</v>
      </c>
      <c r="B112" s="22" t="s">
        <v>13</v>
      </c>
      <c r="C112" s="22" t="s">
        <v>661</v>
      </c>
      <c r="D112" s="23">
        <v>139.72300000000001</v>
      </c>
      <c r="E112" s="23">
        <v>35.673000000000002</v>
      </c>
    </row>
    <row r="113" spans="1:5" ht="14.25" customHeight="1">
      <c r="A113" s="22" t="s">
        <v>386</v>
      </c>
      <c r="B113" s="22" t="s">
        <v>16</v>
      </c>
      <c r="C113" s="22" t="s">
        <v>661</v>
      </c>
      <c r="D113" s="23">
        <v>135.648</v>
      </c>
      <c r="E113" s="23">
        <v>34.597299999999997</v>
      </c>
    </row>
    <row r="114" spans="1:5" ht="14.25" customHeight="1">
      <c r="A114" s="22" t="s">
        <v>387</v>
      </c>
      <c r="B114" s="22" t="s">
        <v>12</v>
      </c>
      <c r="C114" s="22" t="s">
        <v>661</v>
      </c>
      <c r="D114" s="23">
        <v>138.68328422498001</v>
      </c>
      <c r="E114" s="23">
        <v>37.054783630483598</v>
      </c>
    </row>
    <row r="115" spans="1:5" ht="14.25" customHeight="1">
      <c r="A115" s="22" t="s">
        <v>388</v>
      </c>
      <c r="B115" s="22" t="s">
        <v>14</v>
      </c>
      <c r="C115" s="22" t="s">
        <v>661</v>
      </c>
      <c r="D115" s="23">
        <v>137.98699999999999</v>
      </c>
      <c r="E115" s="23">
        <v>36.064</v>
      </c>
    </row>
    <row r="116" spans="1:5" ht="14.25" customHeight="1">
      <c r="A116" s="22" t="s">
        <v>389</v>
      </c>
      <c r="B116" s="22" t="s">
        <v>13</v>
      </c>
      <c r="C116" s="22" t="s">
        <v>661</v>
      </c>
      <c r="D116" s="23">
        <v>140.72300000000001</v>
      </c>
      <c r="E116" s="23">
        <v>37.1419</v>
      </c>
    </row>
    <row r="117" spans="1:5" ht="14.25" customHeight="1">
      <c r="A117" s="22" t="s">
        <v>390</v>
      </c>
      <c r="B117" s="22" t="s">
        <v>16</v>
      </c>
      <c r="C117" s="22" t="s">
        <v>661</v>
      </c>
      <c r="D117" s="23">
        <v>135.26599999999999</v>
      </c>
      <c r="E117" s="23">
        <v>35.351399999999998</v>
      </c>
    </row>
    <row r="118" spans="1:5" ht="14.25" customHeight="1">
      <c r="A118" s="22" t="s">
        <v>391</v>
      </c>
      <c r="B118" s="22" t="s">
        <v>17</v>
      </c>
      <c r="C118" s="22" t="s">
        <v>661</v>
      </c>
      <c r="D118" s="23">
        <v>133.38800000000001</v>
      </c>
      <c r="E118" s="23">
        <v>34.803699999999999</v>
      </c>
    </row>
    <row r="119" spans="1:5" ht="14.25" customHeight="1">
      <c r="A119" s="22" t="s">
        <v>392</v>
      </c>
      <c r="B119" s="22" t="s">
        <v>13</v>
      </c>
      <c r="C119" s="22" t="s">
        <v>661</v>
      </c>
      <c r="D119" s="23">
        <v>139.21299999999999</v>
      </c>
      <c r="E119" s="23">
        <v>36.220100000000002</v>
      </c>
    </row>
    <row r="120" spans="1:5" ht="14.25" customHeight="1">
      <c r="A120" s="22" t="s">
        <v>393</v>
      </c>
      <c r="B120" s="22" t="s">
        <v>16</v>
      </c>
      <c r="C120" s="22" t="s">
        <v>661</v>
      </c>
      <c r="D120" s="23">
        <v>134.857</v>
      </c>
      <c r="E120" s="23">
        <v>34.802</v>
      </c>
    </row>
    <row r="121" spans="1:5" ht="14.25" customHeight="1">
      <c r="A121" s="22" t="s">
        <v>394</v>
      </c>
      <c r="B121" s="22" t="s">
        <v>18</v>
      </c>
      <c r="C121" s="22" t="s">
        <v>661</v>
      </c>
      <c r="D121" s="23">
        <v>133.69200000000001</v>
      </c>
      <c r="E121" s="23">
        <v>33.635599999999997</v>
      </c>
    </row>
    <row r="122" spans="1:5" ht="14.25" customHeight="1">
      <c r="A122" s="22" t="s">
        <v>395</v>
      </c>
      <c r="B122" s="22" t="s">
        <v>12</v>
      </c>
      <c r="C122" s="22" t="s">
        <v>661</v>
      </c>
      <c r="D122" s="23">
        <v>139.24600000000001</v>
      </c>
      <c r="E122" s="23">
        <v>37.727600000000002</v>
      </c>
    </row>
    <row r="123" spans="1:5" ht="14.25" customHeight="1">
      <c r="A123" s="22" t="s">
        <v>396</v>
      </c>
      <c r="B123" s="22" t="s">
        <v>13</v>
      </c>
      <c r="C123" s="22" t="s">
        <v>661</v>
      </c>
      <c r="D123" s="23">
        <v>140.06899999999999</v>
      </c>
      <c r="E123" s="23">
        <v>35.781500000000001</v>
      </c>
    </row>
    <row r="124" spans="1:5" ht="14.25" customHeight="1">
      <c r="A124" s="22" t="s">
        <v>397</v>
      </c>
      <c r="B124" s="22" t="s">
        <v>13</v>
      </c>
      <c r="C124" s="22" t="s">
        <v>661</v>
      </c>
      <c r="D124" s="23">
        <v>139.833</v>
      </c>
      <c r="E124" s="23">
        <v>36.106900000000003</v>
      </c>
    </row>
    <row r="125" spans="1:5" ht="14.25" customHeight="1">
      <c r="A125" s="22" t="s">
        <v>398</v>
      </c>
      <c r="B125" s="22" t="s">
        <v>17</v>
      </c>
      <c r="C125" s="22" t="s">
        <v>661</v>
      </c>
      <c r="D125" s="23">
        <v>132.709</v>
      </c>
      <c r="E125" s="23">
        <v>34.489100000000001</v>
      </c>
    </row>
    <row r="126" spans="1:5" ht="14.25" customHeight="1">
      <c r="A126" s="22" t="s">
        <v>399</v>
      </c>
      <c r="B126" s="22" t="s">
        <v>13</v>
      </c>
      <c r="C126" s="22" t="s">
        <v>661</v>
      </c>
      <c r="D126" s="23">
        <v>139.83199999999999</v>
      </c>
      <c r="E126" s="23">
        <v>36.712800000000001</v>
      </c>
    </row>
    <row r="127" spans="1:5" ht="14.25" customHeight="1">
      <c r="A127" s="22" t="s">
        <v>400</v>
      </c>
      <c r="B127" s="22" t="s">
        <v>13</v>
      </c>
      <c r="C127" s="22" t="s">
        <v>661</v>
      </c>
      <c r="D127" s="23">
        <v>140.458</v>
      </c>
      <c r="E127" s="23">
        <v>35.865400000000001</v>
      </c>
    </row>
    <row r="128" spans="1:5" ht="14.25" customHeight="1">
      <c r="A128" s="22" t="s">
        <v>401</v>
      </c>
      <c r="B128" s="22" t="s">
        <v>14</v>
      </c>
      <c r="C128" s="22" t="s">
        <v>661</v>
      </c>
      <c r="D128" s="23">
        <v>138.148</v>
      </c>
      <c r="E128" s="23">
        <v>34.627106153241797</v>
      </c>
    </row>
    <row r="129" spans="1:5" ht="14.25" customHeight="1">
      <c r="A129" s="22" t="s">
        <v>402</v>
      </c>
      <c r="B129" s="22" t="s">
        <v>13</v>
      </c>
      <c r="C129" s="22" t="s">
        <v>661</v>
      </c>
      <c r="D129" s="23">
        <v>139.55000000000001</v>
      </c>
      <c r="E129" s="23">
        <v>35.795200000000001</v>
      </c>
    </row>
    <row r="130" spans="1:5" ht="14.25" customHeight="1">
      <c r="A130" s="22" t="s">
        <v>403</v>
      </c>
      <c r="B130" s="22" t="s">
        <v>13</v>
      </c>
      <c r="C130" s="22" t="s">
        <v>661</v>
      </c>
      <c r="D130" s="23">
        <v>139.43600000000001</v>
      </c>
      <c r="E130" s="23">
        <v>35.962200000000003</v>
      </c>
    </row>
    <row r="131" spans="1:5" ht="14.25" customHeight="1">
      <c r="A131" s="22" t="s">
        <v>404</v>
      </c>
      <c r="B131" s="22" t="s">
        <v>14</v>
      </c>
      <c r="C131" s="22" t="s">
        <v>661</v>
      </c>
      <c r="D131" s="23">
        <v>137.452</v>
      </c>
      <c r="E131" s="23">
        <v>34.890900000000002</v>
      </c>
    </row>
    <row r="132" spans="1:5" ht="14.25" customHeight="1">
      <c r="A132" s="22" t="s">
        <v>405</v>
      </c>
      <c r="B132" s="22" t="s">
        <v>17</v>
      </c>
      <c r="C132" s="22" t="s">
        <v>661</v>
      </c>
      <c r="D132" s="23">
        <v>131.09299999999999</v>
      </c>
      <c r="E132" s="23">
        <v>34.163200000000003</v>
      </c>
    </row>
    <row r="133" spans="1:5" ht="14.25" customHeight="1">
      <c r="A133" s="22" t="s">
        <v>406</v>
      </c>
      <c r="B133" s="22" t="s">
        <v>13</v>
      </c>
      <c r="C133" s="22" t="s">
        <v>661</v>
      </c>
      <c r="D133" s="23">
        <v>139.68899999999999</v>
      </c>
      <c r="E133" s="23">
        <v>35.690899999999999</v>
      </c>
    </row>
    <row r="134" spans="1:5" ht="14.25" customHeight="1">
      <c r="A134" s="22" t="s">
        <v>407</v>
      </c>
      <c r="B134" s="22" t="s">
        <v>13</v>
      </c>
      <c r="C134" s="22" t="s">
        <v>661</v>
      </c>
      <c r="D134" s="23" t="e">
        <v>#N/A</v>
      </c>
      <c r="E134" s="23" t="e">
        <v>#N/A</v>
      </c>
    </row>
    <row r="135" spans="1:5" ht="14.25" customHeight="1">
      <c r="A135" s="22" t="s">
        <v>408</v>
      </c>
      <c r="B135" s="22" t="s">
        <v>13</v>
      </c>
      <c r="C135" s="22" t="s">
        <v>661</v>
      </c>
      <c r="D135" s="23">
        <v>139.37100000000001</v>
      </c>
      <c r="E135" s="23">
        <v>35.928899999999999</v>
      </c>
    </row>
    <row r="136" spans="1:5" ht="14.25" customHeight="1">
      <c r="A136" s="22" t="s">
        <v>409</v>
      </c>
      <c r="B136" s="22" t="s">
        <v>12</v>
      </c>
      <c r="C136" s="22" t="s">
        <v>661</v>
      </c>
      <c r="D136" s="23">
        <v>140.25</v>
      </c>
      <c r="E136" s="23">
        <v>38.701599999999999</v>
      </c>
    </row>
    <row r="137" spans="1:5" ht="14.25" customHeight="1">
      <c r="A137" s="22" t="s">
        <v>410</v>
      </c>
      <c r="B137" s="22" t="s">
        <v>13</v>
      </c>
      <c r="C137" s="22" t="s">
        <v>661</v>
      </c>
      <c r="D137" s="23">
        <v>137.88399999999999</v>
      </c>
      <c r="E137" s="23">
        <v>36.137700000000002</v>
      </c>
    </row>
    <row r="138" spans="1:5" ht="14.25" customHeight="1">
      <c r="A138" s="22" t="s">
        <v>411</v>
      </c>
      <c r="B138" s="22" t="s">
        <v>16</v>
      </c>
      <c r="C138" s="22" t="s">
        <v>661</v>
      </c>
      <c r="D138" s="23">
        <v>135.65899999999999</v>
      </c>
      <c r="E138" s="23">
        <v>34.762</v>
      </c>
    </row>
    <row r="139" spans="1:5" ht="14.25" customHeight="1">
      <c r="A139" s="22" t="s">
        <v>412</v>
      </c>
      <c r="B139" s="22" t="s">
        <v>13</v>
      </c>
      <c r="C139" s="22" t="s">
        <v>661</v>
      </c>
      <c r="D139" s="23">
        <v>139.30500000000001</v>
      </c>
      <c r="E139" s="23">
        <v>36.3262</v>
      </c>
    </row>
    <row r="140" spans="1:5" ht="14.25" customHeight="1">
      <c r="A140" s="22" t="s">
        <v>413</v>
      </c>
      <c r="B140" s="22" t="s">
        <v>13</v>
      </c>
      <c r="C140" s="22" t="s">
        <v>661</v>
      </c>
      <c r="D140" s="23">
        <v>138.833</v>
      </c>
      <c r="E140" s="23">
        <v>36.5473</v>
      </c>
    </row>
    <row r="141" spans="1:5" ht="14.25" customHeight="1">
      <c r="A141" s="22" t="s">
        <v>414</v>
      </c>
      <c r="B141" s="22" t="s">
        <v>16</v>
      </c>
      <c r="C141" s="22" t="s">
        <v>661</v>
      </c>
      <c r="D141" s="23">
        <v>135.24600000000001</v>
      </c>
      <c r="E141" s="23">
        <v>34.733400000000003</v>
      </c>
    </row>
    <row r="142" spans="1:5" ht="14.25" customHeight="1">
      <c r="A142" s="22" t="s">
        <v>415</v>
      </c>
      <c r="B142" s="22" t="s">
        <v>13</v>
      </c>
      <c r="C142" s="22" t="s">
        <v>661</v>
      </c>
      <c r="D142" s="23">
        <v>139.226</v>
      </c>
      <c r="E142" s="23">
        <v>35.400599999999997</v>
      </c>
    </row>
    <row r="143" spans="1:5" ht="14.25" customHeight="1">
      <c r="A143" s="22" t="s">
        <v>416</v>
      </c>
      <c r="B143" s="22" t="s">
        <v>16</v>
      </c>
      <c r="C143" s="22" t="s">
        <v>661</v>
      </c>
      <c r="D143" s="23">
        <v>135.715</v>
      </c>
      <c r="E143" s="23">
        <v>34.7348</v>
      </c>
    </row>
    <row r="144" spans="1:5" ht="14.25" customHeight="1">
      <c r="A144" s="22" t="s">
        <v>417</v>
      </c>
      <c r="B144" s="22" t="s">
        <v>17</v>
      </c>
      <c r="C144" s="22" t="s">
        <v>661</v>
      </c>
      <c r="D144" s="23">
        <v>132.25800000000001</v>
      </c>
      <c r="E144" s="23">
        <v>34.412500000000001</v>
      </c>
    </row>
    <row r="145" spans="1:5" ht="14.25" customHeight="1">
      <c r="A145" s="22" t="s">
        <v>418</v>
      </c>
      <c r="B145" s="22" t="s">
        <v>17</v>
      </c>
      <c r="C145" s="22" t="s">
        <v>661</v>
      </c>
      <c r="D145" s="23">
        <v>133.69300000000001</v>
      </c>
      <c r="E145" s="23">
        <v>34.604999999999997</v>
      </c>
    </row>
    <row r="146" spans="1:5" ht="14.25" customHeight="1">
      <c r="A146" s="22" t="s">
        <v>419</v>
      </c>
      <c r="B146" s="22" t="s">
        <v>13</v>
      </c>
      <c r="C146" s="22" t="s">
        <v>661</v>
      </c>
      <c r="D146" s="23">
        <v>139.22300000000001</v>
      </c>
      <c r="E146" s="23">
        <v>35.7149</v>
      </c>
    </row>
    <row r="147" spans="1:5" ht="14.25" customHeight="1">
      <c r="A147" s="22" t="s">
        <v>420</v>
      </c>
      <c r="B147" s="22" t="s">
        <v>13</v>
      </c>
      <c r="C147" s="22" t="s">
        <v>661</v>
      </c>
      <c r="D147" s="23">
        <v>139.904</v>
      </c>
      <c r="E147" s="23">
        <v>36.167099999999998</v>
      </c>
    </row>
    <row r="148" spans="1:5" ht="14.25" customHeight="1">
      <c r="A148" s="22" t="s">
        <v>421</v>
      </c>
      <c r="B148" s="22" t="s">
        <v>13</v>
      </c>
      <c r="C148" s="22" t="s">
        <v>661</v>
      </c>
      <c r="D148" s="23">
        <v>138.93700000000001</v>
      </c>
      <c r="E148" s="23">
        <v>36.030900000000003</v>
      </c>
    </row>
    <row r="149" spans="1:5" ht="14.25" customHeight="1">
      <c r="A149" s="22" t="s">
        <v>422</v>
      </c>
      <c r="B149" s="22" t="s">
        <v>17</v>
      </c>
      <c r="C149" s="22" t="s">
        <v>661</v>
      </c>
      <c r="D149" s="23">
        <v>134.13800000000001</v>
      </c>
      <c r="E149" s="23">
        <v>35.451999999999998</v>
      </c>
    </row>
    <row r="150" spans="1:5" ht="14.25" customHeight="1">
      <c r="A150" s="22" t="s">
        <v>423</v>
      </c>
      <c r="B150" s="22" t="s">
        <v>17</v>
      </c>
      <c r="C150" s="22" t="s">
        <v>661</v>
      </c>
      <c r="D150" s="23">
        <v>131.85</v>
      </c>
      <c r="E150" s="23">
        <v>34.122700000000002</v>
      </c>
    </row>
    <row r="151" spans="1:5" ht="14.25" customHeight="1">
      <c r="A151" s="22" t="s">
        <v>424</v>
      </c>
      <c r="B151" s="22" t="s">
        <v>13</v>
      </c>
      <c r="C151" s="22" t="s">
        <v>661</v>
      </c>
      <c r="D151" s="23">
        <v>139.91800000000001</v>
      </c>
      <c r="E151" s="23">
        <v>36.6554</v>
      </c>
    </row>
    <row r="152" spans="1:5" ht="14.25" customHeight="1">
      <c r="A152" s="22" t="s">
        <v>425</v>
      </c>
      <c r="B152" s="22" t="s">
        <v>13</v>
      </c>
      <c r="C152" s="22" t="s">
        <v>661</v>
      </c>
      <c r="D152" s="23">
        <v>139.239</v>
      </c>
      <c r="E152" s="23">
        <v>35.851900000000001</v>
      </c>
    </row>
    <row r="153" spans="1:5" ht="14.25" customHeight="1">
      <c r="A153" s="22" t="s">
        <v>426</v>
      </c>
      <c r="B153" s="22" t="s">
        <v>15</v>
      </c>
      <c r="C153" s="22" t="s">
        <v>661</v>
      </c>
      <c r="D153" s="23">
        <v>137.08199999999999</v>
      </c>
      <c r="E153" s="23">
        <v>36.6982</v>
      </c>
    </row>
    <row r="154" spans="1:5" ht="14.25" customHeight="1">
      <c r="A154" s="22" t="s">
        <v>427</v>
      </c>
      <c r="B154" s="22" t="s">
        <v>13</v>
      </c>
      <c r="C154" s="22" t="s">
        <v>661</v>
      </c>
      <c r="D154" s="23">
        <v>138.96299999999999</v>
      </c>
      <c r="E154" s="23">
        <v>35.372399999999999</v>
      </c>
    </row>
    <row r="155" spans="1:5" ht="14.25" customHeight="1">
      <c r="A155" s="22" t="s">
        <v>428</v>
      </c>
      <c r="B155" s="22" t="s">
        <v>15</v>
      </c>
      <c r="C155" s="22" t="s">
        <v>661</v>
      </c>
      <c r="D155" s="23">
        <v>136.29400000000001</v>
      </c>
      <c r="E155" s="23">
        <v>36.141100000000002</v>
      </c>
    </row>
    <row r="156" spans="1:5" ht="14.25" customHeight="1">
      <c r="A156" s="22" t="s">
        <v>429</v>
      </c>
      <c r="B156" s="22" t="s">
        <v>13</v>
      </c>
      <c r="C156" s="22" t="s">
        <v>661</v>
      </c>
      <c r="D156" s="23">
        <v>140.96044644855399</v>
      </c>
      <c r="E156" s="23">
        <v>37.360004751618099</v>
      </c>
    </row>
    <row r="157" spans="1:5" ht="14.25" customHeight="1">
      <c r="A157" s="22" t="s">
        <v>430</v>
      </c>
      <c r="B157" s="22" t="s">
        <v>13</v>
      </c>
      <c r="C157" s="22" t="s">
        <v>661</v>
      </c>
      <c r="D157" s="23">
        <v>139.791</v>
      </c>
      <c r="E157" s="23">
        <v>35.6479</v>
      </c>
    </row>
    <row r="158" spans="1:5" ht="14.25" customHeight="1">
      <c r="A158" s="22" t="s">
        <v>431</v>
      </c>
      <c r="B158" s="22" t="s">
        <v>14</v>
      </c>
      <c r="C158" s="22" t="s">
        <v>661</v>
      </c>
      <c r="D158" s="23">
        <v>138.29400000000001</v>
      </c>
      <c r="E158" s="23">
        <v>36.741100000000003</v>
      </c>
    </row>
    <row r="159" spans="1:5" ht="14.25" customHeight="1">
      <c r="A159" s="22" t="s">
        <v>432</v>
      </c>
      <c r="B159" s="22" t="s">
        <v>13</v>
      </c>
      <c r="C159" s="22" t="s">
        <v>661</v>
      </c>
      <c r="D159" s="23">
        <v>140.15299999999999</v>
      </c>
      <c r="E159" s="23">
        <v>36.523099999999999</v>
      </c>
    </row>
    <row r="160" spans="1:5" ht="14.25" customHeight="1">
      <c r="A160" s="22" t="s">
        <v>433</v>
      </c>
      <c r="B160" s="22" t="s">
        <v>13</v>
      </c>
      <c r="C160" s="22" t="s">
        <v>661</v>
      </c>
      <c r="D160" s="23">
        <v>140.02799999999999</v>
      </c>
      <c r="E160" s="23">
        <v>35.343499999999999</v>
      </c>
    </row>
    <row r="161" spans="1:5" ht="14.25" customHeight="1">
      <c r="A161" s="22" t="s">
        <v>434</v>
      </c>
      <c r="B161" s="22" t="s">
        <v>13</v>
      </c>
      <c r="C161" s="22" t="s">
        <v>661</v>
      </c>
      <c r="D161" s="23">
        <v>139.911</v>
      </c>
      <c r="E161" s="23">
        <v>35.931199999999997</v>
      </c>
    </row>
    <row r="162" spans="1:5" ht="14.25" customHeight="1">
      <c r="A162" s="22" t="s">
        <v>435</v>
      </c>
      <c r="B162" s="22" t="s">
        <v>16</v>
      </c>
      <c r="C162" s="22" t="s">
        <v>661</v>
      </c>
      <c r="D162" s="23">
        <v>135.163609545257</v>
      </c>
      <c r="E162" s="23">
        <v>34.729870106822901</v>
      </c>
    </row>
    <row r="163" spans="1:5" ht="14.25" customHeight="1">
      <c r="A163" s="22" t="s">
        <v>436</v>
      </c>
      <c r="B163" s="22" t="s">
        <v>19</v>
      </c>
      <c r="C163" s="22" t="s">
        <v>661</v>
      </c>
      <c r="D163" s="23">
        <v>130.773</v>
      </c>
      <c r="E163" s="23">
        <v>32.223100000000002</v>
      </c>
    </row>
    <row r="164" spans="1:5" ht="14.25" customHeight="1">
      <c r="A164" s="22" t="s">
        <v>437</v>
      </c>
      <c r="B164" s="22" t="s">
        <v>12</v>
      </c>
      <c r="C164" s="22" t="s">
        <v>661</v>
      </c>
      <c r="D164" s="23">
        <v>140.42599999999999</v>
      </c>
      <c r="E164" s="23">
        <v>37.305599999999998</v>
      </c>
    </row>
    <row r="165" spans="1:5" ht="14.25" customHeight="1">
      <c r="A165" s="22" t="s">
        <v>438</v>
      </c>
      <c r="B165" s="22" t="s">
        <v>12</v>
      </c>
      <c r="C165" s="22" t="s">
        <v>661</v>
      </c>
      <c r="D165" s="23">
        <v>141.197</v>
      </c>
      <c r="E165" s="23">
        <v>39.0749</v>
      </c>
    </row>
    <row r="166" spans="1:5" ht="14.25" customHeight="1">
      <c r="A166" s="22" t="s">
        <v>439</v>
      </c>
      <c r="B166" s="22" t="s">
        <v>13</v>
      </c>
      <c r="C166" s="22" t="s">
        <v>661</v>
      </c>
      <c r="D166" s="23">
        <v>139.75200000000001</v>
      </c>
      <c r="E166" s="23">
        <v>35.700299999999999</v>
      </c>
    </row>
    <row r="167" spans="1:5" ht="14.25" customHeight="1">
      <c r="A167" s="22" t="s">
        <v>440</v>
      </c>
      <c r="B167" s="22" t="s">
        <v>13</v>
      </c>
      <c r="C167" s="22" t="s">
        <v>661</v>
      </c>
      <c r="D167" s="23">
        <v>139.65</v>
      </c>
      <c r="E167" s="23">
        <v>35.631799999999998</v>
      </c>
    </row>
    <row r="168" spans="1:5" ht="14.25" customHeight="1">
      <c r="A168" s="22" t="s">
        <v>441</v>
      </c>
      <c r="B168" s="22" t="s">
        <v>14</v>
      </c>
      <c r="C168" s="22" t="s">
        <v>661</v>
      </c>
      <c r="D168" s="23">
        <v>137.136044</v>
      </c>
      <c r="E168" s="23">
        <v>35.202139000000003</v>
      </c>
    </row>
    <row r="169" spans="1:5" ht="14.25" customHeight="1">
      <c r="A169" s="22" t="s">
        <v>442</v>
      </c>
      <c r="B169" s="22" t="s">
        <v>10</v>
      </c>
      <c r="C169" s="22" t="s">
        <v>661</v>
      </c>
      <c r="D169" s="23">
        <v>142.32300000000001</v>
      </c>
      <c r="E169" s="23">
        <v>43.806100000000001</v>
      </c>
    </row>
    <row r="170" spans="1:5" ht="14.25" customHeight="1">
      <c r="A170" s="22" t="s">
        <v>443</v>
      </c>
      <c r="B170" s="22" t="s">
        <v>13</v>
      </c>
      <c r="C170" s="22" t="s">
        <v>661</v>
      </c>
      <c r="D170" s="23">
        <v>139.751</v>
      </c>
      <c r="E170" s="23">
        <v>35.890700000000002</v>
      </c>
    </row>
    <row r="171" spans="1:5" ht="14.25" customHeight="1">
      <c r="A171" s="22" t="s">
        <v>444</v>
      </c>
      <c r="B171" s="22" t="s">
        <v>13</v>
      </c>
      <c r="C171" s="22" t="s">
        <v>661</v>
      </c>
      <c r="D171" s="23">
        <v>139.505</v>
      </c>
      <c r="E171" s="23">
        <v>35.500100000000003</v>
      </c>
    </row>
    <row r="172" spans="1:5" ht="14.25" customHeight="1">
      <c r="A172" s="22" t="s">
        <v>445</v>
      </c>
      <c r="B172" s="22" t="s">
        <v>10</v>
      </c>
      <c r="C172" s="22" t="s">
        <v>661</v>
      </c>
      <c r="D172" s="23">
        <v>143.15100000000001</v>
      </c>
      <c r="E172" s="23">
        <v>42.976500000000001</v>
      </c>
    </row>
    <row r="173" spans="1:5" ht="14.25" customHeight="1">
      <c r="A173" s="22" t="s">
        <v>446</v>
      </c>
      <c r="B173" s="22" t="s">
        <v>16</v>
      </c>
      <c r="C173" s="22" t="s">
        <v>661</v>
      </c>
      <c r="D173" s="23">
        <v>135.619</v>
      </c>
      <c r="E173" s="23">
        <v>34.969799999999999</v>
      </c>
    </row>
    <row r="174" spans="1:5" ht="14.25" customHeight="1">
      <c r="A174" s="22" t="s">
        <v>447</v>
      </c>
      <c r="B174" s="22" t="s">
        <v>19</v>
      </c>
      <c r="C174" s="22" t="s">
        <v>661</v>
      </c>
      <c r="D174" s="23">
        <v>129.929</v>
      </c>
      <c r="E174" s="23">
        <v>33.3504</v>
      </c>
    </row>
    <row r="175" spans="1:5" ht="14.25" customHeight="1">
      <c r="A175" s="22" t="s">
        <v>448</v>
      </c>
      <c r="B175" s="22" t="s">
        <v>13</v>
      </c>
      <c r="C175" s="22" t="s">
        <v>661</v>
      </c>
      <c r="D175" s="23">
        <v>138.80199999999999</v>
      </c>
      <c r="E175" s="23">
        <v>36.622</v>
      </c>
    </row>
    <row r="176" spans="1:5" ht="14.25" customHeight="1">
      <c r="A176" s="22" t="s">
        <v>449</v>
      </c>
      <c r="B176" s="22" t="s">
        <v>10</v>
      </c>
      <c r="C176" s="22" t="s">
        <v>661</v>
      </c>
      <c r="D176" s="23">
        <v>141.28299999999999</v>
      </c>
      <c r="E176" s="23">
        <v>43.121400000000001</v>
      </c>
    </row>
    <row r="177" spans="1:5" ht="14.25" customHeight="1">
      <c r="A177" s="22" t="s">
        <v>450</v>
      </c>
      <c r="B177" s="22" t="s">
        <v>12</v>
      </c>
      <c r="C177" s="22" t="s">
        <v>661</v>
      </c>
      <c r="D177" s="23">
        <v>140.18199999999999</v>
      </c>
      <c r="E177" s="23">
        <v>38.276499999999999</v>
      </c>
    </row>
    <row r="178" spans="1:5" ht="14.25" customHeight="1">
      <c r="A178" s="22" t="s">
        <v>451</v>
      </c>
      <c r="B178" s="22" t="s">
        <v>10</v>
      </c>
      <c r="C178" s="22" t="s">
        <v>661</v>
      </c>
      <c r="D178" s="23">
        <v>140.994</v>
      </c>
      <c r="E178" s="23">
        <v>42.401699999999998</v>
      </c>
    </row>
    <row r="179" spans="1:5" ht="14.25" customHeight="1">
      <c r="A179" s="22" t="s">
        <v>452</v>
      </c>
      <c r="B179" s="22" t="s">
        <v>10</v>
      </c>
      <c r="C179" s="22" t="s">
        <v>661</v>
      </c>
      <c r="D179" s="23">
        <v>144.80699999999999</v>
      </c>
      <c r="E179" s="23">
        <v>43.396700000000003</v>
      </c>
    </row>
    <row r="180" spans="1:5" ht="14.25" customHeight="1">
      <c r="A180" s="22" t="s">
        <v>453</v>
      </c>
      <c r="B180" s="22" t="s">
        <v>10</v>
      </c>
      <c r="C180" s="22" t="s">
        <v>661</v>
      </c>
      <c r="D180" s="23">
        <v>140.959</v>
      </c>
      <c r="E180" s="23">
        <v>43.205300000000001</v>
      </c>
    </row>
    <row r="181" spans="1:5" ht="14.25" customHeight="1">
      <c r="A181" s="22" t="s">
        <v>454</v>
      </c>
      <c r="B181" s="22" t="s">
        <v>18</v>
      </c>
      <c r="C181" s="22" t="s">
        <v>661</v>
      </c>
      <c r="D181" s="23">
        <v>133.22300000000001</v>
      </c>
      <c r="E181" s="23">
        <v>33.912700000000001</v>
      </c>
    </row>
    <row r="182" spans="1:5" ht="14.25" customHeight="1">
      <c r="A182" s="22" t="s">
        <v>455</v>
      </c>
      <c r="B182" s="22" t="s">
        <v>16</v>
      </c>
      <c r="C182" s="22" t="s">
        <v>661</v>
      </c>
      <c r="D182" s="23">
        <v>135.08699999999999</v>
      </c>
      <c r="E182" s="23">
        <v>34.711199999999998</v>
      </c>
    </row>
    <row r="183" spans="1:5" ht="14.25" customHeight="1">
      <c r="A183" s="22" t="s">
        <v>456</v>
      </c>
      <c r="B183" s="22" t="s">
        <v>12</v>
      </c>
      <c r="C183" s="22" t="s">
        <v>661</v>
      </c>
      <c r="D183" s="23">
        <v>140.64400000000001</v>
      </c>
      <c r="E183" s="23">
        <v>38.255000000000003</v>
      </c>
    </row>
    <row r="184" spans="1:5" ht="14.25" customHeight="1">
      <c r="A184" s="22" t="s">
        <v>457</v>
      </c>
      <c r="B184" s="22" t="s">
        <v>10</v>
      </c>
      <c r="C184" s="22" t="s">
        <v>661</v>
      </c>
      <c r="D184" s="23">
        <v>141.036</v>
      </c>
      <c r="E184" s="23">
        <v>42.749000000000002</v>
      </c>
    </row>
    <row r="185" spans="1:5" ht="14.25" customHeight="1">
      <c r="A185" s="22" t="s">
        <v>458</v>
      </c>
      <c r="B185" s="22" t="s">
        <v>16</v>
      </c>
      <c r="C185" s="22" t="s">
        <v>661</v>
      </c>
      <c r="D185" s="23">
        <v>135.50899999999999</v>
      </c>
      <c r="E185" s="23">
        <v>34.868899999999996</v>
      </c>
    </row>
    <row r="186" spans="1:5" ht="14.25" customHeight="1">
      <c r="A186" s="22" t="s">
        <v>459</v>
      </c>
      <c r="B186" s="22" t="s">
        <v>19</v>
      </c>
      <c r="C186" s="22" t="s">
        <v>661</v>
      </c>
      <c r="D186" s="23">
        <v>131.512</v>
      </c>
      <c r="E186" s="23">
        <v>33.188200000000002</v>
      </c>
    </row>
    <row r="187" spans="1:5" ht="14.25" customHeight="1">
      <c r="A187" s="22" t="s">
        <v>460</v>
      </c>
      <c r="B187" s="22" t="s">
        <v>10</v>
      </c>
      <c r="C187" s="22" t="s">
        <v>661</v>
      </c>
      <c r="D187" s="23">
        <v>141.892</v>
      </c>
      <c r="E187" s="23">
        <v>43.576300000000003</v>
      </c>
    </row>
    <row r="188" spans="1:5" ht="14.25" customHeight="1">
      <c r="A188" s="22" t="s">
        <v>461</v>
      </c>
      <c r="B188" s="22" t="s">
        <v>19</v>
      </c>
      <c r="C188" s="22" t="s">
        <v>661</v>
      </c>
      <c r="D188" s="23">
        <v>130.85</v>
      </c>
      <c r="E188" s="23">
        <v>33.827599999999997</v>
      </c>
    </row>
    <row r="189" spans="1:5" ht="14.25" customHeight="1">
      <c r="A189" s="22" t="s">
        <v>462</v>
      </c>
      <c r="B189" s="22" t="s">
        <v>17</v>
      </c>
      <c r="C189" s="22" t="s">
        <v>661</v>
      </c>
      <c r="D189" s="23">
        <v>131.97999999999999</v>
      </c>
      <c r="E189" s="23">
        <v>34.697600000000001</v>
      </c>
    </row>
    <row r="190" spans="1:5" ht="14.25" customHeight="1">
      <c r="A190" s="22" t="s">
        <v>463</v>
      </c>
      <c r="B190" s="22" t="s">
        <v>13</v>
      </c>
      <c r="C190" s="22" t="s">
        <v>661</v>
      </c>
      <c r="D190" s="23">
        <v>139.45699999999999</v>
      </c>
      <c r="E190" s="23">
        <v>35.604900000000001</v>
      </c>
    </row>
    <row r="191" spans="1:5" ht="14.25" customHeight="1">
      <c r="A191" s="22" t="s">
        <v>464</v>
      </c>
      <c r="B191" s="22" t="s">
        <v>10</v>
      </c>
      <c r="C191" s="22" t="s">
        <v>661</v>
      </c>
      <c r="D191" s="23">
        <v>141.45099999999999</v>
      </c>
      <c r="E191" s="23">
        <v>43.234299999999998</v>
      </c>
    </row>
    <row r="192" spans="1:5" ht="14.25" customHeight="1">
      <c r="A192" s="22" t="s">
        <v>465</v>
      </c>
      <c r="B192" s="22" t="s">
        <v>14</v>
      </c>
      <c r="C192" s="22" t="s">
        <v>661</v>
      </c>
      <c r="D192" s="23">
        <v>136.64500000000001</v>
      </c>
      <c r="E192" s="23">
        <v>35.426699999999997</v>
      </c>
    </row>
    <row r="193" spans="1:5" ht="14.25" customHeight="1">
      <c r="A193" s="22" t="s">
        <v>466</v>
      </c>
      <c r="B193" s="22" t="s">
        <v>16</v>
      </c>
      <c r="C193" s="22" t="s">
        <v>661</v>
      </c>
      <c r="D193" s="23">
        <v>134.42599999999999</v>
      </c>
      <c r="E193" s="23">
        <v>34.861600000000003</v>
      </c>
    </row>
    <row r="194" spans="1:5" ht="14.25" customHeight="1">
      <c r="A194" s="22" t="s">
        <v>467</v>
      </c>
      <c r="B194" s="22" t="s">
        <v>14</v>
      </c>
      <c r="C194" s="22" t="s">
        <v>661</v>
      </c>
      <c r="D194" s="23">
        <v>136.69800000000001</v>
      </c>
      <c r="E194" s="23">
        <v>35.139099999999999</v>
      </c>
    </row>
    <row r="195" spans="1:5" ht="14.25" customHeight="1">
      <c r="A195" s="22" t="s">
        <v>468</v>
      </c>
      <c r="B195" s="22" t="s">
        <v>14</v>
      </c>
      <c r="C195" s="22" t="s">
        <v>661</v>
      </c>
      <c r="D195" s="23">
        <v>136.51400000000001</v>
      </c>
      <c r="E195" s="23">
        <v>35.193199999999997</v>
      </c>
    </row>
    <row r="196" spans="1:5" ht="14.25" customHeight="1">
      <c r="A196" s="22" t="s">
        <v>469</v>
      </c>
      <c r="B196" s="22" t="s">
        <v>19</v>
      </c>
      <c r="C196" s="22" t="s">
        <v>661</v>
      </c>
      <c r="D196" s="23">
        <v>130.38800000000001</v>
      </c>
      <c r="E196" s="23">
        <v>33.532600000000002</v>
      </c>
    </row>
    <row r="197" spans="1:5" ht="14.25" customHeight="1">
      <c r="A197" s="22" t="s">
        <v>470</v>
      </c>
      <c r="B197" s="22" t="s">
        <v>10</v>
      </c>
      <c r="C197" s="22" t="s">
        <v>661</v>
      </c>
      <c r="D197" s="23">
        <v>142.41900000000001</v>
      </c>
      <c r="E197" s="23">
        <v>44.344999999999999</v>
      </c>
    </row>
    <row r="198" spans="1:5" ht="14.25" customHeight="1">
      <c r="A198" s="22" t="s">
        <v>471</v>
      </c>
      <c r="B198" s="22" t="s">
        <v>14</v>
      </c>
      <c r="C198" s="22" t="s">
        <v>661</v>
      </c>
      <c r="D198" s="23">
        <v>136.61500000000001</v>
      </c>
      <c r="E198" s="23">
        <v>35.0837</v>
      </c>
    </row>
    <row r="199" spans="1:5" ht="14.25" customHeight="1">
      <c r="A199" s="22" t="s">
        <v>472</v>
      </c>
      <c r="B199" s="22" t="s">
        <v>13</v>
      </c>
      <c r="C199" s="22" t="s">
        <v>661</v>
      </c>
      <c r="D199" s="23">
        <v>139.042</v>
      </c>
      <c r="E199" s="23">
        <v>36.221600000000002</v>
      </c>
    </row>
    <row r="200" spans="1:5" ht="14.25" customHeight="1">
      <c r="A200" s="22" t="s">
        <v>473</v>
      </c>
      <c r="B200" s="22" t="s">
        <v>10</v>
      </c>
      <c r="C200" s="22" t="s">
        <v>661</v>
      </c>
      <c r="D200" s="23">
        <v>141.22300000000001</v>
      </c>
      <c r="E200" s="23">
        <v>43.057200000000002</v>
      </c>
    </row>
    <row r="201" spans="1:5" ht="14.25" customHeight="1">
      <c r="A201" s="22" t="s">
        <v>474</v>
      </c>
      <c r="B201" s="22" t="s">
        <v>12</v>
      </c>
      <c r="C201" s="22" t="s">
        <v>661</v>
      </c>
      <c r="D201" s="23">
        <v>140.71299999999999</v>
      </c>
      <c r="E201" s="23">
        <v>40.777500000000003</v>
      </c>
    </row>
    <row r="202" spans="1:5" ht="14.25" customHeight="1">
      <c r="A202" s="22" t="s">
        <v>475</v>
      </c>
      <c r="B202" s="22" t="s">
        <v>13</v>
      </c>
      <c r="C202" s="22" t="s">
        <v>661</v>
      </c>
      <c r="D202" s="23">
        <v>139.31700000000001</v>
      </c>
      <c r="E202" s="23">
        <v>35.794699999999999</v>
      </c>
    </row>
    <row r="203" spans="1:5" ht="14.25" customHeight="1">
      <c r="A203" s="22" t="s">
        <v>476</v>
      </c>
      <c r="B203" s="22" t="s">
        <v>14</v>
      </c>
      <c r="C203" s="22" t="s">
        <v>661</v>
      </c>
      <c r="D203" s="23">
        <v>138.02820500000001</v>
      </c>
      <c r="E203" s="23">
        <v>34.842711000000001</v>
      </c>
    </row>
    <row r="204" spans="1:5" ht="14.25" customHeight="1">
      <c r="A204" s="22" t="s">
        <v>477</v>
      </c>
      <c r="B204" s="22" t="s">
        <v>14</v>
      </c>
      <c r="C204" s="22" t="s">
        <v>661</v>
      </c>
      <c r="D204" s="23">
        <v>138.069311</v>
      </c>
      <c r="E204" s="23">
        <v>34.862153999999997</v>
      </c>
    </row>
    <row r="205" spans="1:5" ht="14.25" customHeight="1">
      <c r="A205" s="22" t="s">
        <v>478</v>
      </c>
      <c r="B205" s="22" t="s">
        <v>14</v>
      </c>
      <c r="C205" s="22" t="s">
        <v>661</v>
      </c>
      <c r="D205" s="23">
        <v>138.04900000000001</v>
      </c>
      <c r="E205" s="23">
        <v>34.863500000000002</v>
      </c>
    </row>
    <row r="206" spans="1:5" ht="14.25" customHeight="1">
      <c r="A206" s="22" t="s">
        <v>479</v>
      </c>
      <c r="B206" s="22" t="s">
        <v>12</v>
      </c>
      <c r="C206" s="22" t="s">
        <v>661</v>
      </c>
      <c r="D206" s="23">
        <v>141.238</v>
      </c>
      <c r="E206" s="23">
        <v>38.481099999999998</v>
      </c>
    </row>
    <row r="207" spans="1:5" ht="14.25" customHeight="1">
      <c r="A207" s="22" t="s">
        <v>480</v>
      </c>
      <c r="B207" s="22" t="s">
        <v>19</v>
      </c>
      <c r="C207" s="22" t="s">
        <v>661</v>
      </c>
      <c r="D207" s="23">
        <v>130.36500000000001</v>
      </c>
      <c r="E207" s="23">
        <v>33.470199999999998</v>
      </c>
    </row>
    <row r="208" spans="1:5" ht="14.25" customHeight="1">
      <c r="A208" s="22" t="s">
        <v>481</v>
      </c>
      <c r="B208" s="22" t="s">
        <v>12</v>
      </c>
      <c r="C208" s="22" t="s">
        <v>661</v>
      </c>
      <c r="D208" s="23">
        <v>140.90799999999999</v>
      </c>
      <c r="E208" s="23">
        <v>38.319000000000003</v>
      </c>
    </row>
    <row r="209" spans="1:5" ht="14.25" customHeight="1">
      <c r="A209" s="22" t="s">
        <v>482</v>
      </c>
      <c r="B209" s="22" t="s">
        <v>14</v>
      </c>
      <c r="C209" s="22" t="s">
        <v>661</v>
      </c>
      <c r="D209" s="23">
        <v>136.68819778665701</v>
      </c>
      <c r="E209" s="23">
        <v>35.007733258809701</v>
      </c>
    </row>
    <row r="210" spans="1:5" ht="14.25" customHeight="1">
      <c r="A210" s="22" t="s">
        <v>483</v>
      </c>
      <c r="B210" s="22" t="s">
        <v>14</v>
      </c>
      <c r="C210" s="22" t="s">
        <v>661</v>
      </c>
      <c r="D210" s="23">
        <v>138.11000000000001</v>
      </c>
      <c r="E210" s="23">
        <v>35.092399999999998</v>
      </c>
    </row>
    <row r="211" spans="1:5" ht="14.25" customHeight="1">
      <c r="A211" s="22" t="s">
        <v>484</v>
      </c>
      <c r="B211" s="22" t="s">
        <v>18</v>
      </c>
      <c r="C211" s="22" t="s">
        <v>661</v>
      </c>
      <c r="D211" s="23">
        <v>132.928</v>
      </c>
      <c r="E211" s="23">
        <v>33.792400000000001</v>
      </c>
    </row>
    <row r="212" spans="1:5" ht="14.25" customHeight="1">
      <c r="A212" s="22" t="s">
        <v>485</v>
      </c>
      <c r="B212" s="22" t="s">
        <v>16</v>
      </c>
      <c r="C212" s="22" t="s">
        <v>661</v>
      </c>
      <c r="D212" s="23">
        <v>135.364</v>
      </c>
      <c r="E212" s="23">
        <v>34.380299999999998</v>
      </c>
    </row>
    <row r="213" spans="1:5" ht="14.25" customHeight="1">
      <c r="A213" s="22" t="s">
        <v>486</v>
      </c>
      <c r="B213" s="22" t="s">
        <v>10</v>
      </c>
      <c r="C213" s="22" t="s">
        <v>661</v>
      </c>
      <c r="D213" s="23">
        <v>141.036</v>
      </c>
      <c r="E213" s="23">
        <v>42.743600000000001</v>
      </c>
    </row>
    <row r="214" spans="1:5" ht="14.25" customHeight="1">
      <c r="A214" s="22" t="s">
        <v>487</v>
      </c>
      <c r="B214" s="22" t="s">
        <v>19</v>
      </c>
      <c r="C214" s="22" t="s">
        <v>661</v>
      </c>
      <c r="D214" s="23">
        <v>131.534583</v>
      </c>
      <c r="E214" s="23">
        <v>33.412833999999997</v>
      </c>
    </row>
    <row r="215" spans="1:5" ht="14.25" customHeight="1">
      <c r="A215" s="22" t="s">
        <v>488</v>
      </c>
      <c r="B215" s="22" t="s">
        <v>13</v>
      </c>
      <c r="C215" s="22" t="s">
        <v>661</v>
      </c>
      <c r="D215" s="23">
        <v>139.518</v>
      </c>
      <c r="E215" s="23">
        <v>35.678699999999999</v>
      </c>
    </row>
    <row r="216" spans="1:5" ht="14.25" customHeight="1">
      <c r="A216" s="22" t="s">
        <v>140</v>
      </c>
      <c r="B216" s="22" t="s">
        <v>16</v>
      </c>
      <c r="C216" s="22" t="s">
        <v>661</v>
      </c>
      <c r="D216" s="23">
        <v>134.71700000000001</v>
      </c>
      <c r="E216" s="23">
        <v>35.128100000000003</v>
      </c>
    </row>
    <row r="217" spans="1:5" ht="14.25" customHeight="1">
      <c r="A217" s="22" t="s">
        <v>489</v>
      </c>
      <c r="B217" s="22" t="s">
        <v>19</v>
      </c>
      <c r="C217" s="22" t="s">
        <v>661</v>
      </c>
      <c r="D217" s="23">
        <v>130.93799999999999</v>
      </c>
      <c r="E217" s="23">
        <v>31.392199999999999</v>
      </c>
    </row>
    <row r="218" spans="1:5" ht="14.25" customHeight="1">
      <c r="A218" s="22" t="s">
        <v>490</v>
      </c>
      <c r="B218" s="22" t="s">
        <v>18</v>
      </c>
      <c r="C218" s="22" t="s">
        <v>661</v>
      </c>
      <c r="D218" s="23">
        <v>132.55699999999999</v>
      </c>
      <c r="E218" s="23">
        <v>33.5563</v>
      </c>
    </row>
    <row r="219" spans="1:5" ht="14.25" customHeight="1">
      <c r="A219" s="22" t="s">
        <v>491</v>
      </c>
      <c r="B219" s="22" t="s">
        <v>18</v>
      </c>
      <c r="C219" s="22" t="s">
        <v>661</v>
      </c>
      <c r="D219" s="23">
        <v>134.22900000000001</v>
      </c>
      <c r="E219" s="23">
        <v>34.251399999999997</v>
      </c>
    </row>
    <row r="220" spans="1:5" ht="14.25" customHeight="1">
      <c r="A220" s="22" t="s">
        <v>492</v>
      </c>
      <c r="B220" s="22" t="s">
        <v>19</v>
      </c>
      <c r="C220" s="22" t="s">
        <v>661</v>
      </c>
      <c r="D220" s="23">
        <v>131.63900000000001</v>
      </c>
      <c r="E220" s="23">
        <v>33.229300000000002</v>
      </c>
    </row>
    <row r="221" spans="1:5" ht="14.25" customHeight="1">
      <c r="A221" s="22" t="s">
        <v>493</v>
      </c>
      <c r="B221" s="22" t="s">
        <v>10</v>
      </c>
      <c r="C221" s="22" t="s">
        <v>661</v>
      </c>
      <c r="D221" s="23">
        <v>140.60896769078499</v>
      </c>
      <c r="E221" s="23">
        <v>41.887867477939601</v>
      </c>
    </row>
    <row r="222" spans="1:5" ht="14.25" customHeight="1">
      <c r="A222" s="22" t="s">
        <v>494</v>
      </c>
      <c r="B222" s="22" t="s">
        <v>14</v>
      </c>
      <c r="C222" s="22" t="s">
        <v>661</v>
      </c>
      <c r="D222" s="23">
        <v>136.84800000000001</v>
      </c>
      <c r="E222" s="23">
        <v>34.9876</v>
      </c>
    </row>
    <row r="223" spans="1:5" ht="14.25" customHeight="1">
      <c r="A223" s="22" t="s">
        <v>495</v>
      </c>
      <c r="B223" s="22" t="s">
        <v>14</v>
      </c>
      <c r="C223" s="22" t="s">
        <v>661</v>
      </c>
      <c r="D223" s="23">
        <v>136.864</v>
      </c>
      <c r="E223" s="23">
        <v>35.006599999999999</v>
      </c>
    </row>
    <row r="224" spans="1:5" ht="14.25" customHeight="1">
      <c r="A224" s="22" t="s">
        <v>496</v>
      </c>
      <c r="B224" s="22" t="s">
        <v>17</v>
      </c>
      <c r="C224" s="22" t="s">
        <v>661</v>
      </c>
      <c r="D224" s="23">
        <v>134.18799999999999</v>
      </c>
      <c r="E224" s="23">
        <v>35.2089</v>
      </c>
    </row>
    <row r="225" spans="1:5" ht="14.25" customHeight="1">
      <c r="A225" s="22" t="s">
        <v>497</v>
      </c>
      <c r="B225" s="22" t="s">
        <v>13</v>
      </c>
      <c r="C225" s="22" t="s">
        <v>661</v>
      </c>
      <c r="D225" s="23">
        <v>139.696</v>
      </c>
      <c r="E225" s="23">
        <v>35.569299999999998</v>
      </c>
    </row>
    <row r="226" spans="1:5" ht="14.25" customHeight="1">
      <c r="A226" s="22" t="s">
        <v>498</v>
      </c>
      <c r="B226" s="22" t="s">
        <v>19</v>
      </c>
      <c r="C226" s="22" t="s">
        <v>661</v>
      </c>
      <c r="D226" s="23">
        <v>130.76</v>
      </c>
      <c r="E226" s="23">
        <v>33.602899999999998</v>
      </c>
    </row>
    <row r="227" spans="1:5" ht="14.25" customHeight="1">
      <c r="A227" s="22" t="s">
        <v>499</v>
      </c>
      <c r="B227" s="22" t="s">
        <v>12</v>
      </c>
      <c r="C227" s="22" t="s">
        <v>661</v>
      </c>
      <c r="D227" s="23">
        <v>139.042</v>
      </c>
      <c r="E227" s="23">
        <v>37.483600000000003</v>
      </c>
    </row>
    <row r="228" spans="1:5" ht="14.25" customHeight="1">
      <c r="A228" s="22" t="s">
        <v>500</v>
      </c>
      <c r="B228" s="22" t="s">
        <v>19</v>
      </c>
      <c r="C228" s="22" t="s">
        <v>661</v>
      </c>
      <c r="D228" s="23">
        <v>130.624</v>
      </c>
      <c r="E228" s="23">
        <v>33.491799999999998</v>
      </c>
    </row>
    <row r="229" spans="1:5" ht="14.25" customHeight="1">
      <c r="A229" s="22" t="s">
        <v>501</v>
      </c>
      <c r="B229" s="22" t="s">
        <v>19</v>
      </c>
      <c r="C229" s="22" t="s">
        <v>661</v>
      </c>
      <c r="D229" s="23">
        <v>130.79900000000001</v>
      </c>
      <c r="E229" s="23">
        <v>32.6143</v>
      </c>
    </row>
    <row r="230" spans="1:5" ht="14.25" customHeight="1">
      <c r="A230" s="22" t="s">
        <v>502</v>
      </c>
      <c r="B230" s="22" t="s">
        <v>14</v>
      </c>
      <c r="C230" s="22" t="s">
        <v>661</v>
      </c>
      <c r="D230" s="23">
        <v>137.934</v>
      </c>
      <c r="E230" s="23">
        <v>36.126100000000001</v>
      </c>
    </row>
    <row r="231" spans="1:5" ht="14.25" customHeight="1">
      <c r="A231" s="22" t="s">
        <v>503</v>
      </c>
      <c r="B231" s="22" t="s">
        <v>14</v>
      </c>
      <c r="C231" s="22" t="s">
        <v>661</v>
      </c>
      <c r="D231" s="23">
        <v>136.40600000000001</v>
      </c>
      <c r="E231" s="23">
        <v>34.716700000000003</v>
      </c>
    </row>
    <row r="232" spans="1:5" ht="14.25" customHeight="1">
      <c r="A232" s="22" t="s">
        <v>504</v>
      </c>
      <c r="B232" s="22" t="s">
        <v>13</v>
      </c>
      <c r="C232" s="22" t="s">
        <v>661</v>
      </c>
      <c r="D232" s="23">
        <v>139.35400000000001</v>
      </c>
      <c r="E232" s="23">
        <v>35.915500000000002</v>
      </c>
    </row>
    <row r="233" spans="1:5" ht="14.25" customHeight="1">
      <c r="A233" s="22" t="s">
        <v>505</v>
      </c>
      <c r="B233" s="22" t="s">
        <v>14</v>
      </c>
      <c r="C233" s="22" t="s">
        <v>661</v>
      </c>
      <c r="D233" s="23">
        <v>136.93799999999999</v>
      </c>
      <c r="E233" s="23">
        <v>35.449100000000001</v>
      </c>
    </row>
    <row r="234" spans="1:5" ht="14.25" customHeight="1">
      <c r="A234" s="22" t="s">
        <v>506</v>
      </c>
      <c r="B234" s="22" t="s">
        <v>15</v>
      </c>
      <c r="C234" s="22" t="s">
        <v>661</v>
      </c>
      <c r="D234" s="23">
        <v>136.83799999999999</v>
      </c>
      <c r="E234" s="23">
        <v>36.996200000000002</v>
      </c>
    </row>
    <row r="235" spans="1:5" ht="14.25" customHeight="1">
      <c r="A235" s="22" t="s">
        <v>507</v>
      </c>
      <c r="B235" s="22" t="s">
        <v>16</v>
      </c>
      <c r="C235" s="22" t="s">
        <v>661</v>
      </c>
      <c r="D235" s="23">
        <v>135.346</v>
      </c>
      <c r="E235" s="23">
        <v>34.984400000000001</v>
      </c>
    </row>
    <row r="236" spans="1:5" ht="14.25" customHeight="1">
      <c r="A236" s="22" t="s">
        <v>508</v>
      </c>
      <c r="B236" s="22" t="s">
        <v>19</v>
      </c>
      <c r="C236" s="22" t="s">
        <v>661</v>
      </c>
      <c r="D236" s="23">
        <v>129.91200000000001</v>
      </c>
      <c r="E236" s="23">
        <v>32.744799999999998</v>
      </c>
    </row>
    <row r="237" spans="1:5" ht="14.25" customHeight="1">
      <c r="A237" s="22" t="s">
        <v>509</v>
      </c>
      <c r="B237" s="22" t="s">
        <v>19</v>
      </c>
      <c r="C237" s="22" t="s">
        <v>661</v>
      </c>
      <c r="D237" s="23">
        <v>130.49100000000001</v>
      </c>
      <c r="E237" s="23">
        <v>33.381</v>
      </c>
    </row>
    <row r="238" spans="1:5" ht="14.25" customHeight="1">
      <c r="A238" s="22" t="s">
        <v>510</v>
      </c>
      <c r="B238" s="22" t="s">
        <v>10</v>
      </c>
      <c r="C238" s="22" t="s">
        <v>661</v>
      </c>
      <c r="D238" s="23">
        <v>141.79900000000001</v>
      </c>
      <c r="E238" s="23">
        <v>42.882100000000001</v>
      </c>
    </row>
    <row r="239" spans="1:5" ht="14.25" customHeight="1">
      <c r="A239" s="22" t="s">
        <v>511</v>
      </c>
      <c r="B239" s="22" t="s">
        <v>19</v>
      </c>
      <c r="C239" s="22" t="s">
        <v>661</v>
      </c>
      <c r="D239" s="23">
        <v>130.84800000000001</v>
      </c>
      <c r="E239" s="23">
        <v>33.8613</v>
      </c>
    </row>
    <row r="240" spans="1:5" ht="14.25" customHeight="1">
      <c r="A240" s="22" t="s">
        <v>512</v>
      </c>
      <c r="B240" s="22" t="s">
        <v>14</v>
      </c>
      <c r="C240" s="22" t="s">
        <v>661</v>
      </c>
      <c r="D240" s="23">
        <v>137.30799999999999</v>
      </c>
      <c r="E240" s="23">
        <v>34.658799999999999</v>
      </c>
    </row>
    <row r="241" spans="1:5" ht="14.25" customHeight="1">
      <c r="A241" s="22" t="s">
        <v>513</v>
      </c>
      <c r="B241" s="22" t="s">
        <v>10</v>
      </c>
      <c r="C241" s="22" t="s">
        <v>661</v>
      </c>
      <c r="D241" s="23">
        <v>140.66399999999999</v>
      </c>
      <c r="E241" s="23">
        <v>41.931899999999999</v>
      </c>
    </row>
    <row r="242" spans="1:5" ht="14.25" customHeight="1">
      <c r="A242" s="22" t="s">
        <v>514</v>
      </c>
      <c r="B242" s="22" t="s">
        <v>14</v>
      </c>
      <c r="C242" s="22" t="s">
        <v>661</v>
      </c>
      <c r="D242" s="23">
        <v>136.99427600000001</v>
      </c>
      <c r="E242" s="23">
        <v>35.264684000000003</v>
      </c>
    </row>
    <row r="243" spans="1:5" ht="14.25" customHeight="1">
      <c r="A243" s="22" t="s">
        <v>515</v>
      </c>
      <c r="B243" s="22" t="s">
        <v>19</v>
      </c>
      <c r="C243" s="22" t="s">
        <v>661</v>
      </c>
      <c r="D243" s="23">
        <v>131.047</v>
      </c>
      <c r="E243" s="23">
        <v>31.7578</v>
      </c>
    </row>
    <row r="244" spans="1:5" ht="14.25" customHeight="1">
      <c r="A244" s="22" t="s">
        <v>516</v>
      </c>
      <c r="B244" s="22" t="s">
        <v>19</v>
      </c>
      <c r="C244" s="22" t="s">
        <v>661</v>
      </c>
      <c r="D244" s="23">
        <v>129.95400000000001</v>
      </c>
      <c r="E244" s="23">
        <v>33.472099999999998</v>
      </c>
    </row>
    <row r="245" spans="1:5" ht="14.25" customHeight="1">
      <c r="A245" s="22" t="s">
        <v>517</v>
      </c>
      <c r="B245" s="22" t="s">
        <v>14</v>
      </c>
      <c r="C245" s="22" t="s">
        <v>661</v>
      </c>
      <c r="D245" s="23">
        <v>136.94800000000001</v>
      </c>
      <c r="E245" s="23">
        <v>34.9649</v>
      </c>
    </row>
    <row r="246" spans="1:5" ht="14.25" customHeight="1">
      <c r="A246" s="22" t="s">
        <v>518</v>
      </c>
      <c r="B246" s="22" t="s">
        <v>14</v>
      </c>
      <c r="C246" s="22" t="s">
        <v>661</v>
      </c>
      <c r="D246" s="23">
        <v>137.708</v>
      </c>
      <c r="E246" s="23">
        <v>35.0717</v>
      </c>
    </row>
    <row r="247" spans="1:5" ht="14.25" customHeight="1">
      <c r="A247" s="22" t="s">
        <v>519</v>
      </c>
      <c r="B247" s="22" t="s">
        <v>17</v>
      </c>
      <c r="C247" s="22" t="s">
        <v>661</v>
      </c>
      <c r="D247" s="23">
        <v>134.023</v>
      </c>
      <c r="E247" s="23">
        <v>34.888800000000003</v>
      </c>
    </row>
    <row r="248" spans="1:5" ht="14.25" customHeight="1">
      <c r="A248" s="22" t="s">
        <v>520</v>
      </c>
      <c r="B248" s="22" t="s">
        <v>14</v>
      </c>
      <c r="C248" s="22" t="s">
        <v>661</v>
      </c>
      <c r="D248" s="23">
        <v>136.90465879677001</v>
      </c>
      <c r="E248" s="23">
        <v>35.050258349763801</v>
      </c>
    </row>
    <row r="249" spans="1:5" ht="14.25" customHeight="1">
      <c r="A249" s="22" t="s">
        <v>521</v>
      </c>
      <c r="B249" s="22" t="s">
        <v>13</v>
      </c>
      <c r="C249" s="22" t="s">
        <v>661</v>
      </c>
      <c r="D249" s="23">
        <v>139.55931899999999</v>
      </c>
      <c r="E249" s="23">
        <v>36.018751000000002</v>
      </c>
    </row>
    <row r="250" spans="1:5" ht="14.25" customHeight="1">
      <c r="A250" s="22" t="s">
        <v>522</v>
      </c>
      <c r="B250" s="22" t="s">
        <v>16</v>
      </c>
      <c r="C250" s="22" t="s">
        <v>661</v>
      </c>
      <c r="D250" s="23">
        <v>136.29300000000001</v>
      </c>
      <c r="E250" s="23">
        <v>35.095100000000002</v>
      </c>
    </row>
    <row r="251" spans="1:5" ht="14.25" customHeight="1">
      <c r="A251" s="22" t="s">
        <v>523</v>
      </c>
      <c r="B251" s="22" t="s">
        <v>15</v>
      </c>
      <c r="C251" s="22" t="s">
        <v>661</v>
      </c>
      <c r="D251" s="23">
        <v>136.28700000000001</v>
      </c>
      <c r="E251" s="23">
        <v>36.206699999999998</v>
      </c>
    </row>
    <row r="252" spans="1:5" ht="14.25" customHeight="1">
      <c r="A252" s="22" t="s">
        <v>524</v>
      </c>
      <c r="B252" s="22" t="s">
        <v>19</v>
      </c>
      <c r="C252" s="22" t="s">
        <v>661</v>
      </c>
      <c r="D252" s="23">
        <v>131.72900000000001</v>
      </c>
      <c r="E252" s="23">
        <v>33.1342</v>
      </c>
    </row>
    <row r="253" spans="1:5" ht="14.25" customHeight="1">
      <c r="A253" s="22" t="s">
        <v>525</v>
      </c>
      <c r="B253" s="22" t="s">
        <v>10</v>
      </c>
      <c r="C253" s="22" t="s">
        <v>661</v>
      </c>
      <c r="D253" s="23">
        <v>144.44800000000001</v>
      </c>
      <c r="E253" s="23">
        <v>43.010800000000003</v>
      </c>
    </row>
    <row r="254" spans="1:5" ht="14.25" customHeight="1">
      <c r="A254" s="22" t="s">
        <v>526</v>
      </c>
      <c r="B254" s="22" t="s">
        <v>13</v>
      </c>
      <c r="C254" s="22" t="s">
        <v>661</v>
      </c>
      <c r="D254" s="23">
        <v>139.22399999999999</v>
      </c>
      <c r="E254" s="23">
        <v>36.579300000000003</v>
      </c>
    </row>
    <row r="255" spans="1:5" ht="14.25" customHeight="1">
      <c r="A255" s="22" t="s">
        <v>527</v>
      </c>
      <c r="B255" s="22" t="s">
        <v>19</v>
      </c>
      <c r="C255" s="22" t="s">
        <v>661</v>
      </c>
      <c r="D255" s="23">
        <v>129.84200000000001</v>
      </c>
      <c r="E255" s="23">
        <v>33.137799999999999</v>
      </c>
    </row>
    <row r="256" spans="1:5" ht="14.25" customHeight="1">
      <c r="A256" s="22" t="s">
        <v>528</v>
      </c>
      <c r="B256" s="22" t="s">
        <v>17</v>
      </c>
      <c r="C256" s="22" t="s">
        <v>661</v>
      </c>
      <c r="D256" s="23">
        <v>131.82599999999999</v>
      </c>
      <c r="E256" s="23">
        <v>34.200899999999997</v>
      </c>
    </row>
    <row r="257" spans="1:5" ht="14.25" customHeight="1">
      <c r="A257" s="22" t="s">
        <v>529</v>
      </c>
      <c r="B257" s="22" t="s">
        <v>12</v>
      </c>
      <c r="C257" s="22" t="s">
        <v>661</v>
      </c>
      <c r="D257" s="23">
        <v>138.37299999999999</v>
      </c>
      <c r="E257" s="23">
        <v>37.188200000000002</v>
      </c>
    </row>
    <row r="258" spans="1:5" ht="14.25" customHeight="1">
      <c r="A258" s="22" t="s">
        <v>530</v>
      </c>
      <c r="B258" s="22" t="s">
        <v>14</v>
      </c>
      <c r="C258" s="22" t="s">
        <v>661</v>
      </c>
      <c r="D258" s="23">
        <v>138.32</v>
      </c>
      <c r="E258" s="23">
        <v>36.425199999999997</v>
      </c>
    </row>
    <row r="259" spans="1:5" ht="14.25" customHeight="1">
      <c r="A259" s="22" t="s">
        <v>531</v>
      </c>
      <c r="B259" s="22" t="s">
        <v>13</v>
      </c>
      <c r="C259" s="22" t="s">
        <v>661</v>
      </c>
      <c r="D259" s="23">
        <v>139.71</v>
      </c>
      <c r="E259" s="23">
        <v>35.6922</v>
      </c>
    </row>
    <row r="260" spans="1:5" ht="14.25" customHeight="1">
      <c r="A260" s="22" t="s">
        <v>532</v>
      </c>
      <c r="B260" s="22" t="s">
        <v>14</v>
      </c>
      <c r="C260" s="22" t="s">
        <v>661</v>
      </c>
      <c r="D260" s="23">
        <v>138.5</v>
      </c>
      <c r="E260" s="23">
        <v>35.057699999999997</v>
      </c>
    </row>
    <row r="261" spans="1:5" ht="14.25" customHeight="1">
      <c r="A261" s="22" t="s">
        <v>533</v>
      </c>
      <c r="B261" s="22" t="s">
        <v>12</v>
      </c>
      <c r="C261" s="22" t="s">
        <v>661</v>
      </c>
      <c r="D261" s="23">
        <v>141.041</v>
      </c>
      <c r="E261" s="23">
        <v>38.278199999999998</v>
      </c>
    </row>
    <row r="262" spans="1:5" ht="14.25" customHeight="1">
      <c r="A262" s="22" t="s">
        <v>534</v>
      </c>
      <c r="B262" s="22" t="s">
        <v>16</v>
      </c>
      <c r="C262" s="22" t="s">
        <v>661</v>
      </c>
      <c r="D262" s="23">
        <v>135.68948499999999</v>
      </c>
      <c r="E262" s="23">
        <v>34.745927999999999</v>
      </c>
    </row>
    <row r="263" spans="1:5" ht="14.25" customHeight="1">
      <c r="A263" s="22" t="s">
        <v>535</v>
      </c>
      <c r="B263" s="22" t="s">
        <v>16</v>
      </c>
      <c r="C263" s="22" t="s">
        <v>661</v>
      </c>
      <c r="D263" s="23">
        <v>135.642</v>
      </c>
      <c r="E263" s="23">
        <v>34.704700000000003</v>
      </c>
    </row>
    <row r="264" spans="1:5" ht="14.25" customHeight="1">
      <c r="A264" s="22" t="s">
        <v>536</v>
      </c>
      <c r="B264" s="22" t="s">
        <v>19</v>
      </c>
      <c r="C264" s="22" t="s">
        <v>661</v>
      </c>
      <c r="D264" s="23">
        <v>131.691</v>
      </c>
      <c r="E264" s="23">
        <v>33.263199999999998</v>
      </c>
    </row>
    <row r="265" spans="1:5" ht="14.25" customHeight="1">
      <c r="A265" s="22" t="s">
        <v>537</v>
      </c>
      <c r="B265" s="22" t="s">
        <v>16</v>
      </c>
      <c r="C265" s="22" t="s">
        <v>661</v>
      </c>
      <c r="D265" s="23">
        <v>135.90199999999999</v>
      </c>
      <c r="E265" s="23">
        <v>34.448799999999999</v>
      </c>
    </row>
    <row r="266" spans="1:5" ht="14.25" customHeight="1">
      <c r="A266" s="22" t="s">
        <v>538</v>
      </c>
      <c r="B266" s="22" t="s">
        <v>13</v>
      </c>
      <c r="C266" s="22" t="s">
        <v>661</v>
      </c>
      <c r="D266" s="23">
        <v>139.75800000000001</v>
      </c>
      <c r="E266" s="23">
        <v>35.670099999999998</v>
      </c>
    </row>
    <row r="267" spans="1:5" ht="14.25" customHeight="1">
      <c r="A267" s="22" t="s">
        <v>539</v>
      </c>
      <c r="B267" s="22" t="s">
        <v>14</v>
      </c>
      <c r="C267" s="22" t="s">
        <v>661</v>
      </c>
      <c r="D267" s="23">
        <v>137.262</v>
      </c>
      <c r="E267" s="23">
        <v>35.106099999999998</v>
      </c>
    </row>
    <row r="268" spans="1:5" ht="14.25" customHeight="1">
      <c r="A268" s="22" t="s">
        <v>540</v>
      </c>
      <c r="B268" s="22" t="s">
        <v>19</v>
      </c>
      <c r="C268" s="22" t="s">
        <v>661</v>
      </c>
      <c r="D268" s="23">
        <v>130.46100000000001</v>
      </c>
      <c r="E268" s="23">
        <v>33.622</v>
      </c>
    </row>
    <row r="269" spans="1:5" ht="14.25" customHeight="1">
      <c r="A269" s="22" t="s">
        <v>541</v>
      </c>
      <c r="B269" s="22" t="s">
        <v>14</v>
      </c>
      <c r="C269" s="22" t="s">
        <v>661</v>
      </c>
      <c r="D269" s="23">
        <v>136.99084400000001</v>
      </c>
      <c r="E269" s="23">
        <v>35.040858</v>
      </c>
    </row>
    <row r="270" spans="1:5" ht="14.25" customHeight="1">
      <c r="A270" s="22" t="s">
        <v>542</v>
      </c>
      <c r="B270" s="22" t="s">
        <v>14</v>
      </c>
      <c r="C270" s="22" t="s">
        <v>661</v>
      </c>
      <c r="D270" s="23">
        <v>136.99100000000001</v>
      </c>
      <c r="E270" s="23">
        <v>35.040799999999997</v>
      </c>
    </row>
    <row r="271" spans="1:5" ht="14.25" customHeight="1">
      <c r="A271" s="22" t="s">
        <v>543</v>
      </c>
      <c r="B271" s="22" t="s">
        <v>13</v>
      </c>
      <c r="C271" s="22" t="s">
        <v>661</v>
      </c>
      <c r="D271" s="23">
        <v>139.32900000000001</v>
      </c>
      <c r="E271" s="23">
        <v>36.299100000000003</v>
      </c>
    </row>
    <row r="272" spans="1:5" ht="14.25" customHeight="1">
      <c r="A272" s="22" t="s">
        <v>544</v>
      </c>
      <c r="B272" s="22" t="s">
        <v>18</v>
      </c>
      <c r="C272" s="22" t="s">
        <v>661</v>
      </c>
      <c r="D272" s="23">
        <v>133.39500000000001</v>
      </c>
      <c r="E272" s="23">
        <v>33.944299999999998</v>
      </c>
    </row>
    <row r="273" spans="1:5" ht="14.25" customHeight="1">
      <c r="A273" s="22" t="s">
        <v>545</v>
      </c>
      <c r="B273" s="22" t="s">
        <v>19</v>
      </c>
      <c r="C273" s="22" t="s">
        <v>661</v>
      </c>
      <c r="D273" s="23">
        <v>130.84700000000001</v>
      </c>
      <c r="E273" s="23">
        <v>33.869900000000001</v>
      </c>
    </row>
    <row r="274" spans="1:5" ht="14.25" customHeight="1">
      <c r="A274" s="22" t="s">
        <v>546</v>
      </c>
      <c r="B274" s="22" t="s">
        <v>10</v>
      </c>
      <c r="C274" s="22" t="s">
        <v>661</v>
      </c>
      <c r="D274" s="23">
        <v>141.55699999999999</v>
      </c>
      <c r="E274" s="23">
        <v>42.634900000000002</v>
      </c>
    </row>
    <row r="275" spans="1:5" ht="14.25" customHeight="1">
      <c r="A275" s="22" t="s">
        <v>547</v>
      </c>
      <c r="B275" s="22" t="s">
        <v>13</v>
      </c>
      <c r="C275" s="22" t="s">
        <v>661</v>
      </c>
      <c r="D275" s="23">
        <v>140.446</v>
      </c>
      <c r="E275" s="23">
        <v>36.479300000000002</v>
      </c>
    </row>
    <row r="276" spans="1:5" ht="14.25" customHeight="1">
      <c r="A276" s="22" t="s">
        <v>548</v>
      </c>
      <c r="B276" s="22" t="s">
        <v>13</v>
      </c>
      <c r="C276" s="22" t="s">
        <v>661</v>
      </c>
      <c r="D276" s="23">
        <v>140.80600000000001</v>
      </c>
      <c r="E276" s="23">
        <v>37.3812</v>
      </c>
    </row>
    <row r="277" spans="1:5" ht="14.25" customHeight="1">
      <c r="A277" s="22" t="s">
        <v>549</v>
      </c>
      <c r="B277" s="22" t="s">
        <v>16</v>
      </c>
      <c r="C277" s="22" t="s">
        <v>661</v>
      </c>
      <c r="D277" s="23">
        <v>135.62700000000001</v>
      </c>
      <c r="E277" s="23">
        <v>34.497399999999999</v>
      </c>
    </row>
    <row r="278" spans="1:5" ht="14.25" customHeight="1">
      <c r="A278" s="22" t="s">
        <v>550</v>
      </c>
      <c r="B278" s="22" t="s">
        <v>19</v>
      </c>
      <c r="C278" s="22" t="s">
        <v>661</v>
      </c>
      <c r="D278" s="23">
        <v>131.392</v>
      </c>
      <c r="E278" s="23">
        <v>31.901700000000002</v>
      </c>
    </row>
    <row r="279" spans="1:5" ht="14.25" customHeight="1">
      <c r="A279" s="22" t="s">
        <v>551</v>
      </c>
      <c r="B279" s="22" t="s">
        <v>16</v>
      </c>
      <c r="C279" s="22" t="s">
        <v>661</v>
      </c>
      <c r="D279" s="23">
        <v>135.898</v>
      </c>
      <c r="E279" s="23">
        <v>34.865600000000001</v>
      </c>
    </row>
    <row r="280" spans="1:5" ht="14.25" customHeight="1">
      <c r="A280" s="22" t="s">
        <v>552</v>
      </c>
      <c r="B280" s="22" t="s">
        <v>13</v>
      </c>
      <c r="C280" s="22" t="s">
        <v>661</v>
      </c>
      <c r="D280" s="23">
        <v>139.44499999999999</v>
      </c>
      <c r="E280" s="23">
        <v>35.838700000000003</v>
      </c>
    </row>
    <row r="281" spans="1:5" ht="14.25" customHeight="1">
      <c r="A281" s="22" t="s">
        <v>553</v>
      </c>
      <c r="B281" s="22" t="s">
        <v>19</v>
      </c>
      <c r="C281" s="22" t="s">
        <v>661</v>
      </c>
      <c r="D281" s="23">
        <v>130.65600000000001</v>
      </c>
      <c r="E281" s="23">
        <v>31.957699999999999</v>
      </c>
    </row>
    <row r="282" spans="1:5" ht="14.25" customHeight="1">
      <c r="A282" s="22" t="s">
        <v>554</v>
      </c>
      <c r="B282" s="22" t="s">
        <v>10</v>
      </c>
      <c r="C282" s="22" t="s">
        <v>661</v>
      </c>
      <c r="D282" s="23">
        <v>141.34700000000001</v>
      </c>
      <c r="E282" s="23">
        <v>43.048099999999998</v>
      </c>
    </row>
    <row r="283" spans="1:5" ht="14.25" customHeight="1">
      <c r="A283" s="22" t="s">
        <v>555</v>
      </c>
      <c r="B283" s="22" t="s">
        <v>19</v>
      </c>
      <c r="C283" s="22" t="s">
        <v>661</v>
      </c>
      <c r="D283" s="23">
        <v>130.76499999999999</v>
      </c>
      <c r="E283" s="23">
        <v>32.667999999999999</v>
      </c>
    </row>
    <row r="284" spans="1:5" ht="14.25" customHeight="1">
      <c r="A284" s="22" t="s">
        <v>556</v>
      </c>
      <c r="B284" s="22" t="s">
        <v>10</v>
      </c>
      <c r="C284" s="22" t="s">
        <v>661</v>
      </c>
      <c r="D284" s="23">
        <v>141.41900000000001</v>
      </c>
      <c r="E284" s="23">
        <v>43.022399999999998</v>
      </c>
    </row>
    <row r="285" spans="1:5" ht="14.25" customHeight="1">
      <c r="A285" s="22" t="s">
        <v>557</v>
      </c>
      <c r="B285" s="22" t="s">
        <v>17</v>
      </c>
      <c r="C285" s="22" t="s">
        <v>661</v>
      </c>
      <c r="D285" s="23">
        <v>131.49600000000001</v>
      </c>
      <c r="E285" s="23">
        <v>34.108499999999999</v>
      </c>
    </row>
    <row r="286" spans="1:5" ht="14.25" customHeight="1">
      <c r="A286" s="22" t="s">
        <v>558</v>
      </c>
      <c r="B286" s="22" t="s">
        <v>15</v>
      </c>
      <c r="C286" s="22" t="s">
        <v>661</v>
      </c>
      <c r="D286" s="23">
        <v>136.18328206760401</v>
      </c>
      <c r="E286" s="23">
        <v>35.812979186748798</v>
      </c>
    </row>
    <row r="287" spans="1:5" ht="14.25" customHeight="1">
      <c r="A287" s="22" t="s">
        <v>559</v>
      </c>
      <c r="B287" s="22" t="s">
        <v>14</v>
      </c>
      <c r="C287" s="22" t="s">
        <v>661</v>
      </c>
      <c r="D287" s="23">
        <v>137.99700000000001</v>
      </c>
      <c r="E287" s="23">
        <v>35.71</v>
      </c>
    </row>
    <row r="288" spans="1:5" ht="14.25" customHeight="1">
      <c r="A288" s="22" t="s">
        <v>560</v>
      </c>
      <c r="B288" s="22" t="s">
        <v>14</v>
      </c>
      <c r="C288" s="22" t="s">
        <v>661</v>
      </c>
      <c r="D288" s="23">
        <v>136.54</v>
      </c>
      <c r="E288" s="23">
        <v>34.545900000000003</v>
      </c>
    </row>
    <row r="289" spans="1:5" ht="14.25" customHeight="1">
      <c r="A289" s="22" t="s">
        <v>561</v>
      </c>
      <c r="B289" s="22" t="s">
        <v>13</v>
      </c>
      <c r="C289" s="22" t="s">
        <v>661</v>
      </c>
      <c r="D289" s="23">
        <v>139.46600000000001</v>
      </c>
      <c r="E289" s="23">
        <v>35.891399999999997</v>
      </c>
    </row>
    <row r="290" spans="1:5" ht="14.25" customHeight="1">
      <c r="A290" s="22" t="s">
        <v>562</v>
      </c>
      <c r="B290" s="22" t="s">
        <v>13</v>
      </c>
      <c r="C290" s="22" t="s">
        <v>661</v>
      </c>
      <c r="D290" s="23">
        <v>139.71100000000001</v>
      </c>
      <c r="E290" s="23">
        <v>35.500100000000003</v>
      </c>
    </row>
    <row r="291" spans="1:5" ht="14.25" customHeight="1">
      <c r="A291" s="22" t="s">
        <v>563</v>
      </c>
      <c r="B291" s="22" t="s">
        <v>10</v>
      </c>
      <c r="C291" s="22" t="s">
        <v>661</v>
      </c>
      <c r="D291" s="23">
        <v>141.78100000000001</v>
      </c>
      <c r="E291" s="23">
        <v>42.714399999999998</v>
      </c>
    </row>
    <row r="292" spans="1:5" ht="14.25" customHeight="1">
      <c r="A292" s="22" t="s">
        <v>564</v>
      </c>
      <c r="B292" s="22" t="s">
        <v>12</v>
      </c>
      <c r="C292" s="22" t="s">
        <v>661</v>
      </c>
      <c r="D292" s="23">
        <v>140.94999999999999</v>
      </c>
      <c r="E292" s="23">
        <v>37.535499999999999</v>
      </c>
    </row>
    <row r="293" spans="1:5" ht="14.25" customHeight="1">
      <c r="A293" s="22" t="s">
        <v>565</v>
      </c>
      <c r="B293" s="22" t="s">
        <v>16</v>
      </c>
      <c r="C293" s="22" t="s">
        <v>661</v>
      </c>
      <c r="D293" s="23">
        <v>135.471</v>
      </c>
      <c r="E293" s="23">
        <v>34.4679</v>
      </c>
    </row>
    <row r="294" spans="1:5" ht="14.25" customHeight="1">
      <c r="A294" s="22" t="s">
        <v>566</v>
      </c>
      <c r="B294" s="22" t="s">
        <v>14</v>
      </c>
      <c r="C294" s="22" t="s">
        <v>661</v>
      </c>
      <c r="D294" s="23">
        <v>136.911</v>
      </c>
      <c r="E294" s="23">
        <v>35.164900000000003</v>
      </c>
    </row>
    <row r="295" spans="1:5" ht="14.25" customHeight="1">
      <c r="A295" s="22" t="s">
        <v>567</v>
      </c>
      <c r="B295" s="22" t="s">
        <v>19</v>
      </c>
      <c r="C295" s="22" t="s">
        <v>661</v>
      </c>
      <c r="D295" s="23">
        <v>130.488</v>
      </c>
      <c r="E295" s="23">
        <v>33.547600000000003</v>
      </c>
    </row>
    <row r="296" spans="1:5" ht="14.25" customHeight="1">
      <c r="A296" s="22" t="s">
        <v>568</v>
      </c>
      <c r="B296" s="22" t="s">
        <v>15</v>
      </c>
      <c r="C296" s="22" t="s">
        <v>661</v>
      </c>
      <c r="D296" s="23">
        <v>136.82499999999999</v>
      </c>
      <c r="E296" s="23">
        <v>36.499499999999998</v>
      </c>
    </row>
    <row r="297" spans="1:5" ht="14.25" customHeight="1">
      <c r="A297" s="22" t="s">
        <v>569</v>
      </c>
      <c r="B297" s="22" t="s">
        <v>14</v>
      </c>
      <c r="C297" s="22" t="s">
        <v>661</v>
      </c>
      <c r="D297" s="23">
        <v>136.827</v>
      </c>
      <c r="E297" s="23">
        <v>36.4985</v>
      </c>
    </row>
    <row r="298" spans="1:5" ht="14.25" customHeight="1">
      <c r="A298" s="22" t="s">
        <v>570</v>
      </c>
      <c r="B298" s="22" t="s">
        <v>19</v>
      </c>
      <c r="C298" s="22" t="s">
        <v>661</v>
      </c>
      <c r="D298" s="23">
        <v>130.875</v>
      </c>
      <c r="E298" s="23">
        <v>33.305100000000003</v>
      </c>
    </row>
    <row r="299" spans="1:5" ht="14.25" customHeight="1">
      <c r="A299" s="22" t="s">
        <v>571</v>
      </c>
      <c r="B299" s="22" t="s">
        <v>17</v>
      </c>
      <c r="C299" s="22" t="s">
        <v>661</v>
      </c>
      <c r="D299" s="23">
        <v>133.40562600000001</v>
      </c>
      <c r="E299" s="23">
        <v>35.296134000000002</v>
      </c>
    </row>
    <row r="300" spans="1:5" ht="14.25" customHeight="1">
      <c r="A300" s="22" t="s">
        <v>572</v>
      </c>
      <c r="B300" s="22" t="s">
        <v>16</v>
      </c>
      <c r="C300" s="22" t="s">
        <v>661</v>
      </c>
      <c r="D300" s="23">
        <v>135.48500000000001</v>
      </c>
      <c r="E300" s="23">
        <v>34.990499999999997</v>
      </c>
    </row>
    <row r="301" spans="1:5" ht="14.25" customHeight="1">
      <c r="A301" s="22" t="s">
        <v>573</v>
      </c>
      <c r="B301" s="22" t="s">
        <v>12</v>
      </c>
      <c r="C301" s="22" t="s">
        <v>661</v>
      </c>
      <c r="D301" s="23">
        <v>140.072</v>
      </c>
      <c r="E301" s="23">
        <v>40.162199999999999</v>
      </c>
    </row>
    <row r="302" spans="1:5" ht="14.25" customHeight="1">
      <c r="A302" s="22" t="s">
        <v>574</v>
      </c>
      <c r="B302" s="22" t="s">
        <v>14</v>
      </c>
      <c r="C302" s="22" t="s">
        <v>661</v>
      </c>
      <c r="D302" s="23">
        <v>137.161</v>
      </c>
      <c r="E302" s="23">
        <v>35.7575</v>
      </c>
    </row>
    <row r="303" spans="1:5" ht="14.25" customHeight="1">
      <c r="A303" s="22" t="s">
        <v>575</v>
      </c>
      <c r="B303" s="22" t="s">
        <v>14</v>
      </c>
      <c r="C303" s="22" t="s">
        <v>661</v>
      </c>
      <c r="D303" s="23">
        <v>137.161</v>
      </c>
      <c r="E303" s="23">
        <v>35.735199999999999</v>
      </c>
    </row>
    <row r="304" spans="1:5" ht="14.25" customHeight="1">
      <c r="A304" s="22" t="s">
        <v>576</v>
      </c>
      <c r="B304" s="22" t="s">
        <v>14</v>
      </c>
      <c r="C304" s="22" t="s">
        <v>661</v>
      </c>
      <c r="D304" s="23">
        <v>137.011</v>
      </c>
      <c r="E304" s="23">
        <v>35.137300000000003</v>
      </c>
    </row>
    <row r="305" spans="1:5" ht="14.25" customHeight="1">
      <c r="A305" s="22" t="s">
        <v>577</v>
      </c>
      <c r="B305" s="22" t="s">
        <v>19</v>
      </c>
      <c r="C305" s="22" t="s">
        <v>661</v>
      </c>
      <c r="D305" s="23">
        <v>130.625</v>
      </c>
      <c r="E305" s="23">
        <v>32.507800000000003</v>
      </c>
    </row>
    <row r="306" spans="1:5" ht="14.25" customHeight="1">
      <c r="A306" s="22" t="s">
        <v>578</v>
      </c>
      <c r="B306" s="22" t="s">
        <v>14</v>
      </c>
      <c r="C306" s="22" t="s">
        <v>661</v>
      </c>
      <c r="D306" s="23">
        <v>137.06</v>
      </c>
      <c r="E306" s="23">
        <v>36.0702</v>
      </c>
    </row>
    <row r="307" spans="1:5" ht="14.25" customHeight="1">
      <c r="A307" s="22" t="s">
        <v>579</v>
      </c>
      <c r="B307" s="22" t="s">
        <v>14</v>
      </c>
      <c r="C307" s="22" t="s">
        <v>661</v>
      </c>
      <c r="D307" s="23">
        <v>136.208</v>
      </c>
      <c r="E307" s="23">
        <v>34.067500000000003</v>
      </c>
    </row>
    <row r="308" spans="1:5" ht="14.25" customHeight="1">
      <c r="A308" s="22" t="s">
        <v>580</v>
      </c>
      <c r="B308" s="22" t="s">
        <v>16</v>
      </c>
      <c r="C308" s="22" t="s">
        <v>661</v>
      </c>
      <c r="D308" s="23">
        <v>134.66800000000001</v>
      </c>
      <c r="E308" s="23">
        <v>34.849200000000003</v>
      </c>
    </row>
    <row r="309" spans="1:5" ht="14.25" customHeight="1">
      <c r="A309" s="22" t="s">
        <v>581</v>
      </c>
      <c r="B309" s="22" t="s">
        <v>10</v>
      </c>
      <c r="C309" s="22" t="s">
        <v>661</v>
      </c>
      <c r="D309" s="23">
        <v>141.40299999999999</v>
      </c>
      <c r="E309" s="23">
        <v>43.092599999999997</v>
      </c>
    </row>
    <row r="310" spans="1:5" ht="14.25" customHeight="1">
      <c r="A310" s="22" t="s">
        <v>582</v>
      </c>
      <c r="B310" s="22" t="s">
        <v>14</v>
      </c>
      <c r="C310" s="22" t="s">
        <v>661</v>
      </c>
      <c r="D310" s="23">
        <v>138.14500000000001</v>
      </c>
      <c r="E310" s="23">
        <v>34.627699999999997</v>
      </c>
    </row>
    <row r="311" spans="1:5" ht="14.25" customHeight="1">
      <c r="A311" s="22" t="s">
        <v>583</v>
      </c>
      <c r="B311" s="22" t="s">
        <v>19</v>
      </c>
      <c r="C311" s="22" t="s">
        <v>661</v>
      </c>
      <c r="D311" s="23">
        <v>130.011</v>
      </c>
      <c r="E311" s="23">
        <v>33.180799999999998</v>
      </c>
    </row>
    <row r="312" spans="1:5" ht="14.25" customHeight="1">
      <c r="A312" s="22" t="s">
        <v>584</v>
      </c>
      <c r="B312" s="22" t="s">
        <v>12</v>
      </c>
      <c r="C312" s="22" t="s">
        <v>661</v>
      </c>
      <c r="D312" s="23">
        <v>140.423</v>
      </c>
      <c r="E312" s="23">
        <v>37.676299999999998</v>
      </c>
    </row>
    <row r="313" spans="1:5" ht="14.25" customHeight="1">
      <c r="A313" s="22" t="s">
        <v>585</v>
      </c>
      <c r="B313" s="22" t="s">
        <v>12</v>
      </c>
      <c r="C313" s="22" t="s">
        <v>661</v>
      </c>
      <c r="D313" s="23">
        <v>140.11699999999999</v>
      </c>
      <c r="E313" s="23">
        <v>37.858400000000003</v>
      </c>
    </row>
    <row r="314" spans="1:5" ht="14.25" customHeight="1">
      <c r="A314" s="22" t="s">
        <v>586</v>
      </c>
      <c r="B314" s="22" t="s">
        <v>14</v>
      </c>
      <c r="C314" s="22" t="s">
        <v>661</v>
      </c>
      <c r="D314" s="23">
        <v>136.965</v>
      </c>
      <c r="E314" s="23">
        <v>34.842100000000002</v>
      </c>
    </row>
    <row r="315" spans="1:5" ht="14.25" customHeight="1">
      <c r="A315" s="22" t="s">
        <v>587</v>
      </c>
      <c r="B315" s="22" t="s">
        <v>16</v>
      </c>
      <c r="C315" s="22" t="s">
        <v>661</v>
      </c>
      <c r="D315" s="23">
        <v>135.34</v>
      </c>
      <c r="E315" s="23">
        <v>34.876300000000001</v>
      </c>
    </row>
    <row r="316" spans="1:5" ht="14.25" customHeight="1">
      <c r="A316" s="22" t="s">
        <v>588</v>
      </c>
      <c r="B316" s="22" t="s">
        <v>14</v>
      </c>
      <c r="C316" s="22" t="s">
        <v>661</v>
      </c>
      <c r="D316" s="23">
        <v>137.733</v>
      </c>
      <c r="E316" s="23">
        <v>35.163699999999999</v>
      </c>
    </row>
    <row r="317" spans="1:5" ht="14.25" customHeight="1">
      <c r="A317" s="22" t="s">
        <v>589</v>
      </c>
      <c r="B317" s="22" t="s">
        <v>19</v>
      </c>
      <c r="C317" s="22" t="s">
        <v>661</v>
      </c>
      <c r="D317" s="23">
        <v>131.01599999999999</v>
      </c>
      <c r="E317" s="23">
        <v>33.6081</v>
      </c>
    </row>
    <row r="318" spans="1:5" ht="14.25" customHeight="1">
      <c r="A318" s="22" t="s">
        <v>590</v>
      </c>
      <c r="B318" s="22" t="s">
        <v>13</v>
      </c>
      <c r="C318" s="22" t="s">
        <v>661</v>
      </c>
      <c r="D318" s="23">
        <v>139.72</v>
      </c>
      <c r="E318" s="23">
        <v>35.7286</v>
      </c>
    </row>
    <row r="319" spans="1:5" ht="14.25" customHeight="1">
      <c r="A319" s="22" t="s">
        <v>591</v>
      </c>
      <c r="B319" s="22" t="s">
        <v>13</v>
      </c>
      <c r="C319" s="22" t="s">
        <v>661</v>
      </c>
      <c r="D319" s="23">
        <v>140.166</v>
      </c>
      <c r="E319" s="23">
        <v>35.499200000000002</v>
      </c>
    </row>
    <row r="320" spans="1:5" ht="14.25" customHeight="1">
      <c r="A320" s="22" t="s">
        <v>592</v>
      </c>
      <c r="B320" s="22" t="s">
        <v>10</v>
      </c>
      <c r="C320" s="22" t="s">
        <v>661</v>
      </c>
      <c r="D320" s="23">
        <v>143.03399999999999</v>
      </c>
      <c r="E320" s="23">
        <v>42.921399999999998</v>
      </c>
    </row>
    <row r="321" spans="1:5" ht="14.25" customHeight="1">
      <c r="A321" s="22" t="s">
        <v>593</v>
      </c>
      <c r="B321" s="22" t="s">
        <v>16</v>
      </c>
      <c r="C321" s="22" t="s">
        <v>661</v>
      </c>
      <c r="D321" s="23">
        <v>135.72499999999999</v>
      </c>
      <c r="E321" s="23">
        <v>34.498199999999997</v>
      </c>
    </row>
    <row r="322" spans="1:5" ht="14.25" customHeight="1">
      <c r="A322" s="22" t="s">
        <v>594</v>
      </c>
      <c r="B322" s="22" t="s">
        <v>13</v>
      </c>
      <c r="C322" s="22" t="s">
        <v>661</v>
      </c>
      <c r="D322" s="23">
        <v>139.87</v>
      </c>
      <c r="E322" s="23">
        <v>35.869900000000001</v>
      </c>
    </row>
    <row r="323" spans="1:5" ht="14.25" customHeight="1">
      <c r="A323" s="22" t="s">
        <v>595</v>
      </c>
      <c r="B323" s="22" t="s">
        <v>19</v>
      </c>
      <c r="C323" s="22" t="s">
        <v>661</v>
      </c>
      <c r="D323" s="23">
        <v>130.804</v>
      </c>
      <c r="E323" s="23">
        <v>33.810099999999998</v>
      </c>
    </row>
    <row r="324" spans="1:5" ht="14.25" customHeight="1">
      <c r="A324" s="22" t="s">
        <v>596</v>
      </c>
      <c r="B324" s="22" t="s">
        <v>13</v>
      </c>
      <c r="C324" s="22" t="s">
        <v>661</v>
      </c>
      <c r="D324" s="23">
        <v>139.345</v>
      </c>
      <c r="E324" s="23">
        <v>36.205399999999997</v>
      </c>
    </row>
    <row r="325" spans="1:5" ht="14.25" customHeight="1">
      <c r="A325" s="22" t="s">
        <v>597</v>
      </c>
      <c r="B325" s="22" t="s">
        <v>10</v>
      </c>
      <c r="C325" s="22" t="s">
        <v>661</v>
      </c>
      <c r="D325" s="23">
        <v>141.535</v>
      </c>
      <c r="E325" s="23">
        <v>43.120800000000003</v>
      </c>
    </row>
    <row r="326" spans="1:5" ht="14.25" customHeight="1">
      <c r="A326" s="24" t="s">
        <v>598</v>
      </c>
      <c r="B326" s="22" t="s">
        <v>19</v>
      </c>
      <c r="C326" s="22" t="s">
        <v>661</v>
      </c>
      <c r="D326" s="23">
        <v>130.26</v>
      </c>
      <c r="E326" s="23">
        <v>33.334899999999998</v>
      </c>
    </row>
    <row r="327" spans="1:5" ht="14.25" customHeight="1">
      <c r="A327" s="22" t="s">
        <v>599</v>
      </c>
      <c r="B327" s="22" t="s">
        <v>10</v>
      </c>
      <c r="C327" s="22" t="s">
        <v>661</v>
      </c>
      <c r="D327" s="23">
        <v>140.65799999999999</v>
      </c>
      <c r="E327" s="23">
        <v>41.932600000000001</v>
      </c>
    </row>
    <row r="328" spans="1:5" ht="14.25" customHeight="1">
      <c r="A328" s="22" t="s">
        <v>600</v>
      </c>
      <c r="B328" s="22" t="s">
        <v>17</v>
      </c>
      <c r="C328" s="22" t="s">
        <v>661</v>
      </c>
      <c r="D328" s="23">
        <v>133.11600000000001</v>
      </c>
      <c r="E328" s="23">
        <v>35.470399999999998</v>
      </c>
    </row>
    <row r="329" spans="1:5" ht="14.25" customHeight="1">
      <c r="A329" s="22" t="s">
        <v>601</v>
      </c>
      <c r="B329" s="22" t="s">
        <v>18</v>
      </c>
      <c r="C329" s="22" t="s">
        <v>661</v>
      </c>
      <c r="D329" s="23">
        <v>132.767</v>
      </c>
      <c r="E329" s="23">
        <v>33.894300000000001</v>
      </c>
    </row>
    <row r="330" spans="1:5" ht="14.25" customHeight="1">
      <c r="A330" s="22" t="s">
        <v>602</v>
      </c>
      <c r="B330" s="22" t="s">
        <v>12</v>
      </c>
      <c r="C330" s="22" t="s">
        <v>661</v>
      </c>
      <c r="D330" s="23">
        <v>139.285</v>
      </c>
      <c r="E330" s="23">
        <v>37.980400000000003</v>
      </c>
    </row>
    <row r="331" spans="1:5" ht="14.25" customHeight="1">
      <c r="A331" s="22" t="s">
        <v>603</v>
      </c>
      <c r="B331" s="22" t="s">
        <v>10</v>
      </c>
      <c r="C331" s="22" t="s">
        <v>661</v>
      </c>
      <c r="D331" s="23">
        <v>142.904</v>
      </c>
      <c r="E331" s="23">
        <v>43.162399999999998</v>
      </c>
    </row>
    <row r="332" spans="1:5" ht="14.25" customHeight="1">
      <c r="A332" s="22" t="s">
        <v>604</v>
      </c>
      <c r="B332" s="22" t="s">
        <v>16</v>
      </c>
      <c r="C332" s="22" t="s">
        <v>661</v>
      </c>
      <c r="D332" s="23">
        <v>135.11000000000001</v>
      </c>
      <c r="E332" s="23">
        <v>34.931800000000003</v>
      </c>
    </row>
    <row r="333" spans="1:5" ht="14.25" customHeight="1">
      <c r="A333" s="22" t="s">
        <v>605</v>
      </c>
      <c r="B333" s="22" t="s">
        <v>13</v>
      </c>
      <c r="C333" s="22" t="s">
        <v>661</v>
      </c>
      <c r="D333" s="23">
        <v>139.36799999999999</v>
      </c>
      <c r="E333" s="23">
        <v>35.534500000000001</v>
      </c>
    </row>
    <row r="334" spans="1:5" ht="14.25" customHeight="1">
      <c r="A334" s="22" t="s">
        <v>606</v>
      </c>
      <c r="B334" s="22" t="s">
        <v>13</v>
      </c>
      <c r="C334" s="22" t="s">
        <v>661</v>
      </c>
      <c r="D334" s="23">
        <v>139.50299999999999</v>
      </c>
      <c r="E334" s="23">
        <v>35.654400000000003</v>
      </c>
    </row>
    <row r="335" spans="1:5" ht="14.25" customHeight="1">
      <c r="A335" s="22" t="s">
        <v>607</v>
      </c>
      <c r="B335" s="22" t="s">
        <v>16</v>
      </c>
      <c r="C335" s="22" t="s">
        <v>661</v>
      </c>
      <c r="D335" s="23">
        <v>135.57499999999999</v>
      </c>
      <c r="E335" s="23">
        <v>34.8812</v>
      </c>
    </row>
    <row r="336" spans="1:5" ht="14.25" customHeight="1">
      <c r="A336" s="22" t="s">
        <v>608</v>
      </c>
      <c r="B336" s="22" t="s">
        <v>10</v>
      </c>
      <c r="C336" s="22" t="s">
        <v>661</v>
      </c>
      <c r="D336" s="23">
        <v>140.58500000000001</v>
      </c>
      <c r="E336" s="23">
        <v>41.9163</v>
      </c>
    </row>
    <row r="337" spans="1:5" ht="14.25" customHeight="1">
      <c r="A337" s="22" t="s">
        <v>609</v>
      </c>
      <c r="B337" s="22" t="s">
        <v>13</v>
      </c>
      <c r="C337" s="22" t="s">
        <v>661</v>
      </c>
      <c r="D337" s="23">
        <v>139.691</v>
      </c>
      <c r="E337" s="23">
        <v>36.026400000000002</v>
      </c>
    </row>
    <row r="338" spans="1:5" ht="14.25" customHeight="1">
      <c r="A338" s="22" t="s">
        <v>610</v>
      </c>
      <c r="B338" s="22" t="s">
        <v>17</v>
      </c>
      <c r="C338" s="22" t="s">
        <v>661</v>
      </c>
      <c r="D338" s="23">
        <v>133.184</v>
      </c>
      <c r="E338" s="23">
        <v>34.500700000000002</v>
      </c>
    </row>
    <row r="339" spans="1:5" ht="14.25" customHeight="1">
      <c r="A339" s="22" t="s">
        <v>611</v>
      </c>
      <c r="B339" s="22" t="s">
        <v>14</v>
      </c>
      <c r="C339" s="22" t="s">
        <v>661</v>
      </c>
      <c r="D339" s="23">
        <v>136.93700000000001</v>
      </c>
      <c r="E339" s="23">
        <v>35.527200000000001</v>
      </c>
    </row>
    <row r="340" spans="1:5" ht="14.25" customHeight="1">
      <c r="A340" s="22" t="s">
        <v>612</v>
      </c>
      <c r="B340" s="22" t="s">
        <v>16</v>
      </c>
      <c r="C340" s="22" t="s">
        <v>661</v>
      </c>
      <c r="D340" s="23">
        <v>135.476</v>
      </c>
      <c r="E340" s="23">
        <v>34.805900000000001</v>
      </c>
    </row>
    <row r="341" spans="1:5" ht="14.25" customHeight="1">
      <c r="A341" s="22" t="s">
        <v>613</v>
      </c>
      <c r="B341" s="22" t="s">
        <v>14</v>
      </c>
      <c r="C341" s="22" t="s">
        <v>661</v>
      </c>
      <c r="D341" s="23">
        <v>137.11699999999999</v>
      </c>
      <c r="E341" s="23">
        <v>35.143900000000002</v>
      </c>
    </row>
    <row r="342" spans="1:5" ht="14.25" customHeight="1">
      <c r="A342" s="22" t="s">
        <v>614</v>
      </c>
      <c r="B342" s="22" t="s">
        <v>13</v>
      </c>
      <c r="C342" s="22" t="s">
        <v>661</v>
      </c>
      <c r="D342" s="23">
        <v>139.61600000000001</v>
      </c>
      <c r="E342" s="23">
        <v>35.888599999999997</v>
      </c>
    </row>
    <row r="343" spans="1:5" ht="14.25" customHeight="1">
      <c r="A343" s="22" t="s">
        <v>615</v>
      </c>
      <c r="B343" s="22" t="s">
        <v>18</v>
      </c>
      <c r="C343" s="22" t="s">
        <v>661</v>
      </c>
      <c r="D343" s="23">
        <v>133.34161800000001</v>
      </c>
      <c r="E343" s="23">
        <v>33.765687</v>
      </c>
    </row>
    <row r="344" spans="1:5" ht="14.25" customHeight="1">
      <c r="A344" s="22" t="s">
        <v>616</v>
      </c>
      <c r="B344" s="22" t="s">
        <v>12</v>
      </c>
      <c r="C344" s="22" t="s">
        <v>661</v>
      </c>
      <c r="D344" s="23">
        <v>139.501</v>
      </c>
      <c r="E344" s="23">
        <v>37.440600000000003</v>
      </c>
    </row>
    <row r="345" spans="1:5" ht="14.25" customHeight="1">
      <c r="A345" s="22" t="s">
        <v>617</v>
      </c>
      <c r="B345" s="22" t="s">
        <v>18</v>
      </c>
      <c r="C345" s="22" t="s">
        <v>661</v>
      </c>
      <c r="D345" s="23">
        <v>133.762</v>
      </c>
      <c r="E345" s="23">
        <v>34.185499999999998</v>
      </c>
    </row>
    <row r="346" spans="1:5" ht="14.25" customHeight="1">
      <c r="A346" s="22" t="s">
        <v>618</v>
      </c>
      <c r="B346" s="22" t="s">
        <v>16</v>
      </c>
      <c r="C346" s="22" t="s">
        <v>661</v>
      </c>
      <c r="D346" s="23">
        <v>135.702</v>
      </c>
      <c r="E346" s="23">
        <v>34.794400000000003</v>
      </c>
    </row>
    <row r="347" spans="1:5" ht="14.25" customHeight="1">
      <c r="A347" s="22" t="s">
        <v>619</v>
      </c>
      <c r="B347" s="22" t="s">
        <v>16</v>
      </c>
      <c r="C347" s="22" t="s">
        <v>661</v>
      </c>
      <c r="D347" s="23">
        <v>135.702</v>
      </c>
      <c r="E347" s="23">
        <v>34.7941</v>
      </c>
    </row>
    <row r="348" spans="1:5" ht="14.25" customHeight="1">
      <c r="A348" s="22" t="s">
        <v>620</v>
      </c>
      <c r="B348" s="22" t="s">
        <v>19</v>
      </c>
      <c r="C348" s="22" t="s">
        <v>661</v>
      </c>
      <c r="D348" s="23">
        <v>130.79599999999999</v>
      </c>
      <c r="E348" s="23">
        <v>31.796099999999999</v>
      </c>
    </row>
    <row r="349" spans="1:5" ht="14.25" customHeight="1">
      <c r="A349" s="22" t="s">
        <v>621</v>
      </c>
      <c r="B349" s="22" t="s">
        <v>14</v>
      </c>
      <c r="C349" s="22" t="s">
        <v>661</v>
      </c>
      <c r="D349" s="23">
        <v>136.898</v>
      </c>
      <c r="E349" s="23">
        <v>35.182899999999997</v>
      </c>
    </row>
    <row r="350" spans="1:5" ht="14.25" customHeight="1">
      <c r="A350" s="22" t="s">
        <v>622</v>
      </c>
      <c r="B350" s="22" t="s">
        <v>18</v>
      </c>
      <c r="C350" s="22" t="s">
        <v>661</v>
      </c>
      <c r="D350" s="23">
        <v>134.55600000000001</v>
      </c>
      <c r="E350" s="23">
        <v>34.164900000000003</v>
      </c>
    </row>
    <row r="351" spans="1:5" ht="14.25" customHeight="1">
      <c r="A351" s="22" t="s">
        <v>623</v>
      </c>
      <c r="B351" s="22" t="s">
        <v>19</v>
      </c>
      <c r="C351" s="22" t="s">
        <v>661</v>
      </c>
      <c r="D351" s="23">
        <v>130.44900000000001</v>
      </c>
      <c r="E351" s="23">
        <v>33.211300000000001</v>
      </c>
    </row>
    <row r="352" spans="1:5" ht="14.25" customHeight="1">
      <c r="A352" s="22" t="s">
        <v>624</v>
      </c>
      <c r="B352" s="22" t="s">
        <v>19</v>
      </c>
      <c r="C352" s="22" t="s">
        <v>661</v>
      </c>
      <c r="D352" s="23">
        <v>130.971</v>
      </c>
      <c r="E352" s="23">
        <v>33.895800000000001</v>
      </c>
    </row>
    <row r="353" spans="1:5" ht="14.25" customHeight="1">
      <c r="A353" s="22" t="s">
        <v>625</v>
      </c>
      <c r="B353" s="22" t="s">
        <v>16</v>
      </c>
      <c r="C353" s="22" t="s">
        <v>661</v>
      </c>
      <c r="D353" s="23">
        <v>135.65700000000001</v>
      </c>
      <c r="E353" s="23">
        <v>34.860500000000002</v>
      </c>
    </row>
    <row r="354" spans="1:5" ht="14.25" customHeight="1">
      <c r="A354" s="22" t="s">
        <v>626</v>
      </c>
      <c r="B354" s="22" t="s">
        <v>16</v>
      </c>
      <c r="C354" s="22" t="s">
        <v>661</v>
      </c>
      <c r="D354" s="23">
        <v>135.97200000000001</v>
      </c>
      <c r="E354" s="23">
        <v>35.556600000000003</v>
      </c>
    </row>
    <row r="355" spans="1:5" ht="14.25" customHeight="1">
      <c r="A355" s="22" t="s">
        <v>627</v>
      </c>
      <c r="B355" s="22" t="s">
        <v>14</v>
      </c>
      <c r="C355" s="22" t="s">
        <v>661</v>
      </c>
      <c r="D355" s="23">
        <v>136.357</v>
      </c>
      <c r="E355" s="23">
        <v>34.8675</v>
      </c>
    </row>
    <row r="356" spans="1:5" ht="14.25" customHeight="1">
      <c r="A356" s="22" t="s">
        <v>628</v>
      </c>
      <c r="B356" s="22" t="s">
        <v>13</v>
      </c>
      <c r="C356" s="22" t="s">
        <v>661</v>
      </c>
      <c r="D356" s="23">
        <v>139.64699999999999</v>
      </c>
      <c r="E356" s="23">
        <v>35.736699999999999</v>
      </c>
    </row>
    <row r="357" spans="1:5" ht="14.25" customHeight="1">
      <c r="A357" s="22" t="s">
        <v>629</v>
      </c>
      <c r="B357" s="22" t="s">
        <v>19</v>
      </c>
      <c r="C357" s="22" t="s">
        <v>661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8"/>
    <col min="2" max="2" width="8.73046875" style="10"/>
  </cols>
  <sheetData>
    <row r="1" spans="1:4" ht="14.25">
      <c r="A1" s="15" t="s">
        <v>945</v>
      </c>
      <c r="B1" s="15" t="s">
        <v>7</v>
      </c>
      <c r="C1" s="10" t="s">
        <v>8</v>
      </c>
      <c r="D1" s="10" t="s">
        <v>9</v>
      </c>
    </row>
    <row r="2" spans="1:4">
      <c r="A2" s="18" t="s">
        <v>830</v>
      </c>
      <c r="B2" t="s">
        <v>978</v>
      </c>
      <c r="C2">
        <v>142.5929337</v>
      </c>
      <c r="D2">
        <v>42.617294010000002</v>
      </c>
    </row>
    <row r="3" spans="1:4">
      <c r="A3" s="18" t="s">
        <v>909</v>
      </c>
      <c r="B3" s="10" t="s">
        <v>979</v>
      </c>
      <c r="C3">
        <v>142.63492840000001</v>
      </c>
      <c r="D3">
        <v>42.45612904</v>
      </c>
    </row>
    <row r="4" spans="1:4">
      <c r="A4" s="18" t="s">
        <v>834</v>
      </c>
      <c r="B4" s="10" t="s">
        <v>976</v>
      </c>
      <c r="C4">
        <v>140.95692399999999</v>
      </c>
      <c r="D4">
        <v>42.959214899999999</v>
      </c>
    </row>
    <row r="5" spans="1:4">
      <c r="A5" s="18" t="s">
        <v>910</v>
      </c>
      <c r="B5" s="10" t="s">
        <v>976</v>
      </c>
      <c r="C5">
        <v>139.60491519999999</v>
      </c>
      <c r="D5">
        <v>37.45411489</v>
      </c>
    </row>
    <row r="6" spans="1:4">
      <c r="A6" s="18" t="s">
        <v>911</v>
      </c>
      <c r="B6" s="10" t="s">
        <v>976</v>
      </c>
      <c r="C6">
        <v>139.68822979999999</v>
      </c>
      <c r="D6">
        <v>36.8355228</v>
      </c>
    </row>
    <row r="7" spans="1:4">
      <c r="A7" s="18" t="s">
        <v>912</v>
      </c>
      <c r="B7" s="10" t="s">
        <v>976</v>
      </c>
      <c r="C7">
        <v>139.05673949999999</v>
      </c>
      <c r="D7">
        <v>36.910952109999997</v>
      </c>
    </row>
    <row r="8" spans="1:4">
      <c r="A8" s="18" t="s">
        <v>913</v>
      </c>
      <c r="B8" s="10" t="s">
        <v>976</v>
      </c>
      <c r="C8">
        <v>139.03882569999999</v>
      </c>
      <c r="D8">
        <v>36.805231089999999</v>
      </c>
    </row>
    <row r="9" spans="1:4">
      <c r="A9" s="18" t="s">
        <v>914</v>
      </c>
      <c r="B9" s="10" t="s">
        <v>976</v>
      </c>
      <c r="C9">
        <v>139.86883461686199</v>
      </c>
      <c r="D9">
        <v>37.0032626326879</v>
      </c>
    </row>
    <row r="10" spans="1:4">
      <c r="A10" s="18" t="s">
        <v>915</v>
      </c>
      <c r="B10" s="10" t="s">
        <v>976</v>
      </c>
      <c r="C10">
        <v>137.72010839999999</v>
      </c>
      <c r="D10">
        <v>36.13314931</v>
      </c>
    </row>
    <row r="11" spans="1:4">
      <c r="A11" s="18" t="s">
        <v>916</v>
      </c>
      <c r="B11" s="10" t="s">
        <v>976</v>
      </c>
      <c r="C11">
        <v>137.74791400000001</v>
      </c>
      <c r="D11">
        <v>36.154740480000001</v>
      </c>
    </row>
    <row r="12" spans="1:4">
      <c r="A12" s="18" t="s">
        <v>917</v>
      </c>
      <c r="B12" s="10" t="s">
        <v>976</v>
      </c>
      <c r="C12">
        <v>137.7207957</v>
      </c>
      <c r="D12">
        <v>36.48334595</v>
      </c>
    </row>
    <row r="13" spans="1:4">
      <c r="A13" s="18" t="s">
        <v>918</v>
      </c>
      <c r="B13" s="10" t="s">
        <v>976</v>
      </c>
      <c r="C13">
        <v>138.8216687</v>
      </c>
      <c r="D13">
        <v>35.726557960000001</v>
      </c>
    </row>
    <row r="14" spans="1:4">
      <c r="A14" s="18" t="s">
        <v>919</v>
      </c>
      <c r="B14" s="10" t="s">
        <v>976</v>
      </c>
      <c r="C14">
        <v>138.70619070000001</v>
      </c>
      <c r="D14">
        <v>36.034023410000003</v>
      </c>
    </row>
    <row r="15" spans="1:4">
      <c r="A15" s="18" t="s">
        <v>920</v>
      </c>
      <c r="B15" s="10" t="s">
        <v>976</v>
      </c>
      <c r="C15">
        <v>139.90441279999999</v>
      </c>
      <c r="D15">
        <v>37.100567750000003</v>
      </c>
    </row>
    <row r="16" spans="1:4">
      <c r="A16" s="18" t="s">
        <v>921</v>
      </c>
      <c r="B16" s="10" t="s">
        <v>976</v>
      </c>
      <c r="C16">
        <v>137.78906319999999</v>
      </c>
      <c r="D16">
        <v>35.132300809999997</v>
      </c>
    </row>
    <row r="17" spans="1:4">
      <c r="A17" s="18" t="s">
        <v>922</v>
      </c>
      <c r="B17" s="10" t="s">
        <v>976</v>
      </c>
      <c r="C17">
        <v>138.7664977</v>
      </c>
      <c r="D17">
        <v>36.846295429999998</v>
      </c>
    </row>
    <row r="18" spans="1:4">
      <c r="A18" s="18" t="s">
        <v>923</v>
      </c>
      <c r="B18" s="10" t="s">
        <v>976</v>
      </c>
      <c r="C18">
        <v>138.7664547</v>
      </c>
      <c r="D18">
        <v>36.84734504</v>
      </c>
    </row>
    <row r="19" spans="1:4">
      <c r="A19" s="18" t="s">
        <v>864</v>
      </c>
      <c r="B19" s="10" t="s">
        <v>976</v>
      </c>
      <c r="C19">
        <v>139.27480510000001</v>
      </c>
      <c r="D19">
        <v>35.604400210000001</v>
      </c>
    </row>
    <row r="20" spans="1:4">
      <c r="A20" s="18" t="s">
        <v>924</v>
      </c>
      <c r="B20" s="10" t="s">
        <v>976</v>
      </c>
      <c r="C20">
        <v>139.908692</v>
      </c>
      <c r="D20">
        <v>37.345508150000001</v>
      </c>
    </row>
    <row r="21" spans="1:4">
      <c r="A21" s="18" t="s">
        <v>925</v>
      </c>
      <c r="B21" s="10" t="s">
        <v>976</v>
      </c>
      <c r="C21">
        <v>138.1841977</v>
      </c>
      <c r="D21">
        <v>35.321198099999997</v>
      </c>
    </row>
    <row r="22" spans="1:4">
      <c r="A22" s="18" t="s">
        <v>926</v>
      </c>
      <c r="B22" s="10" t="s">
        <v>976</v>
      </c>
      <c r="C22">
        <v>137.49225480000001</v>
      </c>
      <c r="D22">
        <v>36.035358369999997</v>
      </c>
    </row>
    <row r="23" spans="1:4">
      <c r="A23" s="18" t="s">
        <v>927</v>
      </c>
      <c r="B23" s="10" t="s">
        <v>976</v>
      </c>
      <c r="C23">
        <v>137.1561796</v>
      </c>
      <c r="D23">
        <v>35.756171940000002</v>
      </c>
    </row>
    <row r="24" spans="1:4">
      <c r="A24" s="18" t="s">
        <v>928</v>
      </c>
      <c r="B24" s="10" t="s">
        <v>976</v>
      </c>
      <c r="C24">
        <v>137.46656780000001</v>
      </c>
      <c r="D24">
        <v>35.196097649999999</v>
      </c>
    </row>
    <row r="25" spans="1:4">
      <c r="A25" s="18" t="s">
        <v>929</v>
      </c>
      <c r="B25" s="10" t="s">
        <v>976</v>
      </c>
      <c r="C25">
        <v>136.66156040000001</v>
      </c>
      <c r="D25">
        <v>35.735129489999998</v>
      </c>
    </row>
    <row r="26" spans="1:4">
      <c r="A26" s="18" t="s">
        <v>930</v>
      </c>
      <c r="B26" s="10" t="s">
        <v>976</v>
      </c>
      <c r="C26">
        <v>135.97544920000001</v>
      </c>
      <c r="D26">
        <v>34.040717729999997</v>
      </c>
    </row>
    <row r="27" spans="1:4">
      <c r="A27" s="18" t="s">
        <v>880</v>
      </c>
      <c r="B27" s="10" t="s">
        <v>976</v>
      </c>
      <c r="C27">
        <v>136.7569139</v>
      </c>
      <c r="D27">
        <v>35.910782470000001</v>
      </c>
    </row>
    <row r="28" spans="1:4">
      <c r="A28" s="18" t="s">
        <v>931</v>
      </c>
      <c r="B28" s="10" t="s">
        <v>976</v>
      </c>
      <c r="C28">
        <v>134.7182924</v>
      </c>
      <c r="D28">
        <v>35.1280073</v>
      </c>
    </row>
    <row r="29" spans="1:4">
      <c r="A29" s="18" t="s">
        <v>932</v>
      </c>
      <c r="B29" s="10" t="s">
        <v>976</v>
      </c>
      <c r="C29">
        <v>135.85905769999999</v>
      </c>
      <c r="D29">
        <v>34.89601253</v>
      </c>
    </row>
    <row r="30" spans="1:4">
      <c r="A30" s="18" t="s">
        <v>933</v>
      </c>
      <c r="B30" s="10" t="s">
        <v>976</v>
      </c>
      <c r="C30">
        <v>135.82394160000001</v>
      </c>
      <c r="D30">
        <v>34.113752920000003</v>
      </c>
    </row>
    <row r="31" spans="1:4">
      <c r="A31" s="18" t="s">
        <v>934</v>
      </c>
      <c r="B31" s="10" t="s">
        <v>976</v>
      </c>
      <c r="C31">
        <v>134.859577</v>
      </c>
      <c r="D31">
        <v>35.237527729999996</v>
      </c>
    </row>
    <row r="32" spans="1:4">
      <c r="A32" s="18" t="s">
        <v>935</v>
      </c>
      <c r="B32" s="10" t="s">
        <v>976</v>
      </c>
      <c r="C32">
        <v>133.2689957</v>
      </c>
      <c r="D32">
        <v>33.718046729999998</v>
      </c>
    </row>
    <row r="33" spans="1:4">
      <c r="A33" s="18" t="s">
        <v>936</v>
      </c>
      <c r="B33" s="10" t="s">
        <v>976</v>
      </c>
      <c r="C33">
        <v>133.66905499999999</v>
      </c>
      <c r="D33">
        <v>33.679213709999999</v>
      </c>
    </row>
    <row r="34" spans="1:4">
      <c r="A34" s="18" t="s">
        <v>937</v>
      </c>
      <c r="B34" s="10" t="s">
        <v>976</v>
      </c>
      <c r="C34">
        <v>134.29684330000001</v>
      </c>
      <c r="D34">
        <v>33.803220719999999</v>
      </c>
    </row>
    <row r="35" spans="1:4">
      <c r="A35" s="18" t="s">
        <v>938</v>
      </c>
      <c r="B35" s="10" t="s">
        <v>976</v>
      </c>
      <c r="C35">
        <v>133.34190720000001</v>
      </c>
      <c r="D35">
        <v>33.765850700000001</v>
      </c>
    </row>
    <row r="36" spans="1:4">
      <c r="A36" s="18" t="s">
        <v>939</v>
      </c>
      <c r="B36" s="10" t="s">
        <v>976</v>
      </c>
      <c r="C36">
        <v>133.5114695</v>
      </c>
      <c r="D36">
        <v>35.266581879999997</v>
      </c>
    </row>
    <row r="37" spans="1:4">
      <c r="A37" s="18" t="s">
        <v>940</v>
      </c>
      <c r="B37" s="10" t="s">
        <v>976</v>
      </c>
      <c r="C37">
        <v>132.52084360000001</v>
      </c>
      <c r="D37">
        <v>34.564096589999998</v>
      </c>
    </row>
    <row r="38" spans="1:4">
      <c r="A38" s="18" t="s">
        <v>941</v>
      </c>
      <c r="B38" s="10" t="s">
        <v>976</v>
      </c>
      <c r="C38">
        <v>133.40177700000001</v>
      </c>
      <c r="D38">
        <v>34.822909469999999</v>
      </c>
    </row>
    <row r="39" spans="1:4">
      <c r="A39" s="18" t="s">
        <v>942</v>
      </c>
      <c r="B39" s="10" t="s">
        <v>976</v>
      </c>
      <c r="C39">
        <v>130.8081656</v>
      </c>
      <c r="D39">
        <v>32.517943989999999</v>
      </c>
    </row>
    <row r="40" spans="1:4">
      <c r="A40" s="18" t="s">
        <v>943</v>
      </c>
      <c r="B40" s="10" t="s">
        <v>976</v>
      </c>
      <c r="C40">
        <v>130.11089319999999</v>
      </c>
      <c r="D40">
        <v>33.339699469999999</v>
      </c>
    </row>
    <row r="41" spans="1:4">
      <c r="A41" s="18" t="s">
        <v>944</v>
      </c>
      <c r="B41" s="10" t="s">
        <v>976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0" customWidth="1"/>
    <col min="2" max="2" width="15.73046875" style="10" customWidth="1"/>
    <col min="3" max="3" width="14.1328125" style="3" bestFit="1" customWidth="1"/>
    <col min="4" max="4" width="14.1328125" style="10" bestFit="1" customWidth="1"/>
  </cols>
  <sheetData>
    <row r="1" spans="1:4" ht="14.25" customHeight="1">
      <c r="A1" s="15" t="s">
        <v>6</v>
      </c>
      <c r="B1" s="15" t="s">
        <v>951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9" t="s">
        <v>978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9" t="s">
        <v>978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9" t="s">
        <v>976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9" t="s">
        <v>976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9" t="s">
        <v>976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9" t="s">
        <v>976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9" t="s">
        <v>976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9" t="s">
        <v>976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9" t="s">
        <v>976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9" t="s">
        <v>976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9" t="s">
        <v>976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9" t="s">
        <v>976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9" t="s">
        <v>976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9" t="s">
        <v>976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9" t="s">
        <v>976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9" t="s">
        <v>976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9" t="s">
        <v>976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9" t="s">
        <v>976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9" t="s">
        <v>976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9" t="s">
        <v>976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9" t="s">
        <v>976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9" t="s">
        <v>976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9" t="s">
        <v>976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9" t="s">
        <v>976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9" t="s">
        <v>976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9" t="s">
        <v>976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9" t="s">
        <v>976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9" t="s">
        <v>976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9" t="s">
        <v>976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9" t="s">
        <v>976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9" t="s">
        <v>976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9" t="s">
        <v>976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9" t="s">
        <v>976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9" t="s">
        <v>976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9" t="s">
        <v>976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9" t="s">
        <v>976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9" t="s">
        <v>976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9" t="s">
        <v>976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9" t="s">
        <v>976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9" t="s">
        <v>976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69" t="s">
        <v>953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954</v>
      </c>
    </row>
    <row r="2" spans="1:12" ht="14.25">
      <c r="A2" s="70" t="str">
        <f>'5'!C2</f>
        <v>新冠</v>
      </c>
      <c r="B2" s="73" t="s">
        <v>975</v>
      </c>
      <c r="C2" s="71" t="s">
        <v>830</v>
      </c>
      <c r="D2" s="73" t="s">
        <v>968</v>
      </c>
      <c r="E2" s="80">
        <v>200</v>
      </c>
      <c r="F2" s="72">
        <v>0</v>
      </c>
      <c r="G2" s="72">
        <v>1</v>
      </c>
      <c r="H2" s="69" t="s">
        <v>955</v>
      </c>
      <c r="I2" s="69"/>
      <c r="J2" s="72">
        <v>0.1</v>
      </c>
      <c r="K2" s="72">
        <v>0.1</v>
      </c>
      <c r="L2" s="72">
        <v>100</v>
      </c>
    </row>
    <row r="3" spans="1:12" ht="14.25">
      <c r="A3" s="70" t="str">
        <f>'5'!C3</f>
        <v>高見</v>
      </c>
      <c r="B3" s="73" t="s">
        <v>975</v>
      </c>
      <c r="C3" s="71" t="s">
        <v>909</v>
      </c>
      <c r="D3" s="73" t="s">
        <v>968</v>
      </c>
      <c r="E3" s="80">
        <v>200</v>
      </c>
      <c r="F3" s="72">
        <v>0</v>
      </c>
      <c r="G3" s="72">
        <v>1</v>
      </c>
      <c r="H3" s="69" t="s">
        <v>955</v>
      </c>
      <c r="I3" s="69"/>
      <c r="J3" s="72">
        <v>0.1</v>
      </c>
      <c r="K3" s="72">
        <v>0.1</v>
      </c>
      <c r="L3" s="72">
        <v>100</v>
      </c>
    </row>
    <row r="4" spans="1:12" ht="14.25">
      <c r="A4" s="70" t="str">
        <f>'5'!C4</f>
        <v>京極</v>
      </c>
      <c r="B4" s="73" t="s">
        <v>975</v>
      </c>
      <c r="C4" s="71" t="s">
        <v>834</v>
      </c>
      <c r="D4" s="73" t="s">
        <v>968</v>
      </c>
      <c r="E4" s="80">
        <v>400</v>
      </c>
      <c r="F4" s="72">
        <v>0</v>
      </c>
      <c r="G4" s="72">
        <v>1</v>
      </c>
      <c r="H4" s="69" t="s">
        <v>955</v>
      </c>
      <c r="I4" s="69"/>
      <c r="J4" s="72">
        <v>0.1</v>
      </c>
      <c r="K4" s="72">
        <v>0.1</v>
      </c>
      <c r="L4" s="72">
        <v>100</v>
      </c>
    </row>
    <row r="5" spans="1:12" ht="14.25">
      <c r="A5" s="70" t="str">
        <f>'5'!C5</f>
        <v>第二沼沢</v>
      </c>
      <c r="B5" s="73" t="s">
        <v>975</v>
      </c>
      <c r="C5" s="71" t="s">
        <v>910</v>
      </c>
      <c r="D5" s="73" t="s">
        <v>969</v>
      </c>
      <c r="E5" s="80">
        <v>460</v>
      </c>
      <c r="F5" s="72">
        <v>0</v>
      </c>
      <c r="G5" s="72">
        <v>1</v>
      </c>
      <c r="H5" s="69" t="s">
        <v>955</v>
      </c>
      <c r="I5" s="69"/>
      <c r="J5" s="72">
        <v>0.1</v>
      </c>
      <c r="K5" s="72">
        <v>0.1</v>
      </c>
      <c r="L5" s="72">
        <v>100</v>
      </c>
    </row>
    <row r="6" spans="1:12" ht="14.25">
      <c r="A6" s="70" t="str">
        <f>'5'!C6</f>
        <v>今市</v>
      </c>
      <c r="B6" s="73" t="s">
        <v>975</v>
      </c>
      <c r="C6" s="71" t="s">
        <v>911</v>
      </c>
      <c r="D6" s="73" t="s">
        <v>970</v>
      </c>
      <c r="E6" s="80">
        <v>1050</v>
      </c>
      <c r="F6" s="72">
        <v>0</v>
      </c>
      <c r="G6" s="72">
        <v>1</v>
      </c>
      <c r="H6" s="69" t="s">
        <v>955</v>
      </c>
      <c r="I6" s="69"/>
      <c r="J6" s="72">
        <v>0.1</v>
      </c>
      <c r="K6" s="72">
        <v>0.1</v>
      </c>
      <c r="L6" s="72">
        <v>100</v>
      </c>
    </row>
    <row r="7" spans="1:12" ht="14.25">
      <c r="A7" s="70" t="str">
        <f>'5'!C7</f>
        <v>矢木沢</v>
      </c>
      <c r="B7" s="73" t="s">
        <v>975</v>
      </c>
      <c r="C7" s="71" t="s">
        <v>912</v>
      </c>
      <c r="D7" s="73" t="s">
        <v>970</v>
      </c>
      <c r="E7" s="80">
        <v>240</v>
      </c>
      <c r="F7" s="72">
        <v>0</v>
      </c>
      <c r="G7" s="72">
        <v>1</v>
      </c>
      <c r="H7" s="69" t="s">
        <v>955</v>
      </c>
      <c r="I7" s="69"/>
      <c r="J7" s="72">
        <v>0.1</v>
      </c>
      <c r="K7" s="72">
        <v>0.1</v>
      </c>
      <c r="L7" s="72">
        <v>100</v>
      </c>
    </row>
    <row r="8" spans="1:12" ht="14.25">
      <c r="A8" s="70" t="str">
        <f>'5'!C8</f>
        <v>玉原</v>
      </c>
      <c r="B8" s="73" t="s">
        <v>975</v>
      </c>
      <c r="C8" s="71" t="s">
        <v>913</v>
      </c>
      <c r="D8" s="73" t="s">
        <v>970</v>
      </c>
      <c r="E8" s="75">
        <v>1200</v>
      </c>
      <c r="F8" s="72">
        <v>0</v>
      </c>
      <c r="G8" s="72">
        <v>1</v>
      </c>
      <c r="H8" s="69" t="s">
        <v>955</v>
      </c>
      <c r="I8" s="69"/>
      <c r="J8" s="72">
        <v>0.1</v>
      </c>
      <c r="K8" s="72">
        <v>0.1</v>
      </c>
      <c r="L8" s="72">
        <v>100</v>
      </c>
    </row>
    <row r="9" spans="1:12" ht="14.25">
      <c r="A9" s="70" t="str">
        <f>'5'!C9</f>
        <v>塩原</v>
      </c>
      <c r="B9" s="73" t="s">
        <v>975</v>
      </c>
      <c r="C9" s="71" t="s">
        <v>914</v>
      </c>
      <c r="D9" s="74" t="s">
        <v>970</v>
      </c>
      <c r="E9" s="75">
        <v>900</v>
      </c>
      <c r="F9" s="75">
        <v>0</v>
      </c>
      <c r="G9" s="75">
        <v>1</v>
      </c>
      <c r="H9" s="76" t="s">
        <v>955</v>
      </c>
      <c r="I9" s="76"/>
      <c r="J9" s="75">
        <v>0.1</v>
      </c>
      <c r="K9" s="75">
        <v>0.1</v>
      </c>
      <c r="L9" s="75">
        <v>100</v>
      </c>
    </row>
    <row r="10" spans="1:12" ht="14.25">
      <c r="A10" s="70" t="str">
        <f>'5'!C10</f>
        <v>安曇</v>
      </c>
      <c r="B10" s="73" t="s">
        <v>975</v>
      </c>
      <c r="C10" s="71" t="s">
        <v>915</v>
      </c>
      <c r="D10" s="74" t="s">
        <v>970</v>
      </c>
      <c r="E10" s="75">
        <v>623</v>
      </c>
      <c r="F10" s="75">
        <v>0</v>
      </c>
      <c r="G10" s="75">
        <v>1</v>
      </c>
      <c r="H10" s="76" t="s">
        <v>955</v>
      </c>
      <c r="I10" s="76"/>
      <c r="J10" s="75">
        <v>0.1</v>
      </c>
      <c r="K10" s="75">
        <v>0.1</v>
      </c>
      <c r="L10" s="75">
        <v>100</v>
      </c>
    </row>
    <row r="11" spans="1:12" ht="14.25">
      <c r="A11" s="70" t="str">
        <f>'5'!C11</f>
        <v>水殿</v>
      </c>
      <c r="B11" s="73" t="s">
        <v>975</v>
      </c>
      <c r="C11" s="71" t="s">
        <v>971</v>
      </c>
      <c r="D11" s="74" t="s">
        <v>970</v>
      </c>
      <c r="E11" s="75">
        <v>163</v>
      </c>
      <c r="F11" s="75">
        <v>0</v>
      </c>
      <c r="G11" s="75">
        <v>1</v>
      </c>
      <c r="H11" s="76" t="s">
        <v>955</v>
      </c>
      <c r="I11" s="76"/>
      <c r="J11" s="75">
        <v>0.1</v>
      </c>
      <c r="K11" s="75">
        <v>0.1</v>
      </c>
      <c r="L11" s="75">
        <v>100</v>
      </c>
    </row>
    <row r="12" spans="1:12" ht="14.25">
      <c r="A12" s="70" t="str">
        <f>'5'!C12</f>
        <v>新高瀬川</v>
      </c>
      <c r="B12" s="73" t="s">
        <v>975</v>
      </c>
      <c r="C12" s="71" t="s">
        <v>917</v>
      </c>
      <c r="D12" s="74" t="s">
        <v>970</v>
      </c>
      <c r="E12" s="75">
        <v>1280</v>
      </c>
      <c r="F12" s="75">
        <v>0</v>
      </c>
      <c r="G12" s="75">
        <v>1</v>
      </c>
      <c r="H12" s="76" t="s">
        <v>955</v>
      </c>
      <c r="I12" s="76"/>
      <c r="J12" s="75">
        <v>0.1</v>
      </c>
      <c r="K12" s="75">
        <v>0.1</v>
      </c>
      <c r="L12" s="75">
        <v>100</v>
      </c>
    </row>
    <row r="13" spans="1:12" ht="14.25">
      <c r="A13" s="70" t="str">
        <f>'5'!C13</f>
        <v>葛野川</v>
      </c>
      <c r="B13" s="73" t="s">
        <v>975</v>
      </c>
      <c r="C13" s="71" t="s">
        <v>918</v>
      </c>
      <c r="D13" s="74" t="s">
        <v>970</v>
      </c>
      <c r="E13" s="75">
        <v>1200</v>
      </c>
      <c r="F13" s="75">
        <v>0</v>
      </c>
      <c r="G13" s="75">
        <v>1</v>
      </c>
      <c r="H13" s="76" t="s">
        <v>955</v>
      </c>
      <c r="I13" s="76"/>
      <c r="J13" s="75">
        <v>0.1</v>
      </c>
      <c r="K13" s="75">
        <v>0.1</v>
      </c>
      <c r="L13" s="75">
        <v>100</v>
      </c>
    </row>
    <row r="14" spans="1:12" ht="14.25">
      <c r="A14" s="70" t="str">
        <f>'5'!C14</f>
        <v>神流川</v>
      </c>
      <c r="B14" s="73" t="s">
        <v>975</v>
      </c>
      <c r="C14" s="71" t="s">
        <v>919</v>
      </c>
      <c r="D14" s="74" t="s">
        <v>970</v>
      </c>
      <c r="E14" s="75">
        <v>940</v>
      </c>
      <c r="F14" s="75">
        <v>0</v>
      </c>
      <c r="G14" s="75">
        <v>1</v>
      </c>
      <c r="H14" s="76" t="s">
        <v>955</v>
      </c>
      <c r="I14" s="76"/>
      <c r="J14" s="75">
        <v>0.1</v>
      </c>
      <c r="K14" s="75">
        <v>0.1</v>
      </c>
      <c r="L14" s="75">
        <v>100</v>
      </c>
    </row>
    <row r="15" spans="1:12" ht="14.25">
      <c r="A15" s="70" t="str">
        <f>'5'!C15</f>
        <v>沼原</v>
      </c>
      <c r="B15" s="73" t="s">
        <v>975</v>
      </c>
      <c r="C15" s="71" t="s">
        <v>920</v>
      </c>
      <c r="D15" s="74" t="s">
        <v>970</v>
      </c>
      <c r="E15" s="75">
        <v>675</v>
      </c>
      <c r="F15" s="75">
        <v>0</v>
      </c>
      <c r="G15" s="75">
        <v>1</v>
      </c>
      <c r="H15" s="76" t="s">
        <v>955</v>
      </c>
      <c r="I15" s="76"/>
      <c r="J15" s="75">
        <v>0.1</v>
      </c>
      <c r="K15" s="75">
        <v>0.1</v>
      </c>
      <c r="L15" s="75">
        <v>100</v>
      </c>
    </row>
    <row r="16" spans="1:12" ht="14.25">
      <c r="A16" s="70" t="str">
        <f>'5'!C16</f>
        <v>新豊根</v>
      </c>
      <c r="B16" s="73" t="s">
        <v>975</v>
      </c>
      <c r="C16" s="71" t="s">
        <v>972</v>
      </c>
      <c r="D16" s="74" t="s">
        <v>967</v>
      </c>
      <c r="E16" s="75">
        <v>1125</v>
      </c>
      <c r="F16" s="75">
        <v>0</v>
      </c>
      <c r="G16" s="75">
        <v>1</v>
      </c>
      <c r="H16" s="76" t="s">
        <v>955</v>
      </c>
      <c r="I16" s="76"/>
      <c r="J16" s="75">
        <v>0.1</v>
      </c>
      <c r="K16" s="75">
        <v>0.1</v>
      </c>
      <c r="L16" s="75">
        <v>100</v>
      </c>
    </row>
    <row r="17" spans="1:12" ht="14.25">
      <c r="A17" s="70" t="str">
        <f>'5'!C17</f>
        <v>奥清津</v>
      </c>
      <c r="B17" s="73" t="s">
        <v>975</v>
      </c>
      <c r="C17" s="71" t="s">
        <v>922</v>
      </c>
      <c r="D17" s="74" t="s">
        <v>970</v>
      </c>
      <c r="E17" s="75">
        <v>1000</v>
      </c>
      <c r="F17" s="75">
        <v>0</v>
      </c>
      <c r="G17" s="75">
        <v>1</v>
      </c>
      <c r="H17" s="76" t="s">
        <v>955</v>
      </c>
      <c r="I17" s="76"/>
      <c r="J17" s="75">
        <v>0.1</v>
      </c>
      <c r="K17" s="75">
        <v>0.1</v>
      </c>
      <c r="L17" s="75">
        <v>100</v>
      </c>
    </row>
    <row r="18" spans="1:12" ht="14.25">
      <c r="A18" s="70" t="str">
        <f>'5'!C18</f>
        <v>奥清津第二</v>
      </c>
      <c r="B18" s="73" t="s">
        <v>975</v>
      </c>
      <c r="C18" s="71" t="s">
        <v>923</v>
      </c>
      <c r="D18" s="74" t="s">
        <v>970</v>
      </c>
      <c r="E18" s="75">
        <v>600</v>
      </c>
      <c r="F18" s="75">
        <v>0</v>
      </c>
      <c r="G18" s="75">
        <v>1</v>
      </c>
      <c r="H18" s="76" t="s">
        <v>955</v>
      </c>
      <c r="I18" s="76"/>
      <c r="J18" s="75">
        <v>0.1</v>
      </c>
      <c r="K18" s="75">
        <v>0.1</v>
      </c>
      <c r="L18" s="75">
        <v>100</v>
      </c>
    </row>
    <row r="19" spans="1:12" ht="14.25">
      <c r="A19" s="70" t="str">
        <f>'5'!C19</f>
        <v>城山（神奈川）</v>
      </c>
      <c r="B19" s="73" t="s">
        <v>975</v>
      </c>
      <c r="C19" s="71" t="s">
        <v>864</v>
      </c>
      <c r="D19" s="74" t="s">
        <v>970</v>
      </c>
      <c r="E19" s="75">
        <v>250</v>
      </c>
      <c r="F19" s="75">
        <v>0</v>
      </c>
      <c r="G19" s="75">
        <v>1</v>
      </c>
      <c r="H19" s="76" t="s">
        <v>955</v>
      </c>
      <c r="I19" s="76"/>
      <c r="J19" s="75">
        <v>0.1</v>
      </c>
      <c r="K19" s="75">
        <v>0.1</v>
      </c>
      <c r="L19" s="75">
        <v>100</v>
      </c>
    </row>
    <row r="20" spans="1:12" ht="14.25">
      <c r="A20" s="70" t="str">
        <f>'5'!C20</f>
        <v>下郷</v>
      </c>
      <c r="B20" s="73" t="s">
        <v>975</v>
      </c>
      <c r="C20" s="71" t="s">
        <v>973</v>
      </c>
      <c r="D20" s="74" t="s">
        <v>969</v>
      </c>
      <c r="E20" s="75">
        <v>1000</v>
      </c>
      <c r="F20" s="75">
        <v>0</v>
      </c>
      <c r="G20" s="75">
        <v>1</v>
      </c>
      <c r="H20" s="76" t="s">
        <v>955</v>
      </c>
      <c r="I20" s="76"/>
      <c r="J20" s="75">
        <v>0.1</v>
      </c>
      <c r="K20" s="75">
        <v>0.1</v>
      </c>
      <c r="L20" s="75">
        <v>100</v>
      </c>
    </row>
    <row r="21" spans="1:12" ht="14.25">
      <c r="A21" s="70" t="str">
        <f>'5'!C21</f>
        <v>畑薙第一</v>
      </c>
      <c r="B21" s="73" t="s">
        <v>975</v>
      </c>
      <c r="C21" s="71" t="s">
        <v>925</v>
      </c>
      <c r="D21" s="74" t="s">
        <v>967</v>
      </c>
      <c r="E21" s="75">
        <v>86</v>
      </c>
      <c r="F21" s="75">
        <v>0</v>
      </c>
      <c r="G21" s="75">
        <v>1</v>
      </c>
      <c r="H21" s="76" t="s">
        <v>955</v>
      </c>
      <c r="I21" s="76"/>
      <c r="J21" s="75">
        <v>0.1</v>
      </c>
      <c r="K21" s="75">
        <v>0.1</v>
      </c>
      <c r="L21" s="75">
        <v>100</v>
      </c>
    </row>
    <row r="22" spans="1:12" ht="14.25">
      <c r="A22" s="70" t="str">
        <f>'5'!C22</f>
        <v>高根第一</v>
      </c>
      <c r="B22" s="73" t="s">
        <v>975</v>
      </c>
      <c r="C22" s="71" t="s">
        <v>926</v>
      </c>
      <c r="D22" s="74" t="s">
        <v>967</v>
      </c>
      <c r="E22" s="75">
        <v>340</v>
      </c>
      <c r="F22" s="75">
        <v>0</v>
      </c>
      <c r="G22" s="75">
        <v>1</v>
      </c>
      <c r="H22" s="76" t="s">
        <v>955</v>
      </c>
      <c r="I22" s="76"/>
      <c r="J22" s="75">
        <v>0.1</v>
      </c>
      <c r="K22" s="75">
        <v>0.1</v>
      </c>
      <c r="L22" s="75">
        <v>100</v>
      </c>
    </row>
    <row r="23" spans="1:12" ht="14.25">
      <c r="A23" s="70" t="str">
        <f>'5'!C23</f>
        <v>馬瀬川第一</v>
      </c>
      <c r="B23" s="73" t="s">
        <v>975</v>
      </c>
      <c r="C23" s="71" t="s">
        <v>974</v>
      </c>
      <c r="D23" s="74" t="s">
        <v>967</v>
      </c>
      <c r="E23" s="75">
        <v>288</v>
      </c>
      <c r="F23" s="75">
        <v>0</v>
      </c>
      <c r="G23" s="75">
        <v>1</v>
      </c>
      <c r="H23" s="76" t="s">
        <v>955</v>
      </c>
      <c r="I23" s="76"/>
      <c r="J23" s="75">
        <v>0.1</v>
      </c>
      <c r="K23" s="75">
        <v>0.1</v>
      </c>
      <c r="L23" s="75">
        <v>100</v>
      </c>
    </row>
    <row r="24" spans="1:12" ht="14.25">
      <c r="A24" s="70" t="str">
        <f>'5'!C24</f>
        <v>奥矢作</v>
      </c>
      <c r="B24" s="73" t="s">
        <v>975</v>
      </c>
      <c r="C24" s="71" t="s">
        <v>928</v>
      </c>
      <c r="D24" s="77" t="s">
        <v>967</v>
      </c>
      <c r="E24" s="75">
        <v>1103</v>
      </c>
      <c r="F24" s="75">
        <v>0</v>
      </c>
      <c r="G24" s="75">
        <v>1</v>
      </c>
      <c r="H24" s="76" t="s">
        <v>955</v>
      </c>
      <c r="I24" s="76"/>
      <c r="J24" s="75">
        <v>0.1</v>
      </c>
      <c r="K24" s="75">
        <v>0.1</v>
      </c>
      <c r="L24" s="75">
        <v>100</v>
      </c>
    </row>
    <row r="25" spans="1:12" ht="14.25">
      <c r="A25" s="70" t="str">
        <f>'5'!C25</f>
        <v>奥美濃</v>
      </c>
      <c r="B25" s="73" t="s">
        <v>975</v>
      </c>
      <c r="C25" s="71" t="s">
        <v>929</v>
      </c>
      <c r="D25" s="77" t="s">
        <v>967</v>
      </c>
      <c r="E25" s="75">
        <v>1500</v>
      </c>
      <c r="F25" s="75">
        <v>0</v>
      </c>
      <c r="G25" s="75">
        <v>1</v>
      </c>
      <c r="H25" s="76" t="s">
        <v>955</v>
      </c>
      <c r="I25" s="76"/>
      <c r="J25" s="75">
        <v>0.1</v>
      </c>
      <c r="K25" s="75">
        <v>0.1</v>
      </c>
      <c r="L25" s="75">
        <v>100</v>
      </c>
    </row>
    <row r="26" spans="1:12" ht="14.25">
      <c r="A26" s="70" t="str">
        <f>'5'!C26</f>
        <v>池原</v>
      </c>
      <c r="B26" s="73" t="s">
        <v>975</v>
      </c>
      <c r="C26" s="71" t="s">
        <v>930</v>
      </c>
      <c r="D26" s="77" t="s">
        <v>964</v>
      </c>
      <c r="E26" s="75">
        <v>350</v>
      </c>
      <c r="F26" s="75">
        <v>0</v>
      </c>
      <c r="G26" s="75">
        <v>1</v>
      </c>
      <c r="H26" s="76" t="s">
        <v>955</v>
      </c>
      <c r="I26" s="76"/>
      <c r="J26" s="75">
        <v>0.1</v>
      </c>
      <c r="K26" s="75">
        <v>0.1</v>
      </c>
      <c r="L26" s="75">
        <v>100</v>
      </c>
    </row>
    <row r="27" spans="1:12" ht="14.25">
      <c r="A27" s="70" t="str">
        <f>'5'!C27</f>
        <v>長野（福井県）</v>
      </c>
      <c r="B27" s="73" t="s">
        <v>975</v>
      </c>
      <c r="C27" s="71" t="s">
        <v>880</v>
      </c>
      <c r="D27" s="77" t="s">
        <v>966</v>
      </c>
      <c r="E27" s="75">
        <v>220</v>
      </c>
      <c r="F27" s="75">
        <v>0</v>
      </c>
      <c r="G27" s="75">
        <v>1</v>
      </c>
      <c r="H27" s="76" t="s">
        <v>955</v>
      </c>
      <c r="I27" s="76"/>
      <c r="J27" s="75">
        <v>0.1</v>
      </c>
      <c r="K27" s="75">
        <v>0.1</v>
      </c>
      <c r="L27" s="75">
        <v>100</v>
      </c>
    </row>
    <row r="28" spans="1:12" ht="14.25">
      <c r="A28" s="70" t="str">
        <f>'5'!C28</f>
        <v>大河内</v>
      </c>
      <c r="B28" s="73" t="s">
        <v>975</v>
      </c>
      <c r="C28" s="71" t="s">
        <v>965</v>
      </c>
      <c r="D28" s="77" t="s">
        <v>964</v>
      </c>
      <c r="E28" s="80">
        <v>1280</v>
      </c>
      <c r="F28" s="75">
        <v>0</v>
      </c>
      <c r="G28" s="75">
        <v>1</v>
      </c>
      <c r="H28" s="76" t="s">
        <v>955</v>
      </c>
      <c r="I28" s="76"/>
      <c r="J28" s="75">
        <v>0.1</v>
      </c>
      <c r="K28" s="75">
        <v>0.1</v>
      </c>
      <c r="L28" s="75">
        <v>100</v>
      </c>
    </row>
    <row r="29" spans="1:12" ht="14.25">
      <c r="A29" s="70" t="str">
        <f>'5'!C29</f>
        <v>喜撰山</v>
      </c>
      <c r="B29" s="73" t="s">
        <v>975</v>
      </c>
      <c r="C29" s="71" t="s">
        <v>932</v>
      </c>
      <c r="D29" s="77" t="s">
        <v>964</v>
      </c>
      <c r="E29" s="80">
        <v>466</v>
      </c>
      <c r="F29" s="75">
        <v>0</v>
      </c>
      <c r="G29" s="75">
        <v>1</v>
      </c>
      <c r="H29" s="76" t="s">
        <v>955</v>
      </c>
      <c r="I29" s="76"/>
      <c r="J29" s="75">
        <v>0.1</v>
      </c>
      <c r="K29" s="75">
        <v>0.1</v>
      </c>
      <c r="L29" s="75">
        <v>100</v>
      </c>
    </row>
    <row r="30" spans="1:12" ht="14.25">
      <c r="A30" s="70" t="str">
        <f>'5'!C30</f>
        <v>奥吉野</v>
      </c>
      <c r="B30" s="73" t="s">
        <v>975</v>
      </c>
      <c r="C30" s="71" t="s">
        <v>933</v>
      </c>
      <c r="D30" s="71" t="s">
        <v>964</v>
      </c>
      <c r="E30" s="80">
        <v>1206</v>
      </c>
      <c r="F30" s="75">
        <v>0</v>
      </c>
      <c r="G30" s="75">
        <v>1</v>
      </c>
      <c r="H30" s="76" t="s">
        <v>955</v>
      </c>
      <c r="I30" s="76"/>
      <c r="J30" s="75">
        <v>0.1</v>
      </c>
      <c r="K30" s="75">
        <v>0.1</v>
      </c>
      <c r="L30" s="75">
        <v>100</v>
      </c>
    </row>
    <row r="31" spans="1:12" ht="14.25">
      <c r="A31" s="70" t="str">
        <f>'5'!C31</f>
        <v>奥多々良木</v>
      </c>
      <c r="B31" s="73" t="s">
        <v>975</v>
      </c>
      <c r="C31" s="71" t="s">
        <v>963</v>
      </c>
      <c r="D31" s="71" t="s">
        <v>964</v>
      </c>
      <c r="E31" s="80">
        <v>1932</v>
      </c>
      <c r="F31" s="75">
        <v>0</v>
      </c>
      <c r="G31" s="75">
        <v>1</v>
      </c>
      <c r="H31" s="76" t="s">
        <v>955</v>
      </c>
      <c r="I31" s="76"/>
      <c r="J31" s="75">
        <v>0.1</v>
      </c>
      <c r="K31" s="75">
        <v>0.1</v>
      </c>
      <c r="L31" s="75">
        <v>100</v>
      </c>
    </row>
    <row r="32" spans="1:12" ht="14.25">
      <c r="A32" s="70" t="str">
        <f>'5'!C32</f>
        <v>大森川</v>
      </c>
      <c r="B32" s="73" t="s">
        <v>975</v>
      </c>
      <c r="C32" s="71" t="s">
        <v>962</v>
      </c>
      <c r="D32" s="71" t="s">
        <v>959</v>
      </c>
      <c r="E32" s="80">
        <v>12.2</v>
      </c>
      <c r="F32" s="75">
        <v>0</v>
      </c>
      <c r="G32" s="75">
        <v>1</v>
      </c>
      <c r="H32" s="76" t="s">
        <v>955</v>
      </c>
      <c r="I32" s="76"/>
      <c r="J32" s="75">
        <v>0.1</v>
      </c>
      <c r="K32" s="75">
        <v>0.1</v>
      </c>
      <c r="L32" s="75">
        <v>100</v>
      </c>
    </row>
    <row r="33" spans="1:12" ht="14.25">
      <c r="A33" s="70" t="str">
        <f>'5'!C33</f>
        <v>穴内川</v>
      </c>
      <c r="B33" s="73" t="s">
        <v>975</v>
      </c>
      <c r="C33" s="71" t="s">
        <v>961</v>
      </c>
      <c r="D33" s="71" t="s">
        <v>959</v>
      </c>
      <c r="E33" s="80">
        <v>12.5</v>
      </c>
      <c r="F33" s="75">
        <v>0</v>
      </c>
      <c r="G33" s="75">
        <v>1</v>
      </c>
      <c r="H33" s="76" t="s">
        <v>955</v>
      </c>
      <c r="I33" s="76"/>
      <c r="J33" s="75">
        <v>0.1</v>
      </c>
      <c r="K33" s="75">
        <v>0.1</v>
      </c>
      <c r="L33" s="75">
        <v>100</v>
      </c>
    </row>
    <row r="34" spans="1:12" ht="14.25">
      <c r="A34" s="70" t="str">
        <f>'5'!C34</f>
        <v>蔭平</v>
      </c>
      <c r="B34" s="73" t="s">
        <v>975</v>
      </c>
      <c r="C34" s="71" t="s">
        <v>960</v>
      </c>
      <c r="D34" s="71" t="s">
        <v>959</v>
      </c>
      <c r="E34" s="80">
        <v>46.5</v>
      </c>
      <c r="F34" s="75">
        <v>0</v>
      </c>
      <c r="G34" s="75">
        <v>1</v>
      </c>
      <c r="H34" s="76" t="s">
        <v>955</v>
      </c>
      <c r="I34" s="76"/>
      <c r="J34" s="75">
        <v>0.1</v>
      </c>
      <c r="K34" s="75">
        <v>0.1</v>
      </c>
      <c r="L34" s="75">
        <v>100</v>
      </c>
    </row>
    <row r="35" spans="1:12" ht="14.25">
      <c r="A35" s="70" t="str">
        <f>'5'!C35</f>
        <v>本川</v>
      </c>
      <c r="B35" s="73" t="s">
        <v>975</v>
      </c>
      <c r="C35" s="71" t="s">
        <v>938</v>
      </c>
      <c r="D35" s="71" t="s">
        <v>959</v>
      </c>
      <c r="E35" s="80">
        <v>615</v>
      </c>
      <c r="F35" s="75">
        <v>0</v>
      </c>
      <c r="G35" s="75">
        <v>1</v>
      </c>
      <c r="H35" s="76" t="s">
        <v>955</v>
      </c>
      <c r="I35" s="76"/>
      <c r="J35" s="75">
        <v>0.1</v>
      </c>
      <c r="K35" s="75">
        <v>0.1</v>
      </c>
      <c r="L35" s="75">
        <v>100</v>
      </c>
    </row>
    <row r="36" spans="1:12" ht="14.25">
      <c r="A36" s="70" t="str">
        <f>'5'!C36</f>
        <v>俣野川</v>
      </c>
      <c r="B36" s="73" t="s">
        <v>975</v>
      </c>
      <c r="C36" s="71" t="s">
        <v>958</v>
      </c>
      <c r="D36" s="71" t="s">
        <v>957</v>
      </c>
      <c r="E36" s="80">
        <v>1200</v>
      </c>
      <c r="F36" s="75">
        <v>0</v>
      </c>
      <c r="G36" s="75">
        <v>1</v>
      </c>
      <c r="H36" s="76" t="s">
        <v>955</v>
      </c>
      <c r="I36" s="76"/>
      <c r="J36" s="75">
        <v>0.1</v>
      </c>
      <c r="K36" s="75">
        <v>0.1</v>
      </c>
      <c r="L36" s="75">
        <v>100</v>
      </c>
    </row>
    <row r="37" spans="1:12" ht="14.25">
      <c r="A37" s="70" t="str">
        <f>'5'!C37</f>
        <v>南原</v>
      </c>
      <c r="B37" s="73" t="s">
        <v>975</v>
      </c>
      <c r="C37" s="71" t="s">
        <v>940</v>
      </c>
      <c r="D37" s="71" t="s">
        <v>957</v>
      </c>
      <c r="E37" s="80">
        <v>620</v>
      </c>
      <c r="F37" s="75">
        <v>0</v>
      </c>
      <c r="G37" s="75">
        <v>1</v>
      </c>
      <c r="H37" s="76" t="s">
        <v>955</v>
      </c>
      <c r="I37" s="76"/>
      <c r="J37" s="75">
        <v>0.1</v>
      </c>
      <c r="K37" s="75">
        <v>0.1</v>
      </c>
      <c r="L37" s="75">
        <v>100</v>
      </c>
    </row>
    <row r="38" spans="1:12" ht="14.25">
      <c r="A38" s="70" t="str">
        <f>'5'!C38</f>
        <v>新成羽川</v>
      </c>
      <c r="B38" s="73" t="s">
        <v>975</v>
      </c>
      <c r="C38" s="71" t="s">
        <v>941</v>
      </c>
      <c r="D38" s="71" t="s">
        <v>957</v>
      </c>
      <c r="E38" s="80">
        <v>303</v>
      </c>
      <c r="F38" s="75">
        <v>0</v>
      </c>
      <c r="G38" s="75">
        <v>1</v>
      </c>
      <c r="H38" s="76" t="s">
        <v>955</v>
      </c>
      <c r="I38" s="76"/>
      <c r="J38" s="75">
        <v>0.1</v>
      </c>
      <c r="K38" s="75">
        <v>0.1</v>
      </c>
      <c r="L38" s="75">
        <v>100</v>
      </c>
    </row>
    <row r="39" spans="1:12" ht="14.25">
      <c r="A39" s="70" t="str">
        <f>'5'!C39</f>
        <v>大平</v>
      </c>
      <c r="B39" s="73" t="s">
        <v>975</v>
      </c>
      <c r="C39" s="71" t="s">
        <v>942</v>
      </c>
      <c r="D39" s="71" t="s">
        <v>956</v>
      </c>
      <c r="E39" s="80">
        <v>500</v>
      </c>
      <c r="F39" s="75">
        <v>0</v>
      </c>
      <c r="G39" s="75">
        <v>1</v>
      </c>
      <c r="H39" s="76" t="s">
        <v>955</v>
      </c>
      <c r="I39" s="76"/>
      <c r="J39" s="75">
        <v>0.1</v>
      </c>
      <c r="K39" s="75">
        <v>0.1</v>
      </c>
      <c r="L39" s="75">
        <v>100</v>
      </c>
    </row>
    <row r="40" spans="1:12" ht="14.25">
      <c r="A40" s="70" t="str">
        <f>'5'!C40</f>
        <v>天山</v>
      </c>
      <c r="B40" s="73" t="s">
        <v>975</v>
      </c>
      <c r="C40" s="71" t="s">
        <v>943</v>
      </c>
      <c r="D40" s="71" t="s">
        <v>956</v>
      </c>
      <c r="E40" s="80">
        <v>600</v>
      </c>
      <c r="F40" s="75">
        <v>0</v>
      </c>
      <c r="G40" s="75">
        <v>1</v>
      </c>
      <c r="H40" s="76" t="s">
        <v>955</v>
      </c>
      <c r="I40" s="76"/>
      <c r="J40" s="75">
        <v>0.1</v>
      </c>
      <c r="K40" s="75">
        <v>0.1</v>
      </c>
      <c r="L40" s="75">
        <v>100</v>
      </c>
    </row>
    <row r="41" spans="1:12" ht="14.25">
      <c r="A41" s="70" t="str">
        <f>'5'!C41</f>
        <v>小丸川</v>
      </c>
      <c r="B41" s="73" t="s">
        <v>975</v>
      </c>
      <c r="C41" s="71" t="s">
        <v>944</v>
      </c>
      <c r="D41" s="71" t="s">
        <v>956</v>
      </c>
      <c r="E41" s="80">
        <v>1200</v>
      </c>
      <c r="F41" s="75">
        <v>0</v>
      </c>
      <c r="G41" s="75">
        <v>1</v>
      </c>
      <c r="H41" s="76" t="s">
        <v>955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5" t="s">
        <v>826</v>
      </c>
      <c r="B1" s="36" t="s">
        <v>665</v>
      </c>
      <c r="C1" s="37" t="s">
        <v>827</v>
      </c>
      <c r="D1" s="38" t="s">
        <v>828</v>
      </c>
    </row>
    <row r="2" spans="1:4" ht="13.9">
      <c r="A2" s="29">
        <v>0</v>
      </c>
      <c r="B2" s="30" t="s">
        <v>829</v>
      </c>
      <c r="C2" s="39" t="s">
        <v>830</v>
      </c>
      <c r="D2" s="40">
        <v>1.6</v>
      </c>
    </row>
    <row r="3" spans="1:4" ht="13.9">
      <c r="A3" s="31">
        <v>1</v>
      </c>
      <c r="B3" s="32" t="s">
        <v>831</v>
      </c>
      <c r="C3" s="41" t="s">
        <v>832</v>
      </c>
      <c r="D3" s="42">
        <v>1.712</v>
      </c>
    </row>
    <row r="4" spans="1:4" ht="13.9">
      <c r="A4" s="31">
        <v>2</v>
      </c>
      <c r="B4" s="32" t="s">
        <v>833</v>
      </c>
      <c r="C4" s="41" t="s">
        <v>834</v>
      </c>
      <c r="D4" s="42">
        <v>4.8</v>
      </c>
    </row>
    <row r="5" spans="1:4" ht="13.9">
      <c r="A5" s="31">
        <v>3</v>
      </c>
      <c r="B5" s="32" t="s">
        <v>835</v>
      </c>
      <c r="C5" s="41" t="s">
        <v>836</v>
      </c>
      <c r="D5" s="42">
        <v>3.68</v>
      </c>
    </row>
    <row r="6" spans="1:4" ht="13.9">
      <c r="A6" s="31">
        <v>4</v>
      </c>
      <c r="B6" s="32" t="s">
        <v>837</v>
      </c>
      <c r="C6" s="41" t="s">
        <v>838</v>
      </c>
      <c r="D6" s="42">
        <v>8.4</v>
      </c>
    </row>
    <row r="7" spans="1:4" ht="13.9">
      <c r="A7" s="31">
        <v>5</v>
      </c>
      <c r="B7" s="32" t="s">
        <v>839</v>
      </c>
      <c r="C7" s="41" t="s">
        <v>840</v>
      </c>
      <c r="D7" s="42">
        <v>1.92</v>
      </c>
    </row>
    <row r="8" spans="1:4" ht="13.9">
      <c r="A8" s="31">
        <v>6</v>
      </c>
      <c r="B8" s="32" t="s">
        <v>841</v>
      </c>
      <c r="C8" s="41" t="s">
        <v>842</v>
      </c>
      <c r="D8" s="42">
        <v>9.6</v>
      </c>
    </row>
    <row r="9" spans="1:4" ht="13.9">
      <c r="A9" s="31">
        <v>7</v>
      </c>
      <c r="B9" s="32" t="s">
        <v>843</v>
      </c>
      <c r="C9" s="41" t="s">
        <v>844</v>
      </c>
      <c r="D9" s="42">
        <v>7.2</v>
      </c>
    </row>
    <row r="10" spans="1:4" ht="13.9">
      <c r="A10" s="31">
        <v>8</v>
      </c>
      <c r="B10" s="32" t="s">
        <v>845</v>
      </c>
      <c r="C10" s="41" t="s">
        <v>846</v>
      </c>
      <c r="D10" s="42">
        <v>4.984</v>
      </c>
    </row>
    <row r="11" spans="1:4" ht="13.9">
      <c r="A11" s="31">
        <v>9</v>
      </c>
      <c r="B11" s="32" t="s">
        <v>847</v>
      </c>
      <c r="C11" s="41" t="s">
        <v>848</v>
      </c>
      <c r="D11" s="42">
        <v>1.96</v>
      </c>
    </row>
    <row r="12" spans="1:4" ht="13.9">
      <c r="A12" s="31">
        <v>10</v>
      </c>
      <c r="B12" s="32" t="s">
        <v>849</v>
      </c>
      <c r="C12" s="41" t="s">
        <v>850</v>
      </c>
      <c r="D12" s="42">
        <v>10.24</v>
      </c>
    </row>
    <row r="13" spans="1:4" ht="13.9">
      <c r="A13" s="31">
        <v>11</v>
      </c>
      <c r="B13" s="32" t="s">
        <v>851</v>
      </c>
      <c r="C13" s="41" t="s">
        <v>852</v>
      </c>
      <c r="D13" s="42">
        <v>12.8</v>
      </c>
    </row>
    <row r="14" spans="1:4" ht="13.9">
      <c r="A14" s="31">
        <v>12</v>
      </c>
      <c r="B14" s="32" t="s">
        <v>853</v>
      </c>
      <c r="C14" s="41" t="s">
        <v>854</v>
      </c>
      <c r="D14" s="42">
        <v>7.52</v>
      </c>
    </row>
    <row r="15" spans="1:4" ht="13.9">
      <c r="A15" s="31">
        <v>13</v>
      </c>
      <c r="B15" s="32" t="s">
        <v>855</v>
      </c>
      <c r="C15" s="41" t="s">
        <v>856</v>
      </c>
      <c r="D15" s="42">
        <v>5.4</v>
      </c>
    </row>
    <row r="16" spans="1:4" ht="13.9">
      <c r="A16" s="31">
        <v>14</v>
      </c>
      <c r="B16" s="32" t="s">
        <v>857</v>
      </c>
      <c r="C16" s="41" t="s">
        <v>858</v>
      </c>
      <c r="D16" s="42">
        <v>9</v>
      </c>
    </row>
    <row r="17" spans="1:4" ht="13.9">
      <c r="A17" s="31">
        <v>15</v>
      </c>
      <c r="B17" s="32" t="s">
        <v>859</v>
      </c>
      <c r="C17" s="41" t="s">
        <v>860</v>
      </c>
      <c r="D17" s="42">
        <v>8</v>
      </c>
    </row>
    <row r="18" spans="1:4" ht="13.9">
      <c r="A18" s="31">
        <v>16</v>
      </c>
      <c r="B18" s="32" t="s">
        <v>861</v>
      </c>
      <c r="C18" s="41" t="s">
        <v>862</v>
      </c>
      <c r="D18" s="42">
        <v>4.8</v>
      </c>
    </row>
    <row r="19" spans="1:4" ht="13.9">
      <c r="A19" s="31">
        <v>17</v>
      </c>
      <c r="B19" s="32" t="s">
        <v>863</v>
      </c>
      <c r="C19" s="43" t="s">
        <v>864</v>
      </c>
      <c r="D19" s="42">
        <v>2</v>
      </c>
    </row>
    <row r="20" spans="1:4" ht="13.9">
      <c r="A20" s="31">
        <v>18</v>
      </c>
      <c r="B20" s="32" t="s">
        <v>865</v>
      </c>
      <c r="C20" s="41" t="s">
        <v>866</v>
      </c>
      <c r="D20" s="42">
        <v>8</v>
      </c>
    </row>
    <row r="21" spans="1:4" ht="13.9">
      <c r="A21" s="31">
        <v>19</v>
      </c>
      <c r="B21" s="32" t="s">
        <v>867</v>
      </c>
      <c r="C21" s="41" t="s">
        <v>868</v>
      </c>
      <c r="D21" s="42">
        <v>0.68799999999999994</v>
      </c>
    </row>
    <row r="22" spans="1:4" ht="13.9">
      <c r="A22" s="31">
        <v>20</v>
      </c>
      <c r="B22" s="32" t="s">
        <v>869</v>
      </c>
      <c r="C22" s="41" t="s">
        <v>870</v>
      </c>
      <c r="D22" s="42">
        <v>2.72</v>
      </c>
    </row>
    <row r="23" spans="1:4" ht="13.9">
      <c r="A23" s="31">
        <v>21</v>
      </c>
      <c r="B23" s="32" t="s">
        <v>871</v>
      </c>
      <c r="C23" s="41" t="s">
        <v>872</v>
      </c>
      <c r="D23" s="42">
        <v>2.3039999999999998</v>
      </c>
    </row>
    <row r="24" spans="1:4" ht="13.9">
      <c r="A24" s="31">
        <v>22</v>
      </c>
      <c r="B24" s="32" t="s">
        <v>873</v>
      </c>
      <c r="C24" s="41" t="s">
        <v>874</v>
      </c>
      <c r="D24" s="42">
        <v>8.8239999999999998</v>
      </c>
    </row>
    <row r="25" spans="1:4" ht="13.9">
      <c r="A25" s="31">
        <v>23</v>
      </c>
      <c r="B25" s="32" t="s">
        <v>875</v>
      </c>
      <c r="C25" s="41" t="s">
        <v>876</v>
      </c>
      <c r="D25" s="42">
        <v>12</v>
      </c>
    </row>
    <row r="26" spans="1:4" ht="13.9">
      <c r="A26" s="31">
        <v>24</v>
      </c>
      <c r="B26" s="32" t="s">
        <v>877</v>
      </c>
      <c r="C26" s="41" t="s">
        <v>878</v>
      </c>
      <c r="D26" s="42">
        <v>2.8</v>
      </c>
    </row>
    <row r="27" spans="1:4" ht="13.9">
      <c r="A27" s="31">
        <v>25</v>
      </c>
      <c r="B27" s="32" t="s">
        <v>879</v>
      </c>
      <c r="C27" s="41" t="s">
        <v>880</v>
      </c>
      <c r="D27" s="42">
        <v>1.76</v>
      </c>
    </row>
    <row r="28" spans="1:4" ht="13.9">
      <c r="A28" s="31">
        <v>26</v>
      </c>
      <c r="B28" s="32" t="s">
        <v>881</v>
      </c>
      <c r="C28" s="41" t="s">
        <v>882</v>
      </c>
      <c r="D28" s="42">
        <v>10.24</v>
      </c>
    </row>
    <row r="29" spans="1:4" ht="13.9">
      <c r="A29" s="31">
        <v>27</v>
      </c>
      <c r="B29" s="32" t="s">
        <v>883</v>
      </c>
      <c r="C29" s="41" t="s">
        <v>884</v>
      </c>
      <c r="D29" s="42">
        <v>3.7280000000000002</v>
      </c>
    </row>
    <row r="30" spans="1:4" ht="13.9">
      <c r="A30" s="31">
        <v>28</v>
      </c>
      <c r="B30" s="32" t="s">
        <v>885</v>
      </c>
      <c r="C30" s="41" t="s">
        <v>886</v>
      </c>
      <c r="D30" s="42">
        <v>9.6479999999999997</v>
      </c>
    </row>
    <row r="31" spans="1:4" ht="13.9">
      <c r="A31" s="31">
        <v>29</v>
      </c>
      <c r="B31" s="32" t="s">
        <v>887</v>
      </c>
      <c r="C31" s="41" t="s">
        <v>888</v>
      </c>
      <c r="D31" s="42">
        <v>15.456</v>
      </c>
    </row>
    <row r="32" spans="1:4" ht="13.9">
      <c r="A32" s="31">
        <v>30</v>
      </c>
      <c r="B32" s="32" t="s">
        <v>889</v>
      </c>
      <c r="C32" s="41" t="s">
        <v>890</v>
      </c>
      <c r="D32" s="42">
        <v>9.6000000000000002E-2</v>
      </c>
    </row>
    <row r="33" spans="1:4" ht="13.9">
      <c r="A33" s="31">
        <v>31</v>
      </c>
      <c r="B33" s="32" t="s">
        <v>891</v>
      </c>
      <c r="C33" s="41" t="s">
        <v>892</v>
      </c>
      <c r="D33" s="42">
        <v>0.104</v>
      </c>
    </row>
    <row r="34" spans="1:4" ht="13.9">
      <c r="A34" s="31">
        <v>32</v>
      </c>
      <c r="B34" s="32" t="s">
        <v>893</v>
      </c>
      <c r="C34" s="41" t="s">
        <v>894</v>
      </c>
      <c r="D34" s="42">
        <v>0.376</v>
      </c>
    </row>
    <row r="35" spans="1:4" ht="13.9">
      <c r="A35" s="31">
        <v>33</v>
      </c>
      <c r="B35" s="32" t="s">
        <v>895</v>
      </c>
      <c r="C35" s="41" t="s">
        <v>896</v>
      </c>
      <c r="D35" s="42">
        <v>4.92</v>
      </c>
    </row>
    <row r="36" spans="1:4" ht="13.9">
      <c r="A36" s="31">
        <v>34</v>
      </c>
      <c r="B36" s="32" t="s">
        <v>897</v>
      </c>
      <c r="C36" s="41" t="s">
        <v>898</v>
      </c>
      <c r="D36" s="42">
        <v>9.6</v>
      </c>
    </row>
    <row r="37" spans="1:4" ht="13.9">
      <c r="A37" s="31">
        <v>35</v>
      </c>
      <c r="B37" s="32" t="s">
        <v>899</v>
      </c>
      <c r="C37" s="41" t="s">
        <v>900</v>
      </c>
      <c r="D37" s="42">
        <v>4.96</v>
      </c>
    </row>
    <row r="38" spans="1:4" ht="13.9">
      <c r="A38" s="31">
        <v>36</v>
      </c>
      <c r="B38" s="32" t="s">
        <v>901</v>
      </c>
      <c r="C38" s="41" t="s">
        <v>902</v>
      </c>
      <c r="D38" s="42">
        <v>2.4239999999999999</v>
      </c>
    </row>
    <row r="39" spans="1:4" ht="13.9">
      <c r="A39" s="31">
        <v>37</v>
      </c>
      <c r="B39" s="32" t="s">
        <v>903</v>
      </c>
      <c r="C39" s="41" t="s">
        <v>904</v>
      </c>
      <c r="D39" s="42">
        <v>4</v>
      </c>
    </row>
    <row r="40" spans="1:4" ht="13.9">
      <c r="A40" s="31">
        <v>38</v>
      </c>
      <c r="B40" s="32" t="s">
        <v>905</v>
      </c>
      <c r="C40" s="41" t="s">
        <v>906</v>
      </c>
      <c r="D40" s="42">
        <v>4.8</v>
      </c>
    </row>
    <row r="41" spans="1:4" ht="14.25" thickBot="1">
      <c r="A41" s="33">
        <v>39</v>
      </c>
      <c r="B41" s="34" t="s">
        <v>907</v>
      </c>
      <c r="C41" s="44" t="s">
        <v>908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2" customWidth="1"/>
    <col min="5" max="5" width="18.46484375" style="52" customWidth="1"/>
    <col min="6" max="8" width="8" style="52" customWidth="1"/>
    <col min="9" max="17" width="14.46484375" style="52" customWidth="1"/>
    <col min="18" max="16384" width="72.3984375" style="52"/>
  </cols>
  <sheetData>
    <row r="1" spans="1:17" ht="19.5" customHeight="1" thickBot="1">
      <c r="A1" s="46">
        <f>ROWS(SN)</f>
        <v>118</v>
      </c>
      <c r="B1" s="46"/>
      <c r="C1" s="47" t="s">
        <v>663</v>
      </c>
      <c r="D1" s="48" t="s">
        <v>664</v>
      </c>
      <c r="E1" s="49" t="s">
        <v>665</v>
      </c>
      <c r="F1" s="50" t="s">
        <v>666</v>
      </c>
      <c r="G1" s="50" t="s">
        <v>667</v>
      </c>
      <c r="H1" s="50" t="s">
        <v>668</v>
      </c>
      <c r="I1" s="50" t="s">
        <v>669</v>
      </c>
      <c r="J1" s="50" t="s">
        <v>670</v>
      </c>
      <c r="K1" s="50" t="s">
        <v>671</v>
      </c>
      <c r="L1" s="50" t="s">
        <v>672</v>
      </c>
      <c r="M1" s="50" t="s">
        <v>673</v>
      </c>
      <c r="N1" s="50" t="s">
        <v>674</v>
      </c>
      <c r="O1" s="50" t="s">
        <v>675</v>
      </c>
      <c r="P1" s="50" t="s">
        <v>676</v>
      </c>
      <c r="Q1" s="51" t="s">
        <v>677</v>
      </c>
    </row>
    <row r="2" spans="1:17" ht="19.5" customHeight="1" thickBot="1">
      <c r="A2" s="53"/>
      <c r="B2" s="53" t="s">
        <v>678</v>
      </c>
      <c r="C2" s="54">
        <f>VLOOKUP(B2,[2]SYS!$F$5:$G$361,2,FALSE)</f>
        <v>3</v>
      </c>
      <c r="D2" s="55" t="s">
        <v>679</v>
      </c>
      <c r="E2" s="56" t="s">
        <v>680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678</v>
      </c>
      <c r="C3" s="54">
        <f>VLOOKUP(B3,[2]SYS!$F$5:$G$361,2,FALSE)</f>
        <v>3</v>
      </c>
      <c r="D3" s="59" t="s">
        <v>679</v>
      </c>
      <c r="E3" s="60" t="s">
        <v>681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678</v>
      </c>
      <c r="C4" s="54">
        <f>VLOOKUP(B4,[2]SYS!$F$5:$G$361,2,FALSE)</f>
        <v>3</v>
      </c>
      <c r="D4" s="59" t="s">
        <v>679</v>
      </c>
      <c r="E4" s="60" t="s">
        <v>682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678</v>
      </c>
      <c r="C5" s="54">
        <f>VLOOKUP(B5,[2]SYS!$F$5:$G$361,2,FALSE)</f>
        <v>3</v>
      </c>
      <c r="D5" s="59" t="s">
        <v>679</v>
      </c>
      <c r="E5" s="60" t="s">
        <v>683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684</v>
      </c>
      <c r="C6" s="54">
        <f>VLOOKUP(B6,[2]SYS!$F$5:$G$361,2,FALSE)</f>
        <v>1</v>
      </c>
      <c r="D6" s="59" t="s">
        <v>679</v>
      </c>
      <c r="E6" s="60" t="s">
        <v>685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684</v>
      </c>
      <c r="C7" s="54">
        <f>VLOOKUP(B7,[2]SYS!$F$5:$G$361,2,FALSE)</f>
        <v>1</v>
      </c>
      <c r="D7" s="59" t="s">
        <v>679</v>
      </c>
      <c r="E7" s="60" t="s">
        <v>686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684</v>
      </c>
      <c r="C8" s="54">
        <f>VLOOKUP(B8,[2]SYS!$F$5:$G$361,2,FALSE)</f>
        <v>1</v>
      </c>
      <c r="D8" s="59" t="s">
        <v>679</v>
      </c>
      <c r="E8" s="60" t="s">
        <v>687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688</v>
      </c>
      <c r="C9" s="54">
        <f>VLOOKUP(B9,[2]SYS!$F$5:$G$361,2,FALSE)</f>
        <v>55</v>
      </c>
      <c r="D9" s="59" t="s">
        <v>679</v>
      </c>
      <c r="E9" s="60" t="s">
        <v>689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688</v>
      </c>
      <c r="C10" s="54">
        <f>VLOOKUP(B10,[2]SYS!$F$5:$G$361,2,FALSE)</f>
        <v>55</v>
      </c>
      <c r="D10" s="59" t="s">
        <v>679</v>
      </c>
      <c r="E10" s="60" t="s">
        <v>690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691</v>
      </c>
      <c r="C11" s="54">
        <f>VLOOKUP(B11,[2]SYS!$F$5:$G$361,2,FALSE)</f>
        <v>66</v>
      </c>
      <c r="D11" s="59" t="s">
        <v>679</v>
      </c>
      <c r="E11" s="60" t="s">
        <v>692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691</v>
      </c>
      <c r="C12" s="54">
        <f>VLOOKUP(B12,[2]SYS!$F$5:$G$361,2,FALSE)</f>
        <v>66</v>
      </c>
      <c r="D12" s="59" t="s">
        <v>679</v>
      </c>
      <c r="E12" s="60" t="s">
        <v>693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691</v>
      </c>
      <c r="C13" s="54">
        <f>VLOOKUP(B13,[2]SYS!$F$5:$G$361,2,FALSE)</f>
        <v>66</v>
      </c>
      <c r="D13" s="59" t="s">
        <v>679</v>
      </c>
      <c r="E13" s="60" t="s">
        <v>694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695</v>
      </c>
      <c r="C14" s="54">
        <f>VLOOKUP(B14,[2]SYS!$F$5:$G$361,2,FALSE)</f>
        <v>65</v>
      </c>
      <c r="D14" s="59" t="s">
        <v>679</v>
      </c>
      <c r="E14" s="60" t="s">
        <v>696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695</v>
      </c>
      <c r="C15" s="54">
        <f>VLOOKUP(B15,[2]SYS!$F$5:$G$361,2,FALSE)</f>
        <v>65</v>
      </c>
      <c r="D15" s="59" t="s">
        <v>679</v>
      </c>
      <c r="E15" s="60" t="s">
        <v>697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695</v>
      </c>
      <c r="C16" s="54">
        <f>VLOOKUP(B16,[2]SYS!$F$5:$G$361,2,FALSE)</f>
        <v>65</v>
      </c>
      <c r="D16" s="59" t="s">
        <v>679</v>
      </c>
      <c r="E16" s="60" t="s">
        <v>698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695</v>
      </c>
      <c r="C17" s="54">
        <f>VLOOKUP(B17,[2]SYS!$F$5:$G$361,2,FALSE)</f>
        <v>65</v>
      </c>
      <c r="D17" s="59" t="s">
        <v>679</v>
      </c>
      <c r="E17" s="60" t="s">
        <v>699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695</v>
      </c>
      <c r="C18" s="54">
        <f>VLOOKUP(B18,[2]SYS!$F$5:$G$361,2,FALSE)</f>
        <v>65</v>
      </c>
      <c r="D18" s="59" t="s">
        <v>679</v>
      </c>
      <c r="E18" s="60" t="s">
        <v>700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695</v>
      </c>
      <c r="C19" s="54">
        <f>VLOOKUP(B19,[2]SYS!$F$5:$G$361,2,FALSE)</f>
        <v>65</v>
      </c>
      <c r="D19" s="59" t="s">
        <v>679</v>
      </c>
      <c r="E19" s="60" t="s">
        <v>701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695</v>
      </c>
      <c r="C20" s="54">
        <f>VLOOKUP(B20,[2]SYS!$F$5:$G$361,2,FALSE)</f>
        <v>65</v>
      </c>
      <c r="D20" s="59" t="s">
        <v>679</v>
      </c>
      <c r="E20" s="60" t="s">
        <v>702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703</v>
      </c>
      <c r="C21" s="54">
        <f>VLOOKUP(B21,[2]SYS!$F$5:$G$361,2,FALSE)</f>
        <v>69</v>
      </c>
      <c r="D21" s="59" t="s">
        <v>679</v>
      </c>
      <c r="E21" s="60" t="s">
        <v>704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703</v>
      </c>
      <c r="C22" s="54">
        <f>VLOOKUP(B22,[2]SYS!$F$5:$G$361,2,FALSE)</f>
        <v>69</v>
      </c>
      <c r="D22" s="59" t="s">
        <v>679</v>
      </c>
      <c r="E22" s="60" t="s">
        <v>705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703</v>
      </c>
      <c r="C23" s="54">
        <f>VLOOKUP(B23,[2]SYS!$F$5:$G$361,2,FALSE)</f>
        <v>69</v>
      </c>
      <c r="D23" s="59" t="s">
        <v>679</v>
      </c>
      <c r="E23" s="60" t="s">
        <v>706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707</v>
      </c>
      <c r="C24" s="54">
        <f>VLOOKUP(B24,[2]SYS!$F$5:$G$361,2,FALSE)</f>
        <v>132</v>
      </c>
      <c r="D24" s="59" t="s">
        <v>679</v>
      </c>
      <c r="E24" s="60" t="s">
        <v>708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707</v>
      </c>
      <c r="C25" s="54">
        <f>VLOOKUP(B25,[2]SYS!$F$5:$G$361,2,FALSE)</f>
        <v>132</v>
      </c>
      <c r="D25" s="59" t="s">
        <v>679</v>
      </c>
      <c r="E25" s="60" t="s">
        <v>709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707</v>
      </c>
      <c r="C26" s="54">
        <f>VLOOKUP(B26,[2]SYS!$F$5:$G$361,2,FALSE)</f>
        <v>132</v>
      </c>
      <c r="D26" s="59" t="s">
        <v>679</v>
      </c>
      <c r="E26" s="60" t="s">
        <v>710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707</v>
      </c>
      <c r="C27" s="54">
        <f>VLOOKUP(B27,[2]SYS!$F$5:$G$361,2,FALSE)</f>
        <v>132</v>
      </c>
      <c r="D27" s="59" t="s">
        <v>679</v>
      </c>
      <c r="E27" s="60" t="s">
        <v>711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707</v>
      </c>
      <c r="C28" s="54">
        <f>VLOOKUP(B28,[2]SYS!$F$5:$G$361,2,FALSE)</f>
        <v>132</v>
      </c>
      <c r="D28" s="59" t="s">
        <v>679</v>
      </c>
      <c r="E28" s="60" t="s">
        <v>712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707</v>
      </c>
      <c r="C29" s="54">
        <f>VLOOKUP(B29,[2]SYS!$F$5:$G$361,2,FALSE)</f>
        <v>132</v>
      </c>
      <c r="D29" s="59" t="s">
        <v>679</v>
      </c>
      <c r="E29" s="60" t="s">
        <v>713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707</v>
      </c>
      <c r="C30" s="54">
        <f>VLOOKUP(B30,[2]SYS!$F$5:$G$361,2,FALSE)</f>
        <v>132</v>
      </c>
      <c r="D30" s="59" t="s">
        <v>679</v>
      </c>
      <c r="E30" s="60" t="s">
        <v>714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707</v>
      </c>
      <c r="C31" s="54">
        <f>VLOOKUP(B31,[2]SYS!$F$5:$G$361,2,FALSE)</f>
        <v>132</v>
      </c>
      <c r="D31" s="59" t="s">
        <v>679</v>
      </c>
      <c r="E31" s="60" t="s">
        <v>715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707</v>
      </c>
      <c r="C32" s="54">
        <f>VLOOKUP(B32,[2]SYS!$F$5:$G$361,2,FALSE)</f>
        <v>132</v>
      </c>
      <c r="D32" s="59" t="s">
        <v>679</v>
      </c>
      <c r="E32" s="60" t="s">
        <v>716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707</v>
      </c>
      <c r="C33" s="54">
        <f>VLOOKUP(B33,[2]SYS!$F$5:$G$361,2,FALSE)</f>
        <v>132</v>
      </c>
      <c r="D33" s="59" t="s">
        <v>679</v>
      </c>
      <c r="E33" s="60" t="s">
        <v>717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707</v>
      </c>
      <c r="C34" s="54">
        <f>VLOOKUP(B34,[2]SYS!$F$5:$G$361,2,FALSE)</f>
        <v>132</v>
      </c>
      <c r="D34" s="59" t="s">
        <v>679</v>
      </c>
      <c r="E34" s="60" t="s">
        <v>718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707</v>
      </c>
      <c r="C35" s="54">
        <f>VLOOKUP(B35,[2]SYS!$F$5:$G$361,2,FALSE)</f>
        <v>132</v>
      </c>
      <c r="D35" s="59" t="s">
        <v>679</v>
      </c>
      <c r="E35" s="60" t="s">
        <v>719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707</v>
      </c>
      <c r="C36" s="54">
        <f>VLOOKUP(B36,[2]SYS!$F$5:$G$361,2,FALSE)</f>
        <v>132</v>
      </c>
      <c r="D36" s="59" t="s">
        <v>679</v>
      </c>
      <c r="E36" s="60" t="s">
        <v>720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707</v>
      </c>
      <c r="C37" s="54">
        <f>VLOOKUP(B37,[2]SYS!$F$5:$G$361,2,FALSE)</f>
        <v>132</v>
      </c>
      <c r="D37" s="59" t="s">
        <v>679</v>
      </c>
      <c r="E37" s="60" t="s">
        <v>721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722</v>
      </c>
      <c r="C38" s="54">
        <f>VLOOKUP(B38,[2]SYS!$F$5:$G$361,2,FALSE)</f>
        <v>92</v>
      </c>
      <c r="D38" s="59" t="s">
        <v>679</v>
      </c>
      <c r="E38" s="60" t="s">
        <v>723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722</v>
      </c>
      <c r="C39" s="54">
        <f>VLOOKUP(B39,[2]SYS!$F$5:$G$361,2,FALSE)</f>
        <v>92</v>
      </c>
      <c r="D39" s="59" t="s">
        <v>679</v>
      </c>
      <c r="E39" s="60" t="s">
        <v>724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722</v>
      </c>
      <c r="C40" s="54">
        <f>VLOOKUP(B40,[2]SYS!$F$5:$G$361,2,FALSE)</f>
        <v>92</v>
      </c>
      <c r="D40" s="59" t="s">
        <v>679</v>
      </c>
      <c r="E40" s="60" t="s">
        <v>725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703</v>
      </c>
      <c r="C41" s="54">
        <f>VLOOKUP(B41,[2]SYS!$F$5:$G$361,2,FALSE)</f>
        <v>69</v>
      </c>
      <c r="D41" s="59" t="s">
        <v>679</v>
      </c>
      <c r="E41" s="60" t="s">
        <v>726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703</v>
      </c>
      <c r="C42" s="54">
        <f>VLOOKUP(B42,[2]SYS!$F$5:$G$361,2,FALSE)</f>
        <v>69</v>
      </c>
      <c r="D42" s="59" t="s">
        <v>679</v>
      </c>
      <c r="E42" s="60" t="s">
        <v>727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703</v>
      </c>
      <c r="C43" s="54">
        <f>VLOOKUP(B43,[2]SYS!$F$5:$G$361,2,FALSE)</f>
        <v>69</v>
      </c>
      <c r="D43" s="59" t="s">
        <v>679</v>
      </c>
      <c r="E43" s="60" t="s">
        <v>728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729</v>
      </c>
      <c r="C44" s="54">
        <f>VLOOKUP(B44,[2]SYS!$F$5:$G$361,2,FALSE)</f>
        <v>137</v>
      </c>
      <c r="D44" s="59" t="s">
        <v>679</v>
      </c>
      <c r="E44" s="60" t="s">
        <v>730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729</v>
      </c>
      <c r="C45" s="54">
        <f>VLOOKUP(B45,[2]SYS!$F$5:$G$361,2,FALSE)</f>
        <v>137</v>
      </c>
      <c r="D45" s="59" t="s">
        <v>679</v>
      </c>
      <c r="E45" s="60" t="s">
        <v>731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688</v>
      </c>
      <c r="C46" s="54">
        <f>VLOOKUP(B46,[2]SYS!$F$5:$G$361,2,FALSE)</f>
        <v>55</v>
      </c>
      <c r="D46" s="59" t="s">
        <v>679</v>
      </c>
      <c r="E46" s="60" t="s">
        <v>732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688</v>
      </c>
      <c r="C47" s="54">
        <f>VLOOKUP(B47,[2]SYS!$F$5:$G$361,2,FALSE)</f>
        <v>55</v>
      </c>
      <c r="D47" s="59" t="s">
        <v>679</v>
      </c>
      <c r="E47" s="60" t="s">
        <v>733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688</v>
      </c>
      <c r="C48" s="54">
        <f>VLOOKUP(B48,[2]SYS!$F$5:$G$361,2,FALSE)</f>
        <v>55</v>
      </c>
      <c r="D48" s="59" t="s">
        <v>679</v>
      </c>
      <c r="E48" s="60" t="s">
        <v>734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688</v>
      </c>
      <c r="C49" s="54">
        <f>VLOOKUP(B49,[2]SYS!$F$5:$G$361,2,FALSE)</f>
        <v>55</v>
      </c>
      <c r="D49" s="59" t="s">
        <v>679</v>
      </c>
      <c r="E49" s="60" t="s">
        <v>735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688</v>
      </c>
      <c r="C50" s="54">
        <f>VLOOKUP(B50,[2]SYS!$F$5:$G$361,2,FALSE)</f>
        <v>55</v>
      </c>
      <c r="D50" s="59" t="s">
        <v>679</v>
      </c>
      <c r="E50" s="60" t="s">
        <v>736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688</v>
      </c>
      <c r="C51" s="54">
        <f>VLOOKUP(B51,[2]SYS!$F$5:$G$361,2,FALSE)</f>
        <v>55</v>
      </c>
      <c r="D51" s="59" t="s">
        <v>679</v>
      </c>
      <c r="E51" s="60" t="s">
        <v>737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738</v>
      </c>
      <c r="C52" s="54">
        <f>VLOOKUP(B52,[2]SYS!$F$5:$G$361,2,FALSE)</f>
        <v>94</v>
      </c>
      <c r="D52" s="59" t="s">
        <v>679</v>
      </c>
      <c r="E52" s="60" t="s">
        <v>739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688</v>
      </c>
      <c r="C53" s="54">
        <f>VLOOKUP(B53,[2]SYS!$F$5:$G$361,2,FALSE)</f>
        <v>55</v>
      </c>
      <c r="D53" s="59" t="s">
        <v>679</v>
      </c>
      <c r="E53" s="60" t="s">
        <v>740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688</v>
      </c>
      <c r="C54" s="54">
        <f>VLOOKUP(B54,[2]SYS!$F$5:$G$361,2,FALSE)</f>
        <v>55</v>
      </c>
      <c r="D54" s="59" t="s">
        <v>679</v>
      </c>
      <c r="E54" s="60" t="s">
        <v>741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688</v>
      </c>
      <c r="C55" s="54">
        <f>VLOOKUP(B55,[2]SYS!$F$5:$G$361,2,FALSE)</f>
        <v>55</v>
      </c>
      <c r="D55" s="59" t="s">
        <v>679</v>
      </c>
      <c r="E55" s="60" t="s">
        <v>742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688</v>
      </c>
      <c r="C56" s="54">
        <f>VLOOKUP(B56,[2]SYS!$F$5:$G$361,2,FALSE)</f>
        <v>55</v>
      </c>
      <c r="D56" s="59" t="s">
        <v>679</v>
      </c>
      <c r="E56" s="60" t="s">
        <v>743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722</v>
      </c>
      <c r="C57" s="54">
        <f>VLOOKUP(B57,[2]SYS!$F$5:$G$361,2,FALSE)</f>
        <v>92</v>
      </c>
      <c r="D57" s="59" t="s">
        <v>679</v>
      </c>
      <c r="E57" s="60" t="s">
        <v>744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722</v>
      </c>
      <c r="C58" s="54">
        <f>VLOOKUP(B58,[2]SYS!$F$5:$G$361,2,FALSE)</f>
        <v>92</v>
      </c>
      <c r="D58" s="59" t="s">
        <v>679</v>
      </c>
      <c r="E58" s="60" t="s">
        <v>745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722</v>
      </c>
      <c r="C59" s="54">
        <f>VLOOKUP(B59,[2]SYS!$F$5:$G$361,2,FALSE)</f>
        <v>92</v>
      </c>
      <c r="D59" s="59" t="s">
        <v>679</v>
      </c>
      <c r="E59" s="60" t="s">
        <v>746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747</v>
      </c>
      <c r="C60" s="54">
        <f>VLOOKUP(B60,[2]SYS!$F$5:$G$361,2,FALSE)</f>
        <v>143</v>
      </c>
      <c r="D60" s="59" t="s">
        <v>679</v>
      </c>
      <c r="E60" s="60" t="s">
        <v>748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749</v>
      </c>
      <c r="C61" s="54">
        <f>VLOOKUP(B61,[2]SYS!$F$5:$G$361,2,FALSE)</f>
        <v>136</v>
      </c>
      <c r="D61" s="59" t="s">
        <v>679</v>
      </c>
      <c r="E61" s="60" t="s">
        <v>750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749</v>
      </c>
      <c r="C62" s="54">
        <f>VLOOKUP(B62,[2]SYS!$F$5:$G$361,2,FALSE)</f>
        <v>136</v>
      </c>
      <c r="D62" s="59" t="s">
        <v>679</v>
      </c>
      <c r="E62" s="60" t="s">
        <v>751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752</v>
      </c>
      <c r="C63" s="54">
        <f>VLOOKUP(B63,[2]SYS!$F$5:$G$361,2,FALSE)</f>
        <v>138</v>
      </c>
      <c r="D63" s="59" t="s">
        <v>679</v>
      </c>
      <c r="E63" s="60" t="s">
        <v>753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752</v>
      </c>
      <c r="C64" s="54">
        <f>VLOOKUP(B64,[2]SYS!$F$5:$G$361,2,FALSE)</f>
        <v>138</v>
      </c>
      <c r="D64" s="59" t="s">
        <v>679</v>
      </c>
      <c r="E64" s="60" t="s">
        <v>754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755</v>
      </c>
      <c r="C65" s="54">
        <f>VLOOKUP(B65,[2]SYS!$F$5:$G$361,2,FALSE)</f>
        <v>134</v>
      </c>
      <c r="D65" s="59" t="s">
        <v>679</v>
      </c>
      <c r="E65" s="60" t="s">
        <v>756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755</v>
      </c>
      <c r="C66" s="54">
        <f>VLOOKUP(B66,[2]SYS!$F$5:$G$361,2,FALSE)</f>
        <v>134</v>
      </c>
      <c r="D66" s="59" t="s">
        <v>679</v>
      </c>
      <c r="E66" s="60" t="s">
        <v>757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755</v>
      </c>
      <c r="C67" s="54">
        <f>VLOOKUP(B67,[2]SYS!$F$5:$G$361,2,FALSE)</f>
        <v>134</v>
      </c>
      <c r="D67" s="59" t="s">
        <v>679</v>
      </c>
      <c r="E67" s="60" t="s">
        <v>758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755</v>
      </c>
      <c r="C68" s="54">
        <f>VLOOKUP(B68,[2]SYS!$F$5:$G$361,2,FALSE)</f>
        <v>134</v>
      </c>
      <c r="D68" s="59" t="s">
        <v>679</v>
      </c>
      <c r="E68" s="60" t="s">
        <v>759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755</v>
      </c>
      <c r="C69" s="54">
        <f>VLOOKUP(B69,[2]SYS!$F$5:$G$361,2,FALSE)</f>
        <v>134</v>
      </c>
      <c r="D69" s="59" t="s">
        <v>679</v>
      </c>
      <c r="E69" s="60" t="s">
        <v>760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755</v>
      </c>
      <c r="C70" s="54">
        <f>VLOOKUP(B70,[2]SYS!$F$5:$G$361,2,FALSE)</f>
        <v>134</v>
      </c>
      <c r="D70" s="59" t="s">
        <v>679</v>
      </c>
      <c r="E70" s="60" t="s">
        <v>761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762</v>
      </c>
      <c r="C71" s="54">
        <f>VLOOKUP(B71,[2]SYS!$F$5:$G$361,2,FALSE)</f>
        <v>222</v>
      </c>
      <c r="D71" s="59" t="s">
        <v>679</v>
      </c>
      <c r="E71" s="60" t="s">
        <v>763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762</v>
      </c>
      <c r="C72" s="54">
        <f>VLOOKUP(B72,[2]SYS!$F$5:$G$361,2,FALSE)</f>
        <v>222</v>
      </c>
      <c r="D72" s="59" t="s">
        <v>679</v>
      </c>
      <c r="E72" s="60" t="s">
        <v>764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765</v>
      </c>
      <c r="C73" s="54">
        <f>VLOOKUP(B73,[2]SYS!$F$5:$G$361,2,FALSE)</f>
        <v>140</v>
      </c>
      <c r="D73" s="59" t="s">
        <v>679</v>
      </c>
      <c r="E73" s="60" t="s">
        <v>766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765</v>
      </c>
      <c r="C74" s="54">
        <f>VLOOKUP(B74,[2]SYS!$F$5:$G$361,2,FALSE)</f>
        <v>140</v>
      </c>
      <c r="D74" s="59" t="s">
        <v>679</v>
      </c>
      <c r="E74" s="60" t="s">
        <v>767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765</v>
      </c>
      <c r="C75" s="54">
        <f>VLOOKUP(B75,[2]SYS!$F$5:$G$361,2,FALSE)</f>
        <v>140</v>
      </c>
      <c r="D75" s="59" t="s">
        <v>679</v>
      </c>
      <c r="E75" s="60" t="s">
        <v>768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769</v>
      </c>
      <c r="C76" s="54">
        <f>VLOOKUP(B76,[2]SYS!$F$5:$G$361,2,FALSE)</f>
        <v>204</v>
      </c>
      <c r="D76" s="59" t="s">
        <v>679</v>
      </c>
      <c r="E76" s="60" t="s">
        <v>770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771</v>
      </c>
      <c r="C77" s="54">
        <f>VLOOKUP(B77,[2]SYS!$F$5:$G$361,2,FALSE)</f>
        <v>218</v>
      </c>
      <c r="D77" s="59" t="s">
        <v>679</v>
      </c>
      <c r="E77" s="60" t="s">
        <v>772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771</v>
      </c>
      <c r="C78" s="54">
        <f>VLOOKUP(B78,[2]SYS!$F$5:$G$361,2,FALSE)</f>
        <v>218</v>
      </c>
      <c r="D78" s="59" t="s">
        <v>679</v>
      </c>
      <c r="E78" s="60" t="s">
        <v>773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771</v>
      </c>
      <c r="C79" s="54">
        <f>VLOOKUP(B79,[2]SYS!$F$5:$G$361,2,FALSE)</f>
        <v>218</v>
      </c>
      <c r="D79" s="59" t="s">
        <v>679</v>
      </c>
      <c r="E79" s="60" t="s">
        <v>774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771</v>
      </c>
      <c r="C80" s="54">
        <f>VLOOKUP(B80,[2]SYS!$F$5:$G$361,2,FALSE)</f>
        <v>218</v>
      </c>
      <c r="D80" s="59" t="s">
        <v>679</v>
      </c>
      <c r="E80" s="60" t="s">
        <v>775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776</v>
      </c>
      <c r="C81" s="54">
        <f>VLOOKUP(B81,[2]SYS!$F$5:$G$361,2,FALSE)</f>
        <v>216</v>
      </c>
      <c r="D81" s="59" t="s">
        <v>679</v>
      </c>
      <c r="E81" s="60" t="s">
        <v>777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776</v>
      </c>
      <c r="C82" s="54">
        <f>VLOOKUP(B82,[2]SYS!$F$5:$G$361,2,FALSE)</f>
        <v>216</v>
      </c>
      <c r="D82" s="59" t="s">
        <v>679</v>
      </c>
      <c r="E82" s="60" t="s">
        <v>778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762</v>
      </c>
      <c r="C83" s="54">
        <f>VLOOKUP(B83,[2]SYS!$F$5:$G$361,2,FALSE)</f>
        <v>222</v>
      </c>
      <c r="D83" s="59" t="s">
        <v>679</v>
      </c>
      <c r="E83" s="60" t="s">
        <v>779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762</v>
      </c>
      <c r="C84" s="54">
        <f>VLOOKUP(B84,[2]SYS!$F$5:$G$361,2,FALSE)</f>
        <v>222</v>
      </c>
      <c r="D84" s="59" t="s">
        <v>679</v>
      </c>
      <c r="E84" s="60" t="s">
        <v>780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762</v>
      </c>
      <c r="C85" s="54">
        <f>VLOOKUP(B85,[2]SYS!$F$5:$G$361,2,FALSE)</f>
        <v>222</v>
      </c>
      <c r="D85" s="59" t="s">
        <v>679</v>
      </c>
      <c r="E85" s="60" t="s">
        <v>781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762</v>
      </c>
      <c r="C86" s="54">
        <f>VLOOKUP(B86,[2]SYS!$F$5:$G$361,2,FALSE)</f>
        <v>222</v>
      </c>
      <c r="D86" s="59" t="s">
        <v>679</v>
      </c>
      <c r="E86" s="60" t="s">
        <v>782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762</v>
      </c>
      <c r="C87" s="54">
        <f>VLOOKUP(B87,[2]SYS!$F$5:$G$361,2,FALSE)</f>
        <v>222</v>
      </c>
      <c r="D87" s="59" t="s">
        <v>679</v>
      </c>
      <c r="E87" s="60" t="s">
        <v>783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762</v>
      </c>
      <c r="C88" s="54">
        <f>VLOOKUP(B88,[2]SYS!$F$5:$G$361,2,FALSE)</f>
        <v>222</v>
      </c>
      <c r="D88" s="59" t="s">
        <v>679</v>
      </c>
      <c r="E88" s="60" t="s">
        <v>784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785</v>
      </c>
      <c r="C89" s="54">
        <f>VLOOKUP(B89,[2]SYS!$F$5:$G$361,2,FALSE)</f>
        <v>230</v>
      </c>
      <c r="D89" s="59" t="s">
        <v>679</v>
      </c>
      <c r="E89" s="60" t="s">
        <v>786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785</v>
      </c>
      <c r="C90" s="54">
        <f>VLOOKUP(B90,[2]SYS!$F$5:$G$361,2,FALSE)</f>
        <v>230</v>
      </c>
      <c r="D90" s="59" t="s">
        <v>679</v>
      </c>
      <c r="E90" s="60" t="s">
        <v>787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785</v>
      </c>
      <c r="C91" s="54">
        <f>VLOOKUP(B91,[2]SYS!$F$5:$G$361,2,FALSE)</f>
        <v>230</v>
      </c>
      <c r="D91" s="59" t="s">
        <v>679</v>
      </c>
      <c r="E91" s="60" t="s">
        <v>788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785</v>
      </c>
      <c r="C92" s="54">
        <f>VLOOKUP(B92,[2]SYS!$F$5:$G$361,2,FALSE)</f>
        <v>230</v>
      </c>
      <c r="D92" s="59" t="s">
        <v>679</v>
      </c>
      <c r="E92" s="60" t="s">
        <v>789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785</v>
      </c>
      <c r="C93" s="54">
        <f>VLOOKUP(B93,[2]SYS!$F$5:$G$361,2,FALSE)</f>
        <v>230</v>
      </c>
      <c r="D93" s="59" t="s">
        <v>679</v>
      </c>
      <c r="E93" s="60" t="s">
        <v>790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785</v>
      </c>
      <c r="C94" s="54">
        <f>VLOOKUP(B94,[2]SYS!$F$5:$G$361,2,FALSE)</f>
        <v>230</v>
      </c>
      <c r="D94" s="59" t="s">
        <v>679</v>
      </c>
      <c r="E94" s="60" t="s">
        <v>791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762</v>
      </c>
      <c r="C95" s="54">
        <f>VLOOKUP(B95,[2]SYS!$F$5:$G$361,2,FALSE)</f>
        <v>222</v>
      </c>
      <c r="D95" s="59" t="s">
        <v>679</v>
      </c>
      <c r="E95" s="60" t="s">
        <v>792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762</v>
      </c>
      <c r="C96" s="54">
        <f>VLOOKUP(B96,[2]SYS!$F$5:$G$361,2,FALSE)</f>
        <v>222</v>
      </c>
      <c r="D96" s="59" t="s">
        <v>679</v>
      </c>
      <c r="E96" s="60" t="s">
        <v>793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794</v>
      </c>
      <c r="C97" s="54">
        <f>VLOOKUP(B97,[2]SYS!$F$5:$G$361,2,FALSE)</f>
        <v>267</v>
      </c>
      <c r="D97" s="59" t="s">
        <v>679</v>
      </c>
      <c r="E97" s="60" t="s">
        <v>795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796</v>
      </c>
      <c r="C98" s="54">
        <f>VLOOKUP(B98,[2]SYS!$F$5:$G$361,2,FALSE)</f>
        <v>268</v>
      </c>
      <c r="D98" s="59" t="s">
        <v>679</v>
      </c>
      <c r="E98" s="60" t="s">
        <v>797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796</v>
      </c>
      <c r="C99" s="54">
        <f>VLOOKUP(B99,[2]SYS!$F$5:$G$361,2,FALSE)</f>
        <v>268</v>
      </c>
      <c r="D99" s="59" t="s">
        <v>679</v>
      </c>
      <c r="E99" s="60" t="s">
        <v>798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794</v>
      </c>
      <c r="C100" s="54">
        <f>VLOOKUP(B100,[2]SYS!$F$5:$G$361,2,FALSE)</f>
        <v>267</v>
      </c>
      <c r="D100" s="59" t="s">
        <v>679</v>
      </c>
      <c r="E100" s="60" t="s">
        <v>799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794</v>
      </c>
      <c r="C101" s="54">
        <f>VLOOKUP(B101,[2]SYS!$F$5:$G$361,2,FALSE)</f>
        <v>267</v>
      </c>
      <c r="D101" s="59" t="s">
        <v>679</v>
      </c>
      <c r="E101" s="60" t="s">
        <v>800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801</v>
      </c>
      <c r="C102" s="54">
        <f>VLOOKUP(B102,[2]SYS!$F$5:$G$361,2,FALSE)</f>
        <v>300</v>
      </c>
      <c r="D102" s="59" t="s">
        <v>679</v>
      </c>
      <c r="E102" s="60" t="s">
        <v>802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801</v>
      </c>
      <c r="C103" s="54">
        <f>VLOOKUP(B103,[2]SYS!$F$5:$G$361,2,FALSE)</f>
        <v>300</v>
      </c>
      <c r="D103" s="59" t="s">
        <v>679</v>
      </c>
      <c r="E103" s="60" t="s">
        <v>803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801</v>
      </c>
      <c r="C104" s="54">
        <f>VLOOKUP(B104,[2]SYS!$F$5:$G$361,2,FALSE)</f>
        <v>300</v>
      </c>
      <c r="D104" s="59" t="s">
        <v>679</v>
      </c>
      <c r="E104" s="60" t="s">
        <v>804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801</v>
      </c>
      <c r="C105" s="54">
        <f>VLOOKUP(B105,[2]SYS!$F$5:$G$361,2,FALSE)</f>
        <v>300</v>
      </c>
      <c r="D105" s="59" t="s">
        <v>679</v>
      </c>
      <c r="E105" s="60" t="s">
        <v>805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806</v>
      </c>
      <c r="C106" s="54">
        <f>VLOOKUP(B106,[2]SYS!$F$5:$G$361,2,FALSE)</f>
        <v>293</v>
      </c>
      <c r="D106" s="59" t="s">
        <v>679</v>
      </c>
      <c r="E106" s="60" t="s">
        <v>807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806</v>
      </c>
      <c r="C107" s="54">
        <f>VLOOKUP(B107,[2]SYS!$F$5:$G$361,2,FALSE)</f>
        <v>293</v>
      </c>
      <c r="D107" s="59" t="s">
        <v>679</v>
      </c>
      <c r="E107" s="60" t="s">
        <v>808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809</v>
      </c>
      <c r="C108" s="54">
        <f>VLOOKUP(B108,[2]SYS!$F$5:$G$361,2,FALSE)</f>
        <v>285</v>
      </c>
      <c r="D108" s="59" t="s">
        <v>679</v>
      </c>
      <c r="E108" s="60" t="s">
        <v>810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809</v>
      </c>
      <c r="C109" s="54">
        <f>VLOOKUP(B109,[2]SYS!$F$5:$G$361,2,FALSE)</f>
        <v>285</v>
      </c>
      <c r="D109" s="59" t="s">
        <v>679</v>
      </c>
      <c r="E109" s="60" t="s">
        <v>811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809</v>
      </c>
      <c r="C110" s="54">
        <f>VLOOKUP(B110,[2]SYS!$F$5:$G$361,2,FALSE)</f>
        <v>285</v>
      </c>
      <c r="D110" s="59" t="s">
        <v>679</v>
      </c>
      <c r="E110" s="60" t="s">
        <v>812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809</v>
      </c>
      <c r="C111" s="54">
        <f>VLOOKUP(B111,[2]SYS!$F$5:$G$361,2,FALSE)</f>
        <v>285</v>
      </c>
      <c r="D111" s="59" t="s">
        <v>679</v>
      </c>
      <c r="E111" s="60" t="s">
        <v>813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814</v>
      </c>
      <c r="C112" s="54">
        <f>VLOOKUP(B112,[2]SYS!$F$5:$G$361,2,FALSE)</f>
        <v>338</v>
      </c>
      <c r="D112" s="59" t="s">
        <v>679</v>
      </c>
      <c r="E112" s="60" t="s">
        <v>815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814</v>
      </c>
      <c r="C113" s="54">
        <f>VLOOKUP(B113,[2]SYS!$F$5:$G$361,2,FALSE)</f>
        <v>338</v>
      </c>
      <c r="D113" s="59" t="s">
        <v>679</v>
      </c>
      <c r="E113" s="60" t="s">
        <v>816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817</v>
      </c>
      <c r="C114" s="54">
        <f>VLOOKUP(B114,[2]SYS!$F$5:$G$361,2,FALSE)</f>
        <v>352</v>
      </c>
      <c r="D114" s="59" t="s">
        <v>679</v>
      </c>
      <c r="E114" s="60" t="s">
        <v>818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817</v>
      </c>
      <c r="C115" s="54">
        <f>VLOOKUP(B115,[2]SYS!$F$5:$G$361,2,FALSE)</f>
        <v>352</v>
      </c>
      <c r="D115" s="59" t="s">
        <v>679</v>
      </c>
      <c r="E115" s="60" t="s">
        <v>819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820</v>
      </c>
      <c r="C116" s="54">
        <f>VLOOKUP(B116,[2]SYS!$F$5:$G$361,2,FALSE)</f>
        <v>316</v>
      </c>
      <c r="D116" s="59" t="s">
        <v>821</v>
      </c>
      <c r="E116" s="60" t="s">
        <v>822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820</v>
      </c>
      <c r="C117" s="54">
        <f>VLOOKUP(B117,[2]SYS!$F$5:$G$361,2,FALSE)</f>
        <v>316</v>
      </c>
      <c r="D117" s="59" t="s">
        <v>821</v>
      </c>
      <c r="E117" s="60" t="s">
        <v>823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820</v>
      </c>
      <c r="C118" s="54">
        <f>VLOOKUP(B118,[2]SYS!$F$5:$G$361,2,FALSE)</f>
        <v>316</v>
      </c>
      <c r="D118" s="59" t="s">
        <v>821</v>
      </c>
      <c r="E118" s="60" t="s">
        <v>824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820</v>
      </c>
      <c r="C119" s="54">
        <f>VLOOKUP(B119,[2]SYS!$F$5:$G$361,2,FALSE)</f>
        <v>316</v>
      </c>
      <c r="D119" s="64" t="s">
        <v>679</v>
      </c>
      <c r="E119" s="65" t="s">
        <v>825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127</v>
      </c>
      <c r="B1" s="4" t="s">
        <v>15</v>
      </c>
      <c r="C1" s="4" t="s">
        <v>101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97" t="b">
        <v>0</v>
      </c>
      <c r="L1" s="97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138</v>
      </c>
      <c r="B2" s="12" t="s">
        <v>1005</v>
      </c>
      <c r="C2" s="4" t="s">
        <v>101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97" t="b">
        <v>0</v>
      </c>
      <c r="L2" s="97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139</v>
      </c>
      <c r="B3" s="4" t="s">
        <v>14</v>
      </c>
      <c r="C3" s="4" t="s">
        <v>101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97" t="b">
        <v>0</v>
      </c>
      <c r="L3" s="97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147</v>
      </c>
      <c r="B4" s="4" t="s">
        <v>14</v>
      </c>
      <c r="C4" s="4" t="s">
        <v>101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97" t="b">
        <v>0</v>
      </c>
      <c r="L4" s="97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152</v>
      </c>
      <c r="B5" s="4" t="s">
        <v>14</v>
      </c>
      <c r="C5" s="4" t="s">
        <v>101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97" t="b">
        <v>0</v>
      </c>
      <c r="L5" s="97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157</v>
      </c>
      <c r="B6" s="4" t="s">
        <v>14</v>
      </c>
      <c r="C6" s="4" t="s">
        <v>101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97" t="b">
        <v>0</v>
      </c>
      <c r="L6" s="97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199</v>
      </c>
      <c r="B7" s="4" t="s">
        <v>15</v>
      </c>
      <c r="C7" s="4" t="s">
        <v>101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97" t="b">
        <v>0</v>
      </c>
      <c r="L7" s="97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98" t="s">
        <v>229</v>
      </c>
      <c r="B8" s="4" t="s">
        <v>12</v>
      </c>
      <c r="C8" s="4" t="s">
        <v>101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97" t="b">
        <v>0</v>
      </c>
      <c r="L8" s="97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98" t="s">
        <v>237</v>
      </c>
      <c r="B9" s="4" t="s">
        <v>12</v>
      </c>
      <c r="C9" s="4" t="s">
        <v>101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97" t="b">
        <v>0</v>
      </c>
      <c r="L9" s="97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2026-01-08T14:52:04Z</dcterms:modified>
</cp:coreProperties>
</file>