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200"/>
  </bookViews>
  <sheets>
    <sheet name="Data" sheetId="6" r:id="rId1"/>
    <sheet name="DataSources" sheetId="20" r:id="rId2"/>
    <sheet name="Abbreviation" sheetId="19" r:id="rId3"/>
  </sheets>
  <definedNames>
    <definedName name="_xlnm._FilterDatabase" localSheetId="0" hidden="1">Data!$A$1:$AL$236</definedName>
    <definedName name="_xlnm._FilterDatabase" localSheetId="1" hidden="1">DataSources!$A$1:$B$70</definedName>
    <definedName name="OLE_LINK20" localSheetId="2">Abbreviation!$F$4</definedName>
  </definedNames>
  <calcPr calcId="144525"/>
</workbook>
</file>

<file path=xl/sharedStrings.xml><?xml version="1.0" encoding="utf-8"?>
<sst xmlns="http://schemas.openxmlformats.org/spreadsheetml/2006/main" count="1543" uniqueCount="298">
  <si>
    <t>平台</t>
  </si>
  <si>
    <t>文献</t>
  </si>
  <si>
    <t>Location</t>
  </si>
  <si>
    <t>Cliamte</t>
  </si>
  <si>
    <t>Experiment</t>
  </si>
  <si>
    <t>样本大小</t>
  </si>
  <si>
    <t>SR</t>
  </si>
  <si>
    <t>Rh</t>
  </si>
  <si>
    <t>Ra</t>
  </si>
  <si>
    <t>ID</t>
  </si>
  <si>
    <t>Study</t>
  </si>
  <si>
    <t>Citations</t>
  </si>
  <si>
    <t>Latitude</t>
  </si>
  <si>
    <t xml:space="preserve">Longitude </t>
  </si>
  <si>
    <t>Elevation (m)</t>
  </si>
  <si>
    <t>MAT (°C)</t>
  </si>
  <si>
    <t>MAP (mm)</t>
  </si>
  <si>
    <t>Method</t>
  </si>
  <si>
    <t>Magnitude (℃)</t>
  </si>
  <si>
    <t>Magnitude_new (℃)</t>
  </si>
  <si>
    <t>Duration (yr)</t>
  </si>
  <si>
    <t>Duration_new (yr)</t>
  </si>
  <si>
    <t>Sample size</t>
  </si>
  <si>
    <t>CK_M</t>
  </si>
  <si>
    <t>CK_SD</t>
  </si>
  <si>
    <t>CK_SE</t>
  </si>
  <si>
    <t>W_M</t>
  </si>
  <si>
    <t>W_SD</t>
  </si>
  <si>
    <t>W_SE</t>
  </si>
  <si>
    <t>Vi</t>
  </si>
  <si>
    <t>RR</t>
  </si>
  <si>
    <t>Flanagan et al. 2013</t>
  </si>
  <si>
    <t>49.47°N</t>
  </si>
  <si>
    <t>112.94°W</t>
  </si>
  <si>
    <t>OTC</t>
  </si>
  <si>
    <t>&lt;2</t>
  </si>
  <si>
    <t>&lt;5</t>
  </si>
  <si>
    <t>de Boeck et al. 2007</t>
  </si>
  <si>
    <t>51.15°N</t>
  </si>
  <si>
    <t>4.40°E</t>
  </si>
  <si>
    <t>Others</t>
  </si>
  <si>
    <t>≥2</t>
  </si>
  <si>
    <t>Li et al. 2013</t>
  </si>
  <si>
    <t>34.98°N</t>
  </si>
  <si>
    <t>97.52°W</t>
  </si>
  <si>
    <t>IH</t>
  </si>
  <si>
    <t>Wan et al. 2005</t>
  </si>
  <si>
    <t>Luo et al. 2009</t>
  </si>
  <si>
    <t>Zhou et al. 2007</t>
  </si>
  <si>
    <t>5-10</t>
  </si>
  <si>
    <t>de Dato et al. 2010</t>
  </si>
  <si>
    <t>40.62°N</t>
  </si>
  <si>
    <t>8.17°E</t>
  </si>
  <si>
    <t>Gill 2014</t>
  </si>
  <si>
    <t>39.28°N</t>
  </si>
  <si>
    <t>110.50°W</t>
  </si>
  <si>
    <t>Briones et al. 2009</t>
  </si>
  <si>
    <t>55.50°N</t>
  </si>
  <si>
    <t>2.08°W</t>
  </si>
  <si>
    <t>HC</t>
  </si>
  <si>
    <t>Casella &amp; Soussana 1997</t>
  </si>
  <si>
    <t>45.72°N</t>
  </si>
  <si>
    <t>3.02°E</t>
  </si>
  <si>
    <t>Lu et al. 2013</t>
  </si>
  <si>
    <t>30.95°N</t>
  </si>
  <si>
    <t>88.70°E</t>
  </si>
  <si>
    <t>Wan et al. 2009</t>
  </si>
  <si>
    <t>42.03°N</t>
  </si>
  <si>
    <t>116.28°E</t>
  </si>
  <si>
    <t>Xia et al. 2009</t>
  </si>
  <si>
    <t>Wang et al. 2012</t>
  </si>
  <si>
    <t>41.77°N</t>
  </si>
  <si>
    <t>111.88°E</t>
  </si>
  <si>
    <t>Suseela &amp; Dukes 2013</t>
  </si>
  <si>
    <t>42.38°N</t>
  </si>
  <si>
    <t>71.21°W</t>
  </si>
  <si>
    <t>An experiment conducted by Dr. Shiqiang Wan's lab, see Song 2019 Nature ecology and evolution 3: 1309-1320.</t>
  </si>
  <si>
    <t>Niu et al. 2009; Liu et al. 2009; Niu et al. 2011</t>
  </si>
  <si>
    <t>&gt;10</t>
  </si>
  <si>
    <t>Garten et al. 2009</t>
  </si>
  <si>
    <t>35.90°N</t>
  </si>
  <si>
    <t>84.33°W</t>
  </si>
  <si>
    <t>Song et al. 2019</t>
  </si>
  <si>
    <t>Ganjurjav 2017</t>
  </si>
  <si>
    <t>31.43°N</t>
  </si>
  <si>
    <t>92.02°E</t>
  </si>
  <si>
    <t>Mao 2016</t>
  </si>
  <si>
    <t>37.73°N</t>
  </si>
  <si>
    <t>100.08°E</t>
  </si>
  <si>
    <t>Chen 2015</t>
  </si>
  <si>
    <t>36.95°N</t>
  </si>
  <si>
    <t>100.85°E</t>
  </si>
  <si>
    <t>Tian 2014</t>
  </si>
  <si>
    <t>37.48°N</t>
  </si>
  <si>
    <t>101.20°E</t>
  </si>
  <si>
    <t>Yu et al. 2019</t>
  </si>
  <si>
    <t>30.50°N</t>
  </si>
  <si>
    <t>91.07°E</t>
  </si>
  <si>
    <t>Wan et al. 2007</t>
  </si>
  <si>
    <t>Zhou et al. 2006</t>
  </si>
  <si>
    <t>Saleska et al. 2002</t>
  </si>
  <si>
    <t>38.95°N</t>
  </si>
  <si>
    <t>106.98°W</t>
  </si>
  <si>
    <t>Xu et al. 2015</t>
  </si>
  <si>
    <t>Sharkhuu et al. 2016</t>
  </si>
  <si>
    <t>51.02°N</t>
  </si>
  <si>
    <t>100.77°E</t>
  </si>
  <si>
    <t>Graham et al. 2014</t>
  </si>
  <si>
    <t>43.03°S</t>
  </si>
  <si>
    <t>171.75°E</t>
  </si>
  <si>
    <t>Wang et al. 2018, Gu et al.2015</t>
  </si>
  <si>
    <t>44.15°N</t>
  </si>
  <si>
    <t>116.48°E</t>
  </si>
  <si>
    <t>Wertin et al. 2017</t>
  </si>
  <si>
    <t>38.32°N</t>
  </si>
  <si>
    <t>109.28°W</t>
  </si>
  <si>
    <t>Hill et al. 2015</t>
  </si>
  <si>
    <t>53.23°N</t>
  </si>
  <si>
    <t>4.02°W</t>
  </si>
  <si>
    <t>Zou et al. 2018</t>
  </si>
  <si>
    <t>52.95°N</t>
  </si>
  <si>
    <t>7.25°W</t>
  </si>
  <si>
    <t>Lellei-Kovács et al. 2008</t>
  </si>
  <si>
    <t>46.87°N</t>
  </si>
  <si>
    <t>19.42°E</t>
  </si>
  <si>
    <t>Kang et al. 2019</t>
  </si>
  <si>
    <t>Zhang &amp; Hong 2014</t>
  </si>
  <si>
    <t>Shan et al. 2009, Wang 2012</t>
  </si>
  <si>
    <t>Wang 2014</t>
  </si>
  <si>
    <t>Li 2017</t>
  </si>
  <si>
    <t>45.95°N</t>
  </si>
  <si>
    <t>118.37°E</t>
  </si>
  <si>
    <t>42.20°N</t>
  </si>
  <si>
    <t>111.47°E</t>
  </si>
  <si>
    <t>41.87°N</t>
  </si>
  <si>
    <t>Wang et al 2019</t>
  </si>
  <si>
    <t>37°18'N</t>
  </si>
  <si>
    <t>100°15'E</t>
  </si>
  <si>
    <t>Li 2019</t>
  </si>
  <si>
    <t>31°39′N</t>
  </si>
  <si>
    <t>Zhao et al 2019</t>
  </si>
  <si>
    <t>30°46′N</t>
  </si>
  <si>
    <t>90°59′E</t>
  </si>
  <si>
    <t>Yan 2018</t>
  </si>
  <si>
    <t>32°27'N</t>
  </si>
  <si>
    <t>102°22'E</t>
  </si>
  <si>
    <t>Li et al 2020</t>
  </si>
  <si>
    <t>31°44′N</t>
  </si>
  <si>
    <t>92°02′E</t>
  </si>
  <si>
    <t>Lin et al 2011</t>
  </si>
  <si>
    <t>37°37'N</t>
  </si>
  <si>
    <t>101°12′E</t>
  </si>
  <si>
    <t>lv et al 2020</t>
  </si>
  <si>
    <t>Chen et al.2016c</t>
  </si>
  <si>
    <t>36°57′N</t>
  </si>
  <si>
    <t>100°51′E</t>
  </si>
  <si>
    <t>Zong et al 2013</t>
  </si>
  <si>
    <t>30°51′N</t>
  </si>
  <si>
    <t>91°05′E</t>
  </si>
  <si>
    <t>Peng et al 2015</t>
  </si>
  <si>
    <t>34°49′N</t>
  </si>
  <si>
    <t>92°56′E</t>
  </si>
  <si>
    <t>Peng et al 2014</t>
  </si>
  <si>
    <t>Peng et al 2020</t>
  </si>
  <si>
    <t>Peng et al 2016</t>
  </si>
  <si>
    <t>Xue et al 2015</t>
  </si>
  <si>
    <t>Xiong et al 2014b</t>
  </si>
  <si>
    <t>Shi et al 2012</t>
  </si>
  <si>
    <t>32°51′N</t>
  </si>
  <si>
    <t>103°33′E</t>
  </si>
  <si>
    <t>Zhao et al 2018</t>
  </si>
  <si>
    <t>30°31′N</t>
  </si>
  <si>
    <t>91°03′E</t>
  </si>
  <si>
    <t>Yan et al 2021</t>
  </si>
  <si>
    <t>32°48'N</t>
  </si>
  <si>
    <t>102°33'E</t>
  </si>
  <si>
    <t>Yan et al 2022</t>
  </si>
  <si>
    <t>Yu et al 2020</t>
  </si>
  <si>
    <t>43°38'N</t>
  </si>
  <si>
    <t>110°19'E</t>
  </si>
  <si>
    <t>Nyberg and Hovenden 2020</t>
  </si>
  <si>
    <t>42°09'S</t>
  </si>
  <si>
    <t>147°08'E</t>
  </si>
  <si>
    <t>Song et al 2020</t>
  </si>
  <si>
    <t>42°02'N</t>
  </si>
  <si>
    <t>116°17'E</t>
  </si>
  <si>
    <t>Wang et al 2021</t>
  </si>
  <si>
    <t>37°70'N</t>
  </si>
  <si>
    <t>101°12'E</t>
  </si>
  <si>
    <t>Oliveira et al 2020</t>
  </si>
  <si>
    <t>21°10'S</t>
  </si>
  <si>
    <t>47°51'E</t>
  </si>
  <si>
    <t>Tiwari et al 2021</t>
  </si>
  <si>
    <t>30°57'N</t>
  </si>
  <si>
    <t>79°03'E</t>
  </si>
  <si>
    <t>Zhang et al. 2023</t>
  </si>
  <si>
    <t>40.47°N</t>
  </si>
  <si>
    <t>115.84°E</t>
  </si>
  <si>
    <t>Wang et al. 2023</t>
  </si>
  <si>
    <t>43.8°N</t>
  </si>
  <si>
    <t>121.0°E</t>
  </si>
  <si>
    <t>Luo et al. 2023</t>
  </si>
  <si>
    <t>39°4'1.14"N</t>
  </si>
  <si>
    <t>113°32'23.05"E</t>
  </si>
  <si>
    <t>39°3'53.58"N</t>
  </si>
  <si>
    <t>113°32'29.53"E</t>
  </si>
  <si>
    <t>39°3' 28.28"N</t>
  </si>
  <si>
    <t>113°31'50.71"E</t>
  </si>
  <si>
    <t>References</t>
  </si>
  <si>
    <r>
      <rPr>
        <sz val="11"/>
        <color theme="1"/>
        <rFont val="等线"/>
        <charset val="134"/>
        <scheme val="minor"/>
      </rPr>
      <t xml:space="preserve">Flanagan, L.B., Sharp, E.J., Letts, M.G. </t>
    </r>
    <r>
      <rPr>
        <b/>
        <sz val="11"/>
        <color theme="1"/>
        <rFont val="等线"/>
        <charset val="134"/>
        <scheme val="minor"/>
      </rPr>
      <t>Response of plant biomass and soil respiration to experimental warming and precipitation manipulation in a Northern Great Plains grassland</t>
    </r>
    <r>
      <rPr>
        <sz val="11"/>
        <color theme="1"/>
        <rFont val="等线"/>
        <charset val="134"/>
        <scheme val="minor"/>
      </rPr>
      <t xml:space="preserve"> Agricultural and Forest Meteorology, 173 (2013), pp. 40-52</t>
    </r>
  </si>
  <si>
    <r>
      <rPr>
        <sz val="11"/>
        <color theme="1"/>
        <rFont val="等线"/>
        <charset val="134"/>
        <scheme val="minor"/>
      </rPr>
      <t xml:space="preserve">De Boeck, H.J., Lemmens, C.M.H.M., Vicca, S., Van den Berge, J., Van Dongen, S., Janssens, I.A., Ceulemans, R., Nijs, I. </t>
    </r>
    <r>
      <rPr>
        <b/>
        <sz val="11"/>
        <color theme="1"/>
        <rFont val="等线"/>
        <charset val="134"/>
        <scheme val="minor"/>
      </rPr>
      <t>How do climate warming and species richness affect CO2 fluxes in experimental grasslands?</t>
    </r>
    <r>
      <rPr>
        <sz val="11"/>
        <color theme="1"/>
        <rFont val="等线"/>
        <charset val="134"/>
        <scheme val="minor"/>
      </rPr>
      <t xml:space="preserve"> New Phytologist, 175 (2007), pp. 512-522</t>
    </r>
  </si>
  <si>
    <r>
      <rPr>
        <sz val="11"/>
        <color theme="1"/>
        <rFont val="等线"/>
        <charset val="134"/>
        <scheme val="minor"/>
      </rPr>
      <t xml:space="preserve">Li, D., Zhou, X., Wu, L., Zhou, J., Luo, Y. </t>
    </r>
    <r>
      <rPr>
        <b/>
        <sz val="11"/>
        <color theme="1"/>
        <rFont val="等线"/>
        <charset val="134"/>
        <scheme val="minor"/>
      </rPr>
      <t>Contrasting responses of heterotrophic and autotrophic respiration to experimental warming in a winter annual-dominated prairie</t>
    </r>
    <r>
      <rPr>
        <sz val="11"/>
        <color theme="1"/>
        <rFont val="等线"/>
        <charset val="134"/>
        <scheme val="minor"/>
      </rPr>
      <t xml:space="preserve"> Global Change Biology, 19 (2013), pp. 3553-3564</t>
    </r>
  </si>
  <si>
    <r>
      <rPr>
        <sz val="11"/>
        <color theme="1"/>
        <rFont val="等线"/>
        <charset val="134"/>
        <scheme val="minor"/>
      </rPr>
      <t xml:space="preserve">Zhou, X., Wan, S.Q., Luo, Y.Q. </t>
    </r>
    <r>
      <rPr>
        <b/>
        <sz val="11"/>
        <color theme="1"/>
        <rFont val="等线"/>
        <charset val="134"/>
        <scheme val="minor"/>
      </rPr>
      <t>Source components and interannual variability of soil CO2 efflux under experimental warming and clipping in a grassland ecosystem</t>
    </r>
    <r>
      <rPr>
        <sz val="11"/>
        <color theme="1"/>
        <rFont val="等线"/>
        <charset val="134"/>
        <scheme val="minor"/>
      </rPr>
      <t xml:space="preserve"> Global Change Biology, 13 (2007), pp. 761-775</t>
    </r>
  </si>
  <si>
    <r>
      <rPr>
        <sz val="11"/>
        <color theme="1"/>
        <rFont val="等线"/>
        <charset val="134"/>
        <scheme val="minor"/>
      </rPr>
      <t xml:space="preserve">Luo, Y., Sherry, R., Zhou, X., Wan, S. </t>
    </r>
    <r>
      <rPr>
        <b/>
        <sz val="11"/>
        <color theme="1"/>
        <rFont val="等线"/>
        <charset val="134"/>
        <scheme val="minor"/>
      </rPr>
      <t>Terrestrial carbon-cycle feedback to climate warming: experimental evidence on plant regulation and impacts of biofuel feedstock harvest</t>
    </r>
    <r>
      <rPr>
        <sz val="11"/>
        <color theme="1"/>
        <rFont val="等线"/>
        <charset val="134"/>
        <scheme val="minor"/>
      </rPr>
      <t xml:space="preserve"> GCB Bioenergy, 1 (2009), pp. 62-74</t>
    </r>
  </si>
  <si>
    <r>
      <rPr>
        <sz val="11"/>
        <color theme="1"/>
        <rFont val="等线"/>
        <charset val="134"/>
        <scheme val="minor"/>
      </rPr>
      <t xml:space="preserve">Wan, S., Hui, D., Wallace, L., Luo, Y. </t>
    </r>
    <r>
      <rPr>
        <b/>
        <sz val="11"/>
        <color theme="1"/>
        <rFont val="等线"/>
        <charset val="134"/>
        <scheme val="minor"/>
      </rPr>
      <t>Direct and indirect effects of experimental warming on ecosystem carbon processes in a tallgrass prairie</t>
    </r>
    <r>
      <rPr>
        <sz val="11"/>
        <color theme="1"/>
        <rFont val="等线"/>
        <charset val="134"/>
        <scheme val="minor"/>
      </rPr>
      <t xml:space="preserve"> Global Biogeochemical Cycles, 19 (2005)</t>
    </r>
  </si>
  <si>
    <r>
      <rPr>
        <sz val="11"/>
        <color theme="1"/>
        <rFont val="等线"/>
        <charset val="134"/>
        <scheme val="minor"/>
      </rPr>
      <t>de Dato, G.D., De Angelis, P., Sirca, C., Beier, C.</t>
    </r>
    <r>
      <rPr>
        <b/>
        <sz val="11"/>
        <color theme="1"/>
        <rFont val="等线"/>
        <charset val="134"/>
        <scheme val="minor"/>
      </rPr>
      <t xml:space="preserve"> Impact of drought and increasing temperatures on soil CO2 emissions in a Mediterranean shrubland (gariga)</t>
    </r>
    <r>
      <rPr>
        <sz val="11"/>
        <color theme="1"/>
        <rFont val="等线"/>
        <charset val="134"/>
        <scheme val="minor"/>
      </rPr>
      <t xml:space="preserve"> Plant and Soil, 327 (2010), pp. 153-166</t>
    </r>
  </si>
  <si>
    <r>
      <rPr>
        <sz val="11"/>
        <color theme="1"/>
        <rFont val="等线"/>
        <charset val="134"/>
        <scheme val="minor"/>
      </rPr>
      <t xml:space="preserve">Gill, R.A. </t>
    </r>
    <r>
      <rPr>
        <b/>
        <sz val="11"/>
        <color theme="1"/>
        <rFont val="等线"/>
        <charset val="134"/>
        <scheme val="minor"/>
      </rPr>
      <t>The influence of 3-years of warming and N-deposition on ecosystem dynamics is small compared to past land use in subalpine meadows</t>
    </r>
    <r>
      <rPr>
        <sz val="11"/>
        <color theme="1"/>
        <rFont val="等线"/>
        <charset val="134"/>
        <scheme val="minor"/>
      </rPr>
      <t xml:space="preserve"> Plant and Soil, 374 (2014), pp. 197-210</t>
    </r>
  </si>
  <si>
    <r>
      <rPr>
        <sz val="11"/>
        <color theme="1"/>
        <rFont val="等线"/>
        <charset val="134"/>
        <scheme val="minor"/>
      </rPr>
      <t>Briones, M.J.I., Ostle, N.J., McNamara, N.P., Poskitt, J.</t>
    </r>
    <r>
      <rPr>
        <b/>
        <sz val="11"/>
        <color theme="1"/>
        <rFont val="等线"/>
        <charset val="134"/>
        <scheme val="minor"/>
      </rPr>
      <t xml:space="preserve"> Functional shifts of grassland soil communities in response to soil warming</t>
    </r>
    <r>
      <rPr>
        <sz val="11"/>
        <color theme="1"/>
        <rFont val="等线"/>
        <charset val="134"/>
        <scheme val="minor"/>
      </rPr>
      <t xml:space="preserve"> Soil Biology and Biochemistry, 41 (2009), pp. 315-322</t>
    </r>
  </si>
  <si>
    <r>
      <rPr>
        <sz val="11"/>
        <color theme="1"/>
        <rFont val="等线"/>
        <charset val="134"/>
        <scheme val="minor"/>
      </rPr>
      <t xml:space="preserve">Casella, E., Soussana, J.-F. </t>
    </r>
    <r>
      <rPr>
        <b/>
        <sz val="11"/>
        <color theme="1"/>
        <rFont val="等线"/>
        <charset val="134"/>
        <scheme val="minor"/>
      </rPr>
      <t>Long-term effects of CO2 enrichment and temperature increase on the carbon balance of a temperate grass sward</t>
    </r>
    <r>
      <rPr>
        <sz val="11"/>
        <color theme="1"/>
        <rFont val="等线"/>
        <charset val="134"/>
        <scheme val="minor"/>
      </rPr>
      <t xml:space="preserve"> Journal of Experimental Botany, 48 (1997), pp. 1309-1321</t>
    </r>
  </si>
  <si>
    <r>
      <rPr>
        <sz val="11"/>
        <color theme="1"/>
        <rFont val="等线"/>
        <charset val="134"/>
        <scheme val="minor"/>
      </rPr>
      <t xml:space="preserve">Lu, X., Fan, J., Yan, Y., Wang, X. </t>
    </r>
    <r>
      <rPr>
        <b/>
        <sz val="11"/>
        <color theme="1"/>
        <rFont val="等线"/>
        <charset val="134"/>
        <scheme val="minor"/>
      </rPr>
      <t>Responses of soil CO2 fluxes to short-term experimental warming in alpine steppe ecosystem, Northern Tibet</t>
    </r>
    <r>
      <rPr>
        <sz val="11"/>
        <color theme="1"/>
        <rFont val="等线"/>
        <charset val="134"/>
        <scheme val="minor"/>
      </rPr>
      <t xml:space="preserve"> PLoS One, 8 (2013), p e59054</t>
    </r>
  </si>
  <si>
    <r>
      <rPr>
        <sz val="11"/>
        <color theme="1"/>
        <rFont val="等线"/>
        <charset val="134"/>
        <scheme val="minor"/>
      </rPr>
      <t xml:space="preserve">Wan, S., Xia, J., Liu, W., Niu, S. </t>
    </r>
    <r>
      <rPr>
        <b/>
        <sz val="11"/>
        <color theme="1"/>
        <rFont val="等线"/>
        <charset val="134"/>
        <scheme val="minor"/>
      </rPr>
      <t>Photosynthetic overcompensation under nocturnal warming enhances grassland carbon sequestration</t>
    </r>
    <r>
      <rPr>
        <sz val="11"/>
        <color theme="1"/>
        <rFont val="等线"/>
        <charset val="134"/>
        <scheme val="minor"/>
      </rPr>
      <t xml:space="preserve"> Ecology, 90 (2009), pp. 2700-2710</t>
    </r>
  </si>
  <si>
    <r>
      <rPr>
        <sz val="11"/>
        <color theme="1"/>
        <rFont val="等线"/>
        <charset val="134"/>
        <scheme val="minor"/>
      </rPr>
      <t xml:space="preserve">Xia, J., Niu, S., Wan, S. </t>
    </r>
    <r>
      <rPr>
        <b/>
        <sz val="11"/>
        <color theme="1"/>
        <rFont val="等线"/>
        <charset val="134"/>
        <scheme val="minor"/>
      </rPr>
      <t>Response of ecosystem carbon exchange to warming and nitrogen addition during two hydrologically contrasting growing seasons in a temperate steppe</t>
    </r>
    <r>
      <rPr>
        <sz val="11"/>
        <color theme="1"/>
        <rFont val="等线"/>
        <charset val="134"/>
        <scheme val="minor"/>
      </rPr>
      <t xml:space="preserve"> Global Change Biology, 15 (2009), pp. 1544-1556</t>
    </r>
  </si>
  <si>
    <r>
      <rPr>
        <sz val="11"/>
        <color theme="1"/>
        <rFont val="等线"/>
        <charset val="134"/>
        <scheme val="minor"/>
      </rPr>
      <t xml:space="preserve">Wang, Z., Zhao, M., Han, G., Gao, F., Han, X. </t>
    </r>
    <r>
      <rPr>
        <b/>
        <sz val="11"/>
        <color theme="1"/>
        <rFont val="等线"/>
        <charset val="134"/>
        <scheme val="minor"/>
      </rPr>
      <t>Response of soil respiration to simulated warming and N addition in the desert steppe</t>
    </r>
    <r>
      <rPr>
        <sz val="11"/>
        <color theme="1"/>
        <rFont val="等线"/>
        <charset val="134"/>
        <scheme val="minor"/>
      </rPr>
      <t xml:space="preserve"> Journal of Arid Land Resources and Environment, (2012)</t>
    </r>
  </si>
  <si>
    <r>
      <rPr>
        <sz val="11"/>
        <color theme="1"/>
        <rFont val="等线"/>
        <charset val="134"/>
        <scheme val="minor"/>
      </rPr>
      <t xml:space="preserve">Suseela, V., Dukes, J. </t>
    </r>
    <r>
      <rPr>
        <b/>
        <sz val="11"/>
        <color theme="1"/>
        <rFont val="等线"/>
        <charset val="134"/>
        <scheme val="minor"/>
      </rPr>
      <t>The responses of soil and rhizosphere respiration to simulated climatic changes vary by season</t>
    </r>
    <r>
      <rPr>
        <sz val="11"/>
        <color theme="1"/>
        <rFont val="等线"/>
        <charset val="134"/>
        <scheme val="minor"/>
      </rPr>
      <t xml:space="preserve"> Ecology, 94 (2013), pp. 403-413</t>
    </r>
  </si>
  <si>
    <r>
      <rPr>
        <sz val="11"/>
        <color theme="1"/>
        <rFont val="等线"/>
        <charset val="134"/>
        <scheme val="minor"/>
      </rPr>
      <t xml:space="preserve">Niu, S., Yang, H., Zhang, Z., Wu, M., Lu, Q., Li, L., Han, X., Wan, S. </t>
    </r>
    <r>
      <rPr>
        <b/>
        <sz val="11"/>
        <color theme="1"/>
        <rFont val="等线"/>
        <charset val="134"/>
        <scheme val="minor"/>
      </rPr>
      <t>Non-Additive Effects of Water and Nitrogen Addition on Ecosystem Carbon Exchange in a Temperate Steppe</t>
    </r>
    <r>
      <rPr>
        <sz val="11"/>
        <color theme="1"/>
        <rFont val="等线"/>
        <charset val="134"/>
        <scheme val="minor"/>
      </rPr>
      <t xml:space="preserve"> Ecosystems, 12 (2009), pp. 915-926</t>
    </r>
  </si>
  <si>
    <r>
      <rPr>
        <sz val="11"/>
        <color theme="1"/>
        <rFont val="等线"/>
        <charset val="134"/>
        <scheme val="minor"/>
      </rPr>
      <t xml:space="preserve">Liu, W., Zhang, Z.H.E., Wan, S. </t>
    </r>
    <r>
      <rPr>
        <b/>
        <sz val="11"/>
        <color theme="1"/>
        <rFont val="等线"/>
        <charset val="134"/>
        <scheme val="minor"/>
      </rPr>
      <t>Predominant role of water in regulating soil and microbial respiration and their responses to climate change in a semiarid grassland</t>
    </r>
    <r>
      <rPr>
        <sz val="11"/>
        <color theme="1"/>
        <rFont val="等线"/>
        <charset val="134"/>
        <scheme val="minor"/>
      </rPr>
      <t xml:space="preserve"> Global Change Biology, 15 (2009), pp. 184-195</t>
    </r>
  </si>
  <si>
    <r>
      <rPr>
        <sz val="11"/>
        <color theme="1"/>
        <rFont val="等线"/>
        <charset val="134"/>
        <scheme val="minor"/>
      </rPr>
      <t xml:space="preserve">Niu, S., Xing, X., Zhang, Z.H.E., Xia, J., Zhou, X., Song, B., Li, L., Wan, S. </t>
    </r>
    <r>
      <rPr>
        <b/>
        <sz val="11"/>
        <color theme="1"/>
        <rFont val="等线"/>
        <charset val="134"/>
        <scheme val="minor"/>
      </rPr>
      <t>Water-use efficiency in response to climate change: from leaf to ecosystem in a temperate steppe</t>
    </r>
    <r>
      <rPr>
        <sz val="11"/>
        <color theme="1"/>
        <rFont val="等线"/>
        <charset val="134"/>
        <scheme val="minor"/>
      </rPr>
      <t xml:space="preserve"> Global Change Biology, 17 (2011), pp. 1073-1082</t>
    </r>
  </si>
  <si>
    <r>
      <rPr>
        <sz val="11"/>
        <color theme="1"/>
        <rFont val="等线"/>
        <charset val="134"/>
        <scheme val="minor"/>
      </rPr>
      <t xml:space="preserve">Garten, C.T., Classen, A.T., Norby, R.J. </t>
    </r>
    <r>
      <rPr>
        <b/>
        <sz val="11"/>
        <color theme="1"/>
        <rFont val="等线"/>
        <charset val="134"/>
        <scheme val="minor"/>
      </rPr>
      <t>Soil moisture surpasses elevated CO2 and temperature as a control on soil carbon dynamics in a multi-factor climate change experiment</t>
    </r>
    <r>
      <rPr>
        <sz val="11"/>
        <color theme="1"/>
        <rFont val="等线"/>
        <charset val="134"/>
        <scheme val="minor"/>
      </rPr>
      <t xml:space="preserve"> Plant and Soil, 319 (2009), pp. 85-94</t>
    </r>
  </si>
  <si>
    <r>
      <rPr>
        <sz val="11"/>
        <color theme="1"/>
        <rFont val="等线"/>
        <charset val="134"/>
        <scheme val="minor"/>
      </rPr>
      <t xml:space="preserve">Song, J., Wan, S., Piao, S., Hui, D., Hovenden, M.J., Ciais, P., Liu, Y., Liu, Y., Zhong, M., Zheng, M., Ma, G., Zhou, Z., Ru, J. </t>
    </r>
    <r>
      <rPr>
        <b/>
        <sz val="11"/>
        <color theme="1"/>
        <rFont val="等线"/>
        <charset val="134"/>
        <scheme val="minor"/>
      </rPr>
      <t>Elevated CO2 does not stimulate carbon sink in a semi-arid grassland</t>
    </r>
    <r>
      <rPr>
        <sz val="11"/>
        <color theme="1"/>
        <rFont val="等线"/>
        <charset val="134"/>
        <scheme val="minor"/>
      </rPr>
      <t xml:space="preserve"> Ecology Letters, 22 (2019), pp. 458-468</t>
    </r>
  </si>
  <si>
    <r>
      <rPr>
        <sz val="11"/>
        <color theme="1"/>
        <rFont val="等线"/>
        <charset val="134"/>
        <scheme val="minor"/>
      </rPr>
      <t xml:space="preserve">Ganjurjav, H. </t>
    </r>
    <r>
      <rPr>
        <b/>
        <sz val="11"/>
        <color theme="1"/>
        <rFont val="等线"/>
        <charset val="134"/>
        <scheme val="minor"/>
      </rPr>
      <t>Effects of climate change on phenology, productivity and carbon balance in alpine grasslnads</t>
    </r>
    <r>
      <rPr>
        <sz val="11"/>
        <color theme="1"/>
        <rFont val="等线"/>
        <charset val="134"/>
        <scheme val="minor"/>
      </rPr>
      <t xml:space="preserve"> Thesis, Chinese Academy of Agricultural Sciences (2017)</t>
    </r>
  </si>
  <si>
    <r>
      <rPr>
        <sz val="11"/>
        <color theme="1"/>
        <rFont val="等线"/>
        <charset val="134"/>
        <scheme val="minor"/>
      </rPr>
      <t xml:space="preserve">Mao, Y. </t>
    </r>
    <r>
      <rPr>
        <b/>
        <sz val="11"/>
        <color theme="1"/>
        <rFont val="等线"/>
        <charset val="134"/>
        <scheme val="minor"/>
      </rPr>
      <t>Respiration dynamic change of the Qinghai-Tibet Plateau alpine swamp meadow soil and its response to warming - A case study of WayanShan Mountain</t>
    </r>
    <r>
      <rPr>
        <sz val="11"/>
        <color theme="1"/>
        <rFont val="等线"/>
        <charset val="134"/>
        <scheme val="minor"/>
      </rPr>
      <t xml:space="preserve"> Thesis, Qinghai Normal University (2016)</t>
    </r>
  </si>
  <si>
    <r>
      <rPr>
        <sz val="11"/>
        <color theme="1"/>
        <rFont val="等线"/>
        <charset val="134"/>
        <scheme val="minor"/>
      </rPr>
      <t xml:space="preserve">Chen, J. </t>
    </r>
    <r>
      <rPr>
        <b/>
        <sz val="11"/>
        <color theme="1"/>
        <rFont val="等线"/>
        <charset val="134"/>
        <scheme val="minor"/>
      </rPr>
      <t>The response of ecosystem carbon exchanges to experimental warming and grazing exclusion in a meadow grassland on the northern shore of Qinghai Lake, China</t>
    </r>
    <r>
      <rPr>
        <sz val="11"/>
        <color theme="1"/>
        <rFont val="等线"/>
        <charset val="134"/>
        <scheme val="minor"/>
      </rPr>
      <t xml:space="preserve"> Thesis, Institute of Earth Environment, CAS (2015)</t>
    </r>
  </si>
  <si>
    <r>
      <rPr>
        <sz val="11"/>
        <color theme="1"/>
        <rFont val="等线"/>
        <charset val="134"/>
        <scheme val="minor"/>
      </rPr>
      <t xml:space="preserve">Tian, L. </t>
    </r>
    <r>
      <rPr>
        <b/>
        <sz val="11"/>
        <color theme="1"/>
        <rFont val="等线"/>
        <charset val="134"/>
        <scheme val="minor"/>
      </rPr>
      <t>The initial impact of simulated warming and simuated grazing to soil respiration and community characteristics of alpine meadow</t>
    </r>
    <r>
      <rPr>
        <sz val="11"/>
        <color theme="1"/>
        <rFont val="等线"/>
        <charset val="134"/>
        <scheme val="minor"/>
      </rPr>
      <t xml:space="preserve"> Thesis, Qinghai Normal University (2014)</t>
    </r>
  </si>
  <si>
    <r>
      <rPr>
        <sz val="11"/>
        <color theme="1"/>
        <rFont val="等线"/>
        <charset val="134"/>
        <scheme val="minor"/>
      </rPr>
      <t xml:space="preserve">Yu, C., Wang, J., Shen, Z., Fu, G. </t>
    </r>
    <r>
      <rPr>
        <b/>
        <sz val="11"/>
        <color theme="1"/>
        <rFont val="等线"/>
        <charset val="134"/>
        <scheme val="minor"/>
      </rPr>
      <t>Effects of experimental warming and increased precipitation on soil respiration in an alpine meadow in the Northern Tibetan Plateau</t>
    </r>
    <r>
      <rPr>
        <sz val="11"/>
        <color theme="1"/>
        <rFont val="等线"/>
        <charset val="134"/>
        <scheme val="minor"/>
      </rPr>
      <t xml:space="preserve"> Science of the Total Environment, 647 (2019), pp. 1490-1497</t>
    </r>
  </si>
  <si>
    <r>
      <rPr>
        <sz val="11"/>
        <color theme="1"/>
        <rFont val="等线"/>
        <charset val="134"/>
        <scheme val="minor"/>
      </rPr>
      <t xml:space="preserve">Wan, S., Norby, R.J., Ledford, J., Weltzin, J.F. </t>
    </r>
    <r>
      <rPr>
        <b/>
        <sz val="11"/>
        <color theme="1"/>
        <rFont val="等线"/>
        <charset val="134"/>
        <scheme val="minor"/>
      </rPr>
      <t>Responses of soil respiration to elevated CO2, air warming, and changing soil water availability in a model old-field grassland</t>
    </r>
    <r>
      <rPr>
        <sz val="11"/>
        <color theme="1"/>
        <rFont val="等线"/>
        <charset val="134"/>
        <scheme val="minor"/>
      </rPr>
      <t xml:space="preserve"> Global Change Biology, 13 (2007), pp. 2411-2424</t>
    </r>
  </si>
  <si>
    <r>
      <rPr>
        <sz val="11"/>
        <color theme="1"/>
        <rFont val="等线"/>
        <charset val="134"/>
        <scheme val="minor"/>
      </rPr>
      <t xml:space="preserve">Zhou, X., Sherry, R.A., An, Y., Wallace, L.L., Luo, Y. </t>
    </r>
    <r>
      <rPr>
        <b/>
        <sz val="11"/>
        <color theme="1"/>
        <rFont val="等线"/>
        <charset val="134"/>
        <scheme val="minor"/>
      </rPr>
      <t>Main and interactive effects of warming, clipping, and doubled precipitation on soil CO2 efflux in a grassland ecosystem</t>
    </r>
    <r>
      <rPr>
        <sz val="11"/>
        <color theme="1"/>
        <rFont val="等线"/>
        <charset val="134"/>
        <scheme val="minor"/>
      </rPr>
      <t xml:space="preserve"> Global Biogeochemical Cycles, 20 (2006)</t>
    </r>
  </si>
  <si>
    <r>
      <rPr>
        <sz val="11"/>
        <color theme="1"/>
        <rFont val="等线"/>
        <charset val="134"/>
        <scheme val="minor"/>
      </rPr>
      <t xml:space="preserve">Saleska, S.R., Shaw, M.R., Fischer, M.L., Dunne, J.A., Still, C.J., Holman, M.L., Harte, J. </t>
    </r>
    <r>
      <rPr>
        <b/>
        <sz val="11"/>
        <color theme="1"/>
        <rFont val="等线"/>
        <charset val="134"/>
        <scheme val="minor"/>
      </rPr>
      <t>Plant community composition mediates both large transient decline and predicted long-term recovery of soil carbon under climate warming</t>
    </r>
    <r>
      <rPr>
        <sz val="11"/>
        <color theme="1"/>
        <rFont val="等线"/>
        <charset val="134"/>
        <scheme val="minor"/>
      </rPr>
      <t xml:space="preserve"> Global Biogeochemical Cycles, 16 (2002), pp. 3-1-3-18</t>
    </r>
  </si>
  <si>
    <r>
      <rPr>
        <sz val="11"/>
        <color theme="1"/>
        <rFont val="等线"/>
        <charset val="134"/>
        <scheme val="minor"/>
      </rPr>
      <t xml:space="preserve">Xu, X., Shi, Z., Li, D., Zhou, X., Sherry, R.A., Luo, Y. </t>
    </r>
    <r>
      <rPr>
        <b/>
        <sz val="11"/>
        <color theme="1"/>
        <rFont val="等线"/>
        <charset val="134"/>
        <scheme val="minor"/>
      </rPr>
      <t>Plant community structure regulates responses of prairie soil respiration to decadal experimental warming</t>
    </r>
    <r>
      <rPr>
        <sz val="11"/>
        <color theme="1"/>
        <rFont val="等线"/>
        <charset val="134"/>
        <scheme val="minor"/>
      </rPr>
      <t xml:space="preserve"> Global Change Biology, 21 (2015), pp. 3846-3853</t>
    </r>
  </si>
  <si>
    <r>
      <rPr>
        <sz val="11"/>
        <color theme="1"/>
        <rFont val="等线"/>
        <charset val="134"/>
        <scheme val="minor"/>
      </rPr>
      <t xml:space="preserve">Sharkhuu, A., Plante, A.F., Enkhmandal, O., Gonneau, C., Casper, B.B., Boldgiv, B., Petraitis, P.S. </t>
    </r>
    <r>
      <rPr>
        <b/>
        <sz val="11"/>
        <color theme="1"/>
        <rFont val="等线"/>
        <charset val="134"/>
        <scheme val="minor"/>
      </rPr>
      <t>Soil and ecosystem respiration responses to grazing, watering and experimental warming chamber treatments across topographical gradients in northern Mongolia</t>
    </r>
    <r>
      <rPr>
        <sz val="11"/>
        <color theme="1"/>
        <rFont val="等线"/>
        <charset val="134"/>
        <scheme val="minor"/>
      </rPr>
      <t xml:space="preserve"> Geoderma, 269 (2016), pp. 91-98</t>
    </r>
  </si>
  <si>
    <r>
      <rPr>
        <sz val="11"/>
        <color theme="1"/>
        <rFont val="等线"/>
        <charset val="134"/>
        <scheme val="minor"/>
      </rPr>
      <t xml:space="preserve">Graham, S.L., Hunt, J.E., Millard, P., McSeveny, T., Tylianakis, J.M., Whitehead, D. </t>
    </r>
    <r>
      <rPr>
        <b/>
        <sz val="11"/>
        <color theme="1"/>
        <rFont val="等线"/>
        <charset val="134"/>
        <scheme val="minor"/>
      </rPr>
      <t>Effects of Soil Warming and Nitrogen Addition on Soil Respiration in a New Zealand Tussock Grassland</t>
    </r>
    <r>
      <rPr>
        <sz val="11"/>
        <color theme="1"/>
        <rFont val="等线"/>
        <charset val="134"/>
        <scheme val="minor"/>
      </rPr>
      <t xml:space="preserve"> PLoS One, 9 (2014), p e91204</t>
    </r>
  </si>
  <si>
    <r>
      <rPr>
        <sz val="11"/>
        <color theme="1"/>
        <rFont val="等线"/>
        <charset val="134"/>
        <scheme val="minor"/>
      </rPr>
      <t xml:space="preserve">Wang, X., Chen, Y., Yan, Y., Wan, Z., Chao, R., Gu, R., Yang, J., Gao, Q. </t>
    </r>
    <r>
      <rPr>
        <b/>
        <sz val="11"/>
        <color theme="1"/>
        <rFont val="等线"/>
        <charset val="134"/>
        <scheme val="minor"/>
      </rPr>
      <t>Ecological responses of Stipa steppe in Inner Mongolia to experimentally increased temperature and precipitation. 3: Soil respiration</t>
    </r>
    <r>
      <rPr>
        <sz val="11"/>
        <color theme="1"/>
        <rFont val="等线"/>
        <charset val="134"/>
        <scheme val="minor"/>
      </rPr>
      <t xml:space="preserve"> The Rangeland Journal, 40 (2018), pp. 153-158</t>
    </r>
  </si>
  <si>
    <r>
      <rPr>
        <sz val="11"/>
        <color theme="1"/>
        <rFont val="等线"/>
        <charset val="134"/>
        <scheme val="minor"/>
      </rPr>
      <t xml:space="preserve">Gu, R., Chao, L., Zhang, L., Su, L., Wan, Z., Yan, Y., Chen, Y., Gao, Q. </t>
    </r>
    <r>
      <rPr>
        <b/>
        <sz val="11"/>
        <color theme="1"/>
        <rFont val="等线"/>
        <charset val="134"/>
        <scheme val="minor"/>
      </rPr>
      <t>The influence of hydrothermal factors on soil respiration and soil temperature sensitivity of Stipa krylovii steppe, Inner Mongolia, China</t>
    </r>
    <r>
      <rPr>
        <sz val="11"/>
        <color theme="1"/>
        <rFont val="等线"/>
        <charset val="134"/>
        <scheme val="minor"/>
      </rPr>
      <t xml:space="preserve"> Acta Prataculturae Sinica, 24 (2015), pp. 21-29</t>
    </r>
  </si>
  <si>
    <r>
      <rPr>
        <sz val="11"/>
        <color theme="1"/>
        <rFont val="等线"/>
        <charset val="134"/>
        <scheme val="minor"/>
      </rPr>
      <t xml:space="preserve">Wertin, T.M., Belnap, J., Reed, S.C. </t>
    </r>
    <r>
      <rPr>
        <b/>
        <sz val="11"/>
        <color theme="1"/>
        <rFont val="等线"/>
        <charset val="134"/>
        <scheme val="minor"/>
      </rPr>
      <t>Experimental warming in a dryland community reduced plant photosynthesis and soil CO2 efflux although the relationship between the fluxes remained unchanged</t>
    </r>
    <r>
      <rPr>
        <sz val="11"/>
        <color theme="1"/>
        <rFont val="等线"/>
        <charset val="134"/>
        <scheme val="minor"/>
      </rPr>
      <t xml:space="preserve"> Functional Ecology, 31 (2017), pp. 297-305</t>
    </r>
  </si>
  <si>
    <r>
      <rPr>
        <sz val="11"/>
        <color theme="1"/>
        <rFont val="等线"/>
        <charset val="134"/>
        <scheme val="minor"/>
      </rPr>
      <t xml:space="preserve">Hill, P.W., Garnett, M.H., Farrar, J., Iqbal, Z., Khalid, M., Soleman, N., Jones, D.L. </t>
    </r>
    <r>
      <rPr>
        <b/>
        <sz val="11"/>
        <color theme="1"/>
        <rFont val="等线"/>
        <charset val="134"/>
        <scheme val="minor"/>
      </rPr>
      <t>Living roots magnify the response of soil organic carbon decomposition to temperature in temperate grassland</t>
    </r>
    <r>
      <rPr>
        <sz val="11"/>
        <color theme="1"/>
        <rFont val="等线"/>
        <charset val="134"/>
        <scheme val="minor"/>
      </rPr>
      <t xml:space="preserve"> Global Change Biology, 21 (2015), pp. 1368-1375</t>
    </r>
  </si>
  <si>
    <r>
      <rPr>
        <sz val="11"/>
        <color theme="1"/>
        <rFont val="等线"/>
        <charset val="134"/>
        <scheme val="minor"/>
      </rPr>
      <t xml:space="preserve">Zou, J., Tobin, B., Luo, Y., Osborne, B. </t>
    </r>
    <r>
      <rPr>
        <b/>
        <sz val="11"/>
        <color theme="1"/>
        <rFont val="等线"/>
        <charset val="134"/>
        <scheme val="minor"/>
      </rPr>
      <t>Differential responses of soil CO2 and N2O fluxes to experimental warming</t>
    </r>
    <r>
      <rPr>
        <sz val="11"/>
        <color theme="1"/>
        <rFont val="等线"/>
        <charset val="134"/>
        <scheme val="minor"/>
      </rPr>
      <t xml:space="preserve"> Agricultural and Forest Meteorology, 259 (2018), pp. 11-22</t>
    </r>
  </si>
  <si>
    <r>
      <rPr>
        <sz val="11"/>
        <color theme="1"/>
        <rFont val="等线"/>
        <charset val="134"/>
        <scheme val="minor"/>
      </rPr>
      <t xml:space="preserve">Lellei-Kovács, E., Kovács-Láng, E., Kalapos, T., Botta-Dukát, Z., Barabás, S., Beier, C. </t>
    </r>
    <r>
      <rPr>
        <b/>
        <sz val="11"/>
        <color theme="1"/>
        <rFont val="等线"/>
        <charset val="134"/>
        <scheme val="minor"/>
      </rPr>
      <t>Experimental warming does not enhance soil respiration in a semiarid temperate forest-steppe ecosystem</t>
    </r>
    <r>
      <rPr>
        <sz val="11"/>
        <color theme="1"/>
        <rFont val="等线"/>
        <charset val="134"/>
        <scheme val="minor"/>
      </rPr>
      <t xml:space="preserve"> Community Ecology, 9 (2008), pp. 29-37</t>
    </r>
  </si>
  <si>
    <r>
      <rPr>
        <sz val="11"/>
        <color theme="1"/>
        <rFont val="等线"/>
        <charset val="134"/>
        <scheme val="minor"/>
      </rPr>
      <t xml:space="preserve">Kang, J., Ren, H., Wang, Y., Han, M., Jin, Y., Yan, B., Guodong, H. </t>
    </r>
    <r>
      <rPr>
        <b/>
        <sz val="11"/>
        <color theme="1"/>
        <rFont val="等线"/>
        <charset val="134"/>
        <scheme val="minor"/>
      </rPr>
      <t>Responses of soil respiration to long-term climate warming and nitrogen fertilization in a desert steppe Journal of Arid Land Resources and Environment</t>
    </r>
    <r>
      <rPr>
        <sz val="11"/>
        <color theme="1"/>
        <rFont val="等线"/>
        <charset val="134"/>
        <scheme val="minor"/>
      </rPr>
      <t>, 33 (2019), pp. 151-157</t>
    </r>
  </si>
  <si>
    <r>
      <rPr>
        <sz val="11"/>
        <color theme="1"/>
        <rFont val="等线"/>
        <charset val="134"/>
        <scheme val="minor"/>
      </rPr>
      <t xml:space="preserve">Zhang, Y., Hong, M. </t>
    </r>
    <r>
      <rPr>
        <b/>
        <sz val="11"/>
        <color theme="1"/>
        <rFont val="等线"/>
        <charset val="134"/>
        <scheme val="minor"/>
      </rPr>
      <t>Response of soil respiration to experimental warming and nitrogen addition in Inner Mongolia desert steppe</t>
    </r>
    <r>
      <rPr>
        <sz val="11"/>
        <color theme="1"/>
        <rFont val="等线"/>
        <charset val="134"/>
        <scheme val="minor"/>
      </rPr>
      <t xml:space="preserve"> Acta Agrestia Sinica, 22 (2014), pp. 1227-1231</t>
    </r>
  </si>
  <si>
    <r>
      <rPr>
        <sz val="11"/>
        <color theme="1"/>
        <rFont val="等线"/>
        <charset val="134"/>
        <scheme val="minor"/>
      </rPr>
      <t xml:space="preserve">Shan, D., Han, G., Zhao, M., Wang, Z., Han, X., Gao, F. </t>
    </r>
    <r>
      <rPr>
        <b/>
        <sz val="11"/>
        <color theme="1"/>
        <rFont val="等线"/>
        <charset val="134"/>
        <scheme val="minor"/>
      </rPr>
      <t>The effects of experimental warming and nitrogen addition on soil respiration in desert Steppe</t>
    </r>
    <r>
      <rPr>
        <sz val="11"/>
        <color theme="1"/>
        <rFont val="等线"/>
        <charset val="134"/>
        <scheme val="minor"/>
      </rPr>
      <t xml:space="preserve"> Journal of Arid Land Resources and Environment, 23 (2009), pp. 106-112</t>
    </r>
  </si>
  <si>
    <r>
      <rPr>
        <sz val="11"/>
        <color theme="1"/>
        <rFont val="等线"/>
        <charset val="134"/>
        <scheme val="minor"/>
      </rPr>
      <t xml:space="preserve">Wang, Z. </t>
    </r>
    <r>
      <rPr>
        <b/>
        <sz val="11"/>
        <color theme="1"/>
        <rFont val="等线"/>
        <charset val="134"/>
        <scheme val="minor"/>
      </rPr>
      <t>Influences of warming and N addition on plant community, soil and ecosystem C exchange in Inner Mongolia desert steppe</t>
    </r>
    <r>
      <rPr>
        <sz val="11"/>
        <color theme="1"/>
        <rFont val="等线"/>
        <charset val="134"/>
        <scheme val="minor"/>
      </rPr>
      <t xml:space="preserve"> Thesis, Inner Mongolia Agricultural University (2012)</t>
    </r>
  </si>
  <si>
    <r>
      <rPr>
        <sz val="11"/>
        <color theme="1"/>
        <rFont val="等线"/>
        <charset val="134"/>
        <scheme val="minor"/>
      </rPr>
      <t xml:space="preserve">Wang, C. </t>
    </r>
    <r>
      <rPr>
        <b/>
        <sz val="11"/>
        <color theme="1"/>
        <rFont val="等线"/>
        <charset val="134"/>
        <scheme val="minor"/>
      </rPr>
      <t>Influences of warming and nitrogen addition on soil respiration and plant comunity in Inner Mongolia desert steppe</t>
    </r>
    <r>
      <rPr>
        <sz val="11"/>
        <color theme="1"/>
        <rFont val="等线"/>
        <charset val="134"/>
        <scheme val="minor"/>
      </rPr>
      <t xml:space="preserve"> Thesis, Inner Mongolia Agricultural University (2014)</t>
    </r>
  </si>
  <si>
    <r>
      <rPr>
        <sz val="11"/>
        <color theme="1"/>
        <rFont val="等线"/>
        <charset val="134"/>
        <scheme val="minor"/>
      </rPr>
      <t xml:space="preserve">Li, Y. </t>
    </r>
    <r>
      <rPr>
        <b/>
        <sz val="11"/>
        <color theme="1"/>
        <rFont val="等线"/>
        <charset val="134"/>
        <scheme val="minor"/>
      </rPr>
      <t>Responses of soil and heterotrophic respiration and sensitivity to climate warming and changing precipitation regime in three temperate grasslands</t>
    </r>
    <r>
      <rPr>
        <sz val="11"/>
        <color theme="1"/>
        <rFont val="等线"/>
        <charset val="134"/>
        <scheme val="minor"/>
      </rPr>
      <t xml:space="preserve"> Thesis, Henan University (2017)</t>
    </r>
  </si>
  <si>
    <r>
      <rPr>
        <sz val="11"/>
        <color theme="1"/>
        <rFont val="等线"/>
        <charset val="134"/>
        <scheme val="minor"/>
      </rPr>
      <t xml:space="preserve">Wang, G., Li, F., Peng, Y., Yu, J., Zhang, D., Yang, G., Fang, K., Wang, J., Mohammat, A., Zhou, G., Yang, Y. </t>
    </r>
    <r>
      <rPr>
        <b/>
        <sz val="11"/>
        <color theme="1"/>
        <rFont val="等线"/>
        <charset val="134"/>
        <scheme val="minor"/>
      </rPr>
      <t>Responses of soil respiration to experimental warming in an alpine steppe on the Tibetan Plateau</t>
    </r>
    <r>
      <rPr>
        <sz val="11"/>
        <color theme="1"/>
        <rFont val="等线"/>
        <charset val="134"/>
        <scheme val="minor"/>
      </rPr>
      <t xml:space="preserve"> Environmental Research Letters, 14 (2019), pp.094015</t>
    </r>
  </si>
  <si>
    <r>
      <rPr>
        <sz val="11"/>
        <color theme="1"/>
        <rFont val="等线"/>
        <charset val="134"/>
        <scheme val="minor"/>
      </rPr>
      <t xml:space="preserve">Li, Y., HASBAGAN, Ganjurjav., Hu, G., Wan, Y., Li, Y., DanJIU, Luobu., BAIMA, Yuzhen., GAO, Q. </t>
    </r>
    <r>
      <rPr>
        <b/>
        <sz val="11"/>
        <color theme="1"/>
        <rFont val="等线"/>
        <charset val="134"/>
        <scheme val="minor"/>
      </rPr>
      <t>Effects of warming on carbon exchange in an alpine steppe in the Tibetan Plateau</t>
    </r>
    <r>
      <rPr>
        <sz val="11"/>
        <color theme="1"/>
        <rFont val="等线"/>
        <charset val="134"/>
        <scheme val="minor"/>
      </rPr>
      <t>. Acta Ecologica Sinica, 39(2019),pp. 2004-2012.</t>
    </r>
  </si>
  <si>
    <r>
      <rPr>
        <sz val="11"/>
        <color theme="1"/>
        <rFont val="等线"/>
        <charset val="134"/>
        <scheme val="minor"/>
      </rPr>
      <t xml:space="preserve">Zhao, J., Tian, L., Wei, H., Sun, F., Li, R. </t>
    </r>
    <r>
      <rPr>
        <b/>
        <sz val="11"/>
        <color theme="1"/>
        <rFont val="等线"/>
        <charset val="134"/>
        <scheme val="minor"/>
      </rPr>
      <t>Negative responses of ecosystem autotrophic and heterotrophic respiration to experimental warming in a Tibetan semi-arid alpine steppe</t>
    </r>
    <r>
      <rPr>
        <sz val="11"/>
        <color theme="1"/>
        <rFont val="等线"/>
        <charset val="134"/>
        <scheme val="minor"/>
      </rPr>
      <t>. Catena 179 (2019), pp. 98-106</t>
    </r>
  </si>
  <si>
    <r>
      <rPr>
        <sz val="11"/>
        <color theme="1"/>
        <rFont val="等线"/>
        <charset val="134"/>
        <scheme val="minor"/>
      </rPr>
      <t xml:space="preserve">Yan, W., Sun, G., Zhang, C., He, J., Zhang, N. </t>
    </r>
    <r>
      <rPr>
        <b/>
        <sz val="11"/>
        <color theme="1"/>
        <rFont val="等线"/>
        <charset val="134"/>
        <scheme val="minor"/>
      </rPr>
      <t>Impacts of experimental warming and moderate grazing on ecosystem carbon exchange and its compositions in an alpine meadow on the eastern Qinghai-Tibetan Plateau</t>
    </r>
    <r>
      <rPr>
        <sz val="11"/>
        <color theme="1"/>
        <rFont val="等线"/>
        <charset val="134"/>
        <scheme val="minor"/>
      </rPr>
      <t>. Chinese Journal of Applied and Environmental Biology 24 (2018), pp. 132-139.</t>
    </r>
  </si>
  <si>
    <r>
      <rPr>
        <sz val="11"/>
        <color theme="1"/>
        <rFont val="等线"/>
        <charset val="134"/>
        <scheme val="minor"/>
      </rPr>
      <t xml:space="preserve">Li, Y., Hasbagan, Ganjurjav., Hu, G., Wan, Y., Li, Y., Danjiu, L., He, S., Xie, W., Gao, Q. </t>
    </r>
    <r>
      <rPr>
        <b/>
        <sz val="11"/>
        <color theme="1"/>
        <rFont val="等线"/>
        <charset val="134"/>
        <scheme val="minor"/>
      </rPr>
      <t>Effects of warming on respiration in alpine meadow in the Qinghai-Tibetan Plateau</t>
    </r>
    <r>
      <rPr>
        <sz val="11"/>
        <color theme="1"/>
        <rFont val="等线"/>
        <charset val="134"/>
        <scheme val="minor"/>
      </rPr>
      <t>. Acta Ecologica Sinica, 40(2020), pp. 266-273.</t>
    </r>
  </si>
  <si>
    <r>
      <rPr>
        <sz val="11"/>
        <color theme="1"/>
        <rFont val="等线"/>
        <charset val="134"/>
        <scheme val="minor"/>
      </rPr>
      <t>Lin, X., Zhang, Z., Wang, S., Hu, Y., Xu, G., Luo, C., Chang, X., Duan, J., Lin, Q., Xu, B., Wang, Y., Zhao, X., Xie, Z.</t>
    </r>
    <r>
      <rPr>
        <b/>
        <sz val="11"/>
        <color theme="1"/>
        <rFont val="等线"/>
        <charset val="134"/>
        <scheme val="minor"/>
      </rPr>
      <t>Response of ecosystem respiration to warming and grazing during the growing seasons in the alpine meadow on the Tibetan plateau</t>
    </r>
    <r>
      <rPr>
        <sz val="11"/>
        <color theme="1"/>
        <rFont val="等线"/>
        <charset val="134"/>
        <scheme val="minor"/>
      </rPr>
      <t>. Agricultural and Forest Meteorology 151 (2011), pp. 792-802.</t>
    </r>
  </si>
  <si>
    <r>
      <rPr>
        <sz val="11"/>
        <color theme="1"/>
        <rFont val="等线"/>
        <charset val="134"/>
        <scheme val="minor"/>
      </rPr>
      <t xml:space="preserve">Lv, W., Luo, C., Zhang, L., Niu, H., Zhang, Z., Wang, S., Wang, Y., Jiang, L., Wang, Y., He, J., Kardol, P., Wang, Q., Li, B., Liu, P., Dorji, T., Zhou, H., Zhao, X., Zhao, L. </t>
    </r>
    <r>
      <rPr>
        <b/>
        <sz val="11"/>
        <color theme="1"/>
        <rFont val="等线"/>
        <charset val="134"/>
        <scheme val="minor"/>
      </rPr>
      <t>Net neutral carbon responses to warming and grazing in alpine grassland ecosystems</t>
    </r>
    <r>
      <rPr>
        <sz val="11"/>
        <color theme="1"/>
        <rFont val="等线"/>
        <charset val="134"/>
        <scheme val="minor"/>
      </rPr>
      <t>. Agricultural and Forest Meteorology 280 (2020). pp. 107792</t>
    </r>
  </si>
  <si>
    <r>
      <rPr>
        <sz val="11"/>
        <color theme="1"/>
        <rFont val="等线"/>
        <charset val="134"/>
        <scheme val="minor"/>
      </rPr>
      <t>Chen, J., Luo, Y., Xia, J., Shi, Z., Jiang, L., Niu, S., Zhou, X., Cao, J.</t>
    </r>
    <r>
      <rPr>
        <b/>
        <sz val="11"/>
        <color theme="1"/>
        <rFont val="等线"/>
        <charset val="134"/>
        <scheme val="minor"/>
      </rPr>
      <t>Differential responses of ecosystem respiration components to experimental warming in a meadow grassland on the Tibetan Plateau</t>
    </r>
    <r>
      <rPr>
        <sz val="11"/>
        <color theme="1"/>
        <rFont val="等线"/>
        <charset val="134"/>
        <scheme val="minor"/>
      </rPr>
      <t>. Agricultural and Forest Meteorology 220 (2016), pp. 21-29.</t>
    </r>
  </si>
  <si>
    <r>
      <rPr>
        <sz val="11"/>
        <color theme="1"/>
        <rFont val="等线"/>
        <charset val="134"/>
        <scheme val="minor"/>
      </rPr>
      <t xml:space="preserve">Zong, N., Shi, P., Jiang, J., Song, M., Xiong, D., Ma, W., Fu, G., Zhang, X., Shen, Z. </t>
    </r>
    <r>
      <rPr>
        <b/>
        <sz val="11"/>
        <color theme="1"/>
        <rFont val="等线"/>
        <charset val="134"/>
        <scheme val="minor"/>
      </rPr>
      <t>Responses of ecosystem CO 2 fluxes to short-term experimental warming and nitrogen enrichment in an Alpine meadow, northern Tibet Plateau.</t>
    </r>
    <r>
      <rPr>
        <sz val="11"/>
        <color theme="1"/>
        <rFont val="等线"/>
        <charset val="134"/>
        <scheme val="minor"/>
      </rPr>
      <t xml:space="preserve"> ScientificWorldJournal (2013), pp.  415318.</t>
    </r>
  </si>
  <si>
    <r>
      <rPr>
        <sz val="11"/>
        <color theme="1"/>
        <rFont val="等线"/>
        <charset val="134"/>
        <scheme val="minor"/>
      </rPr>
      <t xml:space="preserve">Peng, F., Xue, X., You, Q., Zhou, X., Wang, T. </t>
    </r>
    <r>
      <rPr>
        <b/>
        <sz val="11"/>
        <color theme="1"/>
        <rFont val="等线"/>
        <charset val="134"/>
        <scheme val="minor"/>
      </rPr>
      <t>Warming effects on carbon release in a permafrost area of Qinghai-Tibet Plateau</t>
    </r>
    <r>
      <rPr>
        <sz val="11"/>
        <color theme="1"/>
        <rFont val="等线"/>
        <charset val="134"/>
        <scheme val="minor"/>
      </rPr>
      <t xml:space="preserve"> Environmental Earth Sciences, 73 (2015), pp. 57-66</t>
    </r>
  </si>
  <si>
    <r>
      <rPr>
        <sz val="11"/>
        <color theme="1"/>
        <rFont val="等线"/>
        <charset val="134"/>
        <scheme val="minor"/>
      </rPr>
      <t xml:space="preserve">Peng, F., You, Q., Xu, M., Guo, J., Wang, T., Xue, X. </t>
    </r>
    <r>
      <rPr>
        <b/>
        <sz val="11"/>
        <color theme="1"/>
        <rFont val="等线"/>
        <charset val="134"/>
        <scheme val="minor"/>
      </rPr>
      <t>Effects of warming and clipping on ecosystem carbon fluxes across two hydrologically contrasting years in an alpine meadow of the Qinghai-Tibet Plateau</t>
    </r>
    <r>
      <rPr>
        <sz val="11"/>
        <color theme="1"/>
        <rFont val="等线"/>
        <charset val="134"/>
        <scheme val="minor"/>
      </rPr>
      <t xml:space="preserve"> PLoS One, 9 (2014), p e109319</t>
    </r>
  </si>
  <si>
    <r>
      <rPr>
        <sz val="11"/>
        <color theme="1"/>
        <rFont val="等线"/>
        <charset val="134"/>
        <scheme val="minor"/>
      </rPr>
      <t xml:space="preserve">Peng, F., Xue, X., You, Q.G., Xu, M.H., Chen, X., Guo, J., Wang, T. </t>
    </r>
    <r>
      <rPr>
        <b/>
        <sz val="11"/>
        <color theme="1"/>
        <rFont val="等线"/>
        <charset val="134"/>
        <scheme val="minor"/>
      </rPr>
      <t>Intensified plant N and C pool with more available nitrogen under experimental warming in an alpine meadow ecosystem</t>
    </r>
    <r>
      <rPr>
        <sz val="11"/>
        <color theme="1"/>
        <rFont val="等线"/>
        <charset val="134"/>
        <scheme val="minor"/>
      </rPr>
      <t>. Ecology and Evolution 6 (2016), pp. 8546-8555.</t>
    </r>
  </si>
  <si>
    <r>
      <rPr>
        <sz val="11"/>
        <color theme="1"/>
        <rFont val="等线"/>
        <charset val="134"/>
        <scheme val="minor"/>
      </rPr>
      <t xml:space="preserve">Peng, F., Zhang, W., Li, C., Lai, C., Zhou, J., Xue, X., Tsunekawa, A. </t>
    </r>
    <r>
      <rPr>
        <b/>
        <sz val="11"/>
        <color theme="1"/>
        <rFont val="等线"/>
        <charset val="134"/>
        <scheme val="minor"/>
      </rPr>
      <t>Sustained increase in soil respiration after nine years of warming in an alpine meadow on the Tibetan Plateau</t>
    </r>
    <r>
      <rPr>
        <sz val="11"/>
        <color theme="1"/>
        <rFont val="等线"/>
        <charset val="134"/>
        <scheme val="minor"/>
      </rPr>
      <t>. Geoderma 379 (2020), pp. 1164641</t>
    </r>
  </si>
  <si>
    <r>
      <rPr>
        <sz val="11"/>
        <color theme="1"/>
        <rFont val="等线"/>
        <charset val="134"/>
        <scheme val="minor"/>
      </rPr>
      <t xml:space="preserve">Xue, X., Peng, F., You, Q.G., Xu, M.H., Dong, S.Y. </t>
    </r>
    <r>
      <rPr>
        <b/>
        <sz val="11"/>
        <color theme="1"/>
        <rFont val="等线"/>
        <charset val="134"/>
        <scheme val="minor"/>
      </rPr>
      <t>Belowground carbon responses to experimental warming regulated by soil moisture change in an alpine ecosystem of the Qinghai-Tibet Plateau</t>
    </r>
    <r>
      <rPr>
        <sz val="11"/>
        <color theme="1"/>
        <rFont val="等线"/>
        <charset val="134"/>
        <scheme val="minor"/>
      </rPr>
      <t>. Ecology and Evolution 5 (2015), pp. 4063-4078.</t>
    </r>
  </si>
  <si>
    <r>
      <rPr>
        <sz val="11"/>
        <color theme="1"/>
        <rFont val="等线"/>
        <charset val="134"/>
        <scheme val="minor"/>
      </rPr>
      <t xml:space="preserve">Xiong, J., Peng, F., Sun, H., Xue, X., Chu, H. </t>
    </r>
    <r>
      <rPr>
        <b/>
        <sz val="11"/>
        <color theme="1"/>
        <rFont val="等线"/>
        <charset val="134"/>
        <scheme val="minor"/>
      </rPr>
      <t>Divergent Responses of Soil Fungi Functional Groups to Short-term Warming</t>
    </r>
    <r>
      <rPr>
        <sz val="11"/>
        <color theme="1"/>
        <rFont val="等线"/>
        <charset val="134"/>
        <scheme val="minor"/>
      </rPr>
      <t>. Microbial Ecology 68 (2014), pp. 708-715.</t>
    </r>
  </si>
  <si>
    <r>
      <rPr>
        <sz val="11"/>
        <color theme="1"/>
        <rFont val="等线"/>
        <charset val="134"/>
        <scheme val="minor"/>
      </rPr>
      <t>Shi, F., Chen, H., Chen, H., Wu, Y., Wu, N.</t>
    </r>
    <r>
      <rPr>
        <b/>
        <sz val="11"/>
        <color theme="1"/>
        <rFont val="等线"/>
        <charset val="134"/>
        <scheme val="minor"/>
      </rPr>
      <t>The combined effects of warming and drying suppress CO2 and N2O emission rates in an alpine meadow of the eastern Tibetan Plateau</t>
    </r>
    <r>
      <rPr>
        <sz val="11"/>
        <color theme="1"/>
        <rFont val="等线"/>
        <charset val="134"/>
        <scheme val="minor"/>
      </rPr>
      <t>. Ecological Research 27 (2012), pp.  725-733.</t>
    </r>
  </si>
  <si>
    <r>
      <rPr>
        <sz val="11"/>
        <color theme="1"/>
        <rFont val="等线"/>
        <charset val="134"/>
        <scheme val="minor"/>
      </rPr>
      <t xml:space="preserve">Zhao, J., Luo, T., Li, R., Wei, H., Li, X., Du, M., Tang, Y. </t>
    </r>
    <r>
      <rPr>
        <b/>
        <sz val="11"/>
        <color theme="1"/>
        <rFont val="等线"/>
        <charset val="134"/>
        <scheme val="minor"/>
      </rPr>
      <t>Precipitation alters temperature effects on ecosystem respiration in Tibetan alpine meadows</t>
    </r>
    <r>
      <rPr>
        <sz val="11"/>
        <color theme="1"/>
        <rFont val="等线"/>
        <charset val="134"/>
        <scheme val="minor"/>
      </rPr>
      <t>. Agricultural and Forest Meteorology 252 (2018), pp. 121-129.</t>
    </r>
  </si>
  <si>
    <r>
      <rPr>
        <sz val="11"/>
        <color theme="1"/>
        <rFont val="等线"/>
        <charset val="134"/>
        <scheme val="minor"/>
      </rPr>
      <t xml:space="preserve">Yan, Y., Quan, Q., Meng, C., Wang, J., Tian, D., Wang, B., Zhang, R., Niu, S. </t>
    </r>
    <r>
      <rPr>
        <b/>
        <sz val="11"/>
        <color theme="1"/>
        <rFont val="等线"/>
        <charset val="134"/>
        <scheme val="minor"/>
      </rPr>
      <t>Varying soil respiration under long-term warming and clipping due to shifting carbon allocation toward below-ground.</t>
    </r>
    <r>
      <rPr>
        <sz val="11"/>
        <color theme="1"/>
        <rFont val="等线"/>
        <charset val="134"/>
        <scheme val="minor"/>
      </rPr>
      <t xml:space="preserve"> Agricultural and Forest Meteorology (2021), pp. 304-305</t>
    </r>
  </si>
  <si>
    <r>
      <rPr>
        <sz val="11"/>
        <color theme="1"/>
        <rFont val="等线"/>
        <charset val="134"/>
        <scheme val="minor"/>
      </rPr>
      <t xml:space="preserve">Yan, Y.J., Wang, J.S., Tian, D.S., Luo, Y.Q., Xue, X., Peng, F., He, J.S., Liu, L.L., Jiang, L.F., Wang, X., Wang, Y.H., Song, L., Niu, S.L. </t>
    </r>
    <r>
      <rPr>
        <b/>
        <sz val="11"/>
        <color theme="1"/>
        <rFont val="等线"/>
        <charset val="134"/>
        <scheme val="minor"/>
      </rPr>
      <t>Sustained increases in soil respiration accompany increased carbon input under long-term warming across global grasslands</t>
    </r>
    <r>
      <rPr>
        <sz val="11"/>
        <color theme="1"/>
        <rFont val="等线"/>
        <charset val="134"/>
        <scheme val="minor"/>
      </rPr>
      <t>. Geoderma 428 (2022), pp. 116157.</t>
    </r>
  </si>
  <si>
    <r>
      <rPr>
        <sz val="11"/>
        <color theme="1"/>
        <rFont val="等线"/>
        <charset val="134"/>
        <scheme val="minor"/>
      </rPr>
      <t xml:space="preserve">Yu, H.Y., Xu, Z.Z., Zhou, G.S., Shi, Y.H. </t>
    </r>
    <r>
      <rPr>
        <b/>
        <sz val="11"/>
        <color theme="1"/>
        <rFont val="等线"/>
        <charset val="134"/>
        <scheme val="minor"/>
      </rPr>
      <t>Soil carbon release responses to long-term versus short-term climatic warming in an arid ecosystem</t>
    </r>
    <r>
      <rPr>
        <sz val="11"/>
        <color theme="1"/>
        <rFont val="等线"/>
        <charset val="134"/>
        <scheme val="minor"/>
      </rPr>
      <t>. Biogeosciences 17 (2020), pp. 781-792</t>
    </r>
  </si>
  <si>
    <r>
      <rPr>
        <sz val="11"/>
        <color theme="1"/>
        <rFont val="等线"/>
        <charset val="134"/>
        <scheme val="minor"/>
      </rPr>
      <t xml:space="preserve">Nyberg, M., Hovenden, M.J. </t>
    </r>
    <r>
      <rPr>
        <b/>
        <sz val="11"/>
        <color theme="1"/>
        <rFont val="等线"/>
        <charset val="134"/>
        <scheme val="minor"/>
      </rPr>
      <t>Warming increases soil respiration in a carbon-rich soil without changing microbial respiratory potential</t>
    </r>
    <r>
      <rPr>
        <sz val="11"/>
        <color theme="1"/>
        <rFont val="等线"/>
        <charset val="134"/>
        <scheme val="minor"/>
      </rPr>
      <t>. Biogeosciences 17 (2020), pp. 4405-4420</t>
    </r>
  </si>
  <si>
    <r>
      <rPr>
        <sz val="11"/>
        <color theme="1"/>
        <rFont val="等线"/>
        <charset val="134"/>
        <scheme val="minor"/>
      </rPr>
      <t xml:space="preserve">Song, J., Xia, J.Y., Hui, D.F., Zheng, M.M., Wang, J., Ru, J.Y., Wang, H.D., Zhang, Q.S., Yang, C., Wan, S.Q. </t>
    </r>
    <r>
      <rPr>
        <b/>
        <sz val="11"/>
        <color theme="1"/>
        <rFont val="等线"/>
        <charset val="134"/>
        <scheme val="minor"/>
      </rPr>
      <t>Plant functional types regulate non-additive responses of soil respiration to 5-year warming and nitrogen addition in a semi-arid grassland</t>
    </r>
    <r>
      <rPr>
        <sz val="11"/>
        <color theme="1"/>
        <rFont val="等线"/>
        <charset val="134"/>
        <scheme val="minor"/>
      </rPr>
      <t>. Functional Ecology 35 (2021), pp. 2593-2603.</t>
    </r>
  </si>
  <si>
    <r>
      <rPr>
        <sz val="11"/>
        <color theme="1"/>
        <rFont val="等线"/>
        <charset val="134"/>
        <scheme val="minor"/>
      </rPr>
      <t xml:space="preserve">Wang, Y.H., Song, C., Liu, H.Y., Wang, S.P., Zeng, H., Luo, C.Y., He, J.S. </t>
    </r>
    <r>
      <rPr>
        <b/>
        <sz val="11"/>
        <color theme="1"/>
        <rFont val="等线"/>
        <charset val="134"/>
        <scheme val="minor"/>
      </rPr>
      <t>Precipitation determines the magnitude and direction of interannual responses of soil respiration to experimental warming</t>
    </r>
    <r>
      <rPr>
        <sz val="11"/>
        <color theme="1"/>
        <rFont val="等线"/>
        <charset val="134"/>
        <scheme val="minor"/>
      </rPr>
      <t>. Plant and Soil 458 (2021), pp. 75-91.</t>
    </r>
  </si>
  <si>
    <r>
      <rPr>
        <sz val="11"/>
        <color theme="1"/>
        <rFont val="等线"/>
        <charset val="134"/>
        <scheme val="minor"/>
      </rPr>
      <t xml:space="preserve">Dias de Oliveira, E.A., Manchon, F.T., Ricketts, M.P., Bianconi, M., Martinez, C.A., Gonzalez-Meler, M.A. </t>
    </r>
    <r>
      <rPr>
        <b/>
        <sz val="11"/>
        <color theme="1"/>
        <rFont val="等线"/>
        <charset val="134"/>
        <scheme val="minor"/>
      </rPr>
      <t>Plant diurnal cycle drives the variation in soil respiration in a C4-dominated tropical managed grassland exposed to high CO2 and warming</t>
    </r>
    <r>
      <rPr>
        <sz val="11"/>
        <color theme="1"/>
        <rFont val="等线"/>
        <charset val="134"/>
        <scheme val="minor"/>
      </rPr>
      <t>. Plant and Soil 456 (2020), pp. 391-404.</t>
    </r>
  </si>
  <si>
    <r>
      <rPr>
        <sz val="11"/>
        <color theme="1"/>
        <rFont val="等线"/>
        <charset val="134"/>
        <scheme val="minor"/>
      </rPr>
      <t xml:space="preserve">Tiwari, P., Bhattacharya, P., Rawat, G.S., Rai, I.D., Talukdar, G. </t>
    </r>
    <r>
      <rPr>
        <b/>
        <sz val="11"/>
        <color theme="1"/>
        <rFont val="等线"/>
        <charset val="134"/>
        <scheme val="minor"/>
      </rPr>
      <t>Experimental warming increases ecosystem respiration by increasing above-ground respiration in alpine meadows of Western Himalaya</t>
    </r>
    <r>
      <rPr>
        <sz val="11"/>
        <color theme="1"/>
        <rFont val="等线"/>
        <charset val="134"/>
        <scheme val="minor"/>
      </rPr>
      <t>. Scientific Reports 11 (2021), pp. 2640.</t>
    </r>
  </si>
  <si>
    <r>
      <rPr>
        <sz val="11"/>
        <color theme="1"/>
        <rFont val="等线"/>
        <charset val="134"/>
        <scheme val="minor"/>
      </rPr>
      <t xml:space="preserve">Zhang, Y., Liu, X.M.,Fan, Y., Zhang, W.W.,Wu, J. Y.,Wang, D.L.,Zou, J.L. </t>
    </r>
    <r>
      <rPr>
        <b/>
        <sz val="11"/>
        <color theme="1"/>
        <rFont val="等线"/>
        <charset val="134"/>
        <scheme val="minor"/>
      </rPr>
      <t>Effects of warming and litter removal on soil respiration in artificial grasslands.</t>
    </r>
    <r>
      <rPr>
        <sz val="11"/>
        <color theme="1"/>
        <rFont val="等线"/>
        <charset val="134"/>
        <scheme val="minor"/>
      </rPr>
      <t xml:space="preserve"> Acta Agrestia Sinica 1:19.</t>
    </r>
  </si>
  <si>
    <r>
      <rPr>
        <sz val="11"/>
        <color theme="1"/>
        <rFont val="等线"/>
        <charset val="134"/>
        <scheme val="minor"/>
      </rPr>
      <t xml:space="preserve">Wang, H., Huang, W., He, Y.,  Zhu, Y. </t>
    </r>
    <r>
      <rPr>
        <b/>
        <sz val="11"/>
        <color theme="1"/>
        <rFont val="等线"/>
        <charset val="134"/>
        <scheme val="minor"/>
      </rPr>
      <t>Effects of warming and precipitation reduction on soil respiration in Horqin sandy grassland, northern China.</t>
    </r>
    <r>
      <rPr>
        <sz val="11"/>
        <color theme="1"/>
        <rFont val="等线"/>
        <charset val="134"/>
        <scheme val="minor"/>
      </rPr>
      <t xml:space="preserve"> Catena 233(2023) , 107470.</t>
    </r>
  </si>
  <si>
    <r>
      <rPr>
        <sz val="11"/>
        <color theme="1"/>
        <rFont val="等线"/>
        <charset val="134"/>
        <scheme val="minor"/>
      </rPr>
      <t xml:space="preserve">Luo, S., Zhang, J., Zhang, H., Zheng, Q., Gao, Y.,  Li, M. </t>
    </r>
    <r>
      <rPr>
        <b/>
        <sz val="11"/>
        <color theme="1"/>
        <rFont val="等线"/>
        <charset val="134"/>
        <scheme val="minor"/>
      </rPr>
      <t>Warming Stimulated Soil Respiration in a Subalpine Meadow in North China</t>
    </r>
    <r>
      <rPr>
        <sz val="11"/>
        <color theme="1"/>
        <rFont val="等线"/>
        <charset val="134"/>
        <scheme val="minor"/>
      </rPr>
      <t>. Wuhan University Journal of Natural Sciences, 28(2023), 77-87.</t>
    </r>
  </si>
  <si>
    <t>MAT: mean annual air temperature</t>
  </si>
  <si>
    <t>MAP: mean annual precipitation</t>
  </si>
  <si>
    <t>OTC: open-top chambers</t>
  </si>
  <si>
    <t>IH: infrared heaters</t>
  </si>
  <si>
    <t>HC: heating cable</t>
  </si>
  <si>
    <t>IR:Infrared reflectors</t>
  </si>
  <si>
    <t>GH:Greenhouse</t>
  </si>
  <si>
    <t>Translocated</t>
  </si>
  <si>
    <t>Others:IR,GH,TS</t>
  </si>
  <si>
    <t>SR: total soil respiration</t>
  </si>
  <si>
    <t>Rh: heterotrophic respiration</t>
  </si>
  <si>
    <t>Ra: autorotrophic respiration</t>
  </si>
  <si>
    <t>CK_M: mean value of control groups</t>
  </si>
  <si>
    <t>CK_SD: standard deviation of control groups</t>
  </si>
  <si>
    <t>CK_N: sample size of control groups</t>
  </si>
  <si>
    <t>W_M: mean value of warming groups</t>
  </si>
  <si>
    <t>W_SD: standard deviation of warming groups</t>
  </si>
  <si>
    <t>W_N: sample size of warming groups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</si>
</sst>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  <numFmt numFmtId="178" formatCode="0.0_ "/>
    <numFmt numFmtId="179" formatCode="0.00_ ;[Red]\-0.00\ "/>
    <numFmt numFmtId="180" formatCode="0_ ;[Red]\-0\ "/>
    <numFmt numFmtId="181" formatCode="0.0000_ ;[Red]\-0.0000\ "/>
    <numFmt numFmtId="182" formatCode="0.0;[Red]0.0"/>
  </numFmts>
  <fonts count="25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39">
    <xf numFmtId="0" fontId="0" fillId="0" borderId="0" xfId="0"/>
    <xf numFmtId="176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177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179" fontId="0" fillId="0" borderId="0" xfId="0" applyNumberFormat="1" applyAlignment="1">
      <alignment horizontal="left"/>
    </xf>
    <xf numFmtId="18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3" fillId="0" borderId="0" xfId="0" applyFont="1"/>
    <xf numFmtId="176" fontId="0" fillId="2" borderId="0" xfId="0" applyNumberFormat="1" applyFill="1" applyAlignment="1">
      <alignment horizontal="left"/>
    </xf>
    <xf numFmtId="176" fontId="0" fillId="0" borderId="0" xfId="0" applyNumberForma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177" fontId="0" fillId="2" borderId="0" xfId="0" applyNumberFormat="1" applyFill="1" applyAlignment="1">
      <alignment horizontal="left"/>
    </xf>
    <xf numFmtId="178" fontId="0" fillId="3" borderId="0" xfId="0" applyNumberFormat="1" applyFill="1" applyAlignment="1">
      <alignment horizontal="left"/>
    </xf>
    <xf numFmtId="177" fontId="0" fillId="3" borderId="0" xfId="0" applyNumberFormat="1" applyFill="1" applyAlignment="1">
      <alignment horizontal="left"/>
    </xf>
    <xf numFmtId="177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7" fontId="3" fillId="0" borderId="0" xfId="0" applyNumberFormat="1" applyFont="1" applyAlignment="1">
      <alignment horizontal="left" vertical="center"/>
    </xf>
    <xf numFmtId="178" fontId="3" fillId="0" borderId="0" xfId="0" applyNumberFormat="1" applyFont="1" applyAlignment="1">
      <alignment horizontal="left" vertical="center"/>
    </xf>
    <xf numFmtId="179" fontId="0" fillId="2" borderId="0" xfId="0" applyNumberFormat="1" applyFill="1" applyAlignment="1">
      <alignment horizontal="left"/>
    </xf>
    <xf numFmtId="180" fontId="0" fillId="2" borderId="0" xfId="0" applyNumberFormat="1" applyFill="1" applyAlignment="1">
      <alignment horizontal="left"/>
    </xf>
    <xf numFmtId="179" fontId="0" fillId="0" borderId="0" xfId="0" applyNumberFormat="1" applyAlignment="1">
      <alignment horizontal="left" vertical="center"/>
    </xf>
    <xf numFmtId="180" fontId="0" fillId="0" borderId="0" xfId="0" applyNumberFormat="1" applyAlignment="1">
      <alignment horizontal="left" vertical="center"/>
    </xf>
    <xf numFmtId="49" fontId="0" fillId="2" borderId="0" xfId="0" applyNumberFormat="1" applyFill="1"/>
    <xf numFmtId="180" fontId="0" fillId="0" borderId="0" xfId="0" applyNumberFormat="1"/>
    <xf numFmtId="176" fontId="0" fillId="4" borderId="0" xfId="0" applyNumberFormat="1" applyFill="1" applyAlignment="1">
      <alignment horizontal="left"/>
    </xf>
    <xf numFmtId="180" fontId="3" fillId="0" borderId="0" xfId="0" applyNumberFormat="1" applyFont="1" applyAlignment="1">
      <alignment horizontal="left" vertical="center"/>
    </xf>
    <xf numFmtId="176" fontId="3" fillId="0" borderId="0" xfId="23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176" fontId="0" fillId="5" borderId="0" xfId="0" applyNumberFormat="1" applyFill="1" applyAlignment="1">
      <alignment horizontal="left"/>
    </xf>
    <xf numFmtId="181" fontId="0" fillId="0" borderId="0" xfId="0" applyNumberFormat="1"/>
    <xf numFmtId="176" fontId="0" fillId="6" borderId="0" xfId="0" applyNumberFormat="1" applyFill="1" applyAlignment="1">
      <alignment horizontal="left"/>
    </xf>
    <xf numFmtId="0" fontId="0" fillId="0" borderId="0" xfId="0" applyAlignment="1">
      <alignment horizontal="left"/>
    </xf>
    <xf numFmtId="179" fontId="3" fillId="0" borderId="0" xfId="0" applyNumberFormat="1" applyFont="1" applyAlignment="1">
      <alignment horizontal="left"/>
    </xf>
    <xf numFmtId="180" fontId="3" fillId="0" borderId="0" xfId="0" applyNumberFormat="1" applyFont="1" applyAlignment="1">
      <alignment horizontal="left"/>
    </xf>
    <xf numFmtId="176" fontId="4" fillId="0" borderId="0" xfId="0" applyNumberFormat="1" applyFont="1" applyAlignment="1">
      <alignment horizontal="left" vertical="center"/>
    </xf>
    <xf numFmtId="182" fontId="0" fillId="0" borderId="0" xfId="0" applyNumberForma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39"/>
  <sheetViews>
    <sheetView tabSelected="1" zoomScale="90" zoomScaleNormal="90" topLeftCell="B1" workbookViewId="0">
      <pane xSplit="1" ySplit="2" topLeftCell="C145" activePane="bottomRight" state="frozen"/>
      <selection/>
      <selection pane="topRight"/>
      <selection pane="bottomLeft"/>
      <selection pane="bottomRight" activeCell="G157" sqref="G157"/>
    </sheetView>
  </sheetViews>
  <sheetFormatPr defaultColWidth="8.83035714285714" defaultRowHeight="16.8"/>
  <cols>
    <col min="1" max="2" width="8.83035714285714" style="5"/>
    <col min="3" max="3" width="19" style="1" customWidth="1"/>
    <col min="4" max="5" width="8.83035714285714" style="1"/>
    <col min="6" max="6" width="12.1607142857143" style="5" customWidth="1"/>
    <col min="7" max="7" width="9.16071428571429" style="6" customWidth="1"/>
    <col min="8" max="8" width="11.1607142857143" style="5" customWidth="1"/>
    <col min="9" max="9" width="10.3303571428571" style="1" customWidth="1"/>
    <col min="10" max="10" width="15.6607142857143" style="7" customWidth="1"/>
    <col min="11" max="11" width="16.1607142857143" style="8" customWidth="1"/>
    <col min="12" max="12" width="12" style="8" customWidth="1"/>
    <col min="13" max="13" width="15.3303571428571" style="9" customWidth="1"/>
    <col min="14" max="14" width="8.83035714285714" style="8"/>
    <col min="15" max="21" width="8.83035714285714" style="1"/>
    <col min="22" max="22" width="10" style="1"/>
    <col min="23" max="37" width="8.83035714285714" style="1"/>
    <col min="38" max="38" width="10" style="1"/>
    <col min="39" max="16384" width="8.83035714285714" style="1"/>
  </cols>
  <sheetData>
    <row r="1" spans="2:38">
      <c r="B1" s="10" t="s">
        <v>0</v>
      </c>
      <c r="C1" t="s">
        <v>1</v>
      </c>
      <c r="D1" s="11" t="s">
        <v>2</v>
      </c>
      <c r="E1" s="11"/>
      <c r="F1" s="14"/>
      <c r="G1" s="15" t="s">
        <v>3</v>
      </c>
      <c r="H1" s="16"/>
      <c r="I1" s="11" t="s">
        <v>4</v>
      </c>
      <c r="J1" s="21"/>
      <c r="K1" s="22"/>
      <c r="L1" s="22"/>
      <c r="M1" s="25"/>
      <c r="N1" s="26" t="s">
        <v>5</v>
      </c>
      <c r="O1" s="27" t="s">
        <v>6</v>
      </c>
      <c r="P1" s="27"/>
      <c r="Q1" s="27"/>
      <c r="R1" s="27"/>
      <c r="S1" s="27"/>
      <c r="T1" s="27"/>
      <c r="U1" s="27"/>
      <c r="V1" s="27"/>
      <c r="W1" s="31" t="s">
        <v>7</v>
      </c>
      <c r="X1" s="31"/>
      <c r="Y1" s="31"/>
      <c r="Z1" s="31"/>
      <c r="AA1" s="31"/>
      <c r="AB1" s="31"/>
      <c r="AC1" s="31"/>
      <c r="AD1" s="31"/>
      <c r="AE1" s="33" t="s">
        <v>8</v>
      </c>
      <c r="AF1" s="33"/>
      <c r="AG1" s="33"/>
      <c r="AH1" s="33"/>
      <c r="AI1" s="33"/>
      <c r="AJ1" s="33"/>
      <c r="AK1" s="33"/>
      <c r="AL1" s="33"/>
    </row>
    <row r="2" spans="1:38">
      <c r="A2" s="5" t="s">
        <v>9</v>
      </c>
      <c r="B2" s="5" t="s">
        <v>10</v>
      </c>
      <c r="C2" s="12" t="s">
        <v>11</v>
      </c>
      <c r="D2" s="12" t="s">
        <v>12</v>
      </c>
      <c r="E2" s="12" t="s">
        <v>13</v>
      </c>
      <c r="F2" s="17" t="s">
        <v>14</v>
      </c>
      <c r="G2" s="18" t="s">
        <v>15</v>
      </c>
      <c r="H2" s="17" t="s">
        <v>16</v>
      </c>
      <c r="I2" s="12" t="s">
        <v>17</v>
      </c>
      <c r="J2" s="23" t="s">
        <v>18</v>
      </c>
      <c r="K2" s="23" t="s">
        <v>19</v>
      </c>
      <c r="L2" s="24" t="s">
        <v>20</v>
      </c>
      <c r="M2" s="24" t="s">
        <v>21</v>
      </c>
      <c r="N2" s="26" t="s">
        <v>22</v>
      </c>
      <c r="O2" s="12" t="s">
        <v>23</v>
      </c>
      <c r="P2" s="12" t="s">
        <v>24</v>
      </c>
      <c r="Q2" s="12" t="s">
        <v>25</v>
      </c>
      <c r="R2" s="12" t="s">
        <v>26</v>
      </c>
      <c r="S2" s="12" t="s">
        <v>27</v>
      </c>
      <c r="T2" s="12" t="s">
        <v>28</v>
      </c>
      <c r="U2" s="1" t="s">
        <v>29</v>
      </c>
      <c r="V2" s="1" t="s">
        <v>30</v>
      </c>
      <c r="W2" s="12" t="s">
        <v>23</v>
      </c>
      <c r="X2" s="12" t="s">
        <v>24</v>
      </c>
      <c r="Y2" s="12" t="s">
        <v>25</v>
      </c>
      <c r="Z2" s="12" t="s">
        <v>26</v>
      </c>
      <c r="AA2" s="12" t="s">
        <v>27</v>
      </c>
      <c r="AB2" s="12" t="s">
        <v>28</v>
      </c>
      <c r="AC2" s="1" t="s">
        <v>29</v>
      </c>
      <c r="AD2" s="1" t="s">
        <v>30</v>
      </c>
      <c r="AE2" s="12" t="s">
        <v>23</v>
      </c>
      <c r="AF2" s="12" t="s">
        <v>24</v>
      </c>
      <c r="AG2" s="12" t="s">
        <v>25</v>
      </c>
      <c r="AH2" s="12" t="s">
        <v>26</v>
      </c>
      <c r="AI2" s="12" t="s">
        <v>27</v>
      </c>
      <c r="AJ2" s="12" t="s">
        <v>28</v>
      </c>
      <c r="AK2" s="1" t="s">
        <v>29</v>
      </c>
      <c r="AL2" s="1" t="s">
        <v>30</v>
      </c>
    </row>
    <row r="3" spans="1:22">
      <c r="A3" s="5">
        <v>1</v>
      </c>
      <c r="B3" s="5">
        <v>1</v>
      </c>
      <c r="C3" s="12" t="s">
        <v>31</v>
      </c>
      <c r="D3" s="12" t="s">
        <v>32</v>
      </c>
      <c r="E3" s="12" t="s">
        <v>33</v>
      </c>
      <c r="F3" s="17">
        <v>951</v>
      </c>
      <c r="G3" s="18">
        <v>5.22</v>
      </c>
      <c r="H3" s="17">
        <v>396</v>
      </c>
      <c r="I3" s="12" t="s">
        <v>34</v>
      </c>
      <c r="J3" s="23">
        <v>0.85</v>
      </c>
      <c r="K3" s="24" t="s">
        <v>35</v>
      </c>
      <c r="L3" s="24">
        <v>1</v>
      </c>
      <c r="M3" s="24" t="s">
        <v>36</v>
      </c>
      <c r="N3" s="24">
        <v>7</v>
      </c>
      <c r="O3" s="12">
        <v>0.1056</v>
      </c>
      <c r="P3" s="12">
        <v>0.06996</v>
      </c>
      <c r="Q3" s="12"/>
      <c r="R3" s="12">
        <v>0.2024</v>
      </c>
      <c r="S3" s="12">
        <v>0.12804</v>
      </c>
      <c r="T3" s="12"/>
      <c r="U3" s="32">
        <f t="shared" ref="U3:U65" si="0">(S3^2)/(N3*(R3^2))+(P3^2)/(N3*(O3^2))</f>
        <v>0.119871430259249</v>
      </c>
      <c r="V3" s="32">
        <f t="shared" ref="V3:V65" si="1">LN(R3)-LN(O3)</f>
        <v>0.650587566141149</v>
      </c>
    </row>
    <row r="4" spans="1:22">
      <c r="A4" s="5">
        <v>2</v>
      </c>
      <c r="B4" s="5">
        <v>2</v>
      </c>
      <c r="C4" s="12" t="s">
        <v>37</v>
      </c>
      <c r="D4" s="12" t="s">
        <v>38</v>
      </c>
      <c r="E4" s="12" t="s">
        <v>39</v>
      </c>
      <c r="F4" s="17">
        <v>9</v>
      </c>
      <c r="G4" s="18">
        <v>9.6</v>
      </c>
      <c r="H4" s="17">
        <v>776</v>
      </c>
      <c r="I4" s="12" t="s">
        <v>40</v>
      </c>
      <c r="J4" s="23">
        <v>3</v>
      </c>
      <c r="K4" s="24" t="s">
        <v>41</v>
      </c>
      <c r="L4" s="24">
        <v>1</v>
      </c>
      <c r="M4" s="24" t="s">
        <v>36</v>
      </c>
      <c r="N4" s="24">
        <v>6</v>
      </c>
      <c r="O4" s="12">
        <v>0.0543581938102486</v>
      </c>
      <c r="P4" s="12">
        <v>0.0355086250634196</v>
      </c>
      <c r="Q4" s="12"/>
      <c r="R4" s="12">
        <v>0.0507305936073059</v>
      </c>
      <c r="S4" s="12">
        <v>0.0266349568746829</v>
      </c>
      <c r="T4" s="12"/>
      <c r="U4" s="32">
        <f t="shared" si="0"/>
        <v>0.117061441678834</v>
      </c>
      <c r="V4" s="32">
        <f t="shared" si="1"/>
        <v>-0.0690662094650567</v>
      </c>
    </row>
    <row r="5" spans="1:22">
      <c r="A5" s="5">
        <v>3</v>
      </c>
      <c r="B5" s="5">
        <v>2</v>
      </c>
      <c r="C5" s="12" t="s">
        <v>37</v>
      </c>
      <c r="D5" s="12" t="s">
        <v>38</v>
      </c>
      <c r="E5" s="12" t="s">
        <v>39</v>
      </c>
      <c r="F5" s="17">
        <v>9</v>
      </c>
      <c r="G5" s="18">
        <v>9.6</v>
      </c>
      <c r="H5" s="17">
        <v>776</v>
      </c>
      <c r="I5" s="12" t="s">
        <v>40</v>
      </c>
      <c r="J5" s="23">
        <v>3</v>
      </c>
      <c r="K5" s="24" t="s">
        <v>41</v>
      </c>
      <c r="L5" s="24">
        <v>2</v>
      </c>
      <c r="M5" s="24" t="s">
        <v>36</v>
      </c>
      <c r="N5" s="24">
        <v>6</v>
      </c>
      <c r="O5" s="12">
        <v>0.0543581938102486</v>
      </c>
      <c r="P5" s="12">
        <v>0.0177473363774734</v>
      </c>
      <c r="Q5" s="12"/>
      <c r="R5" s="12">
        <v>0.0579857940131913</v>
      </c>
      <c r="S5" s="12">
        <v>0.0355086250634196</v>
      </c>
      <c r="T5" s="12"/>
      <c r="U5" s="32">
        <f t="shared" si="0"/>
        <v>0.0802648379805563</v>
      </c>
      <c r="V5" s="32">
        <f t="shared" si="1"/>
        <v>0.0646026874566932</v>
      </c>
    </row>
    <row r="6" spans="1:22">
      <c r="A6" s="5">
        <v>4</v>
      </c>
      <c r="B6" s="5">
        <v>2</v>
      </c>
      <c r="C6" s="12" t="s">
        <v>37</v>
      </c>
      <c r="D6" s="12" t="s">
        <v>38</v>
      </c>
      <c r="E6" s="12" t="s">
        <v>39</v>
      </c>
      <c r="F6" s="17">
        <v>9</v>
      </c>
      <c r="G6" s="18">
        <v>9.6</v>
      </c>
      <c r="H6" s="17">
        <v>776</v>
      </c>
      <c r="I6" s="12" t="s">
        <v>40</v>
      </c>
      <c r="J6" s="23">
        <v>3</v>
      </c>
      <c r="K6" s="24" t="s">
        <v>41</v>
      </c>
      <c r="L6" s="24">
        <v>1</v>
      </c>
      <c r="M6" s="24" t="s">
        <v>36</v>
      </c>
      <c r="N6" s="24">
        <v>6</v>
      </c>
      <c r="O6" s="12">
        <v>0.0616133942161339</v>
      </c>
      <c r="P6" s="12">
        <v>0.0266349568746829</v>
      </c>
      <c r="Q6" s="12"/>
      <c r="R6" s="12">
        <v>0.0724822425164891</v>
      </c>
      <c r="S6" s="12">
        <v>0.0266349568746829</v>
      </c>
      <c r="T6" s="12"/>
      <c r="U6" s="32">
        <f t="shared" si="0"/>
        <v>0.0536515575318825</v>
      </c>
      <c r="V6" s="32">
        <f t="shared" si="1"/>
        <v>0.162462315576398</v>
      </c>
    </row>
    <row r="7" spans="1:22">
      <c r="A7" s="5">
        <v>5</v>
      </c>
      <c r="B7" s="5">
        <v>2</v>
      </c>
      <c r="C7" s="12" t="s">
        <v>37</v>
      </c>
      <c r="D7" s="12" t="s">
        <v>38</v>
      </c>
      <c r="E7" s="12" t="s">
        <v>39</v>
      </c>
      <c r="F7" s="17">
        <v>9</v>
      </c>
      <c r="G7" s="18">
        <v>9.6</v>
      </c>
      <c r="H7" s="17">
        <v>776</v>
      </c>
      <c r="I7" s="12" t="s">
        <v>40</v>
      </c>
      <c r="J7" s="23">
        <v>3</v>
      </c>
      <c r="K7" s="24" t="s">
        <v>41</v>
      </c>
      <c r="L7" s="24">
        <v>2</v>
      </c>
      <c r="M7" s="24" t="s">
        <v>36</v>
      </c>
      <c r="N7" s="24">
        <v>6</v>
      </c>
      <c r="O7" s="12">
        <v>0.0507305936073059</v>
      </c>
      <c r="P7" s="12">
        <v>0.0266349568746829</v>
      </c>
      <c r="Q7" s="12"/>
      <c r="R7" s="12">
        <v>0.0543581938102486</v>
      </c>
      <c r="S7" s="12">
        <v>0.0266349568746829</v>
      </c>
      <c r="T7" s="12"/>
      <c r="U7" s="32">
        <f t="shared" si="0"/>
        <v>0.085957302857993</v>
      </c>
      <c r="V7" s="32">
        <f t="shared" si="1"/>
        <v>0.0690662094650567</v>
      </c>
    </row>
    <row r="8" spans="1:22">
      <c r="A8" s="5">
        <v>6</v>
      </c>
      <c r="B8" s="5">
        <v>2</v>
      </c>
      <c r="C8" s="12" t="s">
        <v>37</v>
      </c>
      <c r="D8" s="12" t="s">
        <v>38</v>
      </c>
      <c r="E8" s="12" t="s">
        <v>39</v>
      </c>
      <c r="F8" s="17">
        <v>9</v>
      </c>
      <c r="G8" s="18">
        <v>9.6</v>
      </c>
      <c r="H8" s="17">
        <v>776</v>
      </c>
      <c r="I8" s="12" t="s">
        <v>40</v>
      </c>
      <c r="J8" s="23">
        <v>3</v>
      </c>
      <c r="K8" s="24" t="s">
        <v>41</v>
      </c>
      <c r="L8" s="24">
        <v>1</v>
      </c>
      <c r="M8" s="24" t="s">
        <v>36</v>
      </c>
      <c r="N8" s="24">
        <v>6</v>
      </c>
      <c r="O8" s="12">
        <v>0.0688546423135464</v>
      </c>
      <c r="P8" s="12">
        <v>0.0266349568746829</v>
      </c>
      <c r="Q8" s="12"/>
      <c r="R8" s="12">
        <v>0.0543581938102486</v>
      </c>
      <c r="S8" s="12">
        <v>0.0355086250634196</v>
      </c>
      <c r="T8" s="12"/>
      <c r="U8" s="32">
        <f t="shared" si="0"/>
        <v>0.0960585453119591</v>
      </c>
      <c r="V8" s="32">
        <f t="shared" si="1"/>
        <v>-0.236402287105156</v>
      </c>
    </row>
    <row r="9" spans="1:22">
      <c r="A9" s="5">
        <v>7</v>
      </c>
      <c r="B9" s="5">
        <v>2</v>
      </c>
      <c r="C9" s="12" t="s">
        <v>37</v>
      </c>
      <c r="D9" s="12" t="s">
        <v>38</v>
      </c>
      <c r="E9" s="12" t="s">
        <v>39</v>
      </c>
      <c r="F9" s="17">
        <v>9</v>
      </c>
      <c r="G9" s="18">
        <v>9.6</v>
      </c>
      <c r="H9" s="17">
        <v>776</v>
      </c>
      <c r="I9" s="12" t="s">
        <v>40</v>
      </c>
      <c r="J9" s="23">
        <v>3</v>
      </c>
      <c r="K9" s="24" t="s">
        <v>41</v>
      </c>
      <c r="L9" s="24">
        <v>2</v>
      </c>
      <c r="M9" s="24" t="s">
        <v>36</v>
      </c>
      <c r="N9" s="24">
        <v>6</v>
      </c>
      <c r="O9" s="12">
        <v>0.0543581938102486</v>
      </c>
      <c r="P9" s="12">
        <v>0.0177473363774734</v>
      </c>
      <c r="Q9" s="12"/>
      <c r="R9" s="12">
        <v>0.0579857940131913</v>
      </c>
      <c r="S9" s="12">
        <v>0.0355086250634196</v>
      </c>
      <c r="T9" s="12"/>
      <c r="U9" s="32">
        <f t="shared" si="0"/>
        <v>0.0802648379805563</v>
      </c>
      <c r="V9" s="32">
        <f t="shared" si="1"/>
        <v>0.0646026874566932</v>
      </c>
    </row>
    <row r="10" spans="1:38">
      <c r="A10" s="5">
        <v>8</v>
      </c>
      <c r="B10" s="5">
        <v>3</v>
      </c>
      <c r="C10" s="12" t="s">
        <v>42</v>
      </c>
      <c r="D10" s="13" t="s">
        <v>43</v>
      </c>
      <c r="E10" s="13" t="s">
        <v>44</v>
      </c>
      <c r="F10" s="17">
        <v>345</v>
      </c>
      <c r="G10" s="18">
        <v>16.23</v>
      </c>
      <c r="H10" s="17">
        <v>905</v>
      </c>
      <c r="I10" s="12" t="s">
        <v>45</v>
      </c>
      <c r="J10" s="23">
        <v>2.4</v>
      </c>
      <c r="K10" s="24" t="s">
        <v>41</v>
      </c>
      <c r="L10" s="24">
        <v>1</v>
      </c>
      <c r="M10" s="24" t="s">
        <v>36</v>
      </c>
      <c r="N10" s="24">
        <v>8</v>
      </c>
      <c r="O10" s="1">
        <v>3.72861</v>
      </c>
      <c r="P10" s="12">
        <f>Q10*(N10^0.5)</f>
        <v>0.533978756880833</v>
      </c>
      <c r="Q10" s="12">
        <v>0.18879</v>
      </c>
      <c r="R10" s="1">
        <v>3.56342</v>
      </c>
      <c r="S10" s="12">
        <f>T10*(N10^0.5)</f>
        <v>0.533978756880833</v>
      </c>
      <c r="T10" s="12">
        <v>0.18879</v>
      </c>
      <c r="U10" s="32">
        <f t="shared" si="0"/>
        <v>0.00537056205226393</v>
      </c>
      <c r="V10" s="32">
        <f t="shared" si="1"/>
        <v>-0.0453147521782682</v>
      </c>
      <c r="W10" s="1">
        <v>2.05607</v>
      </c>
      <c r="X10" s="12">
        <f>Y10*(N10^0.5)</f>
        <v>0.243838702424369</v>
      </c>
      <c r="Y10" s="1">
        <v>0.0862099999999999</v>
      </c>
      <c r="Z10" s="1">
        <v>2.24037</v>
      </c>
      <c r="AA10" s="12">
        <f>AB10*(N10^0.5)</f>
        <v>0.400505280864061</v>
      </c>
      <c r="AB10" s="1">
        <v>0.1416</v>
      </c>
      <c r="AC10" s="32">
        <f t="shared" ref="AC10:AC12" si="2">(AA10^2)/(N10*(Z10^2))+(X10^2)/(N10*(W10^2))</f>
        <v>0.00575280962088464</v>
      </c>
      <c r="AD10" s="32">
        <f t="shared" ref="AD10:AD12" si="3">LN(Z10)-LN(W10)</f>
        <v>0.0858446370919486</v>
      </c>
      <c r="AE10" s="1">
        <v>1.62334</v>
      </c>
      <c r="AF10" s="12">
        <f>AG10*(N10^0.5)</f>
        <v>0.525182348522873</v>
      </c>
      <c r="AG10" s="1">
        <v>0.18568</v>
      </c>
      <c r="AH10" s="1">
        <v>1.30504</v>
      </c>
      <c r="AI10" s="12">
        <f>AJ10*(N10^0.5)</f>
        <v>0.330105729729128</v>
      </c>
      <c r="AJ10" s="1">
        <v>0.11671</v>
      </c>
      <c r="AK10" s="32">
        <f t="shared" ref="AK10:AK12" si="4">(AI10^2)/(N10*(AH10^2))+(AF10^2)/(N10*(AE10^2))</f>
        <v>0.021080880781878</v>
      </c>
      <c r="AL10" s="32">
        <f t="shared" ref="AL10:AL12" si="5">LN(AH10)-LN(AE10)</f>
        <v>-0.218252063548227</v>
      </c>
    </row>
    <row r="11" spans="1:38">
      <c r="A11" s="5">
        <v>9</v>
      </c>
      <c r="B11" s="5">
        <v>3</v>
      </c>
      <c r="C11" s="12" t="s">
        <v>42</v>
      </c>
      <c r="D11" s="13" t="s">
        <v>43</v>
      </c>
      <c r="E11" s="13" t="s">
        <v>44</v>
      </c>
      <c r="F11" s="17">
        <v>345</v>
      </c>
      <c r="G11" s="18">
        <v>16.23</v>
      </c>
      <c r="H11" s="17">
        <v>905</v>
      </c>
      <c r="I11" s="12" t="s">
        <v>45</v>
      </c>
      <c r="J11" s="23">
        <v>2.4</v>
      </c>
      <c r="K11" s="24" t="s">
        <v>41</v>
      </c>
      <c r="L11" s="24">
        <v>2</v>
      </c>
      <c r="M11" s="24" t="s">
        <v>36</v>
      </c>
      <c r="N11" s="24">
        <v>8</v>
      </c>
      <c r="O11" s="1">
        <v>2.96165</v>
      </c>
      <c r="P11" s="12">
        <f>Q11*(N11^0.5)</f>
        <v>0.600729637024843</v>
      </c>
      <c r="Q11" s="12">
        <v>0.21239</v>
      </c>
      <c r="R11" s="1">
        <v>2.74926</v>
      </c>
      <c r="S11" s="12">
        <f>T11*(N11^0.5)</f>
        <v>0.433852436664818</v>
      </c>
      <c r="T11" s="12">
        <v>0.15339</v>
      </c>
      <c r="U11" s="32">
        <f t="shared" si="0"/>
        <v>0.00825569280738486</v>
      </c>
      <c r="V11" s="32">
        <f t="shared" si="1"/>
        <v>-0.0744147609027219</v>
      </c>
      <c r="W11" s="1">
        <v>1.30949</v>
      </c>
      <c r="X11" s="12">
        <f>Y11*(N11^0.5)</f>
        <v>0.243782133881874</v>
      </c>
      <c r="Y11" s="1">
        <v>0.08619</v>
      </c>
      <c r="Z11" s="1">
        <v>1.67847</v>
      </c>
      <c r="AA11" s="12">
        <f>AB11*(N11^0.5)</f>
        <v>0.31347457823562</v>
      </c>
      <c r="AB11" s="1">
        <v>0.11083</v>
      </c>
      <c r="AC11" s="32">
        <f t="shared" si="2"/>
        <v>0.00869221903203849</v>
      </c>
      <c r="AD11" s="32">
        <f t="shared" si="3"/>
        <v>0.248244915743254</v>
      </c>
      <c r="AE11" s="1">
        <v>1.6817</v>
      </c>
      <c r="AF11" s="12">
        <f>AG11*(N11^0.5)</f>
        <v>0.360115341522685</v>
      </c>
      <c r="AG11" s="1">
        <v>0.12732</v>
      </c>
      <c r="AH11" s="1">
        <v>1.0557</v>
      </c>
      <c r="AI11" s="12">
        <f>AJ11*(N11^0.5)</f>
        <v>0.330105729729128</v>
      </c>
      <c r="AJ11" s="1">
        <v>0.11671</v>
      </c>
      <c r="AK11" s="32">
        <f t="shared" si="4"/>
        <v>0.0179536662283706</v>
      </c>
      <c r="AL11" s="32">
        <f t="shared" si="5"/>
        <v>-0.465601132533055</v>
      </c>
    </row>
    <row r="12" spans="1:38">
      <c r="A12" s="5">
        <v>10</v>
      </c>
      <c r="B12" s="5">
        <v>3</v>
      </c>
      <c r="C12" s="12" t="s">
        <v>42</v>
      </c>
      <c r="D12" s="13" t="s">
        <v>43</v>
      </c>
      <c r="E12" s="13" t="s">
        <v>44</v>
      </c>
      <c r="F12" s="17">
        <v>345</v>
      </c>
      <c r="G12" s="18">
        <v>16.23</v>
      </c>
      <c r="H12" s="17">
        <v>905</v>
      </c>
      <c r="I12" s="12" t="s">
        <v>45</v>
      </c>
      <c r="J12" s="23">
        <v>2.4</v>
      </c>
      <c r="K12" s="24" t="s">
        <v>41</v>
      </c>
      <c r="L12" s="24">
        <v>3</v>
      </c>
      <c r="M12" s="24" t="s">
        <v>36</v>
      </c>
      <c r="N12" s="24">
        <v>8</v>
      </c>
      <c r="O12" s="1">
        <v>2.99705</v>
      </c>
      <c r="P12" s="12">
        <f>Q12*(N12^0.5)</f>
        <v>0.500603316808828</v>
      </c>
      <c r="Q12" s="12">
        <v>0.17699</v>
      </c>
      <c r="R12" s="1">
        <v>2.84366</v>
      </c>
      <c r="S12" s="12">
        <f>T12*(N12^0.5)</f>
        <v>0.400476996592813</v>
      </c>
      <c r="T12" s="12">
        <v>0.14159</v>
      </c>
      <c r="U12" s="32">
        <f t="shared" si="0"/>
        <v>0.00596665206005534</v>
      </c>
      <c r="V12" s="32">
        <f t="shared" si="1"/>
        <v>-0.0525365166807221</v>
      </c>
      <c r="W12" s="1">
        <v>1.03084</v>
      </c>
      <c r="X12" s="12">
        <f>Y12*(N12^0.5)</f>
        <v>0.226415591335933</v>
      </c>
      <c r="Y12" s="1">
        <v>0.08005</v>
      </c>
      <c r="Z12" s="1">
        <v>1.44294</v>
      </c>
      <c r="AA12" s="12">
        <f>AB12*(N12^0.5)</f>
        <v>0.296023182875936</v>
      </c>
      <c r="AB12" s="1">
        <v>0.10466</v>
      </c>
      <c r="AC12" s="32">
        <f t="shared" si="2"/>
        <v>0.0112912760514176</v>
      </c>
      <c r="AD12" s="32">
        <f t="shared" si="3"/>
        <v>0.336308695030697</v>
      </c>
      <c r="AE12" s="1">
        <v>1.95756</v>
      </c>
      <c r="AF12" s="12">
        <f>AG12*(N12^0.5)</f>
        <v>0.34512467776153</v>
      </c>
      <c r="AG12" s="1">
        <v>0.12202</v>
      </c>
      <c r="AH12" s="1">
        <v>1.3634</v>
      </c>
      <c r="AI12" s="12">
        <f>AJ12*(N12^0.5)</f>
        <v>0.390124953316242</v>
      </c>
      <c r="AJ12" s="1">
        <v>0.13793</v>
      </c>
      <c r="AK12" s="32">
        <f t="shared" si="4"/>
        <v>0.0141199659315652</v>
      </c>
      <c r="AL12" s="32">
        <f t="shared" si="5"/>
        <v>-0.361717219807527</v>
      </c>
    </row>
    <row r="13" spans="1:22">
      <c r="A13" s="5">
        <v>11</v>
      </c>
      <c r="B13" s="5">
        <v>4</v>
      </c>
      <c r="C13" s="1" t="s">
        <v>46</v>
      </c>
      <c r="D13" s="13" t="s">
        <v>43</v>
      </c>
      <c r="E13" s="13" t="s">
        <v>44</v>
      </c>
      <c r="F13" s="17">
        <v>345</v>
      </c>
      <c r="G13" s="18">
        <v>16.23</v>
      </c>
      <c r="H13" s="17">
        <v>905</v>
      </c>
      <c r="I13" s="12" t="s">
        <v>45</v>
      </c>
      <c r="J13" s="23">
        <v>2.4</v>
      </c>
      <c r="K13" s="24" t="s">
        <v>41</v>
      </c>
      <c r="L13" s="24">
        <v>1</v>
      </c>
      <c r="M13" s="24" t="s">
        <v>36</v>
      </c>
      <c r="N13" s="24">
        <v>6</v>
      </c>
      <c r="O13" s="12">
        <v>0.08052</v>
      </c>
      <c r="P13" s="12">
        <v>0.01584</v>
      </c>
      <c r="Q13" s="12"/>
      <c r="R13" s="12">
        <v>0.0814</v>
      </c>
      <c r="S13" s="12">
        <v>0.00924</v>
      </c>
      <c r="T13" s="12"/>
      <c r="U13" s="32">
        <f t="shared" si="0"/>
        <v>0.0085974320231313</v>
      </c>
      <c r="V13" s="32">
        <f t="shared" si="1"/>
        <v>0.0108696722369039</v>
      </c>
    </row>
    <row r="14" spans="1:38">
      <c r="A14" s="5">
        <v>12</v>
      </c>
      <c r="B14" s="5">
        <v>4</v>
      </c>
      <c r="C14" s="1" t="s">
        <v>47</v>
      </c>
      <c r="D14" s="13" t="s">
        <v>43</v>
      </c>
      <c r="E14" s="13" t="s">
        <v>44</v>
      </c>
      <c r="F14" s="17">
        <v>345</v>
      </c>
      <c r="G14" s="18">
        <v>16.23</v>
      </c>
      <c r="H14" s="17">
        <v>905</v>
      </c>
      <c r="I14" s="12" t="s">
        <v>45</v>
      </c>
      <c r="J14" s="23">
        <v>2.4</v>
      </c>
      <c r="K14" s="24" t="s">
        <v>41</v>
      </c>
      <c r="L14" s="24">
        <v>2</v>
      </c>
      <c r="M14" s="24" t="s">
        <v>36</v>
      </c>
      <c r="N14" s="24">
        <v>6</v>
      </c>
      <c r="O14" s="12">
        <v>794</v>
      </c>
      <c r="P14" s="12">
        <f>Q14*(N14^0.5)</f>
        <v>38.2120399874176</v>
      </c>
      <c r="Q14" s="12">
        <v>15.6</v>
      </c>
      <c r="R14" s="12">
        <v>853</v>
      </c>
      <c r="S14" s="12">
        <f>T14*(N14^0.5)</f>
        <v>43.1110194729839</v>
      </c>
      <c r="T14" s="12">
        <v>17.6</v>
      </c>
      <c r="U14" s="32">
        <f t="shared" si="0"/>
        <v>0.000811741721185294</v>
      </c>
      <c r="V14" s="32">
        <f t="shared" si="1"/>
        <v>0.0716760862445431</v>
      </c>
      <c r="W14" s="1">
        <v>513</v>
      </c>
      <c r="X14" s="12">
        <f>Y14*(N14^0.5)</f>
        <v>37.7221420388609</v>
      </c>
      <c r="Y14" s="1">
        <v>15.4</v>
      </c>
      <c r="Z14" s="1">
        <v>568</v>
      </c>
      <c r="AA14" s="12">
        <f>AB14*(N14^0.5)</f>
        <v>45.5605092157671</v>
      </c>
      <c r="AB14" s="1">
        <v>18.6</v>
      </c>
      <c r="AC14" s="32">
        <f t="shared" ref="AC14:AC18" si="6">(AA14^2)/(N14*(Z14^2))+(X14^2)/(N14*(W14^2))</f>
        <v>0.00197350184922276</v>
      </c>
      <c r="AD14" s="32">
        <f t="shared" ref="AD14:AD18" si="7">LN(Z14)-LN(W14)</f>
        <v>0.101845573550382</v>
      </c>
      <c r="AE14" s="1">
        <v>283</v>
      </c>
      <c r="AF14" s="12">
        <f>AG14*(N14^0.5)</f>
        <v>87.9366817659161</v>
      </c>
      <c r="AG14" s="1">
        <v>35.9</v>
      </c>
      <c r="AH14" s="1">
        <v>287</v>
      </c>
      <c r="AI14" s="12">
        <f>AJ14*(N14^0.5)</f>
        <v>75.6892330520002</v>
      </c>
      <c r="AJ14" s="1">
        <v>30.9</v>
      </c>
      <c r="AK14" s="32">
        <f t="shared" ref="AK14:AK18" si="8">(AI14^2)/(N14*(AH14^2))+(AF14^2)/(N14*(AE14^2))</f>
        <v>0.0276840834182505</v>
      </c>
      <c r="AL14" s="32">
        <f t="shared" ref="AL14:AL18" si="9">LN(AH14)-LN(AE14)</f>
        <v>0.0140353181163837</v>
      </c>
    </row>
    <row r="15" spans="1:38">
      <c r="A15" s="5">
        <v>13</v>
      </c>
      <c r="B15" s="5">
        <v>4</v>
      </c>
      <c r="C15" s="1" t="s">
        <v>48</v>
      </c>
      <c r="D15" s="13" t="s">
        <v>43</v>
      </c>
      <c r="E15" s="13" t="s">
        <v>44</v>
      </c>
      <c r="F15" s="17">
        <v>345</v>
      </c>
      <c r="G15" s="18">
        <v>16.23</v>
      </c>
      <c r="H15" s="17">
        <v>905</v>
      </c>
      <c r="I15" s="12" t="s">
        <v>45</v>
      </c>
      <c r="J15" s="23">
        <v>1.1</v>
      </c>
      <c r="K15" s="24" t="s">
        <v>35</v>
      </c>
      <c r="L15" s="24">
        <v>3</v>
      </c>
      <c r="M15" s="24" t="s">
        <v>36</v>
      </c>
      <c r="N15" s="24">
        <v>6</v>
      </c>
      <c r="O15" s="12">
        <v>2.1</v>
      </c>
      <c r="P15" s="12">
        <f>O15*0.2655</f>
        <v>0.55755</v>
      </c>
      <c r="Q15" s="12"/>
      <c r="R15" s="12">
        <v>2.31</v>
      </c>
      <c r="S15" s="12">
        <f>R15*0.2655</f>
        <v>0.613305</v>
      </c>
      <c r="T15" s="12"/>
      <c r="U15" s="32">
        <f t="shared" si="0"/>
        <v>0.02349675</v>
      </c>
      <c r="V15" s="32">
        <f t="shared" si="1"/>
        <v>0.0953101798043249</v>
      </c>
      <c r="W15" s="1">
        <v>1.43</v>
      </c>
      <c r="X15" s="1">
        <f>W15*0.2195</f>
        <v>0.313885</v>
      </c>
      <c r="Z15" s="1">
        <v>1.55</v>
      </c>
      <c r="AA15" s="1">
        <f>Z15*0.2195</f>
        <v>0.340225</v>
      </c>
      <c r="AC15" s="32">
        <f t="shared" si="6"/>
        <v>0.0160600833333333</v>
      </c>
      <c r="AD15" s="32">
        <f t="shared" si="7"/>
        <v>0.0805804866593394</v>
      </c>
      <c r="AE15" s="1">
        <v>0.67</v>
      </c>
      <c r="AF15" s="1">
        <f t="shared" ref="AF15:AF18" si="10">AE15*0.3351</f>
        <v>0.224517</v>
      </c>
      <c r="AH15" s="1">
        <v>0.76</v>
      </c>
      <c r="AI15" s="1">
        <f t="shared" ref="AI15:AI18" si="11">AH15*0.3351</f>
        <v>0.254676</v>
      </c>
      <c r="AK15" s="32">
        <f t="shared" si="8"/>
        <v>0.03743067</v>
      </c>
      <c r="AL15" s="32">
        <f t="shared" si="9"/>
        <v>0.126040720895365</v>
      </c>
    </row>
    <row r="16" spans="1:38">
      <c r="A16" s="5">
        <v>14</v>
      </c>
      <c r="B16" s="5">
        <v>4</v>
      </c>
      <c r="C16" s="1" t="s">
        <v>48</v>
      </c>
      <c r="D16" s="13" t="s">
        <v>43</v>
      </c>
      <c r="E16" s="13" t="s">
        <v>44</v>
      </c>
      <c r="F16" s="17">
        <v>345</v>
      </c>
      <c r="G16" s="18">
        <v>16.23</v>
      </c>
      <c r="H16" s="17">
        <v>905</v>
      </c>
      <c r="I16" s="12" t="s">
        <v>45</v>
      </c>
      <c r="J16" s="7">
        <v>1.4</v>
      </c>
      <c r="K16" s="24" t="s">
        <v>35</v>
      </c>
      <c r="L16" s="8">
        <v>4</v>
      </c>
      <c r="M16" s="24" t="s">
        <v>36</v>
      </c>
      <c r="N16" s="28">
        <v>6</v>
      </c>
      <c r="O16" s="29">
        <v>2.2</v>
      </c>
      <c r="P16" s="12">
        <f t="shared" ref="P16:P18" si="12">O16*0.2655</f>
        <v>0.5841</v>
      </c>
      <c r="Q16" s="29"/>
      <c r="R16" s="29">
        <v>2.41</v>
      </c>
      <c r="S16" s="12">
        <f t="shared" ref="S16:S18" si="13">R16*0.2655</f>
        <v>0.639855</v>
      </c>
      <c r="T16" s="29"/>
      <c r="U16" s="32">
        <f t="shared" si="0"/>
        <v>0.02349675</v>
      </c>
      <c r="V16" s="32">
        <f t="shared" si="1"/>
        <v>0.0911693871382934</v>
      </c>
      <c r="W16" s="1">
        <v>1.5</v>
      </c>
      <c r="X16" s="1">
        <f t="shared" ref="X16:X18" si="14">W16*0.2195</f>
        <v>0.32925</v>
      </c>
      <c r="Z16" s="1">
        <v>1.73</v>
      </c>
      <c r="AA16" s="1">
        <f t="shared" ref="AA16:AA18" si="15">Z16*0.2195</f>
        <v>0.379735</v>
      </c>
      <c r="AC16" s="32">
        <f t="shared" si="6"/>
        <v>0.0160600833333333</v>
      </c>
      <c r="AD16" s="32">
        <f t="shared" si="7"/>
        <v>0.142656300401523</v>
      </c>
      <c r="AE16" s="1">
        <v>0.63</v>
      </c>
      <c r="AF16" s="1">
        <f t="shared" si="10"/>
        <v>0.211113</v>
      </c>
      <c r="AH16" s="1">
        <v>0.68</v>
      </c>
      <c r="AI16" s="1">
        <f t="shared" si="11"/>
        <v>0.227868</v>
      </c>
      <c r="AK16" s="32">
        <f t="shared" si="8"/>
        <v>0.03743067</v>
      </c>
      <c r="AL16" s="32">
        <f t="shared" si="9"/>
        <v>0.0763729787845741</v>
      </c>
    </row>
    <row r="17" spans="1:38">
      <c r="A17" s="5">
        <v>15</v>
      </c>
      <c r="B17" s="5">
        <v>4</v>
      </c>
      <c r="C17" s="1" t="s">
        <v>48</v>
      </c>
      <c r="D17" s="13" t="s">
        <v>43</v>
      </c>
      <c r="E17" s="13" t="s">
        <v>44</v>
      </c>
      <c r="F17" s="17">
        <v>345</v>
      </c>
      <c r="G17" s="18">
        <v>16.23</v>
      </c>
      <c r="H17" s="17">
        <v>905</v>
      </c>
      <c r="I17" s="12" t="s">
        <v>45</v>
      </c>
      <c r="J17" s="7">
        <v>1.2</v>
      </c>
      <c r="K17" s="24" t="s">
        <v>35</v>
      </c>
      <c r="L17" s="8">
        <v>5</v>
      </c>
      <c r="M17" s="30" t="s">
        <v>49</v>
      </c>
      <c r="N17" s="28">
        <v>6</v>
      </c>
      <c r="O17" s="29">
        <v>2.36</v>
      </c>
      <c r="P17" s="12">
        <f t="shared" si="12"/>
        <v>0.62658</v>
      </c>
      <c r="Q17" s="29"/>
      <c r="R17" s="29">
        <v>2.54</v>
      </c>
      <c r="S17" s="12">
        <f t="shared" si="13"/>
        <v>0.67437</v>
      </c>
      <c r="T17" s="29"/>
      <c r="U17" s="32">
        <f t="shared" si="0"/>
        <v>0.02349675</v>
      </c>
      <c r="V17" s="32">
        <f t="shared" si="1"/>
        <v>0.0735024619929265</v>
      </c>
      <c r="W17" s="1">
        <v>1.42</v>
      </c>
      <c r="X17" s="1">
        <f t="shared" si="14"/>
        <v>0.31169</v>
      </c>
      <c r="Z17" s="1">
        <v>1.72</v>
      </c>
      <c r="AA17" s="1">
        <f t="shared" si="15"/>
        <v>0.37754</v>
      </c>
      <c r="AC17" s="32">
        <f t="shared" si="6"/>
        <v>0.0160600833333333</v>
      </c>
      <c r="AD17" s="32">
        <f t="shared" si="7"/>
        <v>0.191667419212192</v>
      </c>
      <c r="AE17" s="1">
        <v>0.94</v>
      </c>
      <c r="AF17" s="1">
        <f t="shared" si="10"/>
        <v>0.314994</v>
      </c>
      <c r="AH17" s="1">
        <v>0.82</v>
      </c>
      <c r="AI17" s="1">
        <f t="shared" si="11"/>
        <v>0.274782</v>
      </c>
      <c r="AK17" s="32">
        <f t="shared" si="8"/>
        <v>0.03743067</v>
      </c>
      <c r="AL17" s="32">
        <f t="shared" si="9"/>
        <v>-0.136575535005751</v>
      </c>
    </row>
    <row r="18" spans="1:38">
      <c r="A18" s="5">
        <v>16</v>
      </c>
      <c r="B18" s="5">
        <v>4</v>
      </c>
      <c r="C18" s="1" t="s">
        <v>48</v>
      </c>
      <c r="D18" s="13" t="s">
        <v>43</v>
      </c>
      <c r="E18" s="13" t="s">
        <v>44</v>
      </c>
      <c r="F18" s="17">
        <v>345</v>
      </c>
      <c r="G18" s="18">
        <v>16.23</v>
      </c>
      <c r="H18" s="17">
        <v>905</v>
      </c>
      <c r="I18" s="12" t="s">
        <v>45</v>
      </c>
      <c r="J18" s="7">
        <v>1.6</v>
      </c>
      <c r="K18" s="24" t="s">
        <v>35</v>
      </c>
      <c r="L18" s="8">
        <v>6</v>
      </c>
      <c r="M18" s="30" t="s">
        <v>49</v>
      </c>
      <c r="N18" s="28">
        <v>6</v>
      </c>
      <c r="O18" s="29">
        <v>2.5</v>
      </c>
      <c r="P18" s="12">
        <f t="shared" si="12"/>
        <v>0.66375</v>
      </c>
      <c r="Q18" s="29"/>
      <c r="R18" s="29">
        <v>2.71</v>
      </c>
      <c r="S18" s="12">
        <f t="shared" si="13"/>
        <v>0.719505</v>
      </c>
      <c r="T18" s="29"/>
      <c r="U18" s="32">
        <f t="shared" si="0"/>
        <v>0.02349675</v>
      </c>
      <c r="V18" s="32">
        <f t="shared" si="1"/>
        <v>0.0806579030174545</v>
      </c>
      <c r="W18" s="1">
        <v>1.61</v>
      </c>
      <c r="X18" s="1">
        <f t="shared" si="14"/>
        <v>0.353395</v>
      </c>
      <c r="Z18" s="1">
        <v>1.74</v>
      </c>
      <c r="AA18" s="1">
        <f t="shared" si="15"/>
        <v>0.38193</v>
      </c>
      <c r="AC18" s="32">
        <f t="shared" si="6"/>
        <v>0.0160600833333333</v>
      </c>
      <c r="AD18" s="32">
        <f t="shared" si="7"/>
        <v>0.0776509342300659</v>
      </c>
      <c r="AE18" s="1">
        <v>0.89</v>
      </c>
      <c r="AF18" s="1">
        <f t="shared" si="10"/>
        <v>0.298239</v>
      </c>
      <c r="AH18" s="1">
        <v>0.97</v>
      </c>
      <c r="AI18" s="1">
        <f t="shared" si="11"/>
        <v>0.325047</v>
      </c>
      <c r="AK18" s="32">
        <f t="shared" si="8"/>
        <v>0.03743067</v>
      </c>
      <c r="AL18" s="32">
        <f t="shared" si="9"/>
        <v>0.0860746087712429</v>
      </c>
    </row>
    <row r="19" spans="1:22">
      <c r="A19" s="5">
        <v>17</v>
      </c>
      <c r="B19" s="5">
        <v>5</v>
      </c>
      <c r="C19" s="12" t="s">
        <v>50</v>
      </c>
      <c r="D19" s="12" t="s">
        <v>51</v>
      </c>
      <c r="E19" s="12" t="s">
        <v>52</v>
      </c>
      <c r="F19" s="17">
        <v>30</v>
      </c>
      <c r="G19" s="18">
        <v>16.03</v>
      </c>
      <c r="H19" s="17">
        <v>598</v>
      </c>
      <c r="I19" s="12" t="s">
        <v>40</v>
      </c>
      <c r="J19" s="23">
        <v>0.1</v>
      </c>
      <c r="K19" s="24" t="s">
        <v>35</v>
      </c>
      <c r="L19" s="24">
        <v>1</v>
      </c>
      <c r="M19" s="24" t="s">
        <v>36</v>
      </c>
      <c r="N19" s="24">
        <v>3</v>
      </c>
      <c r="O19" s="12">
        <v>0.1518</v>
      </c>
      <c r="P19" s="12">
        <v>0.02508</v>
      </c>
      <c r="Q19" s="12"/>
      <c r="R19" s="12">
        <v>0.1364</v>
      </c>
      <c r="S19" s="12">
        <v>0.01232</v>
      </c>
      <c r="T19" s="12"/>
      <c r="U19" s="32">
        <f t="shared" si="0"/>
        <v>0.0118183183212719</v>
      </c>
      <c r="V19" s="32">
        <f t="shared" si="1"/>
        <v>-0.106972119552168</v>
      </c>
    </row>
    <row r="20" spans="1:22">
      <c r="A20" s="5">
        <v>18</v>
      </c>
      <c r="B20" s="5">
        <v>5</v>
      </c>
      <c r="C20" s="12" t="s">
        <v>50</v>
      </c>
      <c r="D20" s="12" t="s">
        <v>51</v>
      </c>
      <c r="E20" s="12" t="s">
        <v>52</v>
      </c>
      <c r="F20" s="17">
        <v>30</v>
      </c>
      <c r="G20" s="18">
        <v>16.03</v>
      </c>
      <c r="H20" s="17">
        <v>598</v>
      </c>
      <c r="I20" s="12" t="s">
        <v>40</v>
      </c>
      <c r="J20" s="23">
        <v>0.1</v>
      </c>
      <c r="K20" s="24" t="s">
        <v>35</v>
      </c>
      <c r="L20" s="24">
        <v>2</v>
      </c>
      <c r="M20" s="24" t="s">
        <v>36</v>
      </c>
      <c r="N20" s="24">
        <v>3</v>
      </c>
      <c r="O20" s="12">
        <v>0.0968</v>
      </c>
      <c r="P20" s="12">
        <v>0.01232</v>
      </c>
      <c r="Q20" s="12"/>
      <c r="R20" s="12">
        <v>0.0902</v>
      </c>
      <c r="S20" s="12">
        <v>0.0044</v>
      </c>
      <c r="T20" s="12"/>
      <c r="U20" s="32">
        <f t="shared" si="0"/>
        <v>0.00619262769930662</v>
      </c>
      <c r="V20" s="32">
        <f t="shared" si="1"/>
        <v>-0.0706175672139535</v>
      </c>
    </row>
    <row r="21" spans="1:22">
      <c r="A21" s="5">
        <v>19</v>
      </c>
      <c r="B21" s="5">
        <v>5</v>
      </c>
      <c r="C21" s="12" t="s">
        <v>50</v>
      </c>
      <c r="D21" s="12" t="s">
        <v>51</v>
      </c>
      <c r="E21" s="12" t="s">
        <v>52</v>
      </c>
      <c r="F21" s="17">
        <v>30</v>
      </c>
      <c r="G21" s="18">
        <v>16.03</v>
      </c>
      <c r="H21" s="17">
        <v>598</v>
      </c>
      <c r="I21" s="12" t="s">
        <v>40</v>
      </c>
      <c r="J21" s="23">
        <v>0.1</v>
      </c>
      <c r="K21" s="24" t="s">
        <v>35</v>
      </c>
      <c r="L21" s="24">
        <v>3</v>
      </c>
      <c r="M21" s="24" t="s">
        <v>36</v>
      </c>
      <c r="N21" s="24">
        <v>3</v>
      </c>
      <c r="O21" s="12">
        <v>0.1166</v>
      </c>
      <c r="P21" s="12">
        <v>0.02552</v>
      </c>
      <c r="Q21" s="12"/>
      <c r="R21" s="12">
        <v>0.1144</v>
      </c>
      <c r="S21" s="12">
        <v>0.01584</v>
      </c>
      <c r="T21" s="12"/>
      <c r="U21" s="32">
        <f t="shared" si="0"/>
        <v>0.0223582553401542</v>
      </c>
      <c r="V21" s="32">
        <f t="shared" si="1"/>
        <v>-0.0190481949706944</v>
      </c>
    </row>
    <row r="22" spans="1:22">
      <c r="A22" s="5">
        <v>20</v>
      </c>
      <c r="B22" s="5">
        <v>6</v>
      </c>
      <c r="C22" s="12" t="s">
        <v>53</v>
      </c>
      <c r="D22" s="12" t="s">
        <v>54</v>
      </c>
      <c r="E22" s="12" t="s">
        <v>55</v>
      </c>
      <c r="F22" s="17">
        <v>1608</v>
      </c>
      <c r="G22" s="18">
        <v>1.7</v>
      </c>
      <c r="H22" s="17">
        <v>902</v>
      </c>
      <c r="I22" s="12" t="s">
        <v>34</v>
      </c>
      <c r="J22" s="23">
        <v>2</v>
      </c>
      <c r="K22" s="24" t="s">
        <v>41</v>
      </c>
      <c r="L22" s="24">
        <v>1</v>
      </c>
      <c r="M22" s="24" t="s">
        <v>36</v>
      </c>
      <c r="N22" s="24">
        <v>8</v>
      </c>
      <c r="O22" s="12">
        <v>0.0132</v>
      </c>
      <c r="P22" s="12">
        <v>0.00264</v>
      </c>
      <c r="Q22" s="12"/>
      <c r="R22" s="12">
        <v>0.02156</v>
      </c>
      <c r="S22" s="12">
        <v>0.00484</v>
      </c>
      <c r="T22" s="12"/>
      <c r="U22" s="32">
        <f t="shared" si="0"/>
        <v>0.0112994585589338</v>
      </c>
      <c r="V22" s="32">
        <f t="shared" si="1"/>
        <v>0.490622916448471</v>
      </c>
    </row>
    <row r="23" spans="1:22">
      <c r="A23" s="5">
        <v>21</v>
      </c>
      <c r="B23" s="5">
        <v>6</v>
      </c>
      <c r="C23" s="12" t="s">
        <v>53</v>
      </c>
      <c r="D23" s="12" t="s">
        <v>54</v>
      </c>
      <c r="E23" s="12" t="s">
        <v>55</v>
      </c>
      <c r="F23" s="17">
        <v>1608</v>
      </c>
      <c r="G23" s="18">
        <v>1.7</v>
      </c>
      <c r="H23" s="17">
        <v>902</v>
      </c>
      <c r="I23" s="12" t="s">
        <v>34</v>
      </c>
      <c r="J23" s="23">
        <v>2</v>
      </c>
      <c r="K23" s="24" t="s">
        <v>41</v>
      </c>
      <c r="L23" s="24">
        <v>2</v>
      </c>
      <c r="M23" s="24" t="s">
        <v>36</v>
      </c>
      <c r="N23" s="24">
        <v>8</v>
      </c>
      <c r="O23" s="12">
        <v>0.0374</v>
      </c>
      <c r="P23" s="12">
        <v>0.00704</v>
      </c>
      <c r="Q23" s="12"/>
      <c r="R23" s="12">
        <v>0.03608</v>
      </c>
      <c r="S23" s="12">
        <v>0.00704</v>
      </c>
      <c r="T23" s="12"/>
      <c r="U23" s="32">
        <f t="shared" si="0"/>
        <v>0.00918813772490835</v>
      </c>
      <c r="V23" s="32">
        <f t="shared" si="1"/>
        <v>-0.0359320092260633</v>
      </c>
    </row>
    <row r="24" spans="1:22">
      <c r="A24" s="5">
        <v>22</v>
      </c>
      <c r="B24" s="5">
        <v>6</v>
      </c>
      <c r="C24" s="12" t="s">
        <v>53</v>
      </c>
      <c r="D24" s="12" t="s">
        <v>54</v>
      </c>
      <c r="E24" s="12" t="s">
        <v>55</v>
      </c>
      <c r="F24" s="17">
        <v>1608</v>
      </c>
      <c r="G24" s="18">
        <v>1.7</v>
      </c>
      <c r="H24" s="17">
        <v>902</v>
      </c>
      <c r="I24" s="12" t="s">
        <v>34</v>
      </c>
      <c r="J24" s="23">
        <v>2</v>
      </c>
      <c r="K24" s="24" t="s">
        <v>41</v>
      </c>
      <c r="L24" s="24">
        <v>3</v>
      </c>
      <c r="M24" s="24" t="s">
        <v>36</v>
      </c>
      <c r="N24" s="24">
        <v>8</v>
      </c>
      <c r="O24" s="12">
        <v>0.02816</v>
      </c>
      <c r="P24" s="12">
        <v>0.0066</v>
      </c>
      <c r="Q24" s="12"/>
      <c r="R24" s="12">
        <v>0.02904</v>
      </c>
      <c r="S24" s="12">
        <v>0.00572</v>
      </c>
      <c r="T24" s="12"/>
      <c r="U24" s="32">
        <f t="shared" si="0"/>
        <v>0.0117160877686668</v>
      </c>
      <c r="V24" s="32">
        <f t="shared" si="1"/>
        <v>0.0307716586667537</v>
      </c>
    </row>
    <row r="25" spans="1:22">
      <c r="A25" s="5">
        <v>23</v>
      </c>
      <c r="B25" s="5">
        <v>7</v>
      </c>
      <c r="C25" s="12" t="s">
        <v>56</v>
      </c>
      <c r="D25" s="12" t="s">
        <v>57</v>
      </c>
      <c r="E25" s="12" t="s">
        <v>58</v>
      </c>
      <c r="F25" s="17">
        <v>309</v>
      </c>
      <c r="G25" s="18">
        <v>8</v>
      </c>
      <c r="H25" s="17">
        <v>900</v>
      </c>
      <c r="I25" s="12" t="s">
        <v>59</v>
      </c>
      <c r="J25" s="23">
        <v>3.5</v>
      </c>
      <c r="K25" s="24" t="s">
        <v>41</v>
      </c>
      <c r="L25" s="24">
        <v>1</v>
      </c>
      <c r="M25" s="24" t="s">
        <v>36</v>
      </c>
      <c r="N25" s="24">
        <v>6</v>
      </c>
      <c r="O25" s="12">
        <v>0.120422374429224</v>
      </c>
      <c r="P25" s="12">
        <v>0.0423731608320649</v>
      </c>
      <c r="Q25" s="12"/>
      <c r="R25" s="12">
        <v>0.19464865550482</v>
      </c>
      <c r="S25" s="12">
        <v>0.196169457128361</v>
      </c>
      <c r="T25" s="12"/>
      <c r="U25" s="32">
        <f t="shared" si="0"/>
        <v>0.189916746434759</v>
      </c>
      <c r="V25" s="32">
        <f t="shared" si="1"/>
        <v>0.480190817048449</v>
      </c>
    </row>
    <row r="26" spans="1:22">
      <c r="A26" s="5">
        <v>24</v>
      </c>
      <c r="B26" s="5">
        <v>8</v>
      </c>
      <c r="C26" s="12" t="s">
        <v>60</v>
      </c>
      <c r="D26" s="12" t="s">
        <v>61</v>
      </c>
      <c r="E26" s="12" t="s">
        <v>62</v>
      </c>
      <c r="F26" s="17">
        <v>850</v>
      </c>
      <c r="G26" s="18">
        <v>8.6</v>
      </c>
      <c r="H26" s="17">
        <v>759</v>
      </c>
      <c r="I26" s="12" t="s">
        <v>40</v>
      </c>
      <c r="J26" s="23">
        <v>3</v>
      </c>
      <c r="K26" s="24" t="s">
        <v>41</v>
      </c>
      <c r="L26" s="24">
        <v>1</v>
      </c>
      <c r="M26" s="24" t="s">
        <v>36</v>
      </c>
      <c r="N26" s="24">
        <v>2</v>
      </c>
      <c r="O26" s="12">
        <v>0.176</v>
      </c>
      <c r="P26" s="12">
        <v>0.02508</v>
      </c>
      <c r="Q26" s="12"/>
      <c r="R26" s="12">
        <v>0.2112</v>
      </c>
      <c r="S26" s="12">
        <v>0.02508</v>
      </c>
      <c r="T26" s="12"/>
      <c r="U26" s="32">
        <f t="shared" si="0"/>
        <v>0.01720390625</v>
      </c>
      <c r="V26" s="32">
        <f t="shared" si="1"/>
        <v>0.182321556793955</v>
      </c>
    </row>
    <row r="27" spans="1:22">
      <c r="A27" s="5">
        <v>25</v>
      </c>
      <c r="B27" s="5">
        <v>9</v>
      </c>
      <c r="C27" s="12" t="s">
        <v>63</v>
      </c>
      <c r="D27" s="12" t="s">
        <v>64</v>
      </c>
      <c r="E27" s="12" t="s">
        <v>65</v>
      </c>
      <c r="F27" s="17">
        <v>4675</v>
      </c>
      <c r="G27" s="18">
        <v>0</v>
      </c>
      <c r="H27" s="17">
        <v>300</v>
      </c>
      <c r="I27" s="12" t="s">
        <v>34</v>
      </c>
      <c r="J27" s="23">
        <v>3.46</v>
      </c>
      <c r="K27" s="24" t="s">
        <v>41</v>
      </c>
      <c r="L27" s="24">
        <v>1</v>
      </c>
      <c r="M27" s="24" t="s">
        <v>36</v>
      </c>
      <c r="N27" s="24">
        <v>3</v>
      </c>
      <c r="O27" s="12">
        <v>0.01892</v>
      </c>
      <c r="P27" s="12">
        <v>0.0044</v>
      </c>
      <c r="Q27" s="12"/>
      <c r="R27" s="12">
        <v>0.03344</v>
      </c>
      <c r="S27" s="12">
        <v>0.00484</v>
      </c>
      <c r="T27" s="12"/>
      <c r="U27" s="32">
        <f t="shared" si="0"/>
        <v>0.0250106805755101</v>
      </c>
      <c r="V27" s="32">
        <f t="shared" si="1"/>
        <v>0.569533224592769</v>
      </c>
    </row>
    <row r="28" spans="1:22">
      <c r="A28" s="5">
        <v>26</v>
      </c>
      <c r="B28" s="5">
        <v>10</v>
      </c>
      <c r="C28" s="12" t="s">
        <v>66</v>
      </c>
      <c r="D28" s="12" t="s">
        <v>67</v>
      </c>
      <c r="E28" s="12" t="s">
        <v>68</v>
      </c>
      <c r="F28" s="17">
        <v>1324</v>
      </c>
      <c r="G28" s="18">
        <v>2.4</v>
      </c>
      <c r="H28" s="17">
        <v>379</v>
      </c>
      <c r="I28" s="12" t="s">
        <v>45</v>
      </c>
      <c r="J28" s="23">
        <v>1.71</v>
      </c>
      <c r="K28" s="24" t="s">
        <v>35</v>
      </c>
      <c r="L28" s="24">
        <v>1</v>
      </c>
      <c r="M28" s="24" t="s">
        <v>36</v>
      </c>
      <c r="N28" s="24">
        <v>4</v>
      </c>
      <c r="O28" s="12">
        <v>0.08096</v>
      </c>
      <c r="P28" s="12">
        <v>0.00792</v>
      </c>
      <c r="Q28" s="12"/>
      <c r="R28" s="12">
        <v>0.07392</v>
      </c>
      <c r="S28" s="12">
        <v>0.00528</v>
      </c>
      <c r="T28" s="12"/>
      <c r="U28" s="32">
        <f t="shared" si="0"/>
        <v>0.00366799602638787</v>
      </c>
      <c r="V28" s="32">
        <f t="shared" si="1"/>
        <v>-0.0909717782057267</v>
      </c>
    </row>
    <row r="29" spans="1:22">
      <c r="A29" s="5">
        <v>27</v>
      </c>
      <c r="B29" s="5">
        <v>10</v>
      </c>
      <c r="C29" s="12" t="s">
        <v>66</v>
      </c>
      <c r="D29" s="12" t="s">
        <v>67</v>
      </c>
      <c r="E29" s="12" t="s">
        <v>68</v>
      </c>
      <c r="F29" s="17">
        <v>1324</v>
      </c>
      <c r="G29" s="18">
        <v>2.4</v>
      </c>
      <c r="H29" s="17">
        <v>379</v>
      </c>
      <c r="I29" s="12" t="s">
        <v>45</v>
      </c>
      <c r="J29" s="23">
        <v>1.71</v>
      </c>
      <c r="K29" s="24" t="s">
        <v>35</v>
      </c>
      <c r="L29" s="24">
        <v>2</v>
      </c>
      <c r="M29" s="24" t="s">
        <v>36</v>
      </c>
      <c r="N29" s="24">
        <v>4</v>
      </c>
      <c r="O29" s="12">
        <v>0.0418</v>
      </c>
      <c r="P29" s="12">
        <v>0.0022</v>
      </c>
      <c r="Q29" s="12"/>
      <c r="R29" s="12">
        <v>0.03784</v>
      </c>
      <c r="S29" s="12">
        <v>0.0022</v>
      </c>
      <c r="T29" s="12"/>
      <c r="U29" s="32">
        <f t="shared" si="0"/>
        <v>0.00153757215474712</v>
      </c>
      <c r="V29" s="32">
        <f t="shared" si="1"/>
        <v>-0.099529595347033</v>
      </c>
    </row>
    <row r="30" spans="1:22">
      <c r="A30" s="5">
        <v>28</v>
      </c>
      <c r="B30" s="5">
        <v>10</v>
      </c>
      <c r="C30" s="12" t="s">
        <v>66</v>
      </c>
      <c r="D30" s="12" t="s">
        <v>67</v>
      </c>
      <c r="E30" s="12" t="s">
        <v>68</v>
      </c>
      <c r="F30" s="17">
        <v>1324</v>
      </c>
      <c r="G30" s="18">
        <v>2.4</v>
      </c>
      <c r="H30" s="17">
        <v>379</v>
      </c>
      <c r="I30" s="12" t="s">
        <v>45</v>
      </c>
      <c r="J30" s="23">
        <v>1.71</v>
      </c>
      <c r="K30" s="24" t="s">
        <v>35</v>
      </c>
      <c r="L30" s="24">
        <v>3</v>
      </c>
      <c r="M30" s="24" t="s">
        <v>36</v>
      </c>
      <c r="N30" s="24">
        <v>4</v>
      </c>
      <c r="O30" s="12">
        <v>0.07612</v>
      </c>
      <c r="P30" s="12">
        <v>0.00616</v>
      </c>
      <c r="Q30" s="12"/>
      <c r="R30" s="12">
        <v>0.07172</v>
      </c>
      <c r="S30" s="12">
        <v>0.0044</v>
      </c>
      <c r="T30" s="12"/>
      <c r="U30" s="32">
        <f t="shared" si="0"/>
        <v>0.00257815427458746</v>
      </c>
      <c r="V30" s="32">
        <f t="shared" si="1"/>
        <v>-0.0595413936910165</v>
      </c>
    </row>
    <row r="31" spans="1:22">
      <c r="A31" s="5">
        <v>29</v>
      </c>
      <c r="B31" s="5">
        <v>10</v>
      </c>
      <c r="C31" s="12" t="s">
        <v>66</v>
      </c>
      <c r="D31" s="12" t="s">
        <v>67</v>
      </c>
      <c r="E31" s="12" t="s">
        <v>68</v>
      </c>
      <c r="F31" s="17">
        <v>1324</v>
      </c>
      <c r="G31" s="18">
        <v>2.4</v>
      </c>
      <c r="H31" s="17">
        <v>379</v>
      </c>
      <c r="I31" s="12" t="s">
        <v>45</v>
      </c>
      <c r="J31" s="23">
        <v>1.71</v>
      </c>
      <c r="K31" s="24" t="s">
        <v>35</v>
      </c>
      <c r="L31" s="24">
        <v>4</v>
      </c>
      <c r="M31" s="24" t="s">
        <v>36</v>
      </c>
      <c r="N31" s="24">
        <v>4</v>
      </c>
      <c r="O31" s="12">
        <v>0.06292</v>
      </c>
      <c r="P31" s="12">
        <v>0.00264</v>
      </c>
      <c r="Q31" s="12"/>
      <c r="R31" s="12">
        <v>0.05676</v>
      </c>
      <c r="S31" s="12">
        <v>0.0044</v>
      </c>
      <c r="T31" s="12"/>
      <c r="U31" s="32">
        <f t="shared" si="0"/>
        <v>0.00194243288412505</v>
      </c>
      <c r="V31" s="32">
        <f t="shared" si="1"/>
        <v>-0.103032225898235</v>
      </c>
    </row>
    <row r="32" spans="1:22">
      <c r="A32" s="5">
        <v>30</v>
      </c>
      <c r="B32" s="5">
        <v>10</v>
      </c>
      <c r="C32" s="12" t="s">
        <v>66</v>
      </c>
      <c r="D32" s="12" t="s">
        <v>67</v>
      </c>
      <c r="E32" s="12" t="s">
        <v>68</v>
      </c>
      <c r="F32" s="17">
        <v>1324</v>
      </c>
      <c r="G32" s="18">
        <v>2.4</v>
      </c>
      <c r="H32" s="17">
        <v>379</v>
      </c>
      <c r="I32" s="12" t="s">
        <v>45</v>
      </c>
      <c r="J32" s="23">
        <v>0.32</v>
      </c>
      <c r="K32" s="24" t="s">
        <v>35</v>
      </c>
      <c r="L32" s="24">
        <v>1</v>
      </c>
      <c r="M32" s="24" t="s">
        <v>36</v>
      </c>
      <c r="N32" s="24">
        <v>4</v>
      </c>
      <c r="O32" s="12">
        <v>0.08096</v>
      </c>
      <c r="P32" s="12">
        <v>0.00792</v>
      </c>
      <c r="Q32" s="12"/>
      <c r="R32" s="12">
        <v>0.08008</v>
      </c>
      <c r="S32" s="12">
        <v>0.00528</v>
      </c>
      <c r="T32" s="12"/>
      <c r="U32" s="32">
        <f t="shared" si="0"/>
        <v>0.00347931108495568</v>
      </c>
      <c r="V32" s="32">
        <f t="shared" si="1"/>
        <v>-0.0109290705321903</v>
      </c>
    </row>
    <row r="33" spans="1:22">
      <c r="A33" s="5">
        <v>31</v>
      </c>
      <c r="B33" s="5">
        <v>10</v>
      </c>
      <c r="C33" s="12" t="s">
        <v>66</v>
      </c>
      <c r="D33" s="12" t="s">
        <v>67</v>
      </c>
      <c r="E33" s="12" t="s">
        <v>68</v>
      </c>
      <c r="F33" s="17">
        <v>1324</v>
      </c>
      <c r="G33" s="18">
        <v>2.4</v>
      </c>
      <c r="H33" s="17">
        <v>379</v>
      </c>
      <c r="I33" s="12" t="s">
        <v>45</v>
      </c>
      <c r="J33" s="23">
        <v>0.32</v>
      </c>
      <c r="K33" s="24" t="s">
        <v>35</v>
      </c>
      <c r="L33" s="24">
        <v>2</v>
      </c>
      <c r="M33" s="24" t="s">
        <v>36</v>
      </c>
      <c r="N33" s="24">
        <v>4</v>
      </c>
      <c r="O33" s="12">
        <v>0.0418</v>
      </c>
      <c r="P33" s="12">
        <v>0.0022</v>
      </c>
      <c r="Q33" s="12"/>
      <c r="R33" s="12">
        <v>0.03916</v>
      </c>
      <c r="S33" s="12">
        <v>0.00308</v>
      </c>
      <c r="T33" s="12"/>
      <c r="U33" s="32">
        <f t="shared" si="0"/>
        <v>0.00223904267942329</v>
      </c>
      <c r="V33" s="32">
        <f t="shared" si="1"/>
        <v>-0.0652405218684011</v>
      </c>
    </row>
    <row r="34" spans="1:22">
      <c r="A34" s="5">
        <v>32</v>
      </c>
      <c r="B34" s="5">
        <v>10</v>
      </c>
      <c r="C34" s="12" t="s">
        <v>66</v>
      </c>
      <c r="D34" s="12" t="s">
        <v>67</v>
      </c>
      <c r="E34" s="12" t="s">
        <v>68</v>
      </c>
      <c r="F34" s="17">
        <v>1324</v>
      </c>
      <c r="G34" s="18">
        <v>2.4</v>
      </c>
      <c r="H34" s="17">
        <v>379</v>
      </c>
      <c r="I34" s="12" t="s">
        <v>45</v>
      </c>
      <c r="J34" s="23">
        <v>0.32</v>
      </c>
      <c r="K34" s="24" t="s">
        <v>35</v>
      </c>
      <c r="L34" s="24">
        <v>3</v>
      </c>
      <c r="M34" s="24" t="s">
        <v>36</v>
      </c>
      <c r="N34" s="24">
        <v>4</v>
      </c>
      <c r="O34" s="12">
        <v>0.07612</v>
      </c>
      <c r="P34" s="12">
        <v>0.00616</v>
      </c>
      <c r="Q34" s="12"/>
      <c r="R34" s="12">
        <v>0.07392</v>
      </c>
      <c r="S34" s="12">
        <v>0.00792</v>
      </c>
      <c r="T34" s="12"/>
      <c r="U34" s="32">
        <f t="shared" si="0"/>
        <v>0.00450710601825681</v>
      </c>
      <c r="V34" s="32">
        <f t="shared" si="1"/>
        <v>-0.0293276150945201</v>
      </c>
    </row>
    <row r="35" spans="1:22">
      <c r="A35" s="5">
        <v>33</v>
      </c>
      <c r="B35" s="5">
        <v>10</v>
      </c>
      <c r="C35" s="12" t="s">
        <v>66</v>
      </c>
      <c r="D35" s="12" t="s">
        <v>67</v>
      </c>
      <c r="E35" s="12" t="s">
        <v>68</v>
      </c>
      <c r="F35" s="17">
        <v>1324</v>
      </c>
      <c r="G35" s="18">
        <v>2.4</v>
      </c>
      <c r="H35" s="17">
        <v>379</v>
      </c>
      <c r="I35" s="12" t="s">
        <v>45</v>
      </c>
      <c r="J35" s="23">
        <v>0.32</v>
      </c>
      <c r="K35" s="24" t="s">
        <v>35</v>
      </c>
      <c r="L35" s="24">
        <v>4</v>
      </c>
      <c r="M35" s="24" t="s">
        <v>36</v>
      </c>
      <c r="N35" s="24">
        <v>4</v>
      </c>
      <c r="O35" s="12">
        <v>0.06292</v>
      </c>
      <c r="P35" s="12">
        <v>0.00264</v>
      </c>
      <c r="Q35" s="12"/>
      <c r="R35" s="12">
        <v>0.05896</v>
      </c>
      <c r="S35" s="12">
        <v>0.00528</v>
      </c>
      <c r="T35" s="12"/>
      <c r="U35" s="32">
        <f t="shared" si="0"/>
        <v>0.00244502019002858</v>
      </c>
      <c r="V35" s="32">
        <f t="shared" si="1"/>
        <v>-0.0650048303089963</v>
      </c>
    </row>
    <row r="36" spans="1:22">
      <c r="A36" s="5">
        <v>34</v>
      </c>
      <c r="B36" s="5">
        <v>10</v>
      </c>
      <c r="C36" s="12" t="s">
        <v>66</v>
      </c>
      <c r="D36" s="12" t="s">
        <v>67</v>
      </c>
      <c r="E36" s="12" t="s">
        <v>68</v>
      </c>
      <c r="F36" s="17">
        <v>1324</v>
      </c>
      <c r="G36" s="18">
        <v>2.4</v>
      </c>
      <c r="H36" s="17">
        <v>379</v>
      </c>
      <c r="I36" s="12" t="s">
        <v>45</v>
      </c>
      <c r="J36" s="23">
        <v>0.42</v>
      </c>
      <c r="K36" s="24" t="s">
        <v>35</v>
      </c>
      <c r="L36" s="24">
        <v>1</v>
      </c>
      <c r="M36" s="24" t="s">
        <v>36</v>
      </c>
      <c r="N36" s="24">
        <v>4</v>
      </c>
      <c r="O36" s="12">
        <v>0.08096</v>
      </c>
      <c r="P36" s="12">
        <v>0.00792</v>
      </c>
      <c r="Q36" s="12"/>
      <c r="R36" s="12">
        <v>0.07964</v>
      </c>
      <c r="S36" s="12">
        <v>0.00528</v>
      </c>
      <c r="T36" s="12"/>
      <c r="U36" s="32">
        <f t="shared" si="0"/>
        <v>0.00349135337824165</v>
      </c>
      <c r="V36" s="32">
        <f t="shared" si="1"/>
        <v>-0.0164387263431598</v>
      </c>
    </row>
    <row r="37" spans="1:22">
      <c r="A37" s="5">
        <v>35</v>
      </c>
      <c r="B37" s="5">
        <v>10</v>
      </c>
      <c r="C37" s="12" t="s">
        <v>66</v>
      </c>
      <c r="D37" s="12" t="s">
        <v>67</v>
      </c>
      <c r="E37" s="12" t="s">
        <v>68</v>
      </c>
      <c r="F37" s="17">
        <v>1324</v>
      </c>
      <c r="G37" s="18">
        <v>2.4</v>
      </c>
      <c r="H37" s="17">
        <v>379</v>
      </c>
      <c r="I37" s="12" t="s">
        <v>45</v>
      </c>
      <c r="J37" s="23">
        <v>0.42</v>
      </c>
      <c r="K37" s="24" t="s">
        <v>35</v>
      </c>
      <c r="L37" s="24">
        <v>2</v>
      </c>
      <c r="M37" s="24" t="s">
        <v>36</v>
      </c>
      <c r="N37" s="24">
        <v>4</v>
      </c>
      <c r="O37" s="12">
        <v>0.0418</v>
      </c>
      <c r="P37" s="12">
        <v>0.0022</v>
      </c>
      <c r="Q37" s="12"/>
      <c r="R37" s="12">
        <v>0.0418</v>
      </c>
      <c r="S37" s="12">
        <v>0.0044</v>
      </c>
      <c r="T37" s="12"/>
      <c r="U37" s="32">
        <f t="shared" si="0"/>
        <v>0.00346260387811634</v>
      </c>
      <c r="V37" s="32">
        <f t="shared" si="1"/>
        <v>0</v>
      </c>
    </row>
    <row r="38" spans="1:22">
      <c r="A38" s="5">
        <v>36</v>
      </c>
      <c r="B38" s="5">
        <v>10</v>
      </c>
      <c r="C38" s="12" t="s">
        <v>66</v>
      </c>
      <c r="D38" s="12" t="s">
        <v>67</v>
      </c>
      <c r="E38" s="12" t="s">
        <v>68</v>
      </c>
      <c r="F38" s="17">
        <v>1324</v>
      </c>
      <c r="G38" s="18">
        <v>2.4</v>
      </c>
      <c r="H38" s="17">
        <v>379</v>
      </c>
      <c r="I38" s="12" t="s">
        <v>45</v>
      </c>
      <c r="J38" s="23">
        <v>0.42</v>
      </c>
      <c r="K38" s="24" t="s">
        <v>35</v>
      </c>
      <c r="L38" s="24">
        <v>3</v>
      </c>
      <c r="M38" s="24" t="s">
        <v>36</v>
      </c>
      <c r="N38" s="24">
        <v>4</v>
      </c>
      <c r="O38" s="12">
        <v>0.07612</v>
      </c>
      <c r="P38" s="12">
        <v>0.00616</v>
      </c>
      <c r="Q38" s="12"/>
      <c r="R38" s="12">
        <v>0.077</v>
      </c>
      <c r="S38" s="12">
        <v>0.00484</v>
      </c>
      <c r="T38" s="12"/>
      <c r="U38" s="32">
        <f t="shared" si="0"/>
        <v>0.00262496316111396</v>
      </c>
      <c r="V38" s="32">
        <f t="shared" si="1"/>
        <v>0.0114943794257352</v>
      </c>
    </row>
    <row r="39" spans="1:22">
      <c r="A39" s="5">
        <v>37</v>
      </c>
      <c r="B39" s="5">
        <v>10</v>
      </c>
      <c r="C39" s="12" t="s">
        <v>66</v>
      </c>
      <c r="D39" s="12" t="s">
        <v>67</v>
      </c>
      <c r="E39" s="12" t="s">
        <v>68</v>
      </c>
      <c r="F39" s="17">
        <v>1324</v>
      </c>
      <c r="G39" s="18">
        <v>2.4</v>
      </c>
      <c r="H39" s="17">
        <v>379</v>
      </c>
      <c r="I39" s="12" t="s">
        <v>45</v>
      </c>
      <c r="J39" s="23">
        <v>0.42</v>
      </c>
      <c r="K39" s="24" t="s">
        <v>35</v>
      </c>
      <c r="L39" s="24">
        <v>4</v>
      </c>
      <c r="M39" s="24" t="s">
        <v>36</v>
      </c>
      <c r="N39" s="24">
        <v>4</v>
      </c>
      <c r="O39" s="12">
        <v>0.06292</v>
      </c>
      <c r="P39" s="12">
        <v>0.00264</v>
      </c>
      <c r="Q39" s="12"/>
      <c r="R39" s="12">
        <v>0.06248</v>
      </c>
      <c r="S39" s="12">
        <v>0.0022</v>
      </c>
      <c r="T39" s="12"/>
      <c r="U39" s="32">
        <f t="shared" si="0"/>
        <v>0.000750077662837091</v>
      </c>
      <c r="V39" s="32">
        <f t="shared" si="1"/>
        <v>-0.00701757265864655</v>
      </c>
    </row>
    <row r="40" spans="1:22">
      <c r="A40" s="5">
        <v>38</v>
      </c>
      <c r="B40" s="5">
        <v>11</v>
      </c>
      <c r="C40" s="12" t="s">
        <v>69</v>
      </c>
      <c r="D40" s="12" t="s">
        <v>67</v>
      </c>
      <c r="E40" s="12" t="s">
        <v>68</v>
      </c>
      <c r="F40" s="17">
        <v>1324</v>
      </c>
      <c r="G40" s="18">
        <v>2.4</v>
      </c>
      <c r="H40" s="17">
        <v>379</v>
      </c>
      <c r="I40" s="12" t="s">
        <v>45</v>
      </c>
      <c r="J40" s="23">
        <v>1.79</v>
      </c>
      <c r="K40" s="24" t="s">
        <v>35</v>
      </c>
      <c r="L40" s="24">
        <v>1</v>
      </c>
      <c r="M40" s="24" t="s">
        <v>36</v>
      </c>
      <c r="N40" s="24">
        <v>6</v>
      </c>
      <c r="O40" s="12">
        <v>0.08008</v>
      </c>
      <c r="P40" s="12">
        <v>0.01188</v>
      </c>
      <c r="Q40" s="12"/>
      <c r="R40" s="12">
        <v>0.0858</v>
      </c>
      <c r="S40" s="12">
        <v>0.0066</v>
      </c>
      <c r="T40" s="12"/>
      <c r="U40" s="32">
        <f t="shared" si="0"/>
        <v>0.00465422855532746</v>
      </c>
      <c r="V40" s="32">
        <f t="shared" si="1"/>
        <v>0.0689928714869517</v>
      </c>
    </row>
    <row r="41" spans="1:22">
      <c r="A41" s="5">
        <v>39</v>
      </c>
      <c r="B41" s="5">
        <v>11</v>
      </c>
      <c r="C41" s="12" t="s">
        <v>69</v>
      </c>
      <c r="D41" s="12" t="s">
        <v>67</v>
      </c>
      <c r="E41" s="12" t="s">
        <v>68</v>
      </c>
      <c r="F41" s="17">
        <v>1324</v>
      </c>
      <c r="G41" s="18">
        <v>2.4</v>
      </c>
      <c r="H41" s="17">
        <v>379</v>
      </c>
      <c r="I41" s="12" t="s">
        <v>45</v>
      </c>
      <c r="J41" s="23">
        <v>1.79</v>
      </c>
      <c r="K41" s="24" t="s">
        <v>35</v>
      </c>
      <c r="L41" s="24">
        <v>2</v>
      </c>
      <c r="M41" s="24" t="s">
        <v>36</v>
      </c>
      <c r="N41" s="24">
        <v>6</v>
      </c>
      <c r="O41" s="12">
        <v>0.0462</v>
      </c>
      <c r="P41" s="12">
        <v>0.00616</v>
      </c>
      <c r="Q41" s="12"/>
      <c r="R41" s="12">
        <v>0.04928</v>
      </c>
      <c r="S41" s="12">
        <v>0.0044</v>
      </c>
      <c r="T41" s="12"/>
      <c r="U41" s="32">
        <f t="shared" si="0"/>
        <v>0.004291619425548</v>
      </c>
      <c r="V41" s="32">
        <f t="shared" si="1"/>
        <v>0.0645385211375715</v>
      </c>
    </row>
    <row r="42" spans="1:22">
      <c r="A42" s="5">
        <v>40</v>
      </c>
      <c r="B42" s="5">
        <v>11</v>
      </c>
      <c r="C42" s="12" t="s">
        <v>69</v>
      </c>
      <c r="D42" s="12" t="s">
        <v>67</v>
      </c>
      <c r="E42" s="12" t="s">
        <v>68</v>
      </c>
      <c r="F42" s="17">
        <v>1324</v>
      </c>
      <c r="G42" s="18">
        <v>2.4</v>
      </c>
      <c r="H42" s="17">
        <v>379</v>
      </c>
      <c r="I42" s="12" t="s">
        <v>45</v>
      </c>
      <c r="J42" s="23">
        <v>1.79</v>
      </c>
      <c r="K42" s="24" t="s">
        <v>35</v>
      </c>
      <c r="L42" s="24">
        <v>3</v>
      </c>
      <c r="M42" s="24" t="s">
        <v>36</v>
      </c>
      <c r="N42" s="24">
        <v>6</v>
      </c>
      <c r="O42" s="12">
        <v>0.10648</v>
      </c>
      <c r="P42" s="12">
        <v>0.01188</v>
      </c>
      <c r="Q42" s="12"/>
      <c r="R42" s="12">
        <v>0.11572</v>
      </c>
      <c r="S42" s="12">
        <v>0.011</v>
      </c>
      <c r="T42" s="12"/>
      <c r="U42" s="32">
        <f t="shared" si="0"/>
        <v>0.00358062666313864</v>
      </c>
      <c r="V42" s="32">
        <f t="shared" si="1"/>
        <v>0.083216306021078</v>
      </c>
    </row>
    <row r="43" spans="1:22">
      <c r="A43" s="5">
        <v>41</v>
      </c>
      <c r="B43" s="5">
        <v>11</v>
      </c>
      <c r="C43" s="12" t="s">
        <v>69</v>
      </c>
      <c r="D43" s="12" t="s">
        <v>67</v>
      </c>
      <c r="E43" s="12" t="s">
        <v>68</v>
      </c>
      <c r="F43" s="17">
        <v>1324</v>
      </c>
      <c r="G43" s="18">
        <v>2.4</v>
      </c>
      <c r="H43" s="17">
        <v>379</v>
      </c>
      <c r="I43" s="12" t="s">
        <v>45</v>
      </c>
      <c r="J43" s="23">
        <v>1.79</v>
      </c>
      <c r="K43" s="24" t="s">
        <v>35</v>
      </c>
      <c r="L43" s="24">
        <v>4</v>
      </c>
      <c r="M43" s="24" t="s">
        <v>36</v>
      </c>
      <c r="N43" s="24">
        <v>6</v>
      </c>
      <c r="O43" s="12">
        <v>0.06512</v>
      </c>
      <c r="P43" s="12">
        <v>0.00748</v>
      </c>
      <c r="Q43" s="12"/>
      <c r="R43" s="12">
        <v>0.06996</v>
      </c>
      <c r="S43" s="12">
        <v>0.00704</v>
      </c>
      <c r="T43" s="12"/>
      <c r="U43" s="32">
        <f t="shared" si="0"/>
        <v>0.0038866864829865</v>
      </c>
      <c r="V43" s="32">
        <f t="shared" si="1"/>
        <v>0.0716919284561168</v>
      </c>
    </row>
    <row r="44" spans="1:22">
      <c r="A44" s="5">
        <v>42</v>
      </c>
      <c r="B44" s="5">
        <v>11</v>
      </c>
      <c r="C44" s="12" t="s">
        <v>69</v>
      </c>
      <c r="D44" s="12" t="s">
        <v>67</v>
      </c>
      <c r="E44" s="12" t="s">
        <v>68</v>
      </c>
      <c r="F44" s="17">
        <v>1324</v>
      </c>
      <c r="G44" s="18">
        <v>2.4</v>
      </c>
      <c r="H44" s="17">
        <v>379</v>
      </c>
      <c r="I44" s="12" t="s">
        <v>45</v>
      </c>
      <c r="J44" s="23">
        <v>1.79</v>
      </c>
      <c r="K44" s="24" t="s">
        <v>35</v>
      </c>
      <c r="L44" s="24">
        <v>5</v>
      </c>
      <c r="M44" s="30" t="s">
        <v>49</v>
      </c>
      <c r="N44" s="24">
        <v>6</v>
      </c>
      <c r="O44" s="12">
        <v>0.06996</v>
      </c>
      <c r="P44" s="12">
        <v>0.00792</v>
      </c>
      <c r="Q44" s="12"/>
      <c r="R44" s="12">
        <v>0.07392</v>
      </c>
      <c r="S44" s="12">
        <v>0.0066</v>
      </c>
      <c r="T44" s="12"/>
      <c r="U44" s="32">
        <f t="shared" si="0"/>
        <v>0.00346464791861921</v>
      </c>
      <c r="V44" s="32">
        <f t="shared" si="1"/>
        <v>0.0550597771830272</v>
      </c>
    </row>
    <row r="45" spans="1:22">
      <c r="A45" s="5">
        <v>43</v>
      </c>
      <c r="B45" s="5">
        <v>12</v>
      </c>
      <c r="C45" s="12" t="s">
        <v>70</v>
      </c>
      <c r="D45" s="13" t="s">
        <v>71</v>
      </c>
      <c r="E45" s="13" t="s">
        <v>72</v>
      </c>
      <c r="F45" s="19">
        <v>1456</v>
      </c>
      <c r="G45" s="20">
        <v>3.4</v>
      </c>
      <c r="H45" s="19">
        <v>248</v>
      </c>
      <c r="I45" s="12" t="s">
        <v>45</v>
      </c>
      <c r="J45" s="23">
        <v>1.25</v>
      </c>
      <c r="K45" s="24" t="s">
        <v>35</v>
      </c>
      <c r="L45" s="24">
        <v>1</v>
      </c>
      <c r="M45" s="24" t="s">
        <v>36</v>
      </c>
      <c r="N45" s="24">
        <v>6</v>
      </c>
      <c r="O45" s="12">
        <v>0.05236</v>
      </c>
      <c r="P45" s="12">
        <v>0.12012</v>
      </c>
      <c r="Q45" s="12"/>
      <c r="R45" s="12">
        <v>0.04532</v>
      </c>
      <c r="S45" s="12">
        <v>0.12012</v>
      </c>
      <c r="T45" s="12"/>
      <c r="U45" s="32">
        <f t="shared" si="0"/>
        <v>2.04800813828828</v>
      </c>
      <c r="V45" s="32">
        <f t="shared" si="1"/>
        <v>-0.144394504881893</v>
      </c>
    </row>
    <row r="46" spans="1:22">
      <c r="A46" s="5">
        <v>44</v>
      </c>
      <c r="B46" s="5">
        <v>12</v>
      </c>
      <c r="C46" s="12" t="s">
        <v>70</v>
      </c>
      <c r="D46" s="13" t="s">
        <v>71</v>
      </c>
      <c r="E46" s="13" t="s">
        <v>72</v>
      </c>
      <c r="F46" s="19">
        <v>1456</v>
      </c>
      <c r="G46" s="20">
        <v>3.4</v>
      </c>
      <c r="H46" s="19">
        <v>248</v>
      </c>
      <c r="I46" s="12" t="s">
        <v>45</v>
      </c>
      <c r="J46" s="23">
        <v>1.25</v>
      </c>
      <c r="K46" s="24" t="s">
        <v>35</v>
      </c>
      <c r="L46" s="24">
        <v>2</v>
      </c>
      <c r="M46" s="24" t="s">
        <v>36</v>
      </c>
      <c r="N46" s="24">
        <v>6</v>
      </c>
      <c r="O46" s="12">
        <v>0.04796</v>
      </c>
      <c r="P46" s="12">
        <v>0.11308</v>
      </c>
      <c r="Q46" s="12"/>
      <c r="R46" s="12">
        <v>0.04576</v>
      </c>
      <c r="S46" s="12">
        <v>0.11132</v>
      </c>
      <c r="T46" s="12"/>
      <c r="U46" s="32">
        <f t="shared" si="0"/>
        <v>1.91286734190527</v>
      </c>
      <c r="V46" s="32">
        <f t="shared" si="1"/>
        <v>-0.046956983087771</v>
      </c>
    </row>
    <row r="47" spans="1:22">
      <c r="A47" s="5">
        <v>45</v>
      </c>
      <c r="B47" s="5">
        <v>12</v>
      </c>
      <c r="C47" s="12" t="s">
        <v>70</v>
      </c>
      <c r="D47" s="13" t="s">
        <v>71</v>
      </c>
      <c r="E47" s="13" t="s">
        <v>72</v>
      </c>
      <c r="F47" s="19">
        <v>1456</v>
      </c>
      <c r="G47" s="20">
        <v>3.4</v>
      </c>
      <c r="H47" s="19">
        <v>248</v>
      </c>
      <c r="I47" s="12" t="s">
        <v>45</v>
      </c>
      <c r="J47" s="23">
        <v>1.25</v>
      </c>
      <c r="K47" s="24" t="s">
        <v>35</v>
      </c>
      <c r="L47" s="24">
        <v>3</v>
      </c>
      <c r="M47" s="24" t="s">
        <v>36</v>
      </c>
      <c r="N47" s="24">
        <v>6</v>
      </c>
      <c r="O47" s="12">
        <v>0.08448</v>
      </c>
      <c r="P47" s="12">
        <v>0.17644</v>
      </c>
      <c r="Q47" s="12"/>
      <c r="R47" s="12">
        <v>0.03124</v>
      </c>
      <c r="S47" s="12">
        <v>0.0242</v>
      </c>
      <c r="T47" s="12"/>
      <c r="U47" s="32">
        <f t="shared" si="0"/>
        <v>0.827014273789705</v>
      </c>
      <c r="V47" s="32">
        <f t="shared" si="1"/>
        <v>-0.994815494986466</v>
      </c>
    </row>
    <row r="48" spans="1:22">
      <c r="A48" s="5">
        <v>46</v>
      </c>
      <c r="B48" s="5">
        <v>13</v>
      </c>
      <c r="C48" s="12" t="s">
        <v>73</v>
      </c>
      <c r="D48" s="12" t="s">
        <v>74</v>
      </c>
      <c r="E48" s="12" t="s">
        <v>75</v>
      </c>
      <c r="F48" s="17">
        <v>20</v>
      </c>
      <c r="G48" s="18">
        <v>9.4</v>
      </c>
      <c r="H48" s="17">
        <v>1130</v>
      </c>
      <c r="I48" s="12" t="s">
        <v>45</v>
      </c>
      <c r="J48" s="23">
        <v>1</v>
      </c>
      <c r="K48" s="24" t="s">
        <v>35</v>
      </c>
      <c r="L48" s="24">
        <v>1</v>
      </c>
      <c r="M48" s="24" t="s">
        <v>36</v>
      </c>
      <c r="N48" s="24">
        <v>3</v>
      </c>
      <c r="O48" s="12">
        <v>0.0156931760527651</v>
      </c>
      <c r="P48" s="12">
        <v>0.00141108574327752</v>
      </c>
      <c r="Q48" s="12"/>
      <c r="R48" s="12">
        <v>0.0151924784373415</v>
      </c>
      <c r="S48" s="12">
        <v>0.00121829020801624</v>
      </c>
      <c r="T48" s="12"/>
      <c r="U48" s="32">
        <f t="shared" si="0"/>
        <v>0.00483852915515333</v>
      </c>
      <c r="V48" s="32">
        <f t="shared" si="1"/>
        <v>-0.0324255058173746</v>
      </c>
    </row>
    <row r="49" spans="1:22">
      <c r="A49" s="5">
        <v>47</v>
      </c>
      <c r="B49" s="5">
        <v>13</v>
      </c>
      <c r="C49" s="12" t="s">
        <v>73</v>
      </c>
      <c r="D49" s="12" t="s">
        <v>74</v>
      </c>
      <c r="E49" s="12" t="s">
        <v>75</v>
      </c>
      <c r="F49" s="17">
        <v>20</v>
      </c>
      <c r="G49" s="18">
        <v>9.4</v>
      </c>
      <c r="H49" s="17">
        <v>1130</v>
      </c>
      <c r="I49" s="12" t="s">
        <v>45</v>
      </c>
      <c r="J49" s="23">
        <v>2.7</v>
      </c>
      <c r="K49" s="24" t="s">
        <v>41</v>
      </c>
      <c r="L49" s="24">
        <v>1</v>
      </c>
      <c r="M49" s="24" t="s">
        <v>36</v>
      </c>
      <c r="N49" s="24">
        <v>3</v>
      </c>
      <c r="O49" s="12">
        <v>0.0156931760527651</v>
      </c>
      <c r="P49" s="12">
        <v>0.00141108574327752</v>
      </c>
      <c r="Q49" s="12"/>
      <c r="R49" s="12">
        <v>0.014302701674277</v>
      </c>
      <c r="S49" s="12">
        <v>0.00153158295281583</v>
      </c>
      <c r="T49" s="12"/>
      <c r="U49" s="32">
        <f t="shared" si="0"/>
        <v>0.006517321571255</v>
      </c>
      <c r="V49" s="32">
        <f t="shared" si="1"/>
        <v>-0.0927775238551938</v>
      </c>
    </row>
    <row r="50" spans="1:22">
      <c r="A50" s="5">
        <v>48</v>
      </c>
      <c r="B50" s="5">
        <v>13</v>
      </c>
      <c r="C50" s="12" t="s">
        <v>73</v>
      </c>
      <c r="D50" s="12" t="s">
        <v>74</v>
      </c>
      <c r="E50" s="12" t="s">
        <v>75</v>
      </c>
      <c r="F50" s="17">
        <v>20</v>
      </c>
      <c r="G50" s="18">
        <v>9.4</v>
      </c>
      <c r="H50" s="17">
        <v>1130</v>
      </c>
      <c r="I50" s="12" t="s">
        <v>45</v>
      </c>
      <c r="J50" s="23">
        <v>4</v>
      </c>
      <c r="K50" s="24" t="s">
        <v>41</v>
      </c>
      <c r="L50" s="24">
        <v>1</v>
      </c>
      <c r="M50" s="24" t="s">
        <v>36</v>
      </c>
      <c r="N50" s="24">
        <v>3</v>
      </c>
      <c r="O50" s="12">
        <v>0.0156931760527651</v>
      </c>
      <c r="P50" s="12">
        <v>0.00141108574327752</v>
      </c>
      <c r="Q50" s="12"/>
      <c r="R50" s="12">
        <v>0.0150960806697108</v>
      </c>
      <c r="S50" s="12">
        <v>0.00145738203957382</v>
      </c>
      <c r="T50" s="12"/>
      <c r="U50" s="32">
        <f t="shared" si="0"/>
        <v>0.00580171612213317</v>
      </c>
      <c r="V50" s="32">
        <f t="shared" si="1"/>
        <v>-0.03879081971498</v>
      </c>
    </row>
    <row r="51" spans="1:22">
      <c r="A51" s="5">
        <v>49</v>
      </c>
      <c r="B51" s="5">
        <v>14</v>
      </c>
      <c r="C51" s="12" t="s">
        <v>76</v>
      </c>
      <c r="D51" s="12" t="s">
        <v>67</v>
      </c>
      <c r="E51" s="12" t="s">
        <v>68</v>
      </c>
      <c r="F51" s="17">
        <v>1324</v>
      </c>
      <c r="G51" s="18">
        <v>2.4</v>
      </c>
      <c r="H51" s="17">
        <v>379</v>
      </c>
      <c r="I51" s="12" t="s">
        <v>45</v>
      </c>
      <c r="J51" s="23">
        <v>0.17</v>
      </c>
      <c r="K51" s="24" t="s">
        <v>35</v>
      </c>
      <c r="L51" s="24">
        <v>1</v>
      </c>
      <c r="M51" s="24" t="s">
        <v>36</v>
      </c>
      <c r="N51" s="24">
        <v>3</v>
      </c>
      <c r="O51" s="12">
        <v>0.03916</v>
      </c>
      <c r="P51" s="12">
        <v>0.0044</v>
      </c>
      <c r="Q51" s="12"/>
      <c r="R51" s="12">
        <v>0.04444</v>
      </c>
      <c r="S51" s="12">
        <v>0.00572</v>
      </c>
      <c r="T51" s="12"/>
      <c r="U51" s="32">
        <f t="shared" si="0"/>
        <v>0.00973055727914205</v>
      </c>
      <c r="V51" s="32">
        <f t="shared" si="1"/>
        <v>0.12648414710912</v>
      </c>
    </row>
    <row r="52" spans="1:22">
      <c r="A52" s="5">
        <v>50</v>
      </c>
      <c r="B52" s="5">
        <v>14</v>
      </c>
      <c r="C52" s="12" t="s">
        <v>76</v>
      </c>
      <c r="D52" s="12" t="s">
        <v>67</v>
      </c>
      <c r="E52" s="12" t="s">
        <v>68</v>
      </c>
      <c r="F52" s="17">
        <v>1324</v>
      </c>
      <c r="G52" s="18">
        <v>2.4</v>
      </c>
      <c r="H52" s="17">
        <v>379</v>
      </c>
      <c r="I52" s="12" t="s">
        <v>45</v>
      </c>
      <c r="J52" s="23">
        <v>0.17</v>
      </c>
      <c r="K52" s="24" t="s">
        <v>35</v>
      </c>
      <c r="L52" s="24">
        <v>2</v>
      </c>
      <c r="M52" s="24" t="s">
        <v>36</v>
      </c>
      <c r="N52" s="24">
        <v>3</v>
      </c>
      <c r="O52" s="12">
        <v>0.04312</v>
      </c>
      <c r="P52" s="12">
        <v>0.00396</v>
      </c>
      <c r="Q52" s="12"/>
      <c r="R52" s="12">
        <v>0.04664</v>
      </c>
      <c r="S52" s="12">
        <v>0.00748</v>
      </c>
      <c r="T52" s="12"/>
      <c r="U52" s="32">
        <f t="shared" si="0"/>
        <v>0.0113849609852151</v>
      </c>
      <c r="V52" s="32">
        <f t="shared" si="1"/>
        <v>0.0784716154414951</v>
      </c>
    </row>
    <row r="53" spans="1:22">
      <c r="A53" s="5">
        <v>51</v>
      </c>
      <c r="B53" s="5">
        <v>14</v>
      </c>
      <c r="C53" s="12" t="s">
        <v>76</v>
      </c>
      <c r="D53" s="12" t="s">
        <v>67</v>
      </c>
      <c r="E53" s="12" t="s">
        <v>68</v>
      </c>
      <c r="F53" s="17">
        <v>1324</v>
      </c>
      <c r="G53" s="18">
        <v>2.4</v>
      </c>
      <c r="H53" s="17">
        <v>379</v>
      </c>
      <c r="I53" s="12" t="s">
        <v>45</v>
      </c>
      <c r="J53" s="23">
        <v>0.17</v>
      </c>
      <c r="K53" s="24" t="s">
        <v>35</v>
      </c>
      <c r="L53" s="24">
        <v>3</v>
      </c>
      <c r="M53" s="24" t="s">
        <v>36</v>
      </c>
      <c r="N53" s="24">
        <v>3</v>
      </c>
      <c r="O53" s="12">
        <v>0.07436</v>
      </c>
      <c r="P53" s="12">
        <v>0.01892</v>
      </c>
      <c r="Q53" s="12"/>
      <c r="R53" s="12">
        <v>0.06776</v>
      </c>
      <c r="S53" s="12">
        <v>0.00264</v>
      </c>
      <c r="T53" s="12"/>
      <c r="U53" s="32">
        <f t="shared" si="0"/>
        <v>0.0220855307189092</v>
      </c>
      <c r="V53" s="32">
        <f t="shared" si="1"/>
        <v>-0.0929461125094444</v>
      </c>
    </row>
    <row r="54" spans="1:22">
      <c r="A54" s="5">
        <v>52</v>
      </c>
      <c r="B54" s="5">
        <v>14</v>
      </c>
      <c r="C54" s="12" t="s">
        <v>76</v>
      </c>
      <c r="D54" s="12" t="s">
        <v>67</v>
      </c>
      <c r="E54" s="12" t="s">
        <v>68</v>
      </c>
      <c r="F54" s="17">
        <v>1324</v>
      </c>
      <c r="G54" s="18">
        <v>2.4</v>
      </c>
      <c r="H54" s="17">
        <v>379</v>
      </c>
      <c r="I54" s="12" t="s">
        <v>45</v>
      </c>
      <c r="J54" s="23">
        <v>0.55</v>
      </c>
      <c r="K54" s="24" t="s">
        <v>35</v>
      </c>
      <c r="L54" s="24">
        <v>1</v>
      </c>
      <c r="M54" s="24" t="s">
        <v>36</v>
      </c>
      <c r="N54" s="24">
        <v>3</v>
      </c>
      <c r="O54" s="12">
        <v>0.06688</v>
      </c>
      <c r="P54" s="12">
        <v>0.0044</v>
      </c>
      <c r="Q54" s="12"/>
      <c r="R54" s="12">
        <v>0.0616</v>
      </c>
      <c r="S54" s="12">
        <v>0.00396</v>
      </c>
      <c r="T54" s="12"/>
      <c r="U54" s="32">
        <f t="shared" si="0"/>
        <v>0.00282030263628997</v>
      </c>
      <c r="V54" s="32">
        <f t="shared" si="1"/>
        <v>-0.0822380982369717</v>
      </c>
    </row>
    <row r="55" spans="1:22">
      <c r="A55" s="5">
        <v>53</v>
      </c>
      <c r="B55" s="5">
        <v>14</v>
      </c>
      <c r="C55" s="12" t="s">
        <v>76</v>
      </c>
      <c r="D55" s="12" t="s">
        <v>67</v>
      </c>
      <c r="E55" s="12" t="s">
        <v>68</v>
      </c>
      <c r="F55" s="17">
        <v>1324</v>
      </c>
      <c r="G55" s="18">
        <v>2.4</v>
      </c>
      <c r="H55" s="17">
        <v>379</v>
      </c>
      <c r="I55" s="12" t="s">
        <v>45</v>
      </c>
      <c r="J55" s="23">
        <v>0.55</v>
      </c>
      <c r="K55" s="24" t="s">
        <v>35</v>
      </c>
      <c r="L55" s="24">
        <v>2</v>
      </c>
      <c r="M55" s="24" t="s">
        <v>36</v>
      </c>
      <c r="N55" s="24">
        <v>3</v>
      </c>
      <c r="O55" s="12">
        <v>0.0836</v>
      </c>
      <c r="P55" s="12">
        <v>0.00792</v>
      </c>
      <c r="Q55" s="12"/>
      <c r="R55" s="12">
        <v>0.07348</v>
      </c>
      <c r="S55" s="12">
        <v>0.01584</v>
      </c>
      <c r="T55" s="12"/>
      <c r="U55" s="32">
        <f t="shared" si="0"/>
        <v>0.0184816678782697</v>
      </c>
      <c r="V55" s="32">
        <f t="shared" si="1"/>
        <v>-0.129030259743731</v>
      </c>
    </row>
    <row r="56" spans="1:22">
      <c r="A56" s="5">
        <v>54</v>
      </c>
      <c r="B56" s="5">
        <v>14</v>
      </c>
      <c r="C56" s="12" t="s">
        <v>76</v>
      </c>
      <c r="D56" s="12" t="s">
        <v>67</v>
      </c>
      <c r="E56" s="12" t="s">
        <v>68</v>
      </c>
      <c r="F56" s="17">
        <v>1324</v>
      </c>
      <c r="G56" s="18">
        <v>2.4</v>
      </c>
      <c r="H56" s="17">
        <v>379</v>
      </c>
      <c r="I56" s="12" t="s">
        <v>45</v>
      </c>
      <c r="J56" s="23">
        <v>0.55</v>
      </c>
      <c r="K56" s="24" t="s">
        <v>35</v>
      </c>
      <c r="L56" s="24">
        <v>3</v>
      </c>
      <c r="M56" s="24" t="s">
        <v>36</v>
      </c>
      <c r="N56" s="24">
        <v>3</v>
      </c>
      <c r="O56" s="12">
        <v>0.1188</v>
      </c>
      <c r="P56" s="12">
        <v>0.01716</v>
      </c>
      <c r="Q56" s="12"/>
      <c r="R56" s="12">
        <v>0.10164</v>
      </c>
      <c r="S56" s="12">
        <v>0.00704</v>
      </c>
      <c r="T56" s="12"/>
      <c r="U56" s="32">
        <f t="shared" si="0"/>
        <v>0.00855390294062733</v>
      </c>
      <c r="V56" s="32">
        <f t="shared" si="1"/>
        <v>-0.156004248476581</v>
      </c>
    </row>
    <row r="57" spans="1:22">
      <c r="A57" s="5">
        <v>55</v>
      </c>
      <c r="B57" s="5">
        <v>14</v>
      </c>
      <c r="C57" s="12" t="s">
        <v>76</v>
      </c>
      <c r="D57" s="12" t="s">
        <v>67</v>
      </c>
      <c r="E57" s="12" t="s">
        <v>68</v>
      </c>
      <c r="F57" s="17">
        <v>1324</v>
      </c>
      <c r="G57" s="18">
        <v>2.4</v>
      </c>
      <c r="H57" s="17">
        <v>379</v>
      </c>
      <c r="I57" s="12" t="s">
        <v>45</v>
      </c>
      <c r="J57" s="23">
        <v>0.25</v>
      </c>
      <c r="K57" s="24" t="s">
        <v>35</v>
      </c>
      <c r="L57" s="24">
        <v>1</v>
      </c>
      <c r="M57" s="24" t="s">
        <v>36</v>
      </c>
      <c r="N57" s="24">
        <v>3</v>
      </c>
      <c r="O57" s="12">
        <v>0.0814</v>
      </c>
      <c r="P57" s="12">
        <v>0.01804</v>
      </c>
      <c r="Q57" s="12"/>
      <c r="R57" s="12">
        <v>0.08404</v>
      </c>
      <c r="S57" s="12">
        <v>0.00792</v>
      </c>
      <c r="T57" s="12"/>
      <c r="U57" s="32">
        <f t="shared" si="0"/>
        <v>0.0193324928866347</v>
      </c>
      <c r="V57" s="32">
        <f t="shared" si="1"/>
        <v>0.031917602968305</v>
      </c>
    </row>
    <row r="58" spans="1:22">
      <c r="A58" s="5">
        <v>56</v>
      </c>
      <c r="B58" s="5">
        <v>14</v>
      </c>
      <c r="C58" s="12" t="s">
        <v>76</v>
      </c>
      <c r="D58" s="12" t="s">
        <v>67</v>
      </c>
      <c r="E58" s="12" t="s">
        <v>68</v>
      </c>
      <c r="F58" s="17">
        <v>1324</v>
      </c>
      <c r="G58" s="18">
        <v>2.4</v>
      </c>
      <c r="H58" s="17">
        <v>379</v>
      </c>
      <c r="I58" s="12" t="s">
        <v>45</v>
      </c>
      <c r="J58" s="23">
        <v>0.25</v>
      </c>
      <c r="K58" s="24" t="s">
        <v>35</v>
      </c>
      <c r="L58" s="24">
        <v>2</v>
      </c>
      <c r="M58" s="24" t="s">
        <v>36</v>
      </c>
      <c r="N58" s="24">
        <v>3</v>
      </c>
      <c r="O58" s="12">
        <v>0.10912</v>
      </c>
      <c r="P58" s="12">
        <v>0.0264</v>
      </c>
      <c r="Q58" s="12"/>
      <c r="R58" s="12">
        <v>0.10384</v>
      </c>
      <c r="S58" s="12">
        <v>0.01672</v>
      </c>
      <c r="T58" s="12"/>
      <c r="U58" s="32">
        <f t="shared" si="0"/>
        <v>0.0281530787567572</v>
      </c>
      <c r="V58" s="32">
        <f t="shared" si="1"/>
        <v>-0.049596941139372</v>
      </c>
    </row>
    <row r="59" spans="1:22">
      <c r="A59" s="5">
        <v>57</v>
      </c>
      <c r="B59" s="5">
        <v>14</v>
      </c>
      <c r="C59" s="12" t="s">
        <v>76</v>
      </c>
      <c r="D59" s="12" t="s">
        <v>67</v>
      </c>
      <c r="E59" s="12" t="s">
        <v>68</v>
      </c>
      <c r="F59" s="17">
        <v>1324</v>
      </c>
      <c r="G59" s="18">
        <v>2.4</v>
      </c>
      <c r="H59" s="17">
        <v>379</v>
      </c>
      <c r="I59" s="12" t="s">
        <v>45</v>
      </c>
      <c r="J59" s="23">
        <v>0.25</v>
      </c>
      <c r="K59" s="24" t="s">
        <v>35</v>
      </c>
      <c r="L59" s="24">
        <v>3</v>
      </c>
      <c r="M59" s="24" t="s">
        <v>36</v>
      </c>
      <c r="N59" s="24">
        <v>3</v>
      </c>
      <c r="O59" s="12">
        <v>0.12144</v>
      </c>
      <c r="P59" s="12">
        <v>0.02552</v>
      </c>
      <c r="Q59" s="12"/>
      <c r="R59" s="12">
        <v>0.11484</v>
      </c>
      <c r="S59" s="12">
        <v>0.01936</v>
      </c>
      <c r="T59" s="12"/>
      <c r="U59" s="32">
        <f t="shared" si="0"/>
        <v>0.0241936359637754</v>
      </c>
      <c r="V59" s="32">
        <f t="shared" si="1"/>
        <v>-0.0558804583944568</v>
      </c>
    </row>
    <row r="60" spans="1:22">
      <c r="A60" s="5">
        <v>58</v>
      </c>
      <c r="B60" s="5">
        <v>15</v>
      </c>
      <c r="C60" s="12" t="s">
        <v>77</v>
      </c>
      <c r="D60" s="12" t="s">
        <v>67</v>
      </c>
      <c r="E60" s="12" t="s">
        <v>68</v>
      </c>
      <c r="F60" s="17">
        <v>1324</v>
      </c>
      <c r="G60" s="18">
        <v>2.4</v>
      </c>
      <c r="H60" s="17">
        <v>379</v>
      </c>
      <c r="I60" s="12" t="s">
        <v>45</v>
      </c>
      <c r="J60" s="23">
        <v>1.17</v>
      </c>
      <c r="K60" s="24" t="s">
        <v>35</v>
      </c>
      <c r="L60" s="24">
        <v>1</v>
      </c>
      <c r="M60" s="24" t="s">
        <v>36</v>
      </c>
      <c r="N60" s="24">
        <v>6</v>
      </c>
      <c r="O60" s="12">
        <v>0.10472</v>
      </c>
      <c r="P60" s="12">
        <v>0.0176</v>
      </c>
      <c r="Q60" s="12"/>
      <c r="R60" s="12">
        <v>0.11616</v>
      </c>
      <c r="S60" s="12">
        <v>0.00924</v>
      </c>
      <c r="T60" s="12"/>
      <c r="U60" s="32">
        <f t="shared" si="0"/>
        <v>0.00576234534893199</v>
      </c>
      <c r="V60" s="32">
        <f t="shared" si="1"/>
        <v>0.103678429474841</v>
      </c>
    </row>
    <row r="61" spans="1:22">
      <c r="A61" s="5">
        <v>59</v>
      </c>
      <c r="B61" s="5">
        <v>15</v>
      </c>
      <c r="C61" s="12" t="s">
        <v>77</v>
      </c>
      <c r="D61" s="12" t="s">
        <v>67</v>
      </c>
      <c r="E61" s="12" t="s">
        <v>68</v>
      </c>
      <c r="F61" s="17">
        <v>1324</v>
      </c>
      <c r="G61" s="18">
        <v>2.4</v>
      </c>
      <c r="H61" s="17">
        <v>379</v>
      </c>
      <c r="I61" s="12" t="s">
        <v>45</v>
      </c>
      <c r="J61" s="23">
        <v>1.17</v>
      </c>
      <c r="K61" s="24" t="s">
        <v>35</v>
      </c>
      <c r="L61" s="24">
        <v>2</v>
      </c>
      <c r="M61" s="24" t="s">
        <v>36</v>
      </c>
      <c r="N61" s="24">
        <v>6</v>
      </c>
      <c r="O61" s="12">
        <v>0.09944</v>
      </c>
      <c r="P61" s="12">
        <v>0.01452</v>
      </c>
      <c r="Q61" s="12"/>
      <c r="R61" s="12">
        <v>0.13244</v>
      </c>
      <c r="S61" s="12">
        <v>0.01584</v>
      </c>
      <c r="T61" s="12"/>
      <c r="U61" s="32">
        <f t="shared" si="0"/>
        <v>0.00593760772172862</v>
      </c>
      <c r="V61" s="32">
        <f t="shared" si="1"/>
        <v>0.28657526547659</v>
      </c>
    </row>
    <row r="62" spans="1:22">
      <c r="A62" s="5">
        <v>60</v>
      </c>
      <c r="B62" s="5">
        <v>15</v>
      </c>
      <c r="C62" s="12" t="s">
        <v>77</v>
      </c>
      <c r="D62" s="12" t="s">
        <v>67</v>
      </c>
      <c r="E62" s="12" t="s">
        <v>68</v>
      </c>
      <c r="F62" s="17">
        <v>1324</v>
      </c>
      <c r="G62" s="18">
        <v>2.4</v>
      </c>
      <c r="H62" s="17">
        <v>379</v>
      </c>
      <c r="I62" s="12" t="s">
        <v>45</v>
      </c>
      <c r="J62" s="23">
        <v>1.17</v>
      </c>
      <c r="K62" s="24" t="s">
        <v>35</v>
      </c>
      <c r="L62" s="24">
        <v>3</v>
      </c>
      <c r="M62" s="24" t="s">
        <v>36</v>
      </c>
      <c r="N62" s="24">
        <v>6</v>
      </c>
      <c r="O62" s="12">
        <v>0.09768</v>
      </c>
      <c r="P62" s="12">
        <v>0.02068</v>
      </c>
      <c r="Q62" s="12"/>
      <c r="R62" s="12">
        <v>0.15224</v>
      </c>
      <c r="S62" s="12">
        <v>0.03652</v>
      </c>
      <c r="T62" s="12"/>
      <c r="U62" s="32">
        <f t="shared" si="0"/>
        <v>0.0170610618185645</v>
      </c>
      <c r="V62" s="32">
        <f t="shared" si="1"/>
        <v>0.443761393185445</v>
      </c>
    </row>
    <row r="63" spans="1:22">
      <c r="A63" s="5">
        <v>61</v>
      </c>
      <c r="B63" s="5">
        <v>15</v>
      </c>
      <c r="C63" s="12" t="s">
        <v>77</v>
      </c>
      <c r="D63" s="12" t="s">
        <v>67</v>
      </c>
      <c r="E63" s="12" t="s">
        <v>68</v>
      </c>
      <c r="F63" s="17">
        <v>1324</v>
      </c>
      <c r="G63" s="18">
        <v>2.4</v>
      </c>
      <c r="H63" s="17">
        <v>379</v>
      </c>
      <c r="I63" s="12" t="s">
        <v>45</v>
      </c>
      <c r="J63" s="23">
        <v>1.17</v>
      </c>
      <c r="K63" s="24" t="s">
        <v>35</v>
      </c>
      <c r="L63" s="24">
        <v>4</v>
      </c>
      <c r="M63" s="24" t="s">
        <v>36</v>
      </c>
      <c r="N63" s="24">
        <v>6</v>
      </c>
      <c r="O63" s="12">
        <v>0.15048</v>
      </c>
      <c r="P63" s="12">
        <v>0.03696</v>
      </c>
      <c r="Q63" s="12"/>
      <c r="R63" s="12">
        <v>0.1914</v>
      </c>
      <c r="S63" s="12">
        <v>0.04532</v>
      </c>
      <c r="T63" s="12"/>
      <c r="U63" s="32">
        <f t="shared" si="0"/>
        <v>0.0193986307808726</v>
      </c>
      <c r="V63" s="32">
        <f t="shared" si="1"/>
        <v>0.240535294026079</v>
      </c>
    </row>
    <row r="64" spans="1:22">
      <c r="A64" s="5">
        <v>62</v>
      </c>
      <c r="B64" s="5">
        <v>15</v>
      </c>
      <c r="C64" s="12" t="s">
        <v>77</v>
      </c>
      <c r="D64" s="12" t="s">
        <v>67</v>
      </c>
      <c r="E64" s="12" t="s">
        <v>68</v>
      </c>
      <c r="F64" s="17">
        <v>1324</v>
      </c>
      <c r="G64" s="18">
        <v>2.4</v>
      </c>
      <c r="H64" s="17">
        <v>379</v>
      </c>
      <c r="I64" s="12" t="s">
        <v>45</v>
      </c>
      <c r="J64" s="23">
        <v>1.17</v>
      </c>
      <c r="K64" s="24" t="s">
        <v>35</v>
      </c>
      <c r="L64" s="24">
        <v>5</v>
      </c>
      <c r="M64" s="30" t="s">
        <v>49</v>
      </c>
      <c r="N64" s="24">
        <v>6</v>
      </c>
      <c r="O64" s="12">
        <v>0.10076</v>
      </c>
      <c r="P64" s="12">
        <v>0.0132</v>
      </c>
      <c r="Q64" s="12"/>
      <c r="R64" s="12">
        <v>0.16368</v>
      </c>
      <c r="S64" s="12">
        <v>0.02816</v>
      </c>
      <c r="T64" s="12"/>
      <c r="U64" s="32">
        <f t="shared" si="0"/>
        <v>0.00779349027878702</v>
      </c>
      <c r="V64" s="32">
        <f t="shared" si="1"/>
        <v>0.485171850718907</v>
      </c>
    </row>
    <row r="65" spans="1:22">
      <c r="A65" s="5">
        <v>63</v>
      </c>
      <c r="B65" s="5">
        <v>15</v>
      </c>
      <c r="C65" s="12" t="s">
        <v>77</v>
      </c>
      <c r="D65" s="12" t="s">
        <v>67</v>
      </c>
      <c r="E65" s="12" t="s">
        <v>68</v>
      </c>
      <c r="F65" s="17">
        <v>1324</v>
      </c>
      <c r="G65" s="18">
        <v>2.4</v>
      </c>
      <c r="H65" s="17">
        <v>379</v>
      </c>
      <c r="I65" s="12" t="s">
        <v>45</v>
      </c>
      <c r="J65" s="23">
        <v>1.17</v>
      </c>
      <c r="K65" s="24" t="s">
        <v>35</v>
      </c>
      <c r="L65" s="24">
        <v>6</v>
      </c>
      <c r="M65" s="30" t="s">
        <v>49</v>
      </c>
      <c r="N65" s="24">
        <v>6</v>
      </c>
      <c r="O65" s="12">
        <v>0.13816</v>
      </c>
      <c r="P65" s="12">
        <v>0.022</v>
      </c>
      <c r="Q65" s="12"/>
      <c r="R65" s="12">
        <v>0.20592</v>
      </c>
      <c r="S65" s="12">
        <v>0.04312</v>
      </c>
      <c r="T65" s="12"/>
      <c r="U65" s="32">
        <f t="shared" si="0"/>
        <v>0.0115341790192159</v>
      </c>
      <c r="V65" s="32">
        <f t="shared" si="1"/>
        <v>0.399075310009393</v>
      </c>
    </row>
    <row r="66" spans="1:22">
      <c r="A66" s="5">
        <v>64</v>
      </c>
      <c r="B66" s="5">
        <v>15</v>
      </c>
      <c r="C66" s="12" t="s">
        <v>77</v>
      </c>
      <c r="D66" s="12" t="s">
        <v>67</v>
      </c>
      <c r="E66" s="12" t="s">
        <v>68</v>
      </c>
      <c r="F66" s="17">
        <v>1324</v>
      </c>
      <c r="G66" s="18">
        <v>2.4</v>
      </c>
      <c r="H66" s="17">
        <v>379</v>
      </c>
      <c r="I66" s="12" t="s">
        <v>45</v>
      </c>
      <c r="J66" s="23">
        <v>1.17</v>
      </c>
      <c r="K66" s="24" t="s">
        <v>35</v>
      </c>
      <c r="L66" s="24">
        <v>7</v>
      </c>
      <c r="M66" s="30" t="s">
        <v>49</v>
      </c>
      <c r="N66" s="24">
        <v>6</v>
      </c>
      <c r="O66" s="12">
        <v>0.15708</v>
      </c>
      <c r="P66" s="12">
        <v>0.0264</v>
      </c>
      <c r="Q66" s="12"/>
      <c r="R66" s="12">
        <v>0.2134</v>
      </c>
      <c r="S66" s="12">
        <v>0.03696</v>
      </c>
      <c r="T66" s="12"/>
      <c r="U66" s="32">
        <f t="shared" ref="U66:U129" si="16">(S66^2)/(N66*(R66^2))+(P66^2)/(N66*(O66^2))</f>
        <v>0.00970723405302428</v>
      </c>
      <c r="V66" s="32">
        <f t="shared" ref="V66:V129" si="17">LN(R66)-LN(O66)</f>
        <v>0.306413109157844</v>
      </c>
    </row>
    <row r="67" spans="1:22">
      <c r="A67" s="5">
        <v>65</v>
      </c>
      <c r="B67" s="5">
        <v>15</v>
      </c>
      <c r="C67" s="12" t="s">
        <v>77</v>
      </c>
      <c r="D67" s="12" t="s">
        <v>67</v>
      </c>
      <c r="E67" s="12" t="s">
        <v>68</v>
      </c>
      <c r="F67" s="17">
        <v>1324</v>
      </c>
      <c r="G67" s="18">
        <v>2.4</v>
      </c>
      <c r="H67" s="17">
        <v>379</v>
      </c>
      <c r="I67" s="12" t="s">
        <v>45</v>
      </c>
      <c r="J67" s="23">
        <v>1.17</v>
      </c>
      <c r="K67" s="24" t="s">
        <v>35</v>
      </c>
      <c r="L67" s="24">
        <v>8</v>
      </c>
      <c r="M67" s="30" t="s">
        <v>49</v>
      </c>
      <c r="N67" s="24">
        <v>6</v>
      </c>
      <c r="O67" s="12">
        <v>0.16324</v>
      </c>
      <c r="P67" s="12">
        <v>0.01848</v>
      </c>
      <c r="Q67" s="12"/>
      <c r="R67" s="12">
        <v>0.19008</v>
      </c>
      <c r="S67" s="12">
        <v>0.02992</v>
      </c>
      <c r="T67" s="12"/>
      <c r="U67" s="32">
        <f t="shared" si="16"/>
        <v>0.0062655067738211</v>
      </c>
      <c r="V67" s="32">
        <f t="shared" si="17"/>
        <v>0.152223525636675</v>
      </c>
    </row>
    <row r="68" spans="1:22">
      <c r="A68" s="5">
        <v>66</v>
      </c>
      <c r="B68" s="5">
        <v>15</v>
      </c>
      <c r="C68" s="12" t="s">
        <v>77</v>
      </c>
      <c r="D68" s="12" t="s">
        <v>67</v>
      </c>
      <c r="E68" s="12" t="s">
        <v>68</v>
      </c>
      <c r="F68" s="17">
        <v>1324</v>
      </c>
      <c r="G68" s="18">
        <v>2.4</v>
      </c>
      <c r="H68" s="17">
        <v>379</v>
      </c>
      <c r="I68" s="12" t="s">
        <v>45</v>
      </c>
      <c r="J68" s="23">
        <v>1.17</v>
      </c>
      <c r="K68" s="24" t="s">
        <v>35</v>
      </c>
      <c r="L68" s="24">
        <v>9</v>
      </c>
      <c r="M68" s="30" t="s">
        <v>49</v>
      </c>
      <c r="N68" s="24">
        <v>6</v>
      </c>
      <c r="O68" s="12">
        <v>0.1276</v>
      </c>
      <c r="P68" s="12">
        <v>0.0242</v>
      </c>
      <c r="Q68" s="12"/>
      <c r="R68" s="12">
        <v>0.154</v>
      </c>
      <c r="S68" s="12">
        <v>0.02816</v>
      </c>
      <c r="T68" s="12"/>
      <c r="U68" s="32">
        <f t="shared" si="16"/>
        <v>0.0115676365195305</v>
      </c>
      <c r="V68" s="32">
        <f t="shared" si="17"/>
        <v>0.18805223150294</v>
      </c>
    </row>
    <row r="69" spans="1:22">
      <c r="A69" s="5">
        <v>67</v>
      </c>
      <c r="B69" s="5">
        <v>15</v>
      </c>
      <c r="C69" s="12" t="s">
        <v>77</v>
      </c>
      <c r="D69" s="12" t="s">
        <v>67</v>
      </c>
      <c r="E69" s="12" t="s">
        <v>68</v>
      </c>
      <c r="F69" s="17">
        <v>1324</v>
      </c>
      <c r="G69" s="18">
        <v>2.4</v>
      </c>
      <c r="H69" s="17">
        <v>379</v>
      </c>
      <c r="I69" s="12" t="s">
        <v>45</v>
      </c>
      <c r="J69" s="23">
        <v>1.17</v>
      </c>
      <c r="K69" s="24" t="s">
        <v>35</v>
      </c>
      <c r="L69" s="24">
        <v>10</v>
      </c>
      <c r="M69" s="30" t="s">
        <v>49</v>
      </c>
      <c r="N69" s="24">
        <v>6</v>
      </c>
      <c r="O69" s="12">
        <v>0.09812</v>
      </c>
      <c r="P69" s="12">
        <v>0.0088</v>
      </c>
      <c r="Q69" s="12"/>
      <c r="R69" s="12">
        <v>0.15928</v>
      </c>
      <c r="S69" s="12">
        <v>0.0176</v>
      </c>
      <c r="T69" s="12"/>
      <c r="U69" s="32">
        <f t="shared" si="16"/>
        <v>0.00337553930038259</v>
      </c>
      <c r="V69" s="32">
        <f t="shared" si="17"/>
        <v>0.484472440365652</v>
      </c>
    </row>
    <row r="70" spans="1:22">
      <c r="A70" s="5">
        <v>68</v>
      </c>
      <c r="B70" s="5">
        <v>15</v>
      </c>
      <c r="C70" s="12" t="s">
        <v>77</v>
      </c>
      <c r="D70" s="12" t="s">
        <v>67</v>
      </c>
      <c r="E70" s="12" t="s">
        <v>68</v>
      </c>
      <c r="F70" s="17">
        <v>1324</v>
      </c>
      <c r="G70" s="18">
        <v>2.4</v>
      </c>
      <c r="H70" s="17">
        <v>379</v>
      </c>
      <c r="I70" s="12" t="s">
        <v>45</v>
      </c>
      <c r="J70" s="23">
        <v>1.17</v>
      </c>
      <c r="K70" s="24" t="s">
        <v>35</v>
      </c>
      <c r="L70" s="24">
        <v>11</v>
      </c>
      <c r="M70" s="24" t="s">
        <v>78</v>
      </c>
      <c r="N70" s="24">
        <v>6</v>
      </c>
      <c r="O70" s="12">
        <v>0.12848</v>
      </c>
      <c r="P70" s="12">
        <v>0.02508</v>
      </c>
      <c r="Q70" s="12"/>
      <c r="R70" s="12">
        <v>0.15532</v>
      </c>
      <c r="S70" s="12">
        <v>0.02112</v>
      </c>
      <c r="T70" s="12"/>
      <c r="U70" s="32">
        <f t="shared" si="16"/>
        <v>0.00943250256929402</v>
      </c>
      <c r="V70" s="32">
        <f t="shared" si="17"/>
        <v>0.189714254665015</v>
      </c>
    </row>
    <row r="71" spans="1:22">
      <c r="A71" s="5">
        <v>69</v>
      </c>
      <c r="B71" s="5">
        <v>16</v>
      </c>
      <c r="C71" s="12" t="s">
        <v>79</v>
      </c>
      <c r="D71" s="13" t="s">
        <v>80</v>
      </c>
      <c r="E71" s="13" t="s">
        <v>81</v>
      </c>
      <c r="F71" s="19">
        <v>183</v>
      </c>
      <c r="G71" s="20">
        <v>14.4</v>
      </c>
      <c r="H71" s="19">
        <v>1322</v>
      </c>
      <c r="I71" s="12" t="s">
        <v>34</v>
      </c>
      <c r="J71" s="23">
        <v>1.2</v>
      </c>
      <c r="K71" s="24" t="s">
        <v>35</v>
      </c>
      <c r="L71" s="24">
        <v>1</v>
      </c>
      <c r="M71" s="24" t="s">
        <v>36</v>
      </c>
      <c r="N71" s="24">
        <v>3</v>
      </c>
      <c r="O71" s="12">
        <v>0.15048</v>
      </c>
      <c r="P71" s="12">
        <v>0.03476</v>
      </c>
      <c r="Q71" s="12"/>
      <c r="R71" s="12">
        <v>0.20284</v>
      </c>
      <c r="S71" s="12">
        <v>0.01628</v>
      </c>
      <c r="T71" s="12"/>
      <c r="U71" s="32">
        <f t="shared" si="16"/>
        <v>0.0199333382092814</v>
      </c>
      <c r="V71" s="32">
        <f t="shared" si="17"/>
        <v>0.298587305934043</v>
      </c>
    </row>
    <row r="72" spans="1:22">
      <c r="A72" s="5">
        <v>70</v>
      </c>
      <c r="B72" s="5">
        <v>16</v>
      </c>
      <c r="C72" s="12" t="s">
        <v>79</v>
      </c>
      <c r="D72" s="13" t="s">
        <v>80</v>
      </c>
      <c r="E72" s="13" t="s">
        <v>81</v>
      </c>
      <c r="F72" s="19">
        <v>183</v>
      </c>
      <c r="G72" s="20">
        <v>14.4</v>
      </c>
      <c r="H72" s="19">
        <v>1322</v>
      </c>
      <c r="I72" s="12" t="s">
        <v>34</v>
      </c>
      <c r="J72" s="23">
        <v>1.2</v>
      </c>
      <c r="K72" s="24" t="s">
        <v>35</v>
      </c>
      <c r="L72" s="24">
        <v>2</v>
      </c>
      <c r="M72" s="24" t="s">
        <v>36</v>
      </c>
      <c r="N72" s="24">
        <v>3</v>
      </c>
      <c r="O72" s="12">
        <v>0.15356</v>
      </c>
      <c r="P72" s="12">
        <v>0.02552</v>
      </c>
      <c r="Q72" s="12"/>
      <c r="R72" s="12">
        <v>0.1694</v>
      </c>
      <c r="S72" s="12">
        <v>0.02024</v>
      </c>
      <c r="T72" s="12"/>
      <c r="U72" s="32">
        <f t="shared" si="16"/>
        <v>0.0139648051329582</v>
      </c>
      <c r="V72" s="32">
        <f t="shared" si="17"/>
        <v>0.0981714120853572</v>
      </c>
    </row>
    <row r="73" spans="1:22">
      <c r="A73" s="5">
        <v>71</v>
      </c>
      <c r="B73" s="5">
        <v>17</v>
      </c>
      <c r="C73" s="12" t="s">
        <v>82</v>
      </c>
      <c r="D73" s="12" t="s">
        <v>67</v>
      </c>
      <c r="E73" s="12" t="s">
        <v>68</v>
      </c>
      <c r="F73" s="17">
        <v>1324</v>
      </c>
      <c r="G73" s="18">
        <v>2.4</v>
      </c>
      <c r="H73" s="17">
        <v>379</v>
      </c>
      <c r="I73" s="12" t="s">
        <v>45</v>
      </c>
      <c r="J73" s="23">
        <v>0.2</v>
      </c>
      <c r="K73" s="24" t="s">
        <v>35</v>
      </c>
      <c r="L73" s="24">
        <v>1</v>
      </c>
      <c r="M73" s="24" t="s">
        <v>36</v>
      </c>
      <c r="N73" s="24">
        <v>3</v>
      </c>
      <c r="O73" s="12">
        <v>0.04664</v>
      </c>
      <c r="P73" s="12">
        <v>0.00968</v>
      </c>
      <c r="Q73" s="12"/>
      <c r="R73" s="12">
        <v>0.04752</v>
      </c>
      <c r="S73" s="12">
        <v>0.00924</v>
      </c>
      <c r="T73" s="12"/>
      <c r="U73" s="32">
        <f t="shared" si="16"/>
        <v>0.0269614898906659</v>
      </c>
      <c r="V73" s="32">
        <f t="shared" si="17"/>
        <v>0.0186921330121526</v>
      </c>
    </row>
    <row r="74" spans="1:22">
      <c r="A74" s="5">
        <v>72</v>
      </c>
      <c r="B74" s="5">
        <v>17</v>
      </c>
      <c r="C74" s="12" t="s">
        <v>82</v>
      </c>
      <c r="D74" s="12" t="s">
        <v>67</v>
      </c>
      <c r="E74" s="12" t="s">
        <v>68</v>
      </c>
      <c r="F74" s="17">
        <v>1324</v>
      </c>
      <c r="G74" s="18">
        <v>2.4</v>
      </c>
      <c r="H74" s="17">
        <v>379</v>
      </c>
      <c r="I74" s="12" t="s">
        <v>45</v>
      </c>
      <c r="J74" s="23">
        <v>0.2</v>
      </c>
      <c r="K74" s="24" t="s">
        <v>35</v>
      </c>
      <c r="L74" s="24">
        <v>2</v>
      </c>
      <c r="M74" s="24" t="s">
        <v>36</v>
      </c>
      <c r="N74" s="24">
        <v>3</v>
      </c>
      <c r="O74" s="12">
        <v>0.10076</v>
      </c>
      <c r="P74" s="12">
        <v>0.02332</v>
      </c>
      <c r="Q74" s="12"/>
      <c r="R74" s="12">
        <v>0.09636</v>
      </c>
      <c r="S74" s="12">
        <v>0.00308</v>
      </c>
      <c r="T74" s="12"/>
      <c r="U74" s="32">
        <f t="shared" si="16"/>
        <v>0.0181955407167943</v>
      </c>
      <c r="V74" s="32">
        <f t="shared" si="17"/>
        <v>-0.044650273737739</v>
      </c>
    </row>
    <row r="75" spans="1:22">
      <c r="A75" s="5">
        <v>73</v>
      </c>
      <c r="B75" s="5">
        <v>17</v>
      </c>
      <c r="C75" s="12" t="s">
        <v>82</v>
      </c>
      <c r="D75" s="12" t="s">
        <v>67</v>
      </c>
      <c r="E75" s="12" t="s">
        <v>68</v>
      </c>
      <c r="F75" s="17">
        <v>1324</v>
      </c>
      <c r="G75" s="18">
        <v>2.4</v>
      </c>
      <c r="H75" s="17">
        <v>379</v>
      </c>
      <c r="I75" s="12" t="s">
        <v>45</v>
      </c>
      <c r="J75" s="23">
        <v>0.2</v>
      </c>
      <c r="K75" s="24" t="s">
        <v>35</v>
      </c>
      <c r="L75" s="24">
        <v>3</v>
      </c>
      <c r="M75" s="24" t="s">
        <v>36</v>
      </c>
      <c r="N75" s="24">
        <v>3</v>
      </c>
      <c r="O75" s="12">
        <v>0.06776</v>
      </c>
      <c r="P75" s="12">
        <v>0.01452</v>
      </c>
      <c r="Q75" s="12"/>
      <c r="R75" s="12">
        <v>0.05764</v>
      </c>
      <c r="S75" s="12">
        <v>0.00176</v>
      </c>
      <c r="T75" s="12"/>
      <c r="U75" s="32">
        <f t="shared" si="16"/>
        <v>0.0156169046489291</v>
      </c>
      <c r="V75" s="32">
        <f t="shared" si="17"/>
        <v>-0.161755279212478</v>
      </c>
    </row>
    <row r="76" spans="1:22">
      <c r="A76" s="5">
        <v>74</v>
      </c>
      <c r="B76" s="5">
        <v>17</v>
      </c>
      <c r="C76" s="12" t="s">
        <v>82</v>
      </c>
      <c r="D76" s="12" t="s">
        <v>67</v>
      </c>
      <c r="E76" s="12" t="s">
        <v>68</v>
      </c>
      <c r="F76" s="17">
        <v>1324</v>
      </c>
      <c r="G76" s="18">
        <v>2.4</v>
      </c>
      <c r="H76" s="17">
        <v>379</v>
      </c>
      <c r="I76" s="12" t="s">
        <v>45</v>
      </c>
      <c r="J76" s="23">
        <v>0.2</v>
      </c>
      <c r="K76" s="24" t="s">
        <v>35</v>
      </c>
      <c r="L76" s="24">
        <v>4</v>
      </c>
      <c r="M76" s="24" t="s">
        <v>36</v>
      </c>
      <c r="N76" s="24">
        <v>3</v>
      </c>
      <c r="O76" s="12">
        <v>0.10736</v>
      </c>
      <c r="P76" s="12">
        <v>0.00308</v>
      </c>
      <c r="Q76" s="12"/>
      <c r="R76" s="12">
        <v>0.0858</v>
      </c>
      <c r="S76" s="12">
        <v>0.01452</v>
      </c>
      <c r="T76" s="12"/>
      <c r="U76" s="32">
        <f t="shared" si="16"/>
        <v>0.00982069489919943</v>
      </c>
      <c r="V76" s="32">
        <f t="shared" si="17"/>
        <v>-0.224168666729455</v>
      </c>
    </row>
    <row r="77" spans="1:22">
      <c r="A77" s="5">
        <v>75</v>
      </c>
      <c r="B77" s="5">
        <v>17</v>
      </c>
      <c r="C77" s="12" t="s">
        <v>82</v>
      </c>
      <c r="D77" s="12" t="s">
        <v>67</v>
      </c>
      <c r="E77" s="12" t="s">
        <v>68</v>
      </c>
      <c r="F77" s="17">
        <v>1324</v>
      </c>
      <c r="G77" s="18">
        <v>2.4</v>
      </c>
      <c r="H77" s="17">
        <v>379</v>
      </c>
      <c r="I77" s="12" t="s">
        <v>45</v>
      </c>
      <c r="J77" s="23">
        <v>0.2</v>
      </c>
      <c r="K77" s="24" t="s">
        <v>35</v>
      </c>
      <c r="L77" s="24">
        <v>5</v>
      </c>
      <c r="M77" s="30" t="s">
        <v>49</v>
      </c>
      <c r="N77" s="24">
        <v>3</v>
      </c>
      <c r="O77" s="12">
        <v>0.11836</v>
      </c>
      <c r="P77" s="12">
        <v>0.01892</v>
      </c>
      <c r="Q77" s="12"/>
      <c r="R77" s="12">
        <v>0.10692</v>
      </c>
      <c r="S77" s="12">
        <v>0.02508</v>
      </c>
      <c r="T77" s="12"/>
      <c r="U77" s="32">
        <f t="shared" si="16"/>
        <v>0.0268581795859419</v>
      </c>
      <c r="V77" s="32">
        <f t="shared" si="17"/>
        <v>-0.101649936261291</v>
      </c>
    </row>
    <row r="78" spans="1:22">
      <c r="A78" s="5">
        <v>76</v>
      </c>
      <c r="B78" s="5">
        <v>18</v>
      </c>
      <c r="C78" s="1" t="s">
        <v>83</v>
      </c>
      <c r="D78" s="13" t="s">
        <v>84</v>
      </c>
      <c r="E78" s="13" t="s">
        <v>85</v>
      </c>
      <c r="F78" s="19">
        <v>4700</v>
      </c>
      <c r="G78" s="18">
        <v>0.3</v>
      </c>
      <c r="H78" s="17">
        <v>461.8</v>
      </c>
      <c r="I78" s="12" t="s">
        <v>34</v>
      </c>
      <c r="J78" s="7">
        <v>0.629921259842501</v>
      </c>
      <c r="K78" s="24" t="s">
        <v>35</v>
      </c>
      <c r="L78" s="8">
        <v>1</v>
      </c>
      <c r="M78" s="24" t="s">
        <v>36</v>
      </c>
      <c r="N78" s="28">
        <v>4</v>
      </c>
      <c r="O78" s="29">
        <v>0.0541538461538461</v>
      </c>
      <c r="P78" s="29">
        <v>0.0116043956043954</v>
      </c>
      <c r="Q78" s="29"/>
      <c r="R78" s="29">
        <v>0.0821978021978023</v>
      </c>
      <c r="S78" s="29">
        <v>0.00773626373626392</v>
      </c>
      <c r="T78" s="29"/>
      <c r="U78" s="32">
        <f t="shared" si="16"/>
        <v>0.0136941247087067</v>
      </c>
      <c r="V78" s="32">
        <f t="shared" si="17"/>
        <v>0.417299565755169</v>
      </c>
    </row>
    <row r="79" spans="1:22">
      <c r="A79" s="5">
        <v>77</v>
      </c>
      <c r="B79" s="5">
        <v>18</v>
      </c>
      <c r="C79" s="1" t="s">
        <v>83</v>
      </c>
      <c r="D79" s="13" t="s">
        <v>84</v>
      </c>
      <c r="E79" s="13" t="s">
        <v>85</v>
      </c>
      <c r="F79" s="19">
        <v>4700</v>
      </c>
      <c r="G79" s="20">
        <v>0.3</v>
      </c>
      <c r="H79" s="19">
        <v>461.8</v>
      </c>
      <c r="I79" s="12" t="s">
        <v>34</v>
      </c>
      <c r="J79" s="7">
        <v>1.2073490813649</v>
      </c>
      <c r="K79" s="24" t="s">
        <v>35</v>
      </c>
      <c r="L79" s="8">
        <v>1</v>
      </c>
      <c r="M79" s="24" t="s">
        <v>36</v>
      </c>
      <c r="N79" s="28">
        <v>4</v>
      </c>
      <c r="O79" s="29">
        <v>0.0541538461538461</v>
      </c>
      <c r="P79" s="29">
        <v>0.0116043956043954</v>
      </c>
      <c r="Q79" s="29"/>
      <c r="R79" s="29">
        <v>0.0831648351648352</v>
      </c>
      <c r="S79" s="29">
        <v>0.00386813186813152</v>
      </c>
      <c r="T79" s="29"/>
      <c r="U79" s="32">
        <f t="shared" si="16"/>
        <v>0.0120204247193735</v>
      </c>
      <c r="V79" s="32">
        <f t="shared" si="17"/>
        <v>0.42899560551836</v>
      </c>
    </row>
    <row r="80" spans="1:22">
      <c r="A80" s="5">
        <v>78</v>
      </c>
      <c r="B80" s="5">
        <v>18</v>
      </c>
      <c r="C80" s="1" t="s">
        <v>83</v>
      </c>
      <c r="D80" s="13" t="s">
        <v>84</v>
      </c>
      <c r="E80" s="13" t="s">
        <v>85</v>
      </c>
      <c r="F80" s="19">
        <v>4700</v>
      </c>
      <c r="G80" s="20">
        <v>0.3</v>
      </c>
      <c r="H80" s="19">
        <v>461.8</v>
      </c>
      <c r="I80" s="12" t="s">
        <v>34</v>
      </c>
      <c r="J80" s="7">
        <v>0.7349081364829</v>
      </c>
      <c r="K80" s="24" t="s">
        <v>35</v>
      </c>
      <c r="L80" s="8">
        <v>2</v>
      </c>
      <c r="M80" s="24" t="s">
        <v>36</v>
      </c>
      <c r="N80" s="28">
        <v>4</v>
      </c>
      <c r="O80" s="29">
        <v>0.0473846153846155</v>
      </c>
      <c r="P80" s="29">
        <v>0.00386813186813152</v>
      </c>
      <c r="Q80" s="29"/>
      <c r="R80" s="29">
        <v>0.0686593406593406</v>
      </c>
      <c r="S80" s="29">
        <v>0.0135384615384612</v>
      </c>
      <c r="T80" s="29"/>
      <c r="U80" s="32">
        <f t="shared" si="16"/>
        <v>0.0113862661039939</v>
      </c>
      <c r="V80" s="32">
        <f t="shared" si="17"/>
        <v>0.370859578930685</v>
      </c>
    </row>
    <row r="81" spans="1:22">
      <c r="A81" s="5">
        <v>79</v>
      </c>
      <c r="B81" s="5">
        <v>18</v>
      </c>
      <c r="C81" s="1" t="s">
        <v>83</v>
      </c>
      <c r="D81" s="13" t="s">
        <v>84</v>
      </c>
      <c r="E81" s="13" t="s">
        <v>85</v>
      </c>
      <c r="F81" s="19">
        <v>4700</v>
      </c>
      <c r="G81" s="20">
        <v>0.3</v>
      </c>
      <c r="H81" s="19">
        <v>461.8</v>
      </c>
      <c r="I81" s="12" t="s">
        <v>34</v>
      </c>
      <c r="J81" s="7">
        <v>2.5196850393701</v>
      </c>
      <c r="K81" s="24" t="s">
        <v>41</v>
      </c>
      <c r="L81" s="8">
        <v>2</v>
      </c>
      <c r="M81" s="24" t="s">
        <v>36</v>
      </c>
      <c r="N81" s="28">
        <v>4</v>
      </c>
      <c r="O81" s="29">
        <v>0.0473846153846155</v>
      </c>
      <c r="P81" s="29">
        <v>0.00386813186813152</v>
      </c>
      <c r="Q81" s="29"/>
      <c r="R81" s="29">
        <v>0.058989010989011</v>
      </c>
      <c r="S81" s="29">
        <v>0.0193406593406594</v>
      </c>
      <c r="T81" s="29"/>
      <c r="U81" s="32">
        <f t="shared" si="16"/>
        <v>0.0285404686146515</v>
      </c>
      <c r="V81" s="32">
        <f t="shared" si="17"/>
        <v>0.219053566062682</v>
      </c>
    </row>
    <row r="82" spans="1:22">
      <c r="A82" s="5">
        <v>80</v>
      </c>
      <c r="B82" s="5">
        <v>18</v>
      </c>
      <c r="C82" s="1" t="s">
        <v>83</v>
      </c>
      <c r="D82" s="13" t="s">
        <v>84</v>
      </c>
      <c r="E82" s="13" t="s">
        <v>85</v>
      </c>
      <c r="F82" s="19">
        <v>4700</v>
      </c>
      <c r="G82" s="20">
        <v>0.3</v>
      </c>
      <c r="H82" s="19">
        <v>461.8</v>
      </c>
      <c r="I82" s="12" t="s">
        <v>34</v>
      </c>
      <c r="J82" s="7">
        <v>1.1548556430446</v>
      </c>
      <c r="K82" s="24" t="s">
        <v>35</v>
      </c>
      <c r="L82" s="8">
        <v>3</v>
      </c>
      <c r="M82" s="24" t="s">
        <v>36</v>
      </c>
      <c r="N82" s="28">
        <v>4</v>
      </c>
      <c r="O82" s="29">
        <v>0.0396483516483516</v>
      </c>
      <c r="P82" s="29">
        <v>0.00773626373626375</v>
      </c>
      <c r="Q82" s="29"/>
      <c r="R82" s="29">
        <v>0.0647912087912087</v>
      </c>
      <c r="S82" s="29">
        <v>0.00773626373626392</v>
      </c>
      <c r="T82" s="29"/>
      <c r="U82" s="32">
        <f t="shared" si="16"/>
        <v>0.0130824121731106</v>
      </c>
      <c r="V82" s="32">
        <f t="shared" si="17"/>
        <v>0.491120552686658</v>
      </c>
    </row>
    <row r="83" spans="1:22">
      <c r="A83" s="5">
        <v>81</v>
      </c>
      <c r="B83" s="5">
        <v>18</v>
      </c>
      <c r="C83" s="1" t="s">
        <v>83</v>
      </c>
      <c r="D83" s="13" t="s">
        <v>84</v>
      </c>
      <c r="E83" s="13" t="s">
        <v>85</v>
      </c>
      <c r="F83" s="19">
        <v>4700</v>
      </c>
      <c r="G83" s="20">
        <v>0.3</v>
      </c>
      <c r="H83" s="19">
        <v>461.8</v>
      </c>
      <c r="I83" s="12" t="s">
        <v>34</v>
      </c>
      <c r="J83" s="7">
        <v>1.732283464567</v>
      </c>
      <c r="K83" s="24" t="s">
        <v>35</v>
      </c>
      <c r="L83" s="8">
        <v>3</v>
      </c>
      <c r="M83" s="24" t="s">
        <v>36</v>
      </c>
      <c r="N83" s="28">
        <v>4</v>
      </c>
      <c r="O83" s="29">
        <v>0.0396483516483516</v>
      </c>
      <c r="P83" s="29">
        <v>0.00773626373626375</v>
      </c>
      <c r="Q83" s="29"/>
      <c r="R83" s="29">
        <v>0.0628571428571429</v>
      </c>
      <c r="S83" s="29">
        <v>0.0116043956043954</v>
      </c>
      <c r="T83" s="29"/>
      <c r="U83" s="32">
        <f t="shared" si="16"/>
        <v>0.0180388540210988</v>
      </c>
      <c r="V83" s="32">
        <f t="shared" si="17"/>
        <v>0.460815203191331</v>
      </c>
    </row>
    <row r="84" spans="1:22">
      <c r="A84" s="5">
        <v>82</v>
      </c>
      <c r="B84" s="5">
        <v>18</v>
      </c>
      <c r="C84" s="1" t="s">
        <v>83</v>
      </c>
      <c r="D84" s="13" t="s">
        <v>84</v>
      </c>
      <c r="E84" s="13" t="s">
        <v>85</v>
      </c>
      <c r="F84" s="19">
        <v>4700</v>
      </c>
      <c r="G84" s="20">
        <v>0.3</v>
      </c>
      <c r="H84" s="19">
        <v>461.8</v>
      </c>
      <c r="I84" s="12" t="s">
        <v>34</v>
      </c>
      <c r="J84" s="7">
        <v>0.997375328083999</v>
      </c>
      <c r="K84" s="24" t="s">
        <v>35</v>
      </c>
      <c r="L84" s="8">
        <v>4</v>
      </c>
      <c r="M84" s="24" t="s">
        <v>36</v>
      </c>
      <c r="N84" s="28">
        <v>4</v>
      </c>
      <c r="O84" s="29">
        <v>0.0415824175824176</v>
      </c>
      <c r="P84" s="29">
        <v>0.00580219780219772</v>
      </c>
      <c r="Q84" s="29"/>
      <c r="R84" s="29">
        <v>0.0947692307692306</v>
      </c>
      <c r="S84" s="29">
        <v>0.029010989010989</v>
      </c>
      <c r="T84" s="29"/>
      <c r="U84" s="32">
        <f t="shared" si="16"/>
        <v>0.028295234386069</v>
      </c>
      <c r="V84" s="32">
        <f t="shared" si="17"/>
        <v>0.823767362977007</v>
      </c>
    </row>
    <row r="85" spans="1:22">
      <c r="A85" s="5">
        <v>83</v>
      </c>
      <c r="B85" s="5">
        <v>18</v>
      </c>
      <c r="C85" s="1" t="s">
        <v>83</v>
      </c>
      <c r="D85" s="13" t="s">
        <v>84</v>
      </c>
      <c r="E85" s="13" t="s">
        <v>85</v>
      </c>
      <c r="F85" s="19">
        <v>4700</v>
      </c>
      <c r="G85" s="20">
        <v>0.3</v>
      </c>
      <c r="H85" s="19">
        <v>461.8</v>
      </c>
      <c r="I85" s="12" t="s">
        <v>34</v>
      </c>
      <c r="J85" s="7">
        <v>1.7847769028872</v>
      </c>
      <c r="K85" s="24" t="s">
        <v>35</v>
      </c>
      <c r="L85" s="8">
        <v>4</v>
      </c>
      <c r="M85" s="24" t="s">
        <v>36</v>
      </c>
      <c r="N85" s="28">
        <v>4</v>
      </c>
      <c r="O85" s="29">
        <v>0.0415824175824176</v>
      </c>
      <c r="P85" s="29">
        <v>0.00580219780219772</v>
      </c>
      <c r="Q85" s="29"/>
      <c r="R85" s="29">
        <v>0.0928351648351648</v>
      </c>
      <c r="S85" s="29">
        <v>0.0328791208791206</v>
      </c>
      <c r="T85" s="29"/>
      <c r="U85" s="32">
        <f t="shared" si="16"/>
        <v>0.0362260028881972</v>
      </c>
      <c r="V85" s="32">
        <f t="shared" si="17"/>
        <v>0.803148075774273</v>
      </c>
    </row>
    <row r="86" spans="1:22">
      <c r="A86" s="5">
        <v>84</v>
      </c>
      <c r="B86" s="5">
        <v>18</v>
      </c>
      <c r="C86" s="1" t="s">
        <v>83</v>
      </c>
      <c r="D86" s="13" t="s">
        <v>84</v>
      </c>
      <c r="E86" s="13" t="s">
        <v>85</v>
      </c>
      <c r="F86" s="19">
        <v>4700</v>
      </c>
      <c r="G86" s="20">
        <v>0.3</v>
      </c>
      <c r="H86" s="19">
        <v>461.8</v>
      </c>
      <c r="I86" s="12" t="s">
        <v>34</v>
      </c>
      <c r="J86" s="7">
        <v>0.3674540682415</v>
      </c>
      <c r="K86" s="24" t="s">
        <v>35</v>
      </c>
      <c r="L86" s="8">
        <v>5</v>
      </c>
      <c r="M86" s="30" t="s">
        <v>49</v>
      </c>
      <c r="N86" s="28">
        <v>4</v>
      </c>
      <c r="O86" s="29">
        <v>0.0889670329670329</v>
      </c>
      <c r="P86" s="29">
        <v>0.0328791208791214</v>
      </c>
      <c r="Q86" s="29"/>
      <c r="R86" s="29">
        <v>0.144087912087912</v>
      </c>
      <c r="S86" s="29">
        <v>0.0367472527472529</v>
      </c>
      <c r="T86" s="29"/>
      <c r="U86" s="32">
        <f t="shared" si="16"/>
        <v>0.0504051412813806</v>
      </c>
      <c r="V86" s="32">
        <f t="shared" si="17"/>
        <v>0.482157728896419</v>
      </c>
    </row>
    <row r="87" spans="1:22">
      <c r="A87" s="5">
        <v>85</v>
      </c>
      <c r="B87" s="5">
        <v>18</v>
      </c>
      <c r="C87" s="1" t="s">
        <v>83</v>
      </c>
      <c r="D87" s="13" t="s">
        <v>84</v>
      </c>
      <c r="E87" s="13" t="s">
        <v>85</v>
      </c>
      <c r="F87" s="19">
        <v>4700</v>
      </c>
      <c r="G87" s="20">
        <v>0.3</v>
      </c>
      <c r="H87" s="19">
        <v>461.8</v>
      </c>
      <c r="I87" s="12" t="s">
        <v>34</v>
      </c>
      <c r="J87" s="7">
        <v>0.997375328084001</v>
      </c>
      <c r="K87" s="24" t="s">
        <v>35</v>
      </c>
      <c r="L87" s="8">
        <v>5</v>
      </c>
      <c r="M87" s="30" t="s">
        <v>49</v>
      </c>
      <c r="N87" s="28">
        <v>4</v>
      </c>
      <c r="O87" s="29">
        <v>0.0889670329670329</v>
      </c>
      <c r="P87" s="29">
        <v>0.0328791208791214</v>
      </c>
      <c r="Q87" s="29"/>
      <c r="R87" s="29">
        <v>0.121846153846154</v>
      </c>
      <c r="S87" s="29">
        <v>0.0270769230769233</v>
      </c>
      <c r="T87" s="29"/>
      <c r="U87" s="32">
        <f t="shared" si="16"/>
        <v>0.0464902914887175</v>
      </c>
      <c r="V87" s="32">
        <f t="shared" si="17"/>
        <v>0.31449332990244</v>
      </c>
    </row>
    <row r="88" spans="1:22">
      <c r="A88" s="5">
        <v>86</v>
      </c>
      <c r="B88" s="5">
        <v>18</v>
      </c>
      <c r="C88" s="1" t="s">
        <v>83</v>
      </c>
      <c r="D88" s="13" t="s">
        <v>84</v>
      </c>
      <c r="E88" s="13" t="s">
        <v>85</v>
      </c>
      <c r="F88" s="19">
        <v>4700</v>
      </c>
      <c r="G88" s="20">
        <v>0.3</v>
      </c>
      <c r="H88" s="19">
        <v>461.8</v>
      </c>
      <c r="I88" s="12" t="s">
        <v>34</v>
      </c>
      <c r="J88" s="7">
        <v>0.8035714285714</v>
      </c>
      <c r="K88" s="24" t="s">
        <v>35</v>
      </c>
      <c r="L88" s="8">
        <v>1</v>
      </c>
      <c r="M88" s="24" t="s">
        <v>36</v>
      </c>
      <c r="N88" s="28">
        <v>4</v>
      </c>
      <c r="O88" s="29">
        <v>0.113142857142857</v>
      </c>
      <c r="P88" s="29">
        <v>0.0038681318681324</v>
      </c>
      <c r="Q88" s="29"/>
      <c r="R88" s="29">
        <v>0.146021978021978</v>
      </c>
      <c r="S88" s="29">
        <v>0.0212747252747251</v>
      </c>
      <c r="T88" s="29"/>
      <c r="U88" s="32">
        <f t="shared" si="16"/>
        <v>0.00559899021055133</v>
      </c>
      <c r="V88" s="32">
        <f t="shared" si="17"/>
        <v>0.255105902017169</v>
      </c>
    </row>
    <row r="89" spans="1:22">
      <c r="A89" s="5">
        <v>87</v>
      </c>
      <c r="B89" s="5">
        <v>18</v>
      </c>
      <c r="C89" s="1" t="s">
        <v>83</v>
      </c>
      <c r="D89" s="13" t="s">
        <v>84</v>
      </c>
      <c r="E89" s="13" t="s">
        <v>85</v>
      </c>
      <c r="F89" s="19">
        <v>4700</v>
      </c>
      <c r="G89" s="20">
        <v>0.3</v>
      </c>
      <c r="H89" s="19">
        <v>461.8</v>
      </c>
      <c r="I89" s="12" t="s">
        <v>34</v>
      </c>
      <c r="J89" s="7">
        <v>1.3839285714286</v>
      </c>
      <c r="K89" s="24" t="s">
        <v>35</v>
      </c>
      <c r="L89" s="8">
        <v>1</v>
      </c>
      <c r="M89" s="24" t="s">
        <v>36</v>
      </c>
      <c r="N89" s="28">
        <v>4</v>
      </c>
      <c r="O89" s="29">
        <v>0.113142857142857</v>
      </c>
      <c r="P89" s="29">
        <v>0.0038681318681324</v>
      </c>
      <c r="Q89" s="29"/>
      <c r="R89" s="29">
        <v>0.174065934065934</v>
      </c>
      <c r="S89" s="29">
        <v>0.0251428571428566</v>
      </c>
      <c r="T89" s="29"/>
      <c r="U89" s="32">
        <f t="shared" si="16"/>
        <v>0.00550825480312646</v>
      </c>
      <c r="V89" s="32">
        <f t="shared" si="17"/>
        <v>0.430782916092455</v>
      </c>
    </row>
    <row r="90" spans="1:22">
      <c r="A90" s="5">
        <v>88</v>
      </c>
      <c r="B90" s="5">
        <v>18</v>
      </c>
      <c r="C90" s="1" t="s">
        <v>83</v>
      </c>
      <c r="D90" s="13" t="s">
        <v>84</v>
      </c>
      <c r="E90" s="13" t="s">
        <v>85</v>
      </c>
      <c r="F90" s="19">
        <v>4700</v>
      </c>
      <c r="G90" s="20">
        <v>0.3</v>
      </c>
      <c r="H90" s="19">
        <v>461.8</v>
      </c>
      <c r="I90" s="12" t="s">
        <v>34</v>
      </c>
      <c r="J90" s="7">
        <v>1.0267857142857</v>
      </c>
      <c r="K90" s="24" t="s">
        <v>35</v>
      </c>
      <c r="L90" s="8">
        <v>2</v>
      </c>
      <c r="M90" s="24" t="s">
        <v>36</v>
      </c>
      <c r="N90" s="28">
        <v>4</v>
      </c>
      <c r="O90" s="29">
        <v>0.124747252747253</v>
      </c>
      <c r="P90" s="29">
        <v>0.0174065934065936</v>
      </c>
      <c r="Q90" s="29"/>
      <c r="R90" s="29">
        <v>0.139252747252747</v>
      </c>
      <c r="S90" s="29">
        <v>0.0212747252747251</v>
      </c>
      <c r="T90" s="29"/>
      <c r="U90" s="32">
        <f t="shared" si="16"/>
        <v>0.0107027582894324</v>
      </c>
      <c r="V90" s="32">
        <f t="shared" si="17"/>
        <v>0.110000895214325</v>
      </c>
    </row>
    <row r="91" spans="1:22">
      <c r="A91" s="5">
        <v>89</v>
      </c>
      <c r="B91" s="5">
        <v>18</v>
      </c>
      <c r="C91" s="1" t="s">
        <v>83</v>
      </c>
      <c r="D91" s="13" t="s">
        <v>84</v>
      </c>
      <c r="E91" s="13" t="s">
        <v>85</v>
      </c>
      <c r="F91" s="19">
        <v>4700</v>
      </c>
      <c r="G91" s="20">
        <v>0.3</v>
      </c>
      <c r="H91" s="19">
        <v>461.8</v>
      </c>
      <c r="I91" s="12" t="s">
        <v>34</v>
      </c>
      <c r="J91" s="7">
        <v>1.5625</v>
      </c>
      <c r="K91" s="24" t="s">
        <v>35</v>
      </c>
      <c r="L91" s="8">
        <v>2</v>
      </c>
      <c r="M91" s="24" t="s">
        <v>36</v>
      </c>
      <c r="N91" s="28">
        <v>4</v>
      </c>
      <c r="O91" s="29">
        <v>0.124747252747253</v>
      </c>
      <c r="P91" s="29">
        <v>0.0174065934065936</v>
      </c>
      <c r="Q91" s="29"/>
      <c r="R91" s="29">
        <v>0.184703296703297</v>
      </c>
      <c r="S91" s="29">
        <v>0.0425494505494502</v>
      </c>
      <c r="T91" s="29"/>
      <c r="U91" s="32">
        <f t="shared" si="16"/>
        <v>0.0181346761197352</v>
      </c>
      <c r="V91" s="32">
        <f t="shared" si="17"/>
        <v>0.392461023684957</v>
      </c>
    </row>
    <row r="92" spans="1:22">
      <c r="A92" s="5">
        <v>90</v>
      </c>
      <c r="B92" s="5">
        <v>18</v>
      </c>
      <c r="C92" s="1" t="s">
        <v>83</v>
      </c>
      <c r="D92" s="13" t="s">
        <v>84</v>
      </c>
      <c r="E92" s="13" t="s">
        <v>85</v>
      </c>
      <c r="F92" s="19">
        <v>4700</v>
      </c>
      <c r="G92" s="20">
        <v>0.3</v>
      </c>
      <c r="H92" s="19">
        <v>461.8</v>
      </c>
      <c r="I92" s="12" t="s">
        <v>34</v>
      </c>
      <c r="J92" s="7">
        <v>0.3571428571429</v>
      </c>
      <c r="K92" s="24" t="s">
        <v>35</v>
      </c>
      <c r="L92" s="8">
        <v>3</v>
      </c>
      <c r="M92" s="24" t="s">
        <v>36</v>
      </c>
      <c r="N92" s="28">
        <v>4</v>
      </c>
      <c r="O92" s="29">
        <v>0.100571428571429</v>
      </c>
      <c r="P92" s="29">
        <v>0.0251428571428566</v>
      </c>
      <c r="Q92" s="29"/>
      <c r="R92" s="29">
        <v>0.117010989010989</v>
      </c>
      <c r="S92" s="29">
        <v>0.0135384615384612</v>
      </c>
      <c r="T92" s="29"/>
      <c r="U92" s="32">
        <f t="shared" si="16"/>
        <v>0.0189717659312879</v>
      </c>
      <c r="V92" s="32">
        <f t="shared" si="17"/>
        <v>0.151399646455364</v>
      </c>
    </row>
    <row r="93" spans="1:22">
      <c r="A93" s="5">
        <v>91</v>
      </c>
      <c r="B93" s="5">
        <v>18</v>
      </c>
      <c r="C93" s="1" t="s">
        <v>83</v>
      </c>
      <c r="D93" s="13" t="s">
        <v>84</v>
      </c>
      <c r="E93" s="13" t="s">
        <v>85</v>
      </c>
      <c r="F93" s="19">
        <v>4700</v>
      </c>
      <c r="G93" s="20">
        <v>0.3</v>
      </c>
      <c r="H93" s="19">
        <v>461.8</v>
      </c>
      <c r="I93" s="12" t="s">
        <v>34</v>
      </c>
      <c r="J93" s="7">
        <v>0.535714285714301</v>
      </c>
      <c r="K93" s="24" t="s">
        <v>35</v>
      </c>
      <c r="L93" s="8">
        <v>3</v>
      </c>
      <c r="M93" s="24" t="s">
        <v>36</v>
      </c>
      <c r="N93" s="28">
        <v>4</v>
      </c>
      <c r="O93" s="29">
        <v>0.100571428571429</v>
      </c>
      <c r="P93" s="29">
        <v>0.0251428571428566</v>
      </c>
      <c r="Q93" s="29"/>
      <c r="R93" s="29">
        <v>0.153758241758242</v>
      </c>
      <c r="S93" s="29">
        <v>0.00967032967032967</v>
      </c>
      <c r="T93" s="29"/>
      <c r="U93" s="32">
        <f t="shared" si="16"/>
        <v>0.0166138849333483</v>
      </c>
      <c r="V93" s="32">
        <f t="shared" si="17"/>
        <v>0.424513303078856</v>
      </c>
    </row>
    <row r="94" spans="1:22">
      <c r="A94" s="5">
        <v>92</v>
      </c>
      <c r="B94" s="5">
        <v>18</v>
      </c>
      <c r="C94" s="1" t="s">
        <v>83</v>
      </c>
      <c r="D94" s="13" t="s">
        <v>84</v>
      </c>
      <c r="E94" s="13" t="s">
        <v>85</v>
      </c>
      <c r="F94" s="19">
        <v>4700</v>
      </c>
      <c r="G94" s="20">
        <v>0.3</v>
      </c>
      <c r="H94" s="19">
        <v>461.8</v>
      </c>
      <c r="I94" s="12" t="s">
        <v>34</v>
      </c>
      <c r="J94" s="7">
        <v>1.0267857142857</v>
      </c>
      <c r="K94" s="24" t="s">
        <v>35</v>
      </c>
      <c r="L94" s="8">
        <v>4</v>
      </c>
      <c r="M94" s="24" t="s">
        <v>36</v>
      </c>
      <c r="N94" s="28">
        <v>4</v>
      </c>
      <c r="O94" s="29">
        <v>0.109274725274725</v>
      </c>
      <c r="P94" s="29">
        <v>0.00580219780219817</v>
      </c>
      <c r="Q94" s="29"/>
      <c r="R94" s="29">
        <v>0.177934065934066</v>
      </c>
      <c r="S94" s="29">
        <v>0.00193406593406663</v>
      </c>
      <c r="T94" s="29"/>
      <c r="U94" s="32">
        <f t="shared" si="16"/>
        <v>0.000734368877040311</v>
      </c>
      <c r="V94" s="32">
        <f t="shared" si="17"/>
        <v>0.487547938896648</v>
      </c>
    </row>
    <row r="95" spans="1:22">
      <c r="A95" s="5">
        <v>93</v>
      </c>
      <c r="B95" s="5">
        <v>18</v>
      </c>
      <c r="C95" s="1" t="s">
        <v>83</v>
      </c>
      <c r="D95" s="13" t="s">
        <v>84</v>
      </c>
      <c r="E95" s="13" t="s">
        <v>85</v>
      </c>
      <c r="F95" s="19">
        <v>4700</v>
      </c>
      <c r="G95" s="20">
        <v>0.3</v>
      </c>
      <c r="H95" s="19">
        <v>461.8</v>
      </c>
      <c r="I95" s="12" t="s">
        <v>34</v>
      </c>
      <c r="J95" s="7">
        <v>1.6517857142857</v>
      </c>
      <c r="K95" s="24" t="s">
        <v>35</v>
      </c>
      <c r="L95" s="8">
        <v>4</v>
      </c>
      <c r="M95" s="24" t="s">
        <v>36</v>
      </c>
      <c r="N95" s="28">
        <v>4</v>
      </c>
      <c r="O95" s="29">
        <v>0.109274725274725</v>
      </c>
      <c r="P95" s="29">
        <v>0.00580219780219817</v>
      </c>
      <c r="Q95" s="29"/>
      <c r="R95" s="29">
        <v>0.242725274725275</v>
      </c>
      <c r="S95" s="29">
        <v>0.00386813186813154</v>
      </c>
      <c r="T95" s="29"/>
      <c r="U95" s="32">
        <f t="shared" si="16"/>
        <v>0.000768323070734027</v>
      </c>
      <c r="V95" s="32">
        <f t="shared" si="17"/>
        <v>0.798065120419447</v>
      </c>
    </row>
    <row r="96" spans="1:22">
      <c r="A96" s="5">
        <v>94</v>
      </c>
      <c r="B96" s="5">
        <v>19</v>
      </c>
      <c r="C96" s="1" t="s">
        <v>86</v>
      </c>
      <c r="D96" s="13" t="s">
        <v>87</v>
      </c>
      <c r="E96" s="13" t="s">
        <v>88</v>
      </c>
      <c r="F96" s="19">
        <v>4003</v>
      </c>
      <c r="G96" s="20">
        <v>-3.31</v>
      </c>
      <c r="H96" s="19">
        <v>420.37</v>
      </c>
      <c r="I96" s="12" t="s">
        <v>34</v>
      </c>
      <c r="J96" s="7">
        <v>1.289</v>
      </c>
      <c r="K96" s="24" t="s">
        <v>35</v>
      </c>
      <c r="L96" s="8">
        <v>1</v>
      </c>
      <c r="M96" s="24" t="s">
        <v>36</v>
      </c>
      <c r="N96" s="28">
        <v>4</v>
      </c>
      <c r="O96" s="29">
        <v>0.100012</v>
      </c>
      <c r="P96" s="29">
        <v>0.008536</v>
      </c>
      <c r="Q96" s="29"/>
      <c r="R96" s="29">
        <v>0.13508</v>
      </c>
      <c r="S96" s="29">
        <v>0.009856</v>
      </c>
      <c r="T96" s="29"/>
      <c r="U96" s="32">
        <f t="shared" si="16"/>
        <v>0.00315208780227251</v>
      </c>
      <c r="V96" s="32">
        <f t="shared" si="17"/>
        <v>0.3005770167287</v>
      </c>
    </row>
    <row r="97" spans="1:22">
      <c r="A97" s="5">
        <v>95</v>
      </c>
      <c r="B97" s="5">
        <v>20</v>
      </c>
      <c r="C97" s="1" t="s">
        <v>89</v>
      </c>
      <c r="D97" s="13" t="s">
        <v>90</v>
      </c>
      <c r="E97" s="13" t="s">
        <v>91</v>
      </c>
      <c r="F97" s="19">
        <v>3140</v>
      </c>
      <c r="G97" s="20">
        <v>0.8</v>
      </c>
      <c r="H97" s="19">
        <v>398.2</v>
      </c>
      <c r="I97" s="12" t="s">
        <v>34</v>
      </c>
      <c r="J97" s="7">
        <v>1.1234857702638</v>
      </c>
      <c r="K97" s="24" t="s">
        <v>35</v>
      </c>
      <c r="L97" s="8">
        <v>1</v>
      </c>
      <c r="M97" s="24" t="s">
        <v>36</v>
      </c>
      <c r="N97" s="28">
        <v>6</v>
      </c>
      <c r="O97" s="29">
        <v>0.159341563786008</v>
      </c>
      <c r="P97" s="29">
        <v>0.0106446961661694</v>
      </c>
      <c r="Q97" s="29"/>
      <c r="R97" s="29">
        <v>0.157893004115226</v>
      </c>
      <c r="S97" s="29">
        <v>0.00709646411077951</v>
      </c>
      <c r="T97" s="29"/>
      <c r="U97" s="32">
        <f t="shared" si="16"/>
        <v>0.00108047365019929</v>
      </c>
      <c r="V97" s="32">
        <f t="shared" si="17"/>
        <v>-0.00913248356327312</v>
      </c>
    </row>
    <row r="98" spans="1:38">
      <c r="A98" s="5">
        <v>96</v>
      </c>
      <c r="B98" s="5">
        <v>20</v>
      </c>
      <c r="C98" s="1" t="s">
        <v>89</v>
      </c>
      <c r="D98" s="13" t="s">
        <v>90</v>
      </c>
      <c r="E98" s="13" t="s">
        <v>91</v>
      </c>
      <c r="F98" s="19">
        <v>3140</v>
      </c>
      <c r="G98" s="20">
        <v>0.8</v>
      </c>
      <c r="H98" s="19">
        <v>398.2</v>
      </c>
      <c r="I98" s="12" t="s">
        <v>34</v>
      </c>
      <c r="J98" s="7">
        <v>1.59651889736097</v>
      </c>
      <c r="K98" s="24" t="s">
        <v>35</v>
      </c>
      <c r="L98" s="8">
        <v>2</v>
      </c>
      <c r="M98" s="24" t="s">
        <v>36</v>
      </c>
      <c r="N98" s="28">
        <v>6</v>
      </c>
      <c r="O98" s="29">
        <v>0.201349794238683</v>
      </c>
      <c r="P98" s="29">
        <f>O98*0.2655</f>
        <v>0.0534583703703703</v>
      </c>
      <c r="Q98" s="29"/>
      <c r="R98" s="29">
        <v>0.204246913580247</v>
      </c>
      <c r="S98" s="29">
        <f>R98*0.2655</f>
        <v>0.0542275555555556</v>
      </c>
      <c r="T98" s="29"/>
      <c r="U98" s="32">
        <f t="shared" si="16"/>
        <v>0.02349675</v>
      </c>
      <c r="V98" s="32">
        <f t="shared" si="17"/>
        <v>0.0142859572474774</v>
      </c>
      <c r="W98" s="1">
        <v>2.81</v>
      </c>
      <c r="X98" s="1">
        <f t="shared" ref="X98:X99" si="18">W98*0.2195</f>
        <v>0.616795</v>
      </c>
      <c r="Z98" s="1">
        <v>2.81</v>
      </c>
      <c r="AA98" s="1">
        <f t="shared" ref="AA98:AA99" si="19">Z98*0.2195</f>
        <v>0.616795</v>
      </c>
      <c r="AC98" s="32">
        <f t="shared" ref="AC98:AC99" si="20">(AA98^2)/(N98*(Z98^2))+(X98^2)/(N98*(W98^2))</f>
        <v>0.0160600833333333</v>
      </c>
      <c r="AD98" s="32">
        <f t="shared" ref="AD98:AD99" si="21">LN(Z98)-LN(W98)</f>
        <v>0</v>
      </c>
      <c r="AE98" s="1">
        <v>2.52</v>
      </c>
      <c r="AF98" s="1">
        <f t="shared" ref="AF98:AF99" si="22">AE98*0.3351</f>
        <v>0.844452</v>
      </c>
      <c r="AH98" s="1">
        <v>2.78</v>
      </c>
      <c r="AI98" s="1">
        <f t="shared" ref="AI98:AI99" si="23">AH98*0.3351</f>
        <v>0.931578</v>
      </c>
      <c r="AK98" s="32">
        <f t="shared" ref="AK98:AK99" si="24">(AI98^2)/(N98*(AH98^2))+(AF98^2)/(N98*(AE98^2))</f>
        <v>0.03743067</v>
      </c>
      <c r="AL98" s="32">
        <f t="shared" ref="AL98:AL99" si="25">LN(AH98)-LN(AE98)</f>
        <v>0.0981920261792136</v>
      </c>
    </row>
    <row r="99" spans="1:38">
      <c r="A99" s="5">
        <v>97</v>
      </c>
      <c r="B99" s="5">
        <v>20</v>
      </c>
      <c r="C99" s="1" t="s">
        <v>89</v>
      </c>
      <c r="D99" s="13" t="s">
        <v>90</v>
      </c>
      <c r="E99" s="13" t="s">
        <v>91</v>
      </c>
      <c r="F99" s="19">
        <v>3140</v>
      </c>
      <c r="G99" s="20">
        <v>0.8</v>
      </c>
      <c r="H99" s="19">
        <v>398.2</v>
      </c>
      <c r="I99" s="12" t="s">
        <v>34</v>
      </c>
      <c r="J99" s="7">
        <v>1.54592800784364</v>
      </c>
      <c r="K99" s="24" t="s">
        <v>35</v>
      </c>
      <c r="L99" s="8">
        <v>3</v>
      </c>
      <c r="M99" s="24" t="s">
        <v>36</v>
      </c>
      <c r="N99" s="28">
        <v>6</v>
      </c>
      <c r="O99" s="29">
        <v>0.181069958847737</v>
      </c>
      <c r="P99" s="29">
        <f>O99*0.2655</f>
        <v>0.0480740740740742</v>
      </c>
      <c r="Q99" s="29"/>
      <c r="R99" s="29">
        <v>0.165135802469136</v>
      </c>
      <c r="S99" s="29">
        <f>R99*0.2655</f>
        <v>0.0438435555555556</v>
      </c>
      <c r="T99" s="29"/>
      <c r="U99" s="32">
        <f t="shared" si="16"/>
        <v>0.02349675</v>
      </c>
      <c r="V99" s="32">
        <f t="shared" si="17"/>
        <v>-0.0921152889078065</v>
      </c>
      <c r="W99" s="1">
        <v>3.11</v>
      </c>
      <c r="X99" s="1">
        <f t="shared" si="18"/>
        <v>0.682645</v>
      </c>
      <c r="Z99" s="1">
        <v>2.7</v>
      </c>
      <c r="AA99" s="1">
        <f t="shared" si="19"/>
        <v>0.59265</v>
      </c>
      <c r="AC99" s="32">
        <f t="shared" si="20"/>
        <v>0.0160600833333333</v>
      </c>
      <c r="AD99" s="32">
        <f t="shared" si="21"/>
        <v>-0.141370953180859</v>
      </c>
      <c r="AE99" s="1">
        <v>2.02</v>
      </c>
      <c r="AF99" s="1">
        <f t="shared" si="22"/>
        <v>0.676902</v>
      </c>
      <c r="AH99" s="1">
        <v>1.98</v>
      </c>
      <c r="AI99" s="1">
        <f t="shared" si="23"/>
        <v>0.663498</v>
      </c>
      <c r="AK99" s="32">
        <f t="shared" si="24"/>
        <v>0.03743067</v>
      </c>
      <c r="AL99" s="32">
        <f t="shared" si="25"/>
        <v>-0.0200006667066696</v>
      </c>
    </row>
    <row r="100" spans="1:22">
      <c r="A100" s="5">
        <v>98</v>
      </c>
      <c r="B100" s="5">
        <v>21</v>
      </c>
      <c r="C100" s="1" t="s">
        <v>92</v>
      </c>
      <c r="D100" s="13" t="s">
        <v>93</v>
      </c>
      <c r="E100" s="13" t="s">
        <v>94</v>
      </c>
      <c r="F100" s="19">
        <v>3200</v>
      </c>
      <c r="G100" s="20">
        <v>-1.7</v>
      </c>
      <c r="H100" s="19">
        <v>582.1</v>
      </c>
      <c r="I100" s="12" t="s">
        <v>34</v>
      </c>
      <c r="J100" s="7">
        <v>0.479999999999999</v>
      </c>
      <c r="K100" s="24" t="s">
        <v>35</v>
      </c>
      <c r="L100" s="8">
        <v>1</v>
      </c>
      <c r="M100" s="24" t="s">
        <v>36</v>
      </c>
      <c r="N100" s="28">
        <v>5</v>
      </c>
      <c r="O100" s="29">
        <v>0.157933202357564</v>
      </c>
      <c r="P100" s="29">
        <v>0.0113077386524251</v>
      </c>
      <c r="Q100" s="29"/>
      <c r="R100" s="29">
        <v>0.161823182711198</v>
      </c>
      <c r="S100" s="29">
        <v>0.0130473907527985</v>
      </c>
      <c r="T100" s="29"/>
      <c r="U100" s="32">
        <f t="shared" si="16"/>
        <v>0.00232541864656475</v>
      </c>
      <c r="V100" s="32">
        <f t="shared" si="17"/>
        <v>0.024332100659527</v>
      </c>
    </row>
    <row r="101" spans="1:22">
      <c r="A101" s="5">
        <v>99</v>
      </c>
      <c r="B101" s="5">
        <v>21</v>
      </c>
      <c r="C101" s="1" t="s">
        <v>92</v>
      </c>
      <c r="D101" s="13" t="s">
        <v>93</v>
      </c>
      <c r="E101" s="13" t="s">
        <v>94</v>
      </c>
      <c r="F101" s="19">
        <v>3200</v>
      </c>
      <c r="G101" s="20">
        <v>-1.7</v>
      </c>
      <c r="H101" s="19">
        <v>582.1</v>
      </c>
      <c r="I101" s="12" t="s">
        <v>34</v>
      </c>
      <c r="J101" s="7">
        <v>0.6</v>
      </c>
      <c r="K101" s="24" t="s">
        <v>35</v>
      </c>
      <c r="L101" s="8">
        <v>1</v>
      </c>
      <c r="M101" s="24" t="s">
        <v>36</v>
      </c>
      <c r="N101" s="28">
        <v>5</v>
      </c>
      <c r="O101" s="29">
        <v>0.157933202357564</v>
      </c>
      <c r="P101" s="29">
        <v>0.0113077386524251</v>
      </c>
      <c r="Q101" s="29"/>
      <c r="R101" s="29">
        <v>0.166880157170923</v>
      </c>
      <c r="S101" s="29">
        <v>0.0121775647026118</v>
      </c>
      <c r="T101" s="29"/>
      <c r="U101" s="32">
        <f t="shared" si="16"/>
        <v>0.00209024155796762</v>
      </c>
      <c r="V101" s="32">
        <f t="shared" si="17"/>
        <v>0.0551037593262811</v>
      </c>
    </row>
    <row r="102" spans="1:22">
      <c r="A102" s="5">
        <v>100</v>
      </c>
      <c r="B102" s="5">
        <v>21</v>
      </c>
      <c r="C102" s="1" t="s">
        <v>92</v>
      </c>
      <c r="D102" s="13" t="s">
        <v>93</v>
      </c>
      <c r="E102" s="13" t="s">
        <v>94</v>
      </c>
      <c r="F102" s="19">
        <v>3200</v>
      </c>
      <c r="G102" s="20">
        <v>-1.7</v>
      </c>
      <c r="H102" s="19">
        <v>582.1</v>
      </c>
      <c r="I102" s="12" t="s">
        <v>34</v>
      </c>
      <c r="J102" s="7">
        <v>0.869999999999999</v>
      </c>
      <c r="K102" s="24" t="s">
        <v>35</v>
      </c>
      <c r="L102" s="8">
        <v>1</v>
      </c>
      <c r="M102" s="24" t="s">
        <v>36</v>
      </c>
      <c r="N102" s="28">
        <v>5</v>
      </c>
      <c r="O102" s="29">
        <v>0.157933202357564</v>
      </c>
      <c r="P102" s="29">
        <v>0.0113077386524251</v>
      </c>
      <c r="Q102" s="29"/>
      <c r="R102" s="29">
        <v>0.180884086444008</v>
      </c>
      <c r="S102" s="29">
        <v>0.0130473907527984</v>
      </c>
      <c r="T102" s="29"/>
      <c r="U102" s="32">
        <f t="shared" si="16"/>
        <v>0.00206584419833526</v>
      </c>
      <c r="V102" s="32">
        <f t="shared" si="17"/>
        <v>0.135684245985623</v>
      </c>
    </row>
    <row r="103" spans="1:22">
      <c r="A103" s="5">
        <v>101</v>
      </c>
      <c r="B103" s="5">
        <v>21</v>
      </c>
      <c r="C103" s="1" t="s">
        <v>92</v>
      </c>
      <c r="D103" s="13" t="s">
        <v>93</v>
      </c>
      <c r="E103" s="13" t="s">
        <v>94</v>
      </c>
      <c r="F103" s="19">
        <v>3200</v>
      </c>
      <c r="G103" s="20">
        <v>-1.7</v>
      </c>
      <c r="H103" s="19">
        <v>582.1</v>
      </c>
      <c r="I103" s="12" t="s">
        <v>34</v>
      </c>
      <c r="J103" s="7">
        <v>1.29</v>
      </c>
      <c r="K103" s="24" t="s">
        <v>35</v>
      </c>
      <c r="L103" s="8">
        <v>1</v>
      </c>
      <c r="M103" s="24" t="s">
        <v>36</v>
      </c>
      <c r="N103" s="28">
        <v>5</v>
      </c>
      <c r="O103" s="29">
        <v>0.157933202357564</v>
      </c>
      <c r="P103" s="29">
        <v>0.0113077386524251</v>
      </c>
      <c r="Q103" s="29"/>
      <c r="R103" s="29">
        <v>0.148208251473477</v>
      </c>
      <c r="S103" s="29">
        <v>0.0121775647026118</v>
      </c>
      <c r="T103" s="29"/>
      <c r="U103" s="32">
        <f t="shared" si="16"/>
        <v>0.00237548639468058</v>
      </c>
      <c r="V103" s="32">
        <f t="shared" si="17"/>
        <v>-0.0635537844750356</v>
      </c>
    </row>
    <row r="104" spans="1:22">
      <c r="A104" s="5">
        <v>102</v>
      </c>
      <c r="B104" s="5">
        <v>22</v>
      </c>
      <c r="C104" s="1" t="s">
        <v>95</v>
      </c>
      <c r="D104" s="13" t="s">
        <v>96</v>
      </c>
      <c r="E104" s="13" t="s">
        <v>97</v>
      </c>
      <c r="F104" s="19">
        <v>5305</v>
      </c>
      <c r="G104" s="20">
        <v>1.3</v>
      </c>
      <c r="H104" s="19">
        <v>476.8</v>
      </c>
      <c r="I104" s="12" t="s">
        <v>34</v>
      </c>
      <c r="J104" s="7">
        <v>1.015761821366</v>
      </c>
      <c r="K104" s="24" t="s">
        <v>35</v>
      </c>
      <c r="L104" s="8">
        <v>1</v>
      </c>
      <c r="M104" s="24" t="s">
        <v>36</v>
      </c>
      <c r="N104" s="28">
        <v>3</v>
      </c>
      <c r="O104" s="29">
        <v>0.0830627062706272</v>
      </c>
      <c r="P104" s="29">
        <v>0.00100607571660741</v>
      </c>
      <c r="Q104" s="29"/>
      <c r="R104" s="29">
        <v>0.091775577557756</v>
      </c>
      <c r="S104" s="29">
        <v>0.0311883472148376</v>
      </c>
      <c r="T104" s="29"/>
      <c r="U104" s="32">
        <f t="shared" si="16"/>
        <v>0.0385443355709348</v>
      </c>
      <c r="V104" s="32">
        <f t="shared" si="17"/>
        <v>0.0997504027670604</v>
      </c>
    </row>
    <row r="105" spans="1:22">
      <c r="A105" s="5">
        <v>103</v>
      </c>
      <c r="B105" s="5">
        <v>22</v>
      </c>
      <c r="C105" s="1" t="s">
        <v>95</v>
      </c>
      <c r="D105" s="13" t="s">
        <v>96</v>
      </c>
      <c r="E105" s="13" t="s">
        <v>97</v>
      </c>
      <c r="F105" s="19">
        <v>5305</v>
      </c>
      <c r="G105" s="20">
        <v>1.3</v>
      </c>
      <c r="H105" s="19">
        <v>476.8</v>
      </c>
      <c r="I105" s="12" t="s">
        <v>34</v>
      </c>
      <c r="J105" s="7">
        <v>2.6882661996497</v>
      </c>
      <c r="K105" s="24" t="s">
        <v>41</v>
      </c>
      <c r="L105" s="8">
        <v>1</v>
      </c>
      <c r="M105" s="24" t="s">
        <v>36</v>
      </c>
      <c r="N105" s="28">
        <v>3</v>
      </c>
      <c r="O105" s="29">
        <v>0.0830627062706272</v>
      </c>
      <c r="P105" s="29">
        <v>0.00100607571660741</v>
      </c>
      <c r="Q105" s="29"/>
      <c r="R105" s="29">
        <v>0.103973597359736</v>
      </c>
      <c r="S105" s="29">
        <v>0.0171032871823307</v>
      </c>
      <c r="T105" s="29"/>
      <c r="U105" s="32">
        <f t="shared" si="16"/>
        <v>0.00906859566448511</v>
      </c>
      <c r="V105" s="32">
        <f t="shared" si="17"/>
        <v>0.224541175580846</v>
      </c>
    </row>
    <row r="106" spans="1:22">
      <c r="A106" s="5">
        <v>104</v>
      </c>
      <c r="B106" s="5">
        <v>22</v>
      </c>
      <c r="C106" s="1" t="s">
        <v>95</v>
      </c>
      <c r="D106" s="13" t="s">
        <v>96</v>
      </c>
      <c r="E106" s="13" t="s">
        <v>97</v>
      </c>
      <c r="F106" s="19">
        <v>5305</v>
      </c>
      <c r="G106" s="20">
        <v>1.3</v>
      </c>
      <c r="H106" s="19">
        <v>476.8</v>
      </c>
      <c r="I106" s="12" t="s">
        <v>34</v>
      </c>
      <c r="J106" s="7">
        <v>1.0420315236427</v>
      </c>
      <c r="K106" s="24" t="s">
        <v>35</v>
      </c>
      <c r="L106" s="8">
        <v>2</v>
      </c>
      <c r="M106" s="24" t="s">
        <v>36</v>
      </c>
      <c r="N106" s="28">
        <v>3</v>
      </c>
      <c r="O106" s="29">
        <v>0.0612275132275132</v>
      </c>
      <c r="P106" s="29">
        <v>0.00403228759434001</v>
      </c>
      <c r="Q106" s="29"/>
      <c r="R106" s="29">
        <v>0.0486560846560848</v>
      </c>
      <c r="S106" s="29">
        <v>0.0108871765047184</v>
      </c>
      <c r="T106" s="29"/>
      <c r="U106" s="32">
        <f t="shared" si="16"/>
        <v>0.0181349127220688</v>
      </c>
      <c r="V106" s="32">
        <f t="shared" si="17"/>
        <v>-0.22981978021295</v>
      </c>
    </row>
    <row r="107" spans="1:22">
      <c r="A107" s="5">
        <v>105</v>
      </c>
      <c r="B107" s="5">
        <v>22</v>
      </c>
      <c r="C107" s="1" t="s">
        <v>95</v>
      </c>
      <c r="D107" s="13" t="s">
        <v>96</v>
      </c>
      <c r="E107" s="13" t="s">
        <v>97</v>
      </c>
      <c r="F107" s="19">
        <v>5305</v>
      </c>
      <c r="G107" s="20">
        <v>1.3</v>
      </c>
      <c r="H107" s="19">
        <v>476.8</v>
      </c>
      <c r="I107" s="12" t="s">
        <v>34</v>
      </c>
      <c r="J107" s="7">
        <v>3.4938704028021</v>
      </c>
      <c r="K107" s="24" t="s">
        <v>41</v>
      </c>
      <c r="L107" s="8">
        <v>2</v>
      </c>
      <c r="M107" s="24" t="s">
        <v>36</v>
      </c>
      <c r="N107" s="28">
        <v>3</v>
      </c>
      <c r="O107" s="29">
        <v>0.0612275132275132</v>
      </c>
      <c r="P107" s="29">
        <v>0.00403228759434001</v>
      </c>
      <c r="Q107" s="29"/>
      <c r="R107" s="29">
        <v>0.0388783068783069</v>
      </c>
      <c r="S107" s="29">
        <v>0.001206457518868</v>
      </c>
      <c r="T107" s="29"/>
      <c r="U107" s="32">
        <f t="shared" si="16"/>
        <v>0.00176672186579733</v>
      </c>
      <c r="V107" s="32">
        <f t="shared" si="17"/>
        <v>-0.454160219761008</v>
      </c>
    </row>
    <row r="108" spans="1:22">
      <c r="A108" s="5">
        <v>106</v>
      </c>
      <c r="B108" s="5">
        <v>22</v>
      </c>
      <c r="C108" s="1" t="s">
        <v>95</v>
      </c>
      <c r="D108" s="13" t="s">
        <v>96</v>
      </c>
      <c r="E108" s="13" t="s">
        <v>97</v>
      </c>
      <c r="F108" s="19">
        <v>5305</v>
      </c>
      <c r="G108" s="20">
        <v>1.3</v>
      </c>
      <c r="H108" s="19">
        <v>476.8</v>
      </c>
      <c r="I108" s="12" t="s">
        <v>34</v>
      </c>
      <c r="J108" s="7">
        <v>1.1208406304729</v>
      </c>
      <c r="K108" s="24" t="s">
        <v>35</v>
      </c>
      <c r="L108" s="8">
        <v>3</v>
      </c>
      <c r="M108" s="24" t="s">
        <v>36</v>
      </c>
      <c r="N108" s="28">
        <v>3</v>
      </c>
      <c r="O108" s="29">
        <v>0.154508250825082</v>
      </c>
      <c r="P108" s="29">
        <v>0.0201215143321538</v>
      </c>
      <c r="Q108" s="29"/>
      <c r="R108" s="29">
        <v>0.131854785478548</v>
      </c>
      <c r="S108" s="29">
        <v>0.0150911357491143</v>
      </c>
      <c r="T108" s="29"/>
      <c r="U108" s="32">
        <f t="shared" si="16"/>
        <v>0.0100197040694883</v>
      </c>
      <c r="V108" s="32">
        <f t="shared" si="17"/>
        <v>-0.158546291300292</v>
      </c>
    </row>
    <row r="109" spans="1:22">
      <c r="A109" s="5">
        <v>107</v>
      </c>
      <c r="B109" s="5">
        <v>22</v>
      </c>
      <c r="C109" s="1" t="s">
        <v>95</v>
      </c>
      <c r="D109" s="13" t="s">
        <v>96</v>
      </c>
      <c r="E109" s="13" t="s">
        <v>97</v>
      </c>
      <c r="F109" s="19">
        <v>5305</v>
      </c>
      <c r="G109" s="20">
        <v>1.3</v>
      </c>
      <c r="H109" s="19">
        <v>476.8</v>
      </c>
      <c r="I109" s="12" t="s">
        <v>34</v>
      </c>
      <c r="J109" s="7">
        <v>2.5919439579685</v>
      </c>
      <c r="K109" s="24" t="s">
        <v>41</v>
      </c>
      <c r="L109" s="8">
        <v>3</v>
      </c>
      <c r="M109" s="24" t="s">
        <v>36</v>
      </c>
      <c r="N109" s="28">
        <v>3</v>
      </c>
      <c r="O109" s="29">
        <v>0.154508250825082</v>
      </c>
      <c r="P109" s="29">
        <v>0.0201215143321538</v>
      </c>
      <c r="Q109" s="29"/>
      <c r="R109" s="29">
        <v>0.103973597359736</v>
      </c>
      <c r="S109" s="29">
        <v>0.00804860573286165</v>
      </c>
      <c r="T109" s="29"/>
      <c r="U109" s="32">
        <f t="shared" si="16"/>
        <v>0.00765067160041683</v>
      </c>
      <c r="V109" s="32">
        <f t="shared" si="17"/>
        <v>-0.396110502940941</v>
      </c>
    </row>
    <row r="110" spans="1:22">
      <c r="A110" s="5">
        <v>108</v>
      </c>
      <c r="B110" s="5">
        <v>22</v>
      </c>
      <c r="C110" s="1" t="s">
        <v>95</v>
      </c>
      <c r="D110" s="13" t="s">
        <v>96</v>
      </c>
      <c r="E110" s="13" t="s">
        <v>97</v>
      </c>
      <c r="F110" s="19">
        <v>5305</v>
      </c>
      <c r="G110" s="20">
        <v>1.3</v>
      </c>
      <c r="H110" s="19">
        <v>476.8</v>
      </c>
      <c r="I110" s="12" t="s">
        <v>34</v>
      </c>
      <c r="J110" s="7">
        <v>1.5499124343258</v>
      </c>
      <c r="K110" s="24" t="s">
        <v>35</v>
      </c>
      <c r="L110" s="8">
        <v>4</v>
      </c>
      <c r="M110" s="24" t="s">
        <v>36</v>
      </c>
      <c r="N110" s="28">
        <v>3</v>
      </c>
      <c r="O110" s="29">
        <v>0.111451187335092</v>
      </c>
      <c r="P110" s="29">
        <v>0.0112606152766479</v>
      </c>
      <c r="Q110" s="29"/>
      <c r="R110" s="29">
        <v>0.131419525065963</v>
      </c>
      <c r="S110" s="29">
        <v>0.0345861754925628</v>
      </c>
      <c r="T110" s="29"/>
      <c r="U110" s="32">
        <f t="shared" si="16"/>
        <v>0.0264895936950697</v>
      </c>
      <c r="V110" s="32">
        <f t="shared" si="17"/>
        <v>0.164807974301249</v>
      </c>
    </row>
    <row r="111" spans="1:22">
      <c r="A111" s="5">
        <v>109</v>
      </c>
      <c r="B111" s="5">
        <v>22</v>
      </c>
      <c r="C111" s="1" t="s">
        <v>95</v>
      </c>
      <c r="D111" s="13" t="s">
        <v>96</v>
      </c>
      <c r="E111" s="13" t="s">
        <v>97</v>
      </c>
      <c r="F111" s="19">
        <v>5305</v>
      </c>
      <c r="G111" s="20">
        <v>1.3</v>
      </c>
      <c r="H111" s="19">
        <v>476.8</v>
      </c>
      <c r="I111" s="12" t="s">
        <v>34</v>
      </c>
      <c r="J111" s="7">
        <v>2.84588441331</v>
      </c>
      <c r="K111" s="24" t="s">
        <v>41</v>
      </c>
      <c r="L111" s="8">
        <v>4</v>
      </c>
      <c r="M111" s="24" t="s">
        <v>36</v>
      </c>
      <c r="N111" s="28">
        <v>3</v>
      </c>
      <c r="O111" s="29">
        <v>0.111451187335092</v>
      </c>
      <c r="P111" s="29">
        <v>0.0112606152766479</v>
      </c>
      <c r="Q111" s="29"/>
      <c r="R111" s="29">
        <v>0.0743007915567284</v>
      </c>
      <c r="S111" s="29">
        <v>0.00563030763832359</v>
      </c>
      <c r="T111" s="29"/>
      <c r="U111" s="32">
        <f t="shared" si="16"/>
        <v>0.00531684027777715</v>
      </c>
      <c r="V111" s="32">
        <f t="shared" si="17"/>
        <v>-0.405465108108159</v>
      </c>
    </row>
    <row r="112" spans="1:22">
      <c r="A112" s="5">
        <v>110</v>
      </c>
      <c r="B112" s="5">
        <v>23</v>
      </c>
      <c r="C112" s="1" t="s">
        <v>98</v>
      </c>
      <c r="D112" s="13" t="s">
        <v>80</v>
      </c>
      <c r="E112" s="13" t="s">
        <v>81</v>
      </c>
      <c r="F112" s="19">
        <v>183</v>
      </c>
      <c r="G112" s="20">
        <v>14.4</v>
      </c>
      <c r="H112" s="19">
        <v>1322</v>
      </c>
      <c r="I112" s="12" t="s">
        <v>34</v>
      </c>
      <c r="J112" s="7">
        <v>1.45</v>
      </c>
      <c r="K112" s="24" t="s">
        <v>35</v>
      </c>
      <c r="L112" s="8">
        <v>1</v>
      </c>
      <c r="M112" s="24" t="s">
        <v>36</v>
      </c>
      <c r="N112" s="28">
        <v>3</v>
      </c>
      <c r="O112" s="29">
        <v>0.135819935691318</v>
      </c>
      <c r="P112" s="29">
        <v>0.159330011903184</v>
      </c>
      <c r="Q112" s="29"/>
      <c r="R112" s="29">
        <v>0.128872567270266</v>
      </c>
      <c r="S112" s="29">
        <v>0.148868908708859</v>
      </c>
      <c r="T112" s="29"/>
      <c r="U112" s="32">
        <f t="shared" si="16"/>
        <v>0.90352020162243</v>
      </c>
      <c r="V112" s="32">
        <f t="shared" si="17"/>
        <v>-0.0525059407033188</v>
      </c>
    </row>
    <row r="113" spans="1:22">
      <c r="A113" s="5">
        <v>111</v>
      </c>
      <c r="B113" s="5">
        <v>24</v>
      </c>
      <c r="C113" s="1" t="s">
        <v>99</v>
      </c>
      <c r="D113" s="13" t="s">
        <v>43</v>
      </c>
      <c r="E113" s="13" t="s">
        <v>44</v>
      </c>
      <c r="F113" s="17">
        <v>345</v>
      </c>
      <c r="G113" s="18">
        <v>16.23</v>
      </c>
      <c r="H113" s="17">
        <v>905</v>
      </c>
      <c r="I113" s="12" t="s">
        <v>45</v>
      </c>
      <c r="J113" s="7">
        <v>1.1986301369863</v>
      </c>
      <c r="K113" s="24" t="s">
        <v>35</v>
      </c>
      <c r="L113" s="8">
        <v>1</v>
      </c>
      <c r="M113" s="24" t="s">
        <v>36</v>
      </c>
      <c r="N113" s="28">
        <v>6</v>
      </c>
      <c r="O113" s="29">
        <v>0.137563218390805</v>
      </c>
      <c r="P113" s="29">
        <v>0.0297317375675743</v>
      </c>
      <c r="Q113" s="29"/>
      <c r="R113" s="29">
        <v>0.151724137931035</v>
      </c>
      <c r="S113" s="29">
        <v>0.0297317375675743</v>
      </c>
      <c r="T113" s="29"/>
      <c r="U113" s="32">
        <f t="shared" si="16"/>
        <v>0.0141854671280268</v>
      </c>
      <c r="V113" s="32">
        <f t="shared" si="17"/>
        <v>0.0979804083602045</v>
      </c>
    </row>
    <row r="114" spans="1:22">
      <c r="A114" s="5">
        <v>112</v>
      </c>
      <c r="B114" s="5">
        <v>24</v>
      </c>
      <c r="C114" s="1" t="s">
        <v>99</v>
      </c>
      <c r="D114" s="13" t="s">
        <v>43</v>
      </c>
      <c r="E114" s="13" t="s">
        <v>44</v>
      </c>
      <c r="F114" s="17">
        <v>345</v>
      </c>
      <c r="G114" s="18">
        <v>16.23</v>
      </c>
      <c r="H114" s="17">
        <v>905</v>
      </c>
      <c r="I114" s="12" t="s">
        <v>45</v>
      </c>
      <c r="J114" s="7">
        <v>3.0508474576271</v>
      </c>
      <c r="K114" s="24" t="s">
        <v>41</v>
      </c>
      <c r="L114" s="8">
        <v>1</v>
      </c>
      <c r="M114" s="24" t="s">
        <v>36</v>
      </c>
      <c r="N114" s="28">
        <v>5</v>
      </c>
      <c r="O114" s="29">
        <v>0.101828571428571</v>
      </c>
      <c r="P114" s="29">
        <v>0.0337326826319975</v>
      </c>
      <c r="Q114" s="29"/>
      <c r="R114" s="29">
        <v>0.135771428571429</v>
      </c>
      <c r="S114" s="29">
        <v>0.0252995119739969</v>
      </c>
      <c r="T114" s="29"/>
      <c r="U114" s="32">
        <f t="shared" si="16"/>
        <v>0.0288923182441707</v>
      </c>
      <c r="V114" s="32">
        <f t="shared" si="17"/>
        <v>0.287682072451788</v>
      </c>
    </row>
    <row r="115" spans="1:22">
      <c r="A115" s="5">
        <v>113</v>
      </c>
      <c r="B115" s="5">
        <v>25</v>
      </c>
      <c r="C115" s="1" t="s">
        <v>100</v>
      </c>
      <c r="D115" s="13" t="s">
        <v>101</v>
      </c>
      <c r="E115" s="13" t="s">
        <v>102</v>
      </c>
      <c r="F115" s="19">
        <v>2920</v>
      </c>
      <c r="G115" s="20">
        <v>-1.15</v>
      </c>
      <c r="H115" s="19">
        <v>750</v>
      </c>
      <c r="I115" s="12" t="s">
        <v>45</v>
      </c>
      <c r="J115" s="7">
        <v>0.9</v>
      </c>
      <c r="K115" s="24" t="s">
        <v>35</v>
      </c>
      <c r="L115" s="8">
        <v>1</v>
      </c>
      <c r="M115" s="24" t="s">
        <v>36</v>
      </c>
      <c r="N115" s="28">
        <v>5</v>
      </c>
      <c r="O115" s="29">
        <v>0.0295138888888889</v>
      </c>
      <c r="P115" s="29">
        <v>0.00301938191406222</v>
      </c>
      <c r="Q115" s="29"/>
      <c r="R115" s="29">
        <v>0.0256558641975309</v>
      </c>
      <c r="S115" s="29">
        <v>0.00172536109374984</v>
      </c>
      <c r="T115" s="29"/>
      <c r="U115" s="32">
        <f t="shared" si="16"/>
        <v>0.00299772894390015</v>
      </c>
      <c r="V115" s="32">
        <f t="shared" si="17"/>
        <v>-0.140088793170681</v>
      </c>
    </row>
    <row r="116" spans="1:22">
      <c r="A116" s="5">
        <v>114</v>
      </c>
      <c r="B116" s="5">
        <v>25</v>
      </c>
      <c r="C116" s="1" t="s">
        <v>100</v>
      </c>
      <c r="D116" s="13" t="s">
        <v>101</v>
      </c>
      <c r="E116" s="13" t="s">
        <v>102</v>
      </c>
      <c r="F116" s="19">
        <v>2920</v>
      </c>
      <c r="G116" s="20">
        <v>-1.15</v>
      </c>
      <c r="H116" s="19">
        <v>750</v>
      </c>
      <c r="I116" s="12" t="s">
        <v>45</v>
      </c>
      <c r="J116" s="7">
        <v>0.899999999999999</v>
      </c>
      <c r="K116" s="24" t="s">
        <v>35</v>
      </c>
      <c r="L116" s="8">
        <v>2</v>
      </c>
      <c r="M116" s="24" t="s">
        <v>36</v>
      </c>
      <c r="N116" s="28">
        <v>5</v>
      </c>
      <c r="O116" s="29">
        <v>0.044945987654321</v>
      </c>
      <c r="P116" s="29">
        <v>0.00301938191406222</v>
      </c>
      <c r="Q116" s="29"/>
      <c r="R116" s="29">
        <v>0.0432098765432099</v>
      </c>
      <c r="S116" s="29">
        <v>0.00603876382812443</v>
      </c>
      <c r="T116" s="29"/>
      <c r="U116" s="32">
        <f t="shared" si="16"/>
        <v>0.00480882694928991</v>
      </c>
      <c r="V116" s="32">
        <f t="shared" si="17"/>
        <v>-0.0393924017106606</v>
      </c>
    </row>
    <row r="117" spans="1:22">
      <c r="A117" s="5">
        <v>115</v>
      </c>
      <c r="B117" s="5">
        <v>26</v>
      </c>
      <c r="C117" s="1" t="s">
        <v>103</v>
      </c>
      <c r="D117" s="13" t="s">
        <v>43</v>
      </c>
      <c r="E117" s="13" t="s">
        <v>44</v>
      </c>
      <c r="F117" s="17">
        <v>345</v>
      </c>
      <c r="G117" s="18">
        <v>16.23</v>
      </c>
      <c r="H117" s="17">
        <v>905</v>
      </c>
      <c r="I117" s="12" t="s">
        <v>45</v>
      </c>
      <c r="J117" s="7">
        <v>2.1</v>
      </c>
      <c r="K117" s="24" t="s">
        <v>41</v>
      </c>
      <c r="L117" s="8">
        <v>1</v>
      </c>
      <c r="M117" s="24" t="s">
        <v>36</v>
      </c>
      <c r="N117" s="28">
        <v>6</v>
      </c>
      <c r="O117" s="29">
        <v>0.107694631951141</v>
      </c>
      <c r="P117" s="29">
        <v>0.0683752880328258</v>
      </c>
      <c r="Q117" s="29"/>
      <c r="R117" s="29">
        <v>0.141856862745098</v>
      </c>
      <c r="S117" s="29">
        <v>0.0475917356810931</v>
      </c>
      <c r="T117" s="29"/>
      <c r="U117" s="32">
        <f t="shared" si="16"/>
        <v>0.0859419979853143</v>
      </c>
      <c r="V117" s="32">
        <f t="shared" si="17"/>
        <v>0.275518800068981</v>
      </c>
    </row>
    <row r="118" spans="1:22">
      <c r="A118" s="5">
        <v>116</v>
      </c>
      <c r="B118" s="5">
        <v>26</v>
      </c>
      <c r="C118" s="1" t="s">
        <v>103</v>
      </c>
      <c r="D118" s="13" t="s">
        <v>43</v>
      </c>
      <c r="E118" s="13" t="s">
        <v>44</v>
      </c>
      <c r="F118" s="17">
        <v>345</v>
      </c>
      <c r="G118" s="18">
        <v>16.23</v>
      </c>
      <c r="H118" s="17">
        <v>905</v>
      </c>
      <c r="I118" s="12" t="s">
        <v>45</v>
      </c>
      <c r="J118" s="7">
        <v>1.4</v>
      </c>
      <c r="K118" s="24" t="s">
        <v>35</v>
      </c>
      <c r="L118" s="8">
        <v>3</v>
      </c>
      <c r="M118" s="24" t="s">
        <v>36</v>
      </c>
      <c r="N118" s="28">
        <v>6</v>
      </c>
      <c r="O118" s="29">
        <v>0.136933823529412</v>
      </c>
      <c r="P118" s="29">
        <v>0.0762718198887691</v>
      </c>
      <c r="Q118" s="29"/>
      <c r="R118" s="29">
        <v>0.171800461361015</v>
      </c>
      <c r="S118" s="29">
        <v>0.0804863945017365</v>
      </c>
      <c r="T118" s="29"/>
      <c r="U118" s="32">
        <f t="shared" si="16"/>
        <v>0.0882878461473789</v>
      </c>
      <c r="V118" s="32">
        <f t="shared" si="17"/>
        <v>0.226835925805197</v>
      </c>
    </row>
    <row r="119" spans="1:22">
      <c r="A119" s="5">
        <v>117</v>
      </c>
      <c r="B119" s="5">
        <v>26</v>
      </c>
      <c r="C119" s="1" t="s">
        <v>103</v>
      </c>
      <c r="D119" s="13" t="s">
        <v>43</v>
      </c>
      <c r="E119" s="13" t="s">
        <v>44</v>
      </c>
      <c r="F119" s="17">
        <v>345</v>
      </c>
      <c r="G119" s="18">
        <v>16.23</v>
      </c>
      <c r="H119" s="17">
        <v>905</v>
      </c>
      <c r="I119" s="12" t="s">
        <v>45</v>
      </c>
      <c r="J119" s="7">
        <v>1.4</v>
      </c>
      <c r="K119" s="24" t="s">
        <v>35</v>
      </c>
      <c r="L119" s="8">
        <v>4</v>
      </c>
      <c r="M119" s="24" t="s">
        <v>36</v>
      </c>
      <c r="N119" s="28">
        <v>6</v>
      </c>
      <c r="O119" s="29">
        <v>0.131137254901961</v>
      </c>
      <c r="P119" s="29">
        <v>0.0769646634466367</v>
      </c>
      <c r="Q119" s="29"/>
      <c r="R119" s="29">
        <v>0.182141923436041</v>
      </c>
      <c r="S119" s="29">
        <v>0.0758064267524634</v>
      </c>
      <c r="T119" s="29"/>
      <c r="U119" s="32">
        <f t="shared" si="16"/>
        <v>0.0862785259493617</v>
      </c>
      <c r="V119" s="32">
        <f t="shared" si="17"/>
        <v>0.32854166025036</v>
      </c>
    </row>
    <row r="120" spans="1:22">
      <c r="A120" s="5">
        <v>118</v>
      </c>
      <c r="B120" s="5">
        <v>26</v>
      </c>
      <c r="C120" s="1" t="s">
        <v>103</v>
      </c>
      <c r="D120" s="13" t="s">
        <v>43</v>
      </c>
      <c r="E120" s="13" t="s">
        <v>44</v>
      </c>
      <c r="F120" s="17">
        <v>345</v>
      </c>
      <c r="G120" s="18">
        <v>16.23</v>
      </c>
      <c r="H120" s="17">
        <v>905</v>
      </c>
      <c r="I120" s="12" t="s">
        <v>45</v>
      </c>
      <c r="J120" s="7">
        <v>1.7</v>
      </c>
      <c r="K120" s="24" t="s">
        <v>35</v>
      </c>
      <c r="L120" s="8">
        <v>5</v>
      </c>
      <c r="M120" s="30" t="s">
        <v>49</v>
      </c>
      <c r="N120" s="28">
        <v>6</v>
      </c>
      <c r="O120" s="29">
        <v>0.118888280893753</v>
      </c>
      <c r="P120" s="29">
        <v>0.0804363791211328</v>
      </c>
      <c r="Q120" s="29"/>
      <c r="R120" s="29">
        <v>0.184303921568627</v>
      </c>
      <c r="S120" s="29">
        <v>0.0794432017174268</v>
      </c>
      <c r="T120" s="29"/>
      <c r="U120" s="32">
        <f t="shared" si="16"/>
        <v>0.107257984702172</v>
      </c>
      <c r="V120" s="32">
        <f t="shared" si="17"/>
        <v>0.43840190650081</v>
      </c>
    </row>
    <row r="121" spans="1:22">
      <c r="A121" s="5">
        <v>119</v>
      </c>
      <c r="B121" s="5">
        <v>26</v>
      </c>
      <c r="C121" s="1" t="s">
        <v>103</v>
      </c>
      <c r="D121" s="13" t="s">
        <v>43</v>
      </c>
      <c r="E121" s="13" t="s">
        <v>44</v>
      </c>
      <c r="F121" s="17">
        <v>345</v>
      </c>
      <c r="G121" s="18">
        <v>16.23</v>
      </c>
      <c r="H121" s="17">
        <v>905</v>
      </c>
      <c r="I121" s="12" t="s">
        <v>45</v>
      </c>
      <c r="J121" s="7">
        <v>2.1</v>
      </c>
      <c r="K121" s="24" t="s">
        <v>41</v>
      </c>
      <c r="L121" s="8">
        <v>6</v>
      </c>
      <c r="M121" s="30" t="s">
        <v>49</v>
      </c>
      <c r="N121" s="28">
        <v>6</v>
      </c>
      <c r="O121" s="29">
        <v>0.141008663930689</v>
      </c>
      <c r="P121" s="29">
        <v>0.0746117884414368</v>
      </c>
      <c r="Q121" s="29"/>
      <c r="R121" s="29">
        <v>0.182371040723982</v>
      </c>
      <c r="S121" s="29">
        <v>0.0916140247508438</v>
      </c>
      <c r="T121" s="29"/>
      <c r="U121" s="32">
        <f t="shared" si="16"/>
        <v>0.0887221270535791</v>
      </c>
      <c r="V121" s="32">
        <f t="shared" si="17"/>
        <v>0.257221962267275</v>
      </c>
    </row>
    <row r="122" spans="1:22">
      <c r="A122" s="5">
        <v>120</v>
      </c>
      <c r="B122" s="5">
        <v>26</v>
      </c>
      <c r="C122" s="1" t="s">
        <v>103</v>
      </c>
      <c r="D122" s="13" t="s">
        <v>43</v>
      </c>
      <c r="E122" s="13" t="s">
        <v>44</v>
      </c>
      <c r="F122" s="17">
        <v>345</v>
      </c>
      <c r="G122" s="18">
        <v>16.23</v>
      </c>
      <c r="H122" s="17">
        <v>905</v>
      </c>
      <c r="I122" s="12" t="s">
        <v>45</v>
      </c>
      <c r="J122" s="7">
        <v>2.2</v>
      </c>
      <c r="K122" s="24" t="s">
        <v>41</v>
      </c>
      <c r="L122" s="8">
        <v>7</v>
      </c>
      <c r="M122" s="30" t="s">
        <v>49</v>
      </c>
      <c r="N122" s="28">
        <v>6</v>
      </c>
      <c r="O122" s="29">
        <v>0.11471868747499</v>
      </c>
      <c r="P122" s="29">
        <v>0.0661469552372284</v>
      </c>
      <c r="Q122" s="29"/>
      <c r="R122" s="29">
        <v>0.190425605536332</v>
      </c>
      <c r="S122" s="29">
        <v>0.0892425217571558</v>
      </c>
      <c r="T122" s="29"/>
      <c r="U122" s="32">
        <f t="shared" si="16"/>
        <v>0.092016639004645</v>
      </c>
      <c r="V122" s="32">
        <f t="shared" si="17"/>
        <v>0.506778660505873</v>
      </c>
    </row>
    <row r="123" spans="1:22">
      <c r="A123" s="5">
        <v>121</v>
      </c>
      <c r="B123" s="5">
        <v>26</v>
      </c>
      <c r="C123" s="1" t="s">
        <v>103</v>
      </c>
      <c r="D123" s="13" t="s">
        <v>43</v>
      </c>
      <c r="E123" s="13" t="s">
        <v>44</v>
      </c>
      <c r="F123" s="17">
        <v>345</v>
      </c>
      <c r="G123" s="18">
        <v>16.23</v>
      </c>
      <c r="H123" s="17">
        <v>905</v>
      </c>
      <c r="I123" s="12" t="s">
        <v>45</v>
      </c>
      <c r="J123" s="7">
        <v>1.4</v>
      </c>
      <c r="K123" s="24" t="s">
        <v>35</v>
      </c>
      <c r="L123" s="8">
        <v>8</v>
      </c>
      <c r="M123" s="30" t="s">
        <v>49</v>
      </c>
      <c r="N123" s="28">
        <v>6</v>
      </c>
      <c r="O123" s="29">
        <v>0.135802469135802</v>
      </c>
      <c r="P123" s="29">
        <v>0.0976662495906948</v>
      </c>
      <c r="Q123" s="29"/>
      <c r="R123" s="29">
        <v>0.139304575163399</v>
      </c>
      <c r="S123" s="29">
        <v>0.0817012009939444</v>
      </c>
      <c r="T123" s="29"/>
      <c r="U123" s="32">
        <f t="shared" si="16"/>
        <v>0.143532078248705</v>
      </c>
      <c r="V123" s="32">
        <f t="shared" si="17"/>
        <v>0.0254613270966999</v>
      </c>
    </row>
    <row r="124" spans="1:22">
      <c r="A124" s="5">
        <v>122</v>
      </c>
      <c r="B124" s="5">
        <v>26</v>
      </c>
      <c r="C124" s="1" t="s">
        <v>103</v>
      </c>
      <c r="D124" s="13" t="s">
        <v>43</v>
      </c>
      <c r="E124" s="13" t="s">
        <v>44</v>
      </c>
      <c r="F124" s="17">
        <v>345</v>
      </c>
      <c r="G124" s="18">
        <v>16.23</v>
      </c>
      <c r="H124" s="17">
        <v>905</v>
      </c>
      <c r="I124" s="12" t="s">
        <v>45</v>
      </c>
      <c r="J124" s="7">
        <v>1.1</v>
      </c>
      <c r="K124" s="24" t="s">
        <v>35</v>
      </c>
      <c r="L124" s="8">
        <v>9</v>
      </c>
      <c r="M124" s="30" t="s">
        <v>49</v>
      </c>
      <c r="N124" s="28">
        <v>6</v>
      </c>
      <c r="O124" s="29">
        <v>0.135352941176471</v>
      </c>
      <c r="P124" s="29">
        <v>0.0907155089246261</v>
      </c>
      <c r="Q124" s="29"/>
      <c r="R124" s="29">
        <v>0.211941176470588</v>
      </c>
      <c r="S124" s="29">
        <v>0.111796389042067</v>
      </c>
      <c r="T124" s="29"/>
      <c r="U124" s="32">
        <f t="shared" si="16"/>
        <v>0.121238487759369</v>
      </c>
      <c r="V124" s="32">
        <f t="shared" si="17"/>
        <v>0.448423020712723</v>
      </c>
    </row>
    <row r="125" spans="1:22">
      <c r="A125" s="5">
        <v>123</v>
      </c>
      <c r="B125" s="5">
        <v>26</v>
      </c>
      <c r="C125" s="1" t="s">
        <v>103</v>
      </c>
      <c r="D125" s="13" t="s">
        <v>43</v>
      </c>
      <c r="E125" s="13" t="s">
        <v>44</v>
      </c>
      <c r="F125" s="17">
        <v>345</v>
      </c>
      <c r="G125" s="18">
        <v>16.23</v>
      </c>
      <c r="H125" s="17">
        <v>905</v>
      </c>
      <c r="I125" s="12" t="s">
        <v>45</v>
      </c>
      <c r="J125" s="7">
        <v>0.600000000000001</v>
      </c>
      <c r="K125" s="24" t="s">
        <v>35</v>
      </c>
      <c r="L125" s="8">
        <v>10</v>
      </c>
      <c r="M125" s="30" t="s">
        <v>49</v>
      </c>
      <c r="N125" s="28">
        <v>6</v>
      </c>
      <c r="O125" s="29">
        <v>0.151489190548014</v>
      </c>
      <c r="P125" s="29">
        <v>0.0766196725236765</v>
      </c>
      <c r="Q125" s="29"/>
      <c r="R125" s="29">
        <v>0.174037254901961</v>
      </c>
      <c r="S125" s="29">
        <v>0.0843165777575942</v>
      </c>
      <c r="T125" s="29"/>
      <c r="U125" s="32">
        <f t="shared" si="16"/>
        <v>0.0817542029637883</v>
      </c>
      <c r="V125" s="32">
        <f t="shared" si="17"/>
        <v>0.13875511204264</v>
      </c>
    </row>
    <row r="126" spans="1:22">
      <c r="A126" s="5">
        <v>124</v>
      </c>
      <c r="B126" s="5">
        <v>26</v>
      </c>
      <c r="C126" s="1" t="s">
        <v>103</v>
      </c>
      <c r="D126" s="13" t="s">
        <v>43</v>
      </c>
      <c r="E126" s="13" t="s">
        <v>44</v>
      </c>
      <c r="F126" s="17">
        <v>345</v>
      </c>
      <c r="G126" s="18">
        <v>16.23</v>
      </c>
      <c r="H126" s="17">
        <v>905</v>
      </c>
      <c r="I126" s="12" t="s">
        <v>45</v>
      </c>
      <c r="J126" s="7">
        <v>1.3</v>
      </c>
      <c r="K126" s="24" t="s">
        <v>35</v>
      </c>
      <c r="L126" s="8">
        <v>11</v>
      </c>
      <c r="M126" s="24" t="s">
        <v>78</v>
      </c>
      <c r="N126" s="28">
        <v>6</v>
      </c>
      <c r="O126" s="29">
        <v>0.121821443471005</v>
      </c>
      <c r="P126" s="29">
        <v>0.0731689798874712</v>
      </c>
      <c r="Q126" s="29"/>
      <c r="R126" s="29">
        <v>0.192122549019608</v>
      </c>
      <c r="S126" s="29">
        <v>0.0841863030527173</v>
      </c>
      <c r="T126" s="29"/>
      <c r="U126" s="32">
        <f t="shared" si="16"/>
        <v>0.0921268644348498</v>
      </c>
      <c r="V126" s="32">
        <f t="shared" si="17"/>
        <v>0.455577050009861</v>
      </c>
    </row>
    <row r="127" spans="1:22">
      <c r="A127" s="5">
        <v>125</v>
      </c>
      <c r="B127" s="5">
        <v>26</v>
      </c>
      <c r="C127" s="1" t="s">
        <v>103</v>
      </c>
      <c r="D127" s="13" t="s">
        <v>43</v>
      </c>
      <c r="E127" s="13" t="s">
        <v>44</v>
      </c>
      <c r="F127" s="17">
        <v>345</v>
      </c>
      <c r="G127" s="18">
        <v>16.23</v>
      </c>
      <c r="H127" s="17">
        <v>905</v>
      </c>
      <c r="I127" s="12" t="s">
        <v>45</v>
      </c>
      <c r="J127" s="7">
        <v>1.3</v>
      </c>
      <c r="K127" s="24" t="s">
        <v>35</v>
      </c>
      <c r="L127" s="8">
        <v>12</v>
      </c>
      <c r="M127" s="24" t="s">
        <v>78</v>
      </c>
      <c r="N127" s="28">
        <v>6</v>
      </c>
      <c r="O127" s="29">
        <v>0.104274042950514</v>
      </c>
      <c r="P127" s="29">
        <v>0.0615606040063806</v>
      </c>
      <c r="Q127" s="29"/>
      <c r="R127" s="29">
        <v>0.159333333333333</v>
      </c>
      <c r="S127" s="29">
        <v>0.0792663518227922</v>
      </c>
      <c r="T127" s="29"/>
      <c r="U127" s="32">
        <f t="shared" si="16"/>
        <v>0.0993390720063382</v>
      </c>
      <c r="V127" s="32">
        <f t="shared" si="17"/>
        <v>0.423975981912265</v>
      </c>
    </row>
    <row r="128" spans="1:22">
      <c r="A128" s="5">
        <v>126</v>
      </c>
      <c r="B128" s="5">
        <v>26</v>
      </c>
      <c r="C128" s="1" t="s">
        <v>103</v>
      </c>
      <c r="D128" s="13" t="s">
        <v>43</v>
      </c>
      <c r="E128" s="13" t="s">
        <v>44</v>
      </c>
      <c r="F128" s="17">
        <v>345</v>
      </c>
      <c r="G128" s="18">
        <v>16.23</v>
      </c>
      <c r="H128" s="17">
        <v>905</v>
      </c>
      <c r="I128" s="12" t="s">
        <v>45</v>
      </c>
      <c r="J128" s="7">
        <v>1.3</v>
      </c>
      <c r="K128" s="24" t="s">
        <v>35</v>
      </c>
      <c r="L128" s="8">
        <v>13</v>
      </c>
      <c r="M128" s="24" t="s">
        <v>78</v>
      </c>
      <c r="N128" s="28">
        <v>6</v>
      </c>
      <c r="O128" s="29">
        <v>0.153322128851541</v>
      </c>
      <c r="P128" s="29">
        <v>0.105531806551523</v>
      </c>
      <c r="Q128" s="29"/>
      <c r="R128" s="29">
        <v>0.180799019607843</v>
      </c>
      <c r="S128" s="29">
        <v>0.089043573549788</v>
      </c>
      <c r="T128" s="29"/>
      <c r="U128" s="32">
        <f t="shared" si="16"/>
        <v>0.119385851768831</v>
      </c>
      <c r="V128" s="32">
        <f t="shared" si="17"/>
        <v>0.164844899982632</v>
      </c>
    </row>
    <row r="129" spans="1:22">
      <c r="A129" s="5">
        <v>127</v>
      </c>
      <c r="B129" s="5">
        <v>27</v>
      </c>
      <c r="C129" s="1" t="s">
        <v>104</v>
      </c>
      <c r="D129" s="13" t="s">
        <v>105</v>
      </c>
      <c r="E129" s="13" t="s">
        <v>106</v>
      </c>
      <c r="F129" s="19">
        <v>1670</v>
      </c>
      <c r="G129" s="20">
        <v>-4.5</v>
      </c>
      <c r="H129" s="19">
        <v>290</v>
      </c>
      <c r="I129" s="12" t="s">
        <v>34</v>
      </c>
      <c r="J129" s="7">
        <v>0.699999999999999</v>
      </c>
      <c r="K129" s="24" t="s">
        <v>35</v>
      </c>
      <c r="L129" s="8">
        <v>1</v>
      </c>
      <c r="M129" s="24" t="s">
        <v>36</v>
      </c>
      <c r="N129" s="28">
        <v>7</v>
      </c>
      <c r="O129" s="29">
        <v>0.186089688660383</v>
      </c>
      <c r="P129" s="29">
        <v>0.132249779901829</v>
      </c>
      <c r="Q129" s="29"/>
      <c r="R129" s="29">
        <v>0.180377035132819</v>
      </c>
      <c r="S129" s="29">
        <v>0.147364040462038</v>
      </c>
      <c r="T129" s="29"/>
      <c r="U129" s="32">
        <f t="shared" si="16"/>
        <v>0.167502213095413</v>
      </c>
      <c r="V129" s="32">
        <f t="shared" si="17"/>
        <v>-0.0311794547743565</v>
      </c>
    </row>
    <row r="130" spans="1:22">
      <c r="A130" s="5">
        <v>128</v>
      </c>
      <c r="B130" s="5">
        <v>27</v>
      </c>
      <c r="C130" s="1" t="s">
        <v>104</v>
      </c>
      <c r="D130" s="13" t="s">
        <v>105</v>
      </c>
      <c r="E130" s="13" t="s">
        <v>106</v>
      </c>
      <c r="F130" s="19">
        <v>1670</v>
      </c>
      <c r="G130" s="20">
        <v>-4.5</v>
      </c>
      <c r="H130" s="19">
        <v>290</v>
      </c>
      <c r="I130" s="12" t="s">
        <v>34</v>
      </c>
      <c r="J130" s="7">
        <v>0.5173913043479</v>
      </c>
      <c r="K130" s="24" t="s">
        <v>35</v>
      </c>
      <c r="L130" s="8">
        <v>1</v>
      </c>
      <c r="M130" s="24" t="s">
        <v>36</v>
      </c>
      <c r="N130" s="28">
        <v>8</v>
      </c>
      <c r="O130" s="29">
        <v>0.19437303627535</v>
      </c>
      <c r="P130" s="29">
        <v>0.156730894658886</v>
      </c>
      <c r="Q130" s="29"/>
      <c r="R130" s="29">
        <v>0.191516709511568</v>
      </c>
      <c r="S130" s="29">
        <v>0.134109940790593</v>
      </c>
      <c r="T130" s="29"/>
      <c r="U130" s="32">
        <f>(S130^2)/(N130*(R130^2))+(P130^2)/(N130*(O130^2))</f>
        <v>0.142567261667902</v>
      </c>
      <c r="V130" s="32">
        <f>LN(R130)-LN(O130)</f>
        <v>-0.0148041193697888</v>
      </c>
    </row>
    <row r="131" spans="1:22">
      <c r="A131" s="5">
        <v>129</v>
      </c>
      <c r="B131" s="5">
        <v>27</v>
      </c>
      <c r="C131" s="1" t="s">
        <v>104</v>
      </c>
      <c r="D131" s="13" t="s">
        <v>105</v>
      </c>
      <c r="E131" s="13" t="s">
        <v>106</v>
      </c>
      <c r="F131" s="19">
        <v>1670</v>
      </c>
      <c r="G131" s="20">
        <v>-4.5</v>
      </c>
      <c r="H131" s="19">
        <v>290</v>
      </c>
      <c r="I131" s="12" t="s">
        <v>34</v>
      </c>
      <c r="J131" s="7">
        <v>1.3391304347826</v>
      </c>
      <c r="K131" s="24" t="s">
        <v>35</v>
      </c>
      <c r="L131" s="8">
        <v>2</v>
      </c>
      <c r="M131" s="24" t="s">
        <v>36</v>
      </c>
      <c r="N131" s="28">
        <v>7</v>
      </c>
      <c r="O131" s="29">
        <v>0.122107969151671</v>
      </c>
      <c r="P131" s="29">
        <v>0.169279718274342</v>
      </c>
      <c r="Q131" s="29"/>
      <c r="R131" s="29">
        <v>0.102970579834333</v>
      </c>
      <c r="S131" s="29">
        <v>0.139806910181933</v>
      </c>
      <c r="T131" s="29"/>
      <c r="U131" s="32">
        <f>(S131^2)/(N131*(R131^2))+(P131^2)/(N131*(O131^2))</f>
        <v>0.537901240948542</v>
      </c>
      <c r="V131" s="32">
        <f>LN(R131)-LN(O131)</f>
        <v>-0.170462331651812</v>
      </c>
    </row>
    <row r="132" spans="1:22">
      <c r="A132" s="5">
        <v>130</v>
      </c>
      <c r="B132" s="5">
        <v>27</v>
      </c>
      <c r="C132" s="1" t="s">
        <v>104</v>
      </c>
      <c r="D132" s="13" t="s">
        <v>105</v>
      </c>
      <c r="E132" s="13" t="s">
        <v>106</v>
      </c>
      <c r="F132" s="19">
        <v>1670</v>
      </c>
      <c r="G132" s="20">
        <v>-4.5</v>
      </c>
      <c r="H132" s="19">
        <v>290</v>
      </c>
      <c r="I132" s="12" t="s">
        <v>34</v>
      </c>
      <c r="J132" s="7">
        <v>0.304347826087003</v>
      </c>
      <c r="K132" s="24" t="s">
        <v>35</v>
      </c>
      <c r="L132" s="8">
        <v>2</v>
      </c>
      <c r="M132" s="24" t="s">
        <v>36</v>
      </c>
      <c r="N132" s="28">
        <v>8</v>
      </c>
      <c r="O132" s="29">
        <v>0.158383319051699</v>
      </c>
      <c r="P132" s="29">
        <v>0.212475388120037</v>
      </c>
      <c r="Q132" s="29"/>
      <c r="R132" s="29">
        <v>0.133533276206798</v>
      </c>
      <c r="S132" s="29">
        <v>0.210859605700873</v>
      </c>
      <c r="T132" s="29"/>
      <c r="U132" s="32">
        <f>(S132^2)/(N132*(R132^2))+(P132^2)/(N132*(O132^2))</f>
        <v>0.536647952743952</v>
      </c>
      <c r="V132" s="32">
        <f>LN(R132)-LN(O132)</f>
        <v>-0.170667458061677</v>
      </c>
    </row>
    <row r="133" spans="1:22">
      <c r="A133" s="5">
        <v>131</v>
      </c>
      <c r="B133" s="5">
        <v>27</v>
      </c>
      <c r="C133" s="1" t="s">
        <v>104</v>
      </c>
      <c r="D133" s="13" t="s">
        <v>105</v>
      </c>
      <c r="E133" s="13" t="s">
        <v>106</v>
      </c>
      <c r="F133" s="19">
        <v>1670</v>
      </c>
      <c r="G133" s="20">
        <v>-4.5</v>
      </c>
      <c r="H133" s="19">
        <v>290</v>
      </c>
      <c r="I133" s="12" t="s">
        <v>34</v>
      </c>
      <c r="J133" s="7">
        <v>0.9130434782608</v>
      </c>
      <c r="K133" s="24" t="s">
        <v>35</v>
      </c>
      <c r="L133" s="8">
        <v>3</v>
      </c>
      <c r="M133" s="24" t="s">
        <v>36</v>
      </c>
      <c r="N133" s="28">
        <v>7</v>
      </c>
      <c r="O133" s="29">
        <v>0.102684947157955</v>
      </c>
      <c r="P133" s="29">
        <v>0.118646945397641</v>
      </c>
      <c r="Q133" s="29"/>
      <c r="R133" s="29">
        <v>0.0912596401028278</v>
      </c>
      <c r="S133" s="29">
        <v>0.0672584594929301</v>
      </c>
      <c r="T133" s="29"/>
      <c r="U133" s="32">
        <f>(S133^2)/(N133*(R133^2))+(P133^2)/(N133*(O133^2))</f>
        <v>0.268318130642291</v>
      </c>
      <c r="V133" s="32">
        <f>LN(R133)-LN(O133)</f>
        <v>-0.117956903343513</v>
      </c>
    </row>
    <row r="134" spans="1:22">
      <c r="A134" s="5">
        <v>132</v>
      </c>
      <c r="B134" s="5">
        <v>27</v>
      </c>
      <c r="C134" s="1" t="s">
        <v>104</v>
      </c>
      <c r="D134" s="13" t="s">
        <v>105</v>
      </c>
      <c r="E134" s="13" t="s">
        <v>106</v>
      </c>
      <c r="F134" s="19">
        <v>1670</v>
      </c>
      <c r="G134" s="20">
        <v>-4.5</v>
      </c>
      <c r="H134" s="19">
        <v>290</v>
      </c>
      <c r="I134" s="12" t="s">
        <v>34</v>
      </c>
      <c r="J134" s="7">
        <v>0.700000000000003</v>
      </c>
      <c r="K134" s="24" t="s">
        <v>35</v>
      </c>
      <c r="L134" s="8">
        <v>3</v>
      </c>
      <c r="M134" s="24" t="s">
        <v>36</v>
      </c>
      <c r="N134" s="28">
        <v>8</v>
      </c>
      <c r="O134" s="29">
        <v>0.116395315624107</v>
      </c>
      <c r="P134" s="29">
        <v>0.0945232715210806</v>
      </c>
      <c r="Q134" s="29"/>
      <c r="R134" s="29">
        <v>0.0915452727792058</v>
      </c>
      <c r="S134" s="29">
        <v>0.126031028694775</v>
      </c>
      <c r="T134" s="29"/>
      <c r="U134" s="32">
        <f>(S134^2)/(N134*(R134^2))+(P134^2)/(N134*(O134^2))</f>
        <v>0.319351232808561</v>
      </c>
      <c r="V134" s="32">
        <f>LN(R134)-LN(O134)</f>
        <v>-0.240158656320191</v>
      </c>
    </row>
    <row r="135" spans="1:38">
      <c r="A135" s="5">
        <v>135</v>
      </c>
      <c r="B135" s="5">
        <v>28</v>
      </c>
      <c r="C135" s="1" t="s">
        <v>107</v>
      </c>
      <c r="D135" s="13" t="s">
        <v>108</v>
      </c>
      <c r="E135" s="13" t="s">
        <v>109</v>
      </c>
      <c r="F135" s="17">
        <v>590</v>
      </c>
      <c r="G135" s="18">
        <v>9.40417</v>
      </c>
      <c r="H135" s="17">
        <v>1434</v>
      </c>
      <c r="I135" s="12" t="s">
        <v>59</v>
      </c>
      <c r="J135" s="7">
        <v>4.46</v>
      </c>
      <c r="K135" s="24" t="s">
        <v>41</v>
      </c>
      <c r="L135" s="8">
        <v>3</v>
      </c>
      <c r="M135" s="24" t="s">
        <v>36</v>
      </c>
      <c r="N135" s="28">
        <v>5</v>
      </c>
      <c r="O135" s="1">
        <v>625.248</v>
      </c>
      <c r="P135" s="12">
        <f>Q135*(N135^0.5)</f>
        <v>58.4552890677993</v>
      </c>
      <c r="Q135" s="1">
        <v>26.1419999999999</v>
      </c>
      <c r="R135" s="1">
        <v>960.889</v>
      </c>
      <c r="S135" s="12">
        <f>T135*(N135^0.5)</f>
        <v>79.7158233978675</v>
      </c>
      <c r="T135" s="29">
        <v>35.65</v>
      </c>
      <c r="U135" s="32">
        <f t="shared" ref="U135:U191" si="26">(S135^2)/(N135*(R135^2))+(P135^2)/(N135*(O135^2))</f>
        <v>0.00312461568991851</v>
      </c>
      <c r="V135" s="32">
        <f t="shared" ref="V135:V191" si="27">LN(R135)-LN(O135)</f>
        <v>0.429710526584389</v>
      </c>
      <c r="W135" s="1">
        <v>461.295</v>
      </c>
      <c r="X135" s="1">
        <f>W135*0.2195</f>
        <v>101.2542525</v>
      </c>
      <c r="Z135" s="1">
        <v>618.728</v>
      </c>
      <c r="AA135" s="1">
        <f>Z135*0.2195</f>
        <v>135.810796</v>
      </c>
      <c r="AC135" s="32">
        <f>(AA135^2)/(N135*(Z135^2))+(X135^2)/(N135*(W135^2))</f>
        <v>0.0192721</v>
      </c>
      <c r="AD135" s="32">
        <f>LN(Z135)-LN(W135)</f>
        <v>0.293628006123646</v>
      </c>
      <c r="AE135" s="1">
        <v>163.953</v>
      </c>
      <c r="AF135" s="1">
        <f>AE135*0.3351</f>
        <v>54.9406503</v>
      </c>
      <c r="AH135" s="1">
        <v>342.161</v>
      </c>
      <c r="AI135" s="1">
        <f>AH135*0.3351</f>
        <v>114.6581511</v>
      </c>
      <c r="AK135" s="32">
        <f>(AI135^2)/(N135*(AH135^2))+(AF135^2)/(N135*(AE135^2))</f>
        <v>0.044916804</v>
      </c>
      <c r="AL135" s="32">
        <f>LN(AH135)-LN(AE135)</f>
        <v>0.735701585138776</v>
      </c>
    </row>
    <row r="136" spans="1:22">
      <c r="A136" s="5">
        <v>136</v>
      </c>
      <c r="B136" s="5">
        <v>29</v>
      </c>
      <c r="C136" s="1" t="s">
        <v>110</v>
      </c>
      <c r="D136" s="13" t="s">
        <v>111</v>
      </c>
      <c r="E136" s="13" t="s">
        <v>112</v>
      </c>
      <c r="F136" s="19">
        <v>1102</v>
      </c>
      <c r="G136" s="20">
        <v>2.6</v>
      </c>
      <c r="H136" s="19">
        <v>271</v>
      </c>
      <c r="I136" s="12" t="s">
        <v>34</v>
      </c>
      <c r="J136" s="7">
        <v>0.5</v>
      </c>
      <c r="K136" s="24" t="s">
        <v>35</v>
      </c>
      <c r="L136" s="8">
        <v>1</v>
      </c>
      <c r="M136" s="24" t="s">
        <v>36</v>
      </c>
      <c r="N136" s="28">
        <v>4</v>
      </c>
      <c r="O136" s="29">
        <v>0.070153846153846</v>
      </c>
      <c r="P136" s="29">
        <v>0.00492307692307728</v>
      </c>
      <c r="Q136" s="29"/>
      <c r="R136" s="29">
        <v>0.0812307692307694</v>
      </c>
      <c r="S136" s="29">
        <v>0.022153846153846</v>
      </c>
      <c r="T136" s="29"/>
      <c r="U136" s="32">
        <f t="shared" si="26"/>
        <v>0.0198261893678664</v>
      </c>
      <c r="V136" s="32">
        <f t="shared" si="27"/>
        <v>0.14660347419188</v>
      </c>
    </row>
    <row r="137" spans="1:22">
      <c r="A137" s="5">
        <v>137</v>
      </c>
      <c r="B137" s="5">
        <v>29</v>
      </c>
      <c r="C137" s="1" t="s">
        <v>110</v>
      </c>
      <c r="D137" s="13" t="s">
        <v>111</v>
      </c>
      <c r="E137" s="13" t="s">
        <v>112</v>
      </c>
      <c r="F137" s="19">
        <v>1102</v>
      </c>
      <c r="G137" s="20">
        <v>2.6</v>
      </c>
      <c r="H137" s="19">
        <v>271</v>
      </c>
      <c r="I137" s="12" t="s">
        <v>34</v>
      </c>
      <c r="J137" s="7">
        <v>1.3</v>
      </c>
      <c r="K137" s="24" t="s">
        <v>35</v>
      </c>
      <c r="L137" s="8">
        <v>2</v>
      </c>
      <c r="M137" s="24" t="s">
        <v>36</v>
      </c>
      <c r="N137" s="28">
        <v>4</v>
      </c>
      <c r="O137" s="29">
        <v>0.102153846153846</v>
      </c>
      <c r="P137" s="29">
        <v>0.0172307692307696</v>
      </c>
      <c r="Q137" s="29"/>
      <c r="R137" s="29">
        <v>0.0873846153846156</v>
      </c>
      <c r="S137" s="29">
        <v>0.0344615384615383</v>
      </c>
      <c r="T137" s="29"/>
      <c r="U137" s="32">
        <f t="shared" si="26"/>
        <v>0.0459939628735757</v>
      </c>
      <c r="V137" s="32">
        <f t="shared" si="27"/>
        <v>-0.156160730755278</v>
      </c>
    </row>
    <row r="138" spans="1:22">
      <c r="A138" s="5">
        <v>138</v>
      </c>
      <c r="B138" s="5">
        <v>29</v>
      </c>
      <c r="C138" s="1" t="s">
        <v>110</v>
      </c>
      <c r="D138" s="13" t="s">
        <v>111</v>
      </c>
      <c r="E138" s="13" t="s">
        <v>112</v>
      </c>
      <c r="F138" s="19">
        <v>1102</v>
      </c>
      <c r="G138" s="20">
        <v>2.6</v>
      </c>
      <c r="H138" s="19">
        <v>271</v>
      </c>
      <c r="I138" s="12" t="s">
        <v>34</v>
      </c>
      <c r="J138" s="7">
        <v>1.4</v>
      </c>
      <c r="K138" s="24" t="s">
        <v>35</v>
      </c>
      <c r="L138" s="8">
        <v>3</v>
      </c>
      <c r="M138" s="24" t="s">
        <v>36</v>
      </c>
      <c r="N138" s="28">
        <v>4</v>
      </c>
      <c r="O138" s="29">
        <v>0.109685714285714</v>
      </c>
      <c r="P138" s="29">
        <v>0.0443305821099169</v>
      </c>
      <c r="Q138" s="29"/>
      <c r="R138" s="29">
        <v>0.0930285714285715</v>
      </c>
      <c r="S138" s="29">
        <v>0.0416117134215542</v>
      </c>
      <c r="T138" s="29"/>
      <c r="U138" s="32">
        <f t="shared" si="26"/>
        <v>0.0908557362943332</v>
      </c>
      <c r="V138" s="32">
        <f t="shared" si="27"/>
        <v>-0.164712467878363</v>
      </c>
    </row>
    <row r="139" spans="1:22">
      <c r="A139" s="5">
        <v>139</v>
      </c>
      <c r="B139" s="5">
        <v>29</v>
      </c>
      <c r="C139" s="1" t="s">
        <v>110</v>
      </c>
      <c r="D139" s="13" t="s">
        <v>111</v>
      </c>
      <c r="E139" s="13" t="s">
        <v>112</v>
      </c>
      <c r="F139" s="19">
        <v>1102</v>
      </c>
      <c r="G139" s="20">
        <v>2.6</v>
      </c>
      <c r="H139" s="19">
        <v>271</v>
      </c>
      <c r="I139" s="12" t="s">
        <v>34</v>
      </c>
      <c r="J139" s="7">
        <v>0.800000000000001</v>
      </c>
      <c r="K139" s="24" t="s">
        <v>35</v>
      </c>
      <c r="L139" s="8">
        <v>4</v>
      </c>
      <c r="M139" s="24" t="s">
        <v>36</v>
      </c>
      <c r="N139" s="28">
        <v>4</v>
      </c>
      <c r="O139" s="29">
        <v>0.104342857142857</v>
      </c>
      <c r="P139" s="29">
        <v>0.044395985983291</v>
      </c>
      <c r="Q139" s="29"/>
      <c r="R139" s="29">
        <v>0.0889428571428571</v>
      </c>
      <c r="S139" s="29">
        <v>0.0409718170931967</v>
      </c>
      <c r="T139" s="29"/>
      <c r="U139" s="32">
        <f t="shared" si="26"/>
        <v>0.0983090456023836</v>
      </c>
      <c r="V139" s="32">
        <f t="shared" si="27"/>
        <v>-0.15968807127325</v>
      </c>
    </row>
    <row r="140" spans="1:22">
      <c r="A140" s="5">
        <v>140</v>
      </c>
      <c r="B140" s="5">
        <v>29</v>
      </c>
      <c r="C140" s="1" t="s">
        <v>110</v>
      </c>
      <c r="D140" s="13" t="s">
        <v>111</v>
      </c>
      <c r="E140" s="13" t="s">
        <v>112</v>
      </c>
      <c r="F140" s="19">
        <v>1102</v>
      </c>
      <c r="G140" s="20">
        <v>2.6</v>
      </c>
      <c r="H140" s="19">
        <v>271</v>
      </c>
      <c r="I140" s="12" t="s">
        <v>34</v>
      </c>
      <c r="J140" s="7">
        <v>1.6</v>
      </c>
      <c r="K140" s="24" t="s">
        <v>35</v>
      </c>
      <c r="L140" s="8">
        <v>5</v>
      </c>
      <c r="M140" s="30" t="s">
        <v>49</v>
      </c>
      <c r="N140" s="28">
        <v>4</v>
      </c>
      <c r="O140" s="29">
        <v>0.099</v>
      </c>
      <c r="P140" s="29">
        <v>0.0446303696820806</v>
      </c>
      <c r="Q140" s="29"/>
      <c r="R140" s="29">
        <v>0.0845428571428572</v>
      </c>
      <c r="S140" s="29">
        <v>0.0402735100561759</v>
      </c>
      <c r="T140" s="29"/>
      <c r="U140" s="32">
        <f t="shared" si="26"/>
        <v>0.107539436152842</v>
      </c>
      <c r="V140" s="32">
        <f t="shared" si="27"/>
        <v>-0.157861259223794</v>
      </c>
    </row>
    <row r="141" spans="1:22">
      <c r="A141" s="5">
        <v>141</v>
      </c>
      <c r="B141" s="5">
        <v>30</v>
      </c>
      <c r="C141" s="1" t="s">
        <v>113</v>
      </c>
      <c r="D141" s="13" t="s">
        <v>114</v>
      </c>
      <c r="E141" s="13" t="s">
        <v>115</v>
      </c>
      <c r="F141" s="19">
        <v>1227</v>
      </c>
      <c r="G141" s="20">
        <v>14.4</v>
      </c>
      <c r="H141" s="19">
        <v>241</v>
      </c>
      <c r="I141" s="12" t="s">
        <v>45</v>
      </c>
      <c r="J141" s="7">
        <v>1.80910543130992</v>
      </c>
      <c r="K141" s="24" t="s">
        <v>35</v>
      </c>
      <c r="L141" s="8">
        <v>1</v>
      </c>
      <c r="M141" s="24" t="s">
        <v>36</v>
      </c>
      <c r="N141" s="28">
        <v>5</v>
      </c>
      <c r="O141" s="29">
        <v>0.0337087248322148</v>
      </c>
      <c r="P141" s="29">
        <v>0.0179827651975764</v>
      </c>
      <c r="Q141" s="29"/>
      <c r="R141" s="29">
        <v>0.0267543624161074</v>
      </c>
      <c r="S141" s="29">
        <v>0.0124350727636825</v>
      </c>
      <c r="T141" s="29"/>
      <c r="U141" s="32">
        <f t="shared" si="26"/>
        <v>0.100124477365395</v>
      </c>
      <c r="V141" s="32">
        <f t="shared" si="27"/>
        <v>-0.231059159926871</v>
      </c>
    </row>
    <row r="142" spans="1:22">
      <c r="A142" s="5">
        <v>142</v>
      </c>
      <c r="B142" s="5">
        <v>31</v>
      </c>
      <c r="C142" s="1" t="s">
        <v>116</v>
      </c>
      <c r="D142" s="13" t="s">
        <v>117</v>
      </c>
      <c r="E142" s="13" t="s">
        <v>118</v>
      </c>
      <c r="F142" s="19">
        <v>28</v>
      </c>
      <c r="G142" s="20">
        <v>7.82</v>
      </c>
      <c r="H142" s="19">
        <v>1250</v>
      </c>
      <c r="I142" s="12" t="s">
        <v>59</v>
      </c>
      <c r="J142" s="7">
        <v>3.0358004438869</v>
      </c>
      <c r="K142" s="24" t="s">
        <v>41</v>
      </c>
      <c r="L142" s="8">
        <v>1</v>
      </c>
      <c r="M142" s="24" t="s">
        <v>36</v>
      </c>
      <c r="N142" s="28">
        <v>3</v>
      </c>
      <c r="O142" s="29">
        <v>0.0907128933444723</v>
      </c>
      <c r="P142" s="29">
        <v>0.0545813818302802</v>
      </c>
      <c r="Q142" s="29"/>
      <c r="R142" s="29">
        <v>0.128933444722918</v>
      </c>
      <c r="S142" s="29">
        <v>0.0822602666175726</v>
      </c>
      <c r="T142" s="29"/>
      <c r="U142" s="32">
        <f t="shared" si="26"/>
        <v>0.25636219789923</v>
      </c>
      <c r="V142" s="32">
        <f t="shared" si="27"/>
        <v>0.351596838081276</v>
      </c>
    </row>
    <row r="143" spans="1:22">
      <c r="A143" s="5">
        <v>143</v>
      </c>
      <c r="B143" s="5">
        <v>32</v>
      </c>
      <c r="C143" s="1" t="s">
        <v>119</v>
      </c>
      <c r="D143" s="13" t="s">
        <v>120</v>
      </c>
      <c r="E143" s="13" t="s">
        <v>121</v>
      </c>
      <c r="F143" s="19">
        <v>260</v>
      </c>
      <c r="G143" s="20">
        <v>9.9</v>
      </c>
      <c r="H143" s="19">
        <v>857</v>
      </c>
      <c r="I143" s="12" t="s">
        <v>45</v>
      </c>
      <c r="J143" s="7">
        <v>0.33</v>
      </c>
      <c r="K143" s="24" t="s">
        <v>35</v>
      </c>
      <c r="L143" s="8">
        <v>1</v>
      </c>
      <c r="M143" s="24" t="s">
        <v>36</v>
      </c>
      <c r="N143" s="28">
        <v>3</v>
      </c>
      <c r="O143" s="29">
        <v>0.154</v>
      </c>
      <c r="P143" s="29">
        <v>0.0152420471066061</v>
      </c>
      <c r="Q143" s="29"/>
      <c r="R143" s="29">
        <v>0.17468</v>
      </c>
      <c r="S143" s="29">
        <v>0.0167662518172667</v>
      </c>
      <c r="T143" s="29"/>
      <c r="U143" s="32">
        <f t="shared" si="26"/>
        <v>0.00633619674417741</v>
      </c>
      <c r="V143" s="32">
        <f t="shared" si="27"/>
        <v>0.126003126203731</v>
      </c>
    </row>
    <row r="144" spans="1:22">
      <c r="A144" s="5">
        <v>144</v>
      </c>
      <c r="B144" s="5">
        <v>33</v>
      </c>
      <c r="C144" s="1" t="s">
        <v>122</v>
      </c>
      <c r="D144" s="13" t="s">
        <v>123</v>
      </c>
      <c r="E144" s="13" t="s">
        <v>124</v>
      </c>
      <c r="F144" s="19">
        <v>110</v>
      </c>
      <c r="G144" s="20">
        <v>10.4</v>
      </c>
      <c r="H144" s="19">
        <v>505</v>
      </c>
      <c r="I144" s="12" t="s">
        <v>40</v>
      </c>
      <c r="J144" s="7">
        <v>2.205</v>
      </c>
      <c r="K144" s="24" t="s">
        <v>41</v>
      </c>
      <c r="L144" s="8">
        <v>1</v>
      </c>
      <c r="M144" s="24" t="s">
        <v>36</v>
      </c>
      <c r="N144" s="28">
        <v>3</v>
      </c>
      <c r="O144" s="29">
        <v>0.01606</v>
      </c>
      <c r="P144" s="29">
        <v>0.000933380951166243</v>
      </c>
      <c r="Q144" s="29"/>
      <c r="R144" s="29">
        <v>0.01364</v>
      </c>
      <c r="S144" s="29">
        <v>0.00124450793488832</v>
      </c>
      <c r="T144" s="29"/>
      <c r="U144" s="32">
        <f t="shared" si="26"/>
        <v>0.00390080207598433</v>
      </c>
      <c r="V144" s="32">
        <f t="shared" si="27"/>
        <v>-0.163325056103299</v>
      </c>
    </row>
    <row r="145" spans="1:22">
      <c r="A145" s="5">
        <v>145</v>
      </c>
      <c r="B145" s="5">
        <v>33</v>
      </c>
      <c r="C145" s="1" t="s">
        <v>122</v>
      </c>
      <c r="D145" s="13" t="s">
        <v>123</v>
      </c>
      <c r="E145" s="13" t="s">
        <v>124</v>
      </c>
      <c r="F145" s="19">
        <v>110</v>
      </c>
      <c r="G145" s="20">
        <v>10.4</v>
      </c>
      <c r="H145" s="19">
        <v>505</v>
      </c>
      <c r="I145" s="12" t="s">
        <v>40</v>
      </c>
      <c r="J145" s="7">
        <v>0.355</v>
      </c>
      <c r="K145" s="24" t="s">
        <v>35</v>
      </c>
      <c r="L145" s="8">
        <v>2</v>
      </c>
      <c r="M145" s="24" t="s">
        <v>36</v>
      </c>
      <c r="N145" s="28">
        <v>3</v>
      </c>
      <c r="O145" s="29">
        <v>0.02002</v>
      </c>
      <c r="P145" s="29">
        <v>0.00342239682094289</v>
      </c>
      <c r="Q145" s="29"/>
      <c r="R145" s="29">
        <v>0.01826</v>
      </c>
      <c r="S145" s="29">
        <v>0.00342239682094289</v>
      </c>
      <c r="T145" s="29"/>
      <c r="U145" s="32">
        <f t="shared" si="26"/>
        <v>0.0214506631329756</v>
      </c>
      <c r="V145" s="32">
        <f t="shared" si="27"/>
        <v>-0.0920188987202519</v>
      </c>
    </row>
    <row r="146" spans="1:22">
      <c r="A146" s="5">
        <v>146</v>
      </c>
      <c r="B146" s="5">
        <v>33</v>
      </c>
      <c r="C146" s="1" t="s">
        <v>122</v>
      </c>
      <c r="D146" s="13" t="s">
        <v>123</v>
      </c>
      <c r="E146" s="13" t="s">
        <v>124</v>
      </c>
      <c r="F146" s="19">
        <v>110</v>
      </c>
      <c r="G146" s="20">
        <v>10.4</v>
      </c>
      <c r="H146" s="19">
        <v>505</v>
      </c>
      <c r="I146" s="12" t="s">
        <v>40</v>
      </c>
      <c r="J146" s="7">
        <v>1.845</v>
      </c>
      <c r="K146" s="24" t="s">
        <v>35</v>
      </c>
      <c r="L146" s="8">
        <v>3</v>
      </c>
      <c r="M146" s="24" t="s">
        <v>36</v>
      </c>
      <c r="N146" s="28">
        <v>3</v>
      </c>
      <c r="O146" s="29">
        <v>0.0242</v>
      </c>
      <c r="P146" s="29">
        <v>0.0112005714139949</v>
      </c>
      <c r="Q146" s="29"/>
      <c r="R146" s="29">
        <v>0.02332</v>
      </c>
      <c r="S146" s="29">
        <v>0.0118228253814391</v>
      </c>
      <c r="T146" s="29"/>
      <c r="U146" s="32">
        <f t="shared" si="26"/>
        <v>0.157081949303057</v>
      </c>
      <c r="V146" s="32">
        <f t="shared" si="27"/>
        <v>-0.0370412716803488</v>
      </c>
    </row>
    <row r="147" spans="1:22">
      <c r="A147" s="5">
        <v>147</v>
      </c>
      <c r="B147" s="5">
        <v>34</v>
      </c>
      <c r="C147" s="1" t="s">
        <v>125</v>
      </c>
      <c r="D147" s="13" t="s">
        <v>71</v>
      </c>
      <c r="E147" s="13" t="s">
        <v>72</v>
      </c>
      <c r="F147" s="19">
        <v>1456</v>
      </c>
      <c r="G147" s="20">
        <v>3.4</v>
      </c>
      <c r="H147" s="19">
        <v>248</v>
      </c>
      <c r="I147" s="12" t="s">
        <v>45</v>
      </c>
      <c r="J147" s="7">
        <v>1.5665796344648</v>
      </c>
      <c r="K147" s="24" t="s">
        <v>35</v>
      </c>
      <c r="L147" s="8">
        <v>1</v>
      </c>
      <c r="M147" s="24" t="s">
        <v>36</v>
      </c>
      <c r="N147" s="28">
        <v>6</v>
      </c>
      <c r="O147" s="29">
        <v>0.103393081761006</v>
      </c>
      <c r="P147" s="29">
        <v>0.0808952350942555</v>
      </c>
      <c r="Q147" s="29"/>
      <c r="R147" s="29">
        <v>0.11517714884696</v>
      </c>
      <c r="S147" s="29">
        <v>0.0891302955616652</v>
      </c>
      <c r="T147" s="29"/>
      <c r="U147" s="32">
        <f t="shared" si="26"/>
        <v>0.201834522311775</v>
      </c>
      <c r="V147" s="32">
        <f t="shared" si="27"/>
        <v>0.107933315580103</v>
      </c>
    </row>
    <row r="148" spans="1:22">
      <c r="A148" s="5">
        <v>148</v>
      </c>
      <c r="B148" s="5">
        <v>35</v>
      </c>
      <c r="C148" s="1" t="s">
        <v>126</v>
      </c>
      <c r="D148" s="13" t="s">
        <v>71</v>
      </c>
      <c r="E148" s="13" t="s">
        <v>72</v>
      </c>
      <c r="F148" s="19">
        <v>1456</v>
      </c>
      <c r="G148" s="20">
        <v>3.4</v>
      </c>
      <c r="H148" s="19">
        <v>248</v>
      </c>
      <c r="I148" s="12" t="s">
        <v>45</v>
      </c>
      <c r="J148" s="7">
        <v>0.5</v>
      </c>
      <c r="K148" s="24" t="s">
        <v>35</v>
      </c>
      <c r="L148" s="8">
        <v>1</v>
      </c>
      <c r="M148" s="24" t="s">
        <v>36</v>
      </c>
      <c r="N148" s="28">
        <v>6</v>
      </c>
      <c r="O148" s="29">
        <v>0.07084</v>
      </c>
      <c r="P148" s="29">
        <v>0.0118555303550706</v>
      </c>
      <c r="Q148" s="29"/>
      <c r="R148" s="29">
        <v>0.06732</v>
      </c>
      <c r="S148" s="29">
        <v>0.00969997938142138</v>
      </c>
      <c r="T148" s="29"/>
      <c r="U148" s="32">
        <f t="shared" si="26"/>
        <v>0.00812823739525835</v>
      </c>
      <c r="V148" s="32">
        <f t="shared" si="27"/>
        <v>-0.0509664435920274</v>
      </c>
    </row>
    <row r="149" spans="1:22">
      <c r="A149" s="5">
        <v>149</v>
      </c>
      <c r="B149" s="5">
        <v>35</v>
      </c>
      <c r="C149" s="1" t="s">
        <v>126</v>
      </c>
      <c r="D149" s="13" t="s">
        <v>71</v>
      </c>
      <c r="E149" s="13" t="s">
        <v>72</v>
      </c>
      <c r="F149" s="19">
        <v>1456</v>
      </c>
      <c r="G149" s="20">
        <v>3.4</v>
      </c>
      <c r="H149" s="19">
        <v>248</v>
      </c>
      <c r="I149" s="12" t="s">
        <v>45</v>
      </c>
      <c r="J149" s="7">
        <v>1.1</v>
      </c>
      <c r="K149" s="24" t="s">
        <v>35</v>
      </c>
      <c r="L149" s="8">
        <v>2</v>
      </c>
      <c r="M149" s="24" t="s">
        <v>36</v>
      </c>
      <c r="N149" s="28">
        <v>6</v>
      </c>
      <c r="O149" s="29">
        <v>0.06732</v>
      </c>
      <c r="P149" s="29">
        <v>0.0172444077891936</v>
      </c>
      <c r="Q149" s="29"/>
      <c r="R149" s="29">
        <v>0.06512</v>
      </c>
      <c r="S149" s="29">
        <v>0.0172444077891936</v>
      </c>
      <c r="T149" s="29"/>
      <c r="U149" s="32">
        <f t="shared" si="26"/>
        <v>0.0226233278385778</v>
      </c>
      <c r="V149" s="32">
        <f t="shared" si="27"/>
        <v>-0.0332256476283206</v>
      </c>
    </row>
    <row r="150" spans="1:22">
      <c r="A150" s="5">
        <v>150</v>
      </c>
      <c r="B150" s="5">
        <v>36</v>
      </c>
      <c r="C150" s="1" t="s">
        <v>127</v>
      </c>
      <c r="D150" s="13" t="s">
        <v>71</v>
      </c>
      <c r="E150" s="13" t="s">
        <v>72</v>
      </c>
      <c r="F150" s="19">
        <v>1456</v>
      </c>
      <c r="G150" s="20">
        <v>3.4</v>
      </c>
      <c r="H150" s="19">
        <v>248</v>
      </c>
      <c r="I150" s="12" t="s">
        <v>45</v>
      </c>
      <c r="J150" s="7">
        <v>1.16359447004605</v>
      </c>
      <c r="K150" s="24" t="s">
        <v>35</v>
      </c>
      <c r="L150" s="8">
        <v>1</v>
      </c>
      <c r="M150" s="24" t="s">
        <v>36</v>
      </c>
      <c r="N150" s="28">
        <v>6</v>
      </c>
      <c r="O150" s="29">
        <v>0.052186046511628</v>
      </c>
      <c r="P150" s="29">
        <v>0.0120309821785067</v>
      </c>
      <c r="Q150" s="29"/>
      <c r="R150" s="29">
        <v>0.0450232558139536</v>
      </c>
      <c r="S150" s="29">
        <v>0.0120309821785067</v>
      </c>
      <c r="T150" s="29"/>
      <c r="U150" s="32">
        <f t="shared" si="26"/>
        <v>0.0207589579341686</v>
      </c>
      <c r="V150" s="32">
        <f t="shared" si="27"/>
        <v>-0.147635998806064</v>
      </c>
    </row>
    <row r="151" spans="1:22">
      <c r="A151" s="5">
        <v>151</v>
      </c>
      <c r="B151" s="5">
        <v>36</v>
      </c>
      <c r="C151" s="1" t="s">
        <v>127</v>
      </c>
      <c r="D151" s="13" t="s">
        <v>71</v>
      </c>
      <c r="E151" s="13" t="s">
        <v>72</v>
      </c>
      <c r="F151" s="19">
        <v>1456</v>
      </c>
      <c r="G151" s="20">
        <v>3.4</v>
      </c>
      <c r="H151" s="19">
        <v>248</v>
      </c>
      <c r="I151" s="12" t="s">
        <v>45</v>
      </c>
      <c r="J151" s="7">
        <v>1.71144278606966</v>
      </c>
      <c r="K151" s="24" t="s">
        <v>35</v>
      </c>
      <c r="L151" s="8">
        <v>2</v>
      </c>
      <c r="M151" s="24" t="s">
        <v>36</v>
      </c>
      <c r="N151" s="28">
        <v>6</v>
      </c>
      <c r="O151" s="29">
        <v>0.048</v>
      </c>
      <c r="P151" s="29">
        <v>0.00489897948556685</v>
      </c>
      <c r="Q151" s="29"/>
      <c r="R151" s="29">
        <v>0.0456000000000002</v>
      </c>
      <c r="S151" s="29">
        <v>0.00342928563989625</v>
      </c>
      <c r="T151" s="29"/>
      <c r="U151" s="32">
        <f t="shared" si="26"/>
        <v>0.00267870883348746</v>
      </c>
      <c r="V151" s="32">
        <f t="shared" si="27"/>
        <v>-0.0512932943875462</v>
      </c>
    </row>
    <row r="152" spans="1:22">
      <c r="A152" s="5">
        <v>152</v>
      </c>
      <c r="B152" s="5">
        <v>37</v>
      </c>
      <c r="C152" s="1" t="s">
        <v>128</v>
      </c>
      <c r="D152" s="13" t="s">
        <v>71</v>
      </c>
      <c r="E152" s="13" t="s">
        <v>72</v>
      </c>
      <c r="F152" s="19">
        <v>1456</v>
      </c>
      <c r="G152" s="20">
        <v>3.4</v>
      </c>
      <c r="H152" s="19">
        <v>248</v>
      </c>
      <c r="I152" s="12" t="s">
        <v>45</v>
      </c>
      <c r="J152" s="7">
        <v>0.566</v>
      </c>
      <c r="K152" s="24" t="s">
        <v>35</v>
      </c>
      <c r="L152" s="8">
        <v>1</v>
      </c>
      <c r="M152" s="24" t="s">
        <v>36</v>
      </c>
      <c r="N152" s="28">
        <v>6</v>
      </c>
      <c r="O152" s="29">
        <v>0.091509</v>
      </c>
      <c r="P152" s="29">
        <v>0.0482681186567973</v>
      </c>
      <c r="Q152" s="29"/>
      <c r="R152" s="29">
        <v>0.08646</v>
      </c>
      <c r="S152" s="29">
        <v>0.0474639756166014</v>
      </c>
      <c r="T152" s="29"/>
      <c r="U152" s="32">
        <f t="shared" si="26"/>
        <v>0.0965985825818509</v>
      </c>
      <c r="V152" s="32">
        <f t="shared" si="27"/>
        <v>-0.0567554488606357</v>
      </c>
    </row>
    <row r="153" spans="1:22">
      <c r="A153" s="5">
        <v>153</v>
      </c>
      <c r="B153" s="5">
        <v>37</v>
      </c>
      <c r="C153" s="1" t="s">
        <v>128</v>
      </c>
      <c r="D153" s="13" t="s">
        <v>71</v>
      </c>
      <c r="E153" s="13" t="s">
        <v>72</v>
      </c>
      <c r="F153" s="19">
        <v>1456</v>
      </c>
      <c r="G153" s="20">
        <v>3.4</v>
      </c>
      <c r="H153" s="19">
        <v>248</v>
      </c>
      <c r="I153" s="12" t="s">
        <v>45</v>
      </c>
      <c r="J153" s="7">
        <v>0.544</v>
      </c>
      <c r="K153" s="24" t="s">
        <v>35</v>
      </c>
      <c r="L153" s="8">
        <v>2</v>
      </c>
      <c r="M153" s="24" t="s">
        <v>36</v>
      </c>
      <c r="N153" s="28">
        <v>6</v>
      </c>
      <c r="O153" s="29">
        <v>0.058399</v>
      </c>
      <c r="P153" s="29">
        <v>0.0327351991389493</v>
      </c>
      <c r="Q153" s="29"/>
      <c r="R153" s="29">
        <v>0.05137</v>
      </c>
      <c r="S153" s="29">
        <v>0.0315947677524829</v>
      </c>
      <c r="T153" s="29"/>
      <c r="U153" s="32">
        <f t="shared" si="26"/>
        <v>0.11541458152428</v>
      </c>
      <c r="V153" s="32">
        <f t="shared" si="27"/>
        <v>-0.128244421920729</v>
      </c>
    </row>
    <row r="154" spans="1:38">
      <c r="A154" s="5">
        <v>154</v>
      </c>
      <c r="B154" s="5">
        <v>38</v>
      </c>
      <c r="C154" s="1" t="s">
        <v>129</v>
      </c>
      <c r="D154" s="13" t="s">
        <v>130</v>
      </c>
      <c r="E154" s="13" t="s">
        <v>131</v>
      </c>
      <c r="F154" s="19">
        <v>992</v>
      </c>
      <c r="G154" s="20">
        <v>3.6</v>
      </c>
      <c r="H154" s="19">
        <v>314.4</v>
      </c>
      <c r="I154" s="12" t="s">
        <v>45</v>
      </c>
      <c r="J154" s="7">
        <v>0.988103497006598</v>
      </c>
      <c r="K154" s="24" t="s">
        <v>35</v>
      </c>
      <c r="L154" s="8">
        <v>1</v>
      </c>
      <c r="M154" s="24" t="s">
        <v>36</v>
      </c>
      <c r="N154" s="28">
        <v>3</v>
      </c>
      <c r="O154" s="1">
        <v>0.899700866241509</v>
      </c>
      <c r="P154" s="29">
        <f>O154*0.2655</f>
        <v>0.238870579987121</v>
      </c>
      <c r="R154" s="1">
        <v>1.01534410768815</v>
      </c>
      <c r="S154" s="29">
        <f>R154*0.2655</f>
        <v>0.269573860591204</v>
      </c>
      <c r="U154" s="32">
        <f t="shared" si="26"/>
        <v>0.0469935</v>
      </c>
      <c r="V154" s="32">
        <f t="shared" si="27"/>
        <v>0.12092051913954</v>
      </c>
      <c r="W154" s="1">
        <v>0.729167</v>
      </c>
      <c r="X154" s="12">
        <f t="shared" ref="X154:X164" si="28">Y154*(N154^0.5)</f>
        <v>0.101035719757915</v>
      </c>
      <c r="Y154" s="1">
        <v>0.058333</v>
      </c>
      <c r="Z154" s="1">
        <v>0.729167</v>
      </c>
      <c r="AA154" s="12">
        <f t="shared" ref="AA154:AA164" si="29">AB154*(N154^0.5)</f>
        <v>0.0505169938535539</v>
      </c>
      <c r="AB154" s="1">
        <v>0.029166</v>
      </c>
      <c r="AC154" s="32">
        <f t="shared" ref="AC154:AC165" si="30">(AA154^2)/(N154*(Z154^2))+(X154^2)/(N154*(W154^2))</f>
        <v>0.00799984640118366</v>
      </c>
      <c r="AD154" s="32">
        <f t="shared" ref="AD154:AD165" si="31">LN(Z154)-LN(W154)</f>
        <v>0</v>
      </c>
      <c r="AE154" s="1">
        <f t="shared" ref="AE154:AE162" si="32">O154-W154</f>
        <v>0.170533866241509</v>
      </c>
      <c r="AF154" s="1">
        <f t="shared" ref="AF154:AF162" si="33">AE154*0.3351</f>
        <v>0.0571458985775297</v>
      </c>
      <c r="AH154" s="1">
        <f t="shared" ref="AH154:AH162" si="34">R154-Z154</f>
        <v>0.28617710768815</v>
      </c>
      <c r="AI154" s="1">
        <f t="shared" ref="AI154:AI162" si="35">AH154*0.3351</f>
        <v>0.0958979487862991</v>
      </c>
      <c r="AK154" s="32">
        <f t="shared" ref="AK154:AK165" si="36">(AI154^2)/(N154*(AH154^2))+(AF154^2)/(N154*(AE154^2))</f>
        <v>0.07486134</v>
      </c>
      <c r="AL154" s="32">
        <f t="shared" ref="AL154:AL165" si="37">LN(AH154)-LN(AE154)</f>
        <v>0.517676970827924</v>
      </c>
    </row>
    <row r="155" spans="1:38">
      <c r="A155" s="5">
        <v>155</v>
      </c>
      <c r="B155" s="5">
        <v>38</v>
      </c>
      <c r="C155" s="1" t="s">
        <v>129</v>
      </c>
      <c r="D155" s="13" t="s">
        <v>130</v>
      </c>
      <c r="E155" s="13" t="s">
        <v>131</v>
      </c>
      <c r="F155" s="19">
        <v>992</v>
      </c>
      <c r="G155" s="20">
        <v>3.6</v>
      </c>
      <c r="H155" s="19">
        <v>314.4</v>
      </c>
      <c r="I155" s="12" t="s">
        <v>45</v>
      </c>
      <c r="J155" s="7">
        <v>1.1153702000068</v>
      </c>
      <c r="K155" s="24" t="s">
        <v>35</v>
      </c>
      <c r="L155" s="8">
        <v>2</v>
      </c>
      <c r="M155" s="24" t="s">
        <v>36</v>
      </c>
      <c r="N155" s="28">
        <v>3</v>
      </c>
      <c r="O155" s="1">
        <v>0.939254857461379</v>
      </c>
      <c r="P155" s="29">
        <f>O155*0.2655</f>
        <v>0.249372164655996</v>
      </c>
      <c r="R155" s="1">
        <v>1.05188923395445</v>
      </c>
      <c r="S155" s="29">
        <f>R155*0.2655</f>
        <v>0.279276591614907</v>
      </c>
      <c r="U155" s="32">
        <f t="shared" si="26"/>
        <v>0.0469935</v>
      </c>
      <c r="V155" s="32">
        <f t="shared" si="27"/>
        <v>0.113256240757236</v>
      </c>
      <c r="W155" s="1">
        <v>0.85</v>
      </c>
      <c r="X155" s="12">
        <f t="shared" si="28"/>
        <v>0.173205080756888</v>
      </c>
      <c r="Y155" s="1">
        <v>0.1</v>
      </c>
      <c r="Z155" s="1">
        <v>0.816667</v>
      </c>
      <c r="AA155" s="12">
        <f t="shared" si="29"/>
        <v>0.115468899137387</v>
      </c>
      <c r="AB155" s="1">
        <v>0.066666</v>
      </c>
      <c r="AC155" s="32">
        <f t="shared" si="30"/>
        <v>0.0205045817787086</v>
      </c>
      <c r="AD155" s="32">
        <f t="shared" si="31"/>
        <v>-0.0400049264505171</v>
      </c>
      <c r="AE155" s="1">
        <f t="shared" si="32"/>
        <v>0.0892548574613791</v>
      </c>
      <c r="AF155" s="1">
        <f t="shared" si="33"/>
        <v>0.0299093027353081</v>
      </c>
      <c r="AH155" s="1">
        <f t="shared" si="34"/>
        <v>0.23522223395445</v>
      </c>
      <c r="AI155" s="1">
        <f t="shared" si="35"/>
        <v>0.0788229705981362</v>
      </c>
      <c r="AK155" s="32">
        <f t="shared" si="36"/>
        <v>0.07486134</v>
      </c>
      <c r="AL155" s="32">
        <f t="shared" si="37"/>
        <v>0.969034899159529</v>
      </c>
    </row>
    <row r="156" spans="1:38">
      <c r="A156" s="5">
        <v>156</v>
      </c>
      <c r="B156" s="5">
        <v>38</v>
      </c>
      <c r="C156" s="1" t="s">
        <v>129</v>
      </c>
      <c r="D156" s="13" t="s">
        <v>130</v>
      </c>
      <c r="E156" s="13" t="s">
        <v>131</v>
      </c>
      <c r="F156" s="19">
        <v>992</v>
      </c>
      <c r="G156" s="20">
        <v>3.6</v>
      </c>
      <c r="H156" s="19">
        <v>314.4</v>
      </c>
      <c r="I156" s="12" t="s">
        <v>45</v>
      </c>
      <c r="J156" s="7">
        <v>1.4543584469015</v>
      </c>
      <c r="K156" s="24" t="s">
        <v>35</v>
      </c>
      <c r="L156" s="8">
        <v>3</v>
      </c>
      <c r="M156" s="24" t="s">
        <v>36</v>
      </c>
      <c r="N156" s="28">
        <v>3</v>
      </c>
      <c r="O156" s="1">
        <v>1.65729589046263</v>
      </c>
      <c r="P156" s="29">
        <f t="shared" ref="P156:P162" si="38">O156*0.2655</f>
        <v>0.440012058917828</v>
      </c>
      <c r="R156" s="1">
        <v>1.46429285404447</v>
      </c>
      <c r="S156" s="29">
        <f t="shared" ref="S156:S162" si="39">R156*0.2655</f>
        <v>0.388769752748807</v>
      </c>
      <c r="U156" s="32">
        <f t="shared" si="26"/>
        <v>0.0469935</v>
      </c>
      <c r="V156" s="32">
        <f t="shared" si="27"/>
        <v>-0.123814860036161</v>
      </c>
      <c r="W156" s="1">
        <v>1.17227</v>
      </c>
      <c r="X156" s="12">
        <f t="shared" si="28"/>
        <v>0.207846096908265</v>
      </c>
      <c r="Y156" s="1">
        <v>0.12</v>
      </c>
      <c r="Z156" s="1">
        <v>1.06739</v>
      </c>
      <c r="AA156" s="12">
        <f t="shared" si="29"/>
        <v>0.207846096908265</v>
      </c>
      <c r="AB156" s="1">
        <v>0.12</v>
      </c>
      <c r="AC156" s="32">
        <f t="shared" si="30"/>
        <v>0.0231177971772658</v>
      </c>
      <c r="AD156" s="32">
        <f t="shared" si="31"/>
        <v>-0.0937256237343916</v>
      </c>
      <c r="AE156" s="1">
        <f t="shared" si="32"/>
        <v>0.48502589046263</v>
      </c>
      <c r="AF156" s="1">
        <f t="shared" si="33"/>
        <v>0.162532175894027</v>
      </c>
      <c r="AH156" s="1">
        <f t="shared" si="34"/>
        <v>0.39690285404447</v>
      </c>
      <c r="AI156" s="1">
        <f t="shared" si="35"/>
        <v>0.133002146390302</v>
      </c>
      <c r="AK156" s="32">
        <f t="shared" si="36"/>
        <v>0.07486134</v>
      </c>
      <c r="AL156" s="32">
        <f t="shared" si="37"/>
        <v>-0.200510721306517</v>
      </c>
    </row>
    <row r="157" spans="1:38">
      <c r="A157" s="5">
        <v>157</v>
      </c>
      <c r="B157" s="5">
        <v>38</v>
      </c>
      <c r="C157" s="1" t="s">
        <v>129</v>
      </c>
      <c r="D157" s="13" t="s">
        <v>132</v>
      </c>
      <c r="E157" s="13" t="s">
        <v>133</v>
      </c>
      <c r="F157" s="19">
        <v>1393</v>
      </c>
      <c r="G157" s="20">
        <v>2.2</v>
      </c>
      <c r="H157" s="19">
        <v>380.4</v>
      </c>
      <c r="I157" s="12" t="s">
        <v>45</v>
      </c>
      <c r="J157" s="7">
        <v>0.916981422955303</v>
      </c>
      <c r="K157" s="24" t="s">
        <v>35</v>
      </c>
      <c r="L157" s="8">
        <v>1</v>
      </c>
      <c r="M157" s="24" t="s">
        <v>36</v>
      </c>
      <c r="N157" s="28">
        <v>3</v>
      </c>
      <c r="O157" s="1">
        <v>1.51122950683059</v>
      </c>
      <c r="P157" s="29">
        <f t="shared" si="38"/>
        <v>0.401231434063522</v>
      </c>
      <c r="R157" s="1">
        <v>1.38781548786382</v>
      </c>
      <c r="S157" s="29">
        <f t="shared" si="39"/>
        <v>0.368465012027844</v>
      </c>
      <c r="U157" s="32">
        <f t="shared" si="26"/>
        <v>0.0469935</v>
      </c>
      <c r="V157" s="32">
        <f t="shared" si="27"/>
        <v>-0.0851926430126179</v>
      </c>
      <c r="W157" s="1">
        <v>1.25668</v>
      </c>
      <c r="X157" s="12">
        <f t="shared" si="28"/>
        <v>0.190525588832577</v>
      </c>
      <c r="Y157" s="1">
        <v>0.11</v>
      </c>
      <c r="Z157" s="1">
        <v>1.1779</v>
      </c>
      <c r="AA157" s="12">
        <f t="shared" si="29"/>
        <v>0.121243556529821</v>
      </c>
      <c r="AB157" s="1">
        <v>0.07</v>
      </c>
      <c r="AC157" s="32">
        <f t="shared" si="30"/>
        <v>0.0111935537449703</v>
      </c>
      <c r="AD157" s="32">
        <f t="shared" si="31"/>
        <v>-0.0647401308324971</v>
      </c>
      <c r="AE157" s="1">
        <f t="shared" si="32"/>
        <v>0.25454950683059</v>
      </c>
      <c r="AF157" s="1">
        <f t="shared" si="33"/>
        <v>0.0852995397389307</v>
      </c>
      <c r="AH157" s="1">
        <f t="shared" si="34"/>
        <v>0.20991548786382</v>
      </c>
      <c r="AI157" s="1">
        <f t="shared" si="35"/>
        <v>0.0703426799831661</v>
      </c>
      <c r="AK157" s="32">
        <f t="shared" si="36"/>
        <v>0.07486134</v>
      </c>
      <c r="AL157" s="32">
        <f t="shared" si="37"/>
        <v>-0.192790331956261</v>
      </c>
    </row>
    <row r="158" spans="1:38">
      <c r="A158" s="5">
        <v>158</v>
      </c>
      <c r="B158" s="5">
        <v>38</v>
      </c>
      <c r="C158" s="1" t="s">
        <v>129</v>
      </c>
      <c r="D158" s="13" t="s">
        <v>132</v>
      </c>
      <c r="E158" s="13" t="s">
        <v>133</v>
      </c>
      <c r="F158" s="19">
        <v>1393</v>
      </c>
      <c r="G158" s="20">
        <v>2.2</v>
      </c>
      <c r="H158" s="19">
        <v>380.4</v>
      </c>
      <c r="I158" s="12" t="s">
        <v>45</v>
      </c>
      <c r="J158" s="7">
        <v>0.669869501516299</v>
      </c>
      <c r="K158" s="24" t="s">
        <v>35</v>
      </c>
      <c r="L158" s="8">
        <v>2</v>
      </c>
      <c r="M158" s="24" t="s">
        <v>36</v>
      </c>
      <c r="N158" s="28">
        <v>3</v>
      </c>
      <c r="O158" s="1">
        <v>1.88335425949177</v>
      </c>
      <c r="P158" s="29">
        <f t="shared" si="38"/>
        <v>0.500030555895065</v>
      </c>
      <c r="R158" s="1">
        <v>1.67181857576195</v>
      </c>
      <c r="S158" s="29">
        <f t="shared" si="39"/>
        <v>0.443867831864798</v>
      </c>
      <c r="U158" s="32">
        <f t="shared" si="26"/>
        <v>0.0469935</v>
      </c>
      <c r="V158" s="32">
        <f t="shared" si="27"/>
        <v>-0.119142366207322</v>
      </c>
      <c r="W158" s="1">
        <v>1.61692</v>
      </c>
      <c r="X158" s="12">
        <f t="shared" si="28"/>
        <v>1.05655099261702</v>
      </c>
      <c r="Y158" s="1">
        <v>0.61</v>
      </c>
      <c r="Z158" s="1">
        <v>1.38933</v>
      </c>
      <c r="AA158" s="12">
        <f t="shared" si="29"/>
        <v>0.13856406460551</v>
      </c>
      <c r="AB158" s="1">
        <v>0.08</v>
      </c>
      <c r="AC158" s="32">
        <f t="shared" si="30"/>
        <v>0.145641116182554</v>
      </c>
      <c r="AD158" s="32">
        <f t="shared" si="31"/>
        <v>-0.151701488488054</v>
      </c>
      <c r="AE158" s="1">
        <f t="shared" si="32"/>
        <v>0.26643425949177</v>
      </c>
      <c r="AF158" s="1">
        <f t="shared" si="33"/>
        <v>0.0892821203556922</v>
      </c>
      <c r="AH158" s="1">
        <f t="shared" si="34"/>
        <v>0.28248857576195</v>
      </c>
      <c r="AI158" s="1">
        <f t="shared" si="35"/>
        <v>0.0946619217378294</v>
      </c>
      <c r="AK158" s="32">
        <f t="shared" si="36"/>
        <v>0.07486134</v>
      </c>
      <c r="AL158" s="32">
        <f t="shared" si="37"/>
        <v>0.0585105778944988</v>
      </c>
    </row>
    <row r="159" spans="1:38">
      <c r="A159" s="5">
        <v>159</v>
      </c>
      <c r="B159" s="5">
        <v>38</v>
      </c>
      <c r="C159" s="1" t="s">
        <v>129</v>
      </c>
      <c r="D159" s="13" t="s">
        <v>132</v>
      </c>
      <c r="E159" s="13" t="s">
        <v>133</v>
      </c>
      <c r="F159" s="19">
        <v>1393</v>
      </c>
      <c r="G159" s="20">
        <v>2.2</v>
      </c>
      <c r="H159" s="19">
        <v>380.4</v>
      </c>
      <c r="I159" s="12" t="s">
        <v>45</v>
      </c>
      <c r="J159" s="7">
        <v>0.3089740293135</v>
      </c>
      <c r="K159" s="24" t="s">
        <v>35</v>
      </c>
      <c r="L159" s="8">
        <v>3</v>
      </c>
      <c r="M159" s="24" t="s">
        <v>36</v>
      </c>
      <c r="N159" s="28">
        <v>3</v>
      </c>
      <c r="O159" s="1">
        <v>2.65199788769583</v>
      </c>
      <c r="P159" s="29">
        <f t="shared" si="38"/>
        <v>0.704105439183243</v>
      </c>
      <c r="R159" s="1">
        <v>2.26911258078306</v>
      </c>
      <c r="S159" s="29">
        <f t="shared" si="39"/>
        <v>0.602449390197902</v>
      </c>
      <c r="U159" s="32">
        <f t="shared" si="26"/>
        <v>0.0469935</v>
      </c>
      <c r="V159" s="32">
        <f t="shared" si="27"/>
        <v>-0.155924454345398</v>
      </c>
      <c r="W159" s="1">
        <v>2.12751</v>
      </c>
      <c r="X159" s="12">
        <f t="shared" si="28"/>
        <v>1.71473029949319</v>
      </c>
      <c r="Y159" s="1">
        <v>0.99</v>
      </c>
      <c r="Z159" s="1">
        <v>1.63637</v>
      </c>
      <c r="AA159" s="12">
        <f t="shared" si="29"/>
        <v>0.346410161513775</v>
      </c>
      <c r="AB159" s="1">
        <v>0.2</v>
      </c>
      <c r="AC159" s="32">
        <f t="shared" si="30"/>
        <v>0.231472689104362</v>
      </c>
      <c r="AD159" s="32">
        <f t="shared" si="31"/>
        <v>-0.262471907827751</v>
      </c>
      <c r="AE159" s="1">
        <f t="shared" si="32"/>
        <v>0.52448788769583</v>
      </c>
      <c r="AF159" s="1">
        <f t="shared" si="33"/>
        <v>0.175755891166873</v>
      </c>
      <c r="AH159" s="1">
        <f t="shared" si="34"/>
        <v>0.63274258078306</v>
      </c>
      <c r="AI159" s="1">
        <f t="shared" si="35"/>
        <v>0.212032038820403</v>
      </c>
      <c r="AK159" s="32">
        <f t="shared" si="36"/>
        <v>0.07486134</v>
      </c>
      <c r="AL159" s="32">
        <f t="shared" si="37"/>
        <v>0.187641339483</v>
      </c>
    </row>
    <row r="160" spans="1:38">
      <c r="A160" s="5">
        <v>160</v>
      </c>
      <c r="B160" s="5">
        <v>38</v>
      </c>
      <c r="C160" s="1" t="s">
        <v>129</v>
      </c>
      <c r="D160" s="13" t="s">
        <v>134</v>
      </c>
      <c r="E160" s="13" t="s">
        <v>72</v>
      </c>
      <c r="F160" s="19">
        <v>1484</v>
      </c>
      <c r="G160" s="20">
        <v>-2.7</v>
      </c>
      <c r="H160" s="19">
        <v>454.4</v>
      </c>
      <c r="I160" s="12" t="s">
        <v>45</v>
      </c>
      <c r="J160" s="7">
        <v>0.5231377990185</v>
      </c>
      <c r="K160" s="24" t="s">
        <v>35</v>
      </c>
      <c r="L160" s="8">
        <v>1</v>
      </c>
      <c r="M160" s="24" t="s">
        <v>36</v>
      </c>
      <c r="N160" s="28">
        <v>3</v>
      </c>
      <c r="O160" s="1">
        <v>1.88028410063324</v>
      </c>
      <c r="P160" s="29">
        <f t="shared" si="38"/>
        <v>0.499215428718125</v>
      </c>
      <c r="R160" s="1">
        <v>1.92319869929831</v>
      </c>
      <c r="S160" s="29">
        <f t="shared" si="39"/>
        <v>0.510609254663701</v>
      </c>
      <c r="U160" s="32">
        <f t="shared" si="26"/>
        <v>0.0469935</v>
      </c>
      <c r="V160" s="32">
        <f t="shared" si="27"/>
        <v>0.022566906254042</v>
      </c>
      <c r="W160" s="1">
        <v>1.41</v>
      </c>
      <c r="X160" s="12">
        <f t="shared" si="28"/>
        <v>0.41569219381653</v>
      </c>
      <c r="Y160" s="1">
        <v>0.24</v>
      </c>
      <c r="Z160" s="1">
        <v>1.5</v>
      </c>
      <c r="AA160" s="12">
        <f t="shared" si="29"/>
        <v>0.363730669589464</v>
      </c>
      <c r="AB160" s="1">
        <v>0.21</v>
      </c>
      <c r="AC160" s="32">
        <f t="shared" si="30"/>
        <v>0.0485723856948845</v>
      </c>
      <c r="AD160" s="32">
        <f t="shared" si="31"/>
        <v>0.0618754037180875</v>
      </c>
      <c r="AE160" s="1">
        <f t="shared" si="32"/>
        <v>0.47028410063324</v>
      </c>
      <c r="AF160" s="1">
        <f t="shared" si="33"/>
        <v>0.157592202122199</v>
      </c>
      <c r="AH160" s="1">
        <f t="shared" si="34"/>
        <v>0.42319869929831</v>
      </c>
      <c r="AI160" s="1">
        <f t="shared" si="35"/>
        <v>0.141813884134864</v>
      </c>
      <c r="AK160" s="32">
        <f t="shared" si="36"/>
        <v>0.07486134</v>
      </c>
      <c r="AL160" s="32">
        <f t="shared" si="37"/>
        <v>-0.10549517447081</v>
      </c>
    </row>
    <row r="161" spans="1:38">
      <c r="A161" s="5">
        <v>161</v>
      </c>
      <c r="B161" s="5">
        <v>38</v>
      </c>
      <c r="C161" s="1" t="s">
        <v>129</v>
      </c>
      <c r="D161" s="13" t="s">
        <v>134</v>
      </c>
      <c r="E161" s="13" t="s">
        <v>72</v>
      </c>
      <c r="F161" s="19">
        <v>1484</v>
      </c>
      <c r="G161" s="20">
        <v>-2.7</v>
      </c>
      <c r="H161" s="19">
        <v>454.4</v>
      </c>
      <c r="I161" s="12" t="s">
        <v>45</v>
      </c>
      <c r="J161" s="7">
        <v>0.166445194044101</v>
      </c>
      <c r="K161" s="24" t="s">
        <v>35</v>
      </c>
      <c r="L161" s="8">
        <v>2</v>
      </c>
      <c r="M161" s="24" t="s">
        <v>36</v>
      </c>
      <c r="N161" s="28">
        <v>3</v>
      </c>
      <c r="O161" s="1">
        <v>2.45386787125918</v>
      </c>
      <c r="P161" s="29">
        <f t="shared" si="38"/>
        <v>0.651501919819312</v>
      </c>
      <c r="R161" s="1">
        <v>2.28611388611389</v>
      </c>
      <c r="S161" s="29">
        <f t="shared" si="39"/>
        <v>0.606963236763238</v>
      </c>
      <c r="U161" s="32">
        <f t="shared" si="26"/>
        <v>0.0469935</v>
      </c>
      <c r="V161" s="32">
        <f t="shared" si="27"/>
        <v>-0.0708121195673488</v>
      </c>
      <c r="W161" s="1">
        <v>1.81974</v>
      </c>
      <c r="X161" s="12">
        <f t="shared" si="28"/>
        <v>1.50688420258492</v>
      </c>
      <c r="Y161" s="1">
        <v>0.87</v>
      </c>
      <c r="Z161" s="1">
        <v>1.97099</v>
      </c>
      <c r="AA161" s="12">
        <f t="shared" si="29"/>
        <v>0.294448637286709</v>
      </c>
      <c r="AB161" s="1">
        <v>0.17</v>
      </c>
      <c r="AC161" s="32">
        <f t="shared" si="30"/>
        <v>0.236009559996976</v>
      </c>
      <c r="AD161" s="32">
        <f t="shared" si="31"/>
        <v>0.0798423208502019</v>
      </c>
      <c r="AE161" s="1">
        <f t="shared" si="32"/>
        <v>0.63412787125918</v>
      </c>
      <c r="AF161" s="1">
        <f t="shared" si="33"/>
        <v>0.212496249658951</v>
      </c>
      <c r="AH161" s="1">
        <f t="shared" si="34"/>
        <v>0.31512388611389</v>
      </c>
      <c r="AI161" s="1">
        <f t="shared" si="35"/>
        <v>0.105598014236765</v>
      </c>
      <c r="AK161" s="32">
        <f t="shared" si="36"/>
        <v>0.07486134</v>
      </c>
      <c r="AL161" s="32">
        <f t="shared" si="37"/>
        <v>-0.699284773025714</v>
      </c>
    </row>
    <row r="162" spans="1:38">
      <c r="A162" s="5">
        <v>162</v>
      </c>
      <c r="B162" s="5">
        <v>38</v>
      </c>
      <c r="C162" s="1" t="s">
        <v>129</v>
      </c>
      <c r="D162" s="13" t="s">
        <v>134</v>
      </c>
      <c r="E162" s="13" t="s">
        <v>72</v>
      </c>
      <c r="F162" s="19">
        <v>1484</v>
      </c>
      <c r="G162" s="20">
        <v>-2.7</v>
      </c>
      <c r="H162" s="19">
        <v>454.4</v>
      </c>
      <c r="I162" s="12" t="s">
        <v>45</v>
      </c>
      <c r="J162" s="7">
        <v>0.595320133710398</v>
      </c>
      <c r="K162" s="24" t="s">
        <v>35</v>
      </c>
      <c r="L162" s="8">
        <v>3</v>
      </c>
      <c r="M162" s="24" t="s">
        <v>36</v>
      </c>
      <c r="N162" s="28">
        <v>3</v>
      </c>
      <c r="O162" s="1">
        <v>2.77825584026957</v>
      </c>
      <c r="P162" s="29">
        <f t="shared" si="38"/>
        <v>0.737626925591571</v>
      </c>
      <c r="R162" s="1">
        <v>2.600256494078</v>
      </c>
      <c r="S162" s="29">
        <f t="shared" si="39"/>
        <v>0.690368099177709</v>
      </c>
      <c r="U162" s="32">
        <f t="shared" si="26"/>
        <v>0.0469935</v>
      </c>
      <c r="V162" s="32">
        <f t="shared" si="27"/>
        <v>-0.0662132434909388</v>
      </c>
      <c r="W162" s="1">
        <v>1.81728</v>
      </c>
      <c r="X162" s="12">
        <f t="shared" si="28"/>
        <v>1.45492267835786</v>
      </c>
      <c r="Y162" s="1">
        <v>0.84</v>
      </c>
      <c r="Z162" s="1">
        <v>2.01481</v>
      </c>
      <c r="AA162" s="12">
        <f t="shared" si="29"/>
        <v>0.27712812921102</v>
      </c>
      <c r="AB162" s="1">
        <v>0.16</v>
      </c>
      <c r="AC162" s="32">
        <f t="shared" si="30"/>
        <v>0.219962152598036</v>
      </c>
      <c r="AD162" s="32">
        <f t="shared" si="31"/>
        <v>0.1031840204419</v>
      </c>
      <c r="AE162" s="1">
        <f t="shared" si="32"/>
        <v>0.96097584026957</v>
      </c>
      <c r="AF162" s="1">
        <f t="shared" si="33"/>
        <v>0.322023004074333</v>
      </c>
      <c r="AH162" s="1">
        <f t="shared" si="34"/>
        <v>0.585446494078</v>
      </c>
      <c r="AI162" s="1">
        <f t="shared" si="35"/>
        <v>0.196183120165538</v>
      </c>
      <c r="AK162" s="32">
        <f t="shared" si="36"/>
        <v>0.07486134</v>
      </c>
      <c r="AL162" s="32">
        <f t="shared" si="37"/>
        <v>-0.495574474601892</v>
      </c>
    </row>
    <row r="163" spans="1:38">
      <c r="A163" s="5">
        <v>163</v>
      </c>
      <c r="B163" s="5">
        <v>39</v>
      </c>
      <c r="C163" s="1" t="s">
        <v>135</v>
      </c>
      <c r="D163" t="s">
        <v>136</v>
      </c>
      <c r="E163" t="s">
        <v>137</v>
      </c>
      <c r="F163" s="5">
        <v>3290</v>
      </c>
      <c r="G163" s="6">
        <v>0.08</v>
      </c>
      <c r="H163" s="5">
        <v>387</v>
      </c>
      <c r="I163" s="34" t="s">
        <v>34</v>
      </c>
      <c r="J163" s="7">
        <v>2</v>
      </c>
      <c r="K163" s="24" t="s">
        <v>41</v>
      </c>
      <c r="L163" s="8">
        <v>1</v>
      </c>
      <c r="M163" s="24" t="s">
        <v>36</v>
      </c>
      <c r="N163" s="8">
        <v>10</v>
      </c>
      <c r="O163" s="1">
        <v>2.1381</v>
      </c>
      <c r="P163" s="12">
        <f>Q163*(N163^0.5)</f>
        <v>0.379473319220206</v>
      </c>
      <c r="Q163" s="1">
        <v>0.12</v>
      </c>
      <c r="R163" s="1">
        <v>2.34675</v>
      </c>
      <c r="S163" s="12">
        <f>T163*(N163^0.5)</f>
        <v>0.569209978830308</v>
      </c>
      <c r="T163" s="1">
        <v>0.18</v>
      </c>
      <c r="U163" s="32">
        <f t="shared" si="26"/>
        <v>0.00903313979124385</v>
      </c>
      <c r="V163" s="32">
        <f t="shared" si="27"/>
        <v>0.0931138080411664</v>
      </c>
      <c r="W163" s="1">
        <v>1.33333</v>
      </c>
      <c r="X163" s="12">
        <f t="shared" si="28"/>
        <v>0.347850542618522</v>
      </c>
      <c r="Y163" s="1">
        <v>0.11</v>
      </c>
      <c r="Z163" s="1">
        <v>1.59259</v>
      </c>
      <c r="AA163" s="12">
        <f t="shared" si="29"/>
        <v>0.347850542618522</v>
      </c>
      <c r="AB163" s="1">
        <v>0.11</v>
      </c>
      <c r="AC163" s="32">
        <f t="shared" si="30"/>
        <v>0.011576932338181</v>
      </c>
      <c r="AD163" s="32">
        <f t="shared" si="31"/>
        <v>0.177682049332276</v>
      </c>
      <c r="AE163" s="1">
        <v>0.90566</v>
      </c>
      <c r="AF163" s="12">
        <f>AG163*(N163^0.5)</f>
        <v>0.126491106406735</v>
      </c>
      <c r="AG163" s="1">
        <v>0.04</v>
      </c>
      <c r="AH163" s="1">
        <v>0.90566</v>
      </c>
      <c r="AI163" s="12">
        <f>AJ163*(N163^0.5)</f>
        <v>0.25298221281347</v>
      </c>
      <c r="AJ163" s="1">
        <v>0.08</v>
      </c>
      <c r="AK163" s="32">
        <f t="shared" si="36"/>
        <v>0.00975348035012082</v>
      </c>
      <c r="AL163" s="32">
        <f t="shared" si="37"/>
        <v>0</v>
      </c>
    </row>
    <row r="164" spans="1:38">
      <c r="A164" s="5">
        <v>164</v>
      </c>
      <c r="B164" s="5">
        <v>39</v>
      </c>
      <c r="C164" s="1" t="s">
        <v>135</v>
      </c>
      <c r="D164" t="s">
        <v>136</v>
      </c>
      <c r="E164" t="s">
        <v>137</v>
      </c>
      <c r="F164" s="5">
        <v>3290</v>
      </c>
      <c r="G164" s="6">
        <v>0.08</v>
      </c>
      <c r="H164" s="5">
        <v>387</v>
      </c>
      <c r="I164" s="34" t="s">
        <v>34</v>
      </c>
      <c r="J164" s="7">
        <v>2</v>
      </c>
      <c r="K164" s="24" t="s">
        <v>41</v>
      </c>
      <c r="L164" s="8">
        <v>2</v>
      </c>
      <c r="M164" s="24" t="s">
        <v>36</v>
      </c>
      <c r="N164" s="8">
        <v>10</v>
      </c>
      <c r="O164" s="1">
        <v>2.52941</v>
      </c>
      <c r="P164" s="12">
        <f>Q164*(N164^0.5)</f>
        <v>0.379473319220206</v>
      </c>
      <c r="Q164" s="1">
        <v>0.12</v>
      </c>
      <c r="R164" s="1">
        <v>2.23529</v>
      </c>
      <c r="S164" s="12">
        <f>T164*(N164^0.5)</f>
        <v>0.379473319220206</v>
      </c>
      <c r="T164" s="1">
        <v>0.12</v>
      </c>
      <c r="U164" s="32">
        <f t="shared" si="26"/>
        <v>0.00513273834268597</v>
      </c>
      <c r="V164" s="32">
        <f t="shared" si="27"/>
        <v>-0.123615100399474</v>
      </c>
      <c r="W164" s="1">
        <v>1.75152</v>
      </c>
      <c r="X164" s="12">
        <f t="shared" si="28"/>
        <v>0.468776040343361</v>
      </c>
      <c r="Y164" s="1">
        <v>0.14824</v>
      </c>
      <c r="Z164" s="1">
        <v>1.54557</v>
      </c>
      <c r="AA164" s="12">
        <f t="shared" si="29"/>
        <v>0.353479396853621</v>
      </c>
      <c r="AB164" s="1">
        <v>0.11178</v>
      </c>
      <c r="AC164" s="32">
        <f t="shared" si="30"/>
        <v>0.0123936854326379</v>
      </c>
      <c r="AD164" s="32">
        <f t="shared" si="31"/>
        <v>-0.125091208024257</v>
      </c>
      <c r="AE164" s="1">
        <v>0.792453</v>
      </c>
      <c r="AF164" s="12">
        <f>AG164*(N164^0.5)</f>
        <v>0.178997564676171</v>
      </c>
      <c r="AG164" s="1">
        <v>0.056604</v>
      </c>
      <c r="AH164" s="1">
        <v>0.716981</v>
      </c>
      <c r="AI164" s="12">
        <f>AJ164*(N164^0.5)</f>
        <v>0.178997564676171</v>
      </c>
      <c r="AJ164" s="1">
        <v>0.056604</v>
      </c>
      <c r="AK164" s="32">
        <f t="shared" si="36"/>
        <v>0.0113348185846061</v>
      </c>
      <c r="AL164" s="32">
        <f t="shared" si="37"/>
        <v>-0.100083857053217</v>
      </c>
    </row>
    <row r="165" spans="1:38">
      <c r="A165" s="5">
        <v>165</v>
      </c>
      <c r="B165" s="5">
        <v>39</v>
      </c>
      <c r="C165" s="1" t="s">
        <v>135</v>
      </c>
      <c r="D165" t="s">
        <v>136</v>
      </c>
      <c r="E165" t="s">
        <v>137</v>
      </c>
      <c r="F165" s="5">
        <v>3290</v>
      </c>
      <c r="G165" s="6">
        <v>0.08</v>
      </c>
      <c r="H165" s="5">
        <v>387</v>
      </c>
      <c r="I165" s="34" t="s">
        <v>34</v>
      </c>
      <c r="J165" s="7">
        <v>2</v>
      </c>
      <c r="K165" s="24" t="s">
        <v>41</v>
      </c>
      <c r="L165" s="8">
        <v>3</v>
      </c>
      <c r="M165" s="24" t="s">
        <v>36</v>
      </c>
      <c r="N165" s="8">
        <v>10</v>
      </c>
      <c r="O165" s="1">
        <v>2.27649</v>
      </c>
      <c r="P165" s="1">
        <v>0.40828166870434</v>
      </c>
      <c r="Q165" s="1">
        <v>0.12911</v>
      </c>
      <c r="R165" s="1">
        <v>2.11206</v>
      </c>
      <c r="S165" s="1">
        <v>0.408281668704339</v>
      </c>
      <c r="T165" s="1">
        <v>0.12911</v>
      </c>
      <c r="U165" s="32">
        <f t="shared" si="26"/>
        <v>0.00695339861706957</v>
      </c>
      <c r="V165" s="32">
        <f t="shared" si="27"/>
        <v>-0.0749710085435537</v>
      </c>
      <c r="W165" s="1">
        <v>1.6</v>
      </c>
      <c r="X165" s="1">
        <v>0.50596442562694</v>
      </c>
      <c r="Y165" s="1">
        <v>0.16</v>
      </c>
      <c r="Z165" s="1">
        <v>1.52</v>
      </c>
      <c r="AA165" s="1">
        <v>0.379473319220205</v>
      </c>
      <c r="AB165" s="1">
        <v>0.12</v>
      </c>
      <c r="AC165" s="32">
        <f t="shared" si="30"/>
        <v>0.0162326869806094</v>
      </c>
      <c r="AD165" s="32">
        <f t="shared" si="31"/>
        <v>-0.0512932943875506</v>
      </c>
      <c r="AE165" s="1">
        <v>0.6875</v>
      </c>
      <c r="AF165" s="1">
        <v>0.263522084254812</v>
      </c>
      <c r="AG165" s="1">
        <v>0.083333</v>
      </c>
      <c r="AH165" s="1">
        <v>0.541667</v>
      </c>
      <c r="AI165" s="1">
        <v>0.263522084254812</v>
      </c>
      <c r="AJ165" s="1">
        <v>0.083333</v>
      </c>
      <c r="AK165" s="32">
        <f t="shared" si="36"/>
        <v>0.0383606813640985</v>
      </c>
      <c r="AL165" s="32">
        <f t="shared" si="37"/>
        <v>-0.238410408060572</v>
      </c>
    </row>
    <row r="166" spans="1:22">
      <c r="A166" s="5">
        <v>166</v>
      </c>
      <c r="B166" s="5">
        <v>40</v>
      </c>
      <c r="C166" s="4" t="s">
        <v>138</v>
      </c>
      <c r="D166" t="s">
        <v>139</v>
      </c>
      <c r="E166" t="s">
        <v>137</v>
      </c>
      <c r="F166" s="34">
        <v>3290</v>
      </c>
      <c r="G166" s="34">
        <v>0.08</v>
      </c>
      <c r="H166" s="34">
        <v>387</v>
      </c>
      <c r="I166" s="34" t="s">
        <v>34</v>
      </c>
      <c r="J166" s="7">
        <v>2</v>
      </c>
      <c r="K166" s="24" t="s">
        <v>41</v>
      </c>
      <c r="L166" s="8">
        <v>1</v>
      </c>
      <c r="M166" s="24" t="s">
        <v>36</v>
      </c>
      <c r="N166" s="8">
        <v>4</v>
      </c>
      <c r="O166" s="1">
        <v>1.49992</v>
      </c>
      <c r="P166" s="12">
        <f>Q166*(N166^0.5)</f>
        <v>0.14</v>
      </c>
      <c r="Q166" s="1">
        <v>0.07</v>
      </c>
      <c r="R166" s="1">
        <v>1.54504</v>
      </c>
      <c r="S166" s="12">
        <f>T166*(N166^0.5)</f>
        <v>0.46</v>
      </c>
      <c r="T166" s="1">
        <v>0.23</v>
      </c>
      <c r="U166" s="32">
        <f t="shared" si="26"/>
        <v>0.0243383397698914</v>
      </c>
      <c r="V166" s="32">
        <f t="shared" si="27"/>
        <v>0.0296380266296487</v>
      </c>
    </row>
    <row r="167" spans="1:22">
      <c r="A167" s="5">
        <v>167</v>
      </c>
      <c r="B167" s="5">
        <v>40</v>
      </c>
      <c r="C167" s="4" t="s">
        <v>138</v>
      </c>
      <c r="D167" t="s">
        <v>139</v>
      </c>
      <c r="E167" t="s">
        <v>137</v>
      </c>
      <c r="F167" s="34">
        <v>3290</v>
      </c>
      <c r="G167" s="34">
        <v>0.08</v>
      </c>
      <c r="H167" s="34">
        <v>387</v>
      </c>
      <c r="I167" s="34" t="s">
        <v>34</v>
      </c>
      <c r="J167" s="7">
        <v>2</v>
      </c>
      <c r="K167" s="24" t="s">
        <v>41</v>
      </c>
      <c r="L167" s="8">
        <v>2</v>
      </c>
      <c r="M167" s="24" t="s">
        <v>36</v>
      </c>
      <c r="N167" s="8">
        <v>4</v>
      </c>
      <c r="O167" s="1">
        <v>1.77842</v>
      </c>
      <c r="P167" s="12">
        <f>Q167*(N167^0.5)</f>
        <v>0.04</v>
      </c>
      <c r="Q167" s="1">
        <v>0.02</v>
      </c>
      <c r="R167" s="1">
        <v>1.46487</v>
      </c>
      <c r="S167" s="12">
        <f>T167*(N167^0.5)</f>
        <v>0.04</v>
      </c>
      <c r="T167" s="1">
        <v>0.02</v>
      </c>
      <c r="U167" s="32">
        <f t="shared" si="26"/>
        <v>0.000312877938350162</v>
      </c>
      <c r="V167" s="32">
        <f t="shared" si="27"/>
        <v>-0.193958828338204</v>
      </c>
    </row>
    <row r="168" spans="1:22">
      <c r="A168" s="5">
        <v>168</v>
      </c>
      <c r="B168" s="5">
        <v>40</v>
      </c>
      <c r="C168" s="4" t="s">
        <v>138</v>
      </c>
      <c r="D168" t="s">
        <v>139</v>
      </c>
      <c r="E168" t="s">
        <v>137</v>
      </c>
      <c r="F168" s="34">
        <v>3290</v>
      </c>
      <c r="G168" s="34">
        <v>0.08</v>
      </c>
      <c r="H168" s="34">
        <v>387</v>
      </c>
      <c r="I168" s="34" t="s">
        <v>34</v>
      </c>
      <c r="J168" s="7">
        <v>2</v>
      </c>
      <c r="K168" s="24" t="s">
        <v>41</v>
      </c>
      <c r="L168" s="8">
        <v>3</v>
      </c>
      <c r="M168" s="24" t="s">
        <v>36</v>
      </c>
      <c r="N168" s="8">
        <v>4</v>
      </c>
      <c r="O168" s="1">
        <v>1.49154</v>
      </c>
      <c r="P168" s="1">
        <v>0.15514</v>
      </c>
      <c r="Q168" s="1">
        <v>0.0775699999999999</v>
      </c>
      <c r="R168" s="1">
        <v>1.66056</v>
      </c>
      <c r="S168" s="1">
        <v>0.4651</v>
      </c>
      <c r="T168" s="1">
        <v>0.23255</v>
      </c>
      <c r="U168" s="32">
        <f t="shared" si="26"/>
        <v>0.0223167666267825</v>
      </c>
      <c r="V168" s="32">
        <f t="shared" si="27"/>
        <v>0.107345751624521</v>
      </c>
    </row>
    <row r="169" spans="1:38">
      <c r="A169" s="5">
        <v>169</v>
      </c>
      <c r="B169" s="5">
        <v>41</v>
      </c>
      <c r="C169" t="s">
        <v>140</v>
      </c>
      <c r="D169" t="s">
        <v>141</v>
      </c>
      <c r="E169" t="s">
        <v>142</v>
      </c>
      <c r="F169" s="5">
        <v>4730</v>
      </c>
      <c r="G169" s="6">
        <v>-0.6</v>
      </c>
      <c r="H169" s="5">
        <v>414.6</v>
      </c>
      <c r="I169" s="1" t="s">
        <v>45</v>
      </c>
      <c r="J169" s="7">
        <v>1.5</v>
      </c>
      <c r="K169" s="24" t="s">
        <v>35</v>
      </c>
      <c r="L169" s="8">
        <v>1</v>
      </c>
      <c r="M169" s="24" t="s">
        <v>36</v>
      </c>
      <c r="N169" s="8">
        <v>4</v>
      </c>
      <c r="O169" s="1">
        <v>2.32584</v>
      </c>
      <c r="P169" s="12">
        <f>Q169*(N169^0.5)</f>
        <v>0.14</v>
      </c>
      <c r="Q169" s="1">
        <v>0.07</v>
      </c>
      <c r="R169" s="1">
        <v>1.75281</v>
      </c>
      <c r="S169" s="12">
        <f>T169*(N169^0.5)</f>
        <v>0.4</v>
      </c>
      <c r="T169" s="1">
        <v>0.2</v>
      </c>
      <c r="U169" s="32">
        <f t="shared" si="26"/>
        <v>0.0139251886493944</v>
      </c>
      <c r="V169" s="32">
        <f t="shared" si="27"/>
        <v>-0.28286104967196</v>
      </c>
      <c r="W169" s="1">
        <v>2.25754</v>
      </c>
      <c r="X169" s="12">
        <f>Y169*(N169^0.5)</f>
        <v>0.1</v>
      </c>
      <c r="Y169" s="1">
        <v>0.05</v>
      </c>
      <c r="Z169" s="1">
        <v>1.5272</v>
      </c>
      <c r="AA169" s="12">
        <f>AB169*(N169^0.5)</f>
        <v>0.36</v>
      </c>
      <c r="AB169" s="1">
        <v>0.18</v>
      </c>
      <c r="AC169" s="32">
        <f t="shared" ref="AC169:AC170" si="40">(AA169^2)/(N169*(Z169^2))+(X169^2)/(N169*(W169^2))</f>
        <v>0.0143821630872994</v>
      </c>
      <c r="AD169" s="32">
        <f t="shared" ref="AD169:AD170" si="41">LN(Z169)-LN(W169)</f>
        <v>-0.390839731438021</v>
      </c>
      <c r="AE169" s="1">
        <v>0.694966</v>
      </c>
      <c r="AF169" s="12">
        <f>AG169*(N169^0.5)</f>
        <v>0.02</v>
      </c>
      <c r="AG169" s="1">
        <v>0.01</v>
      </c>
      <c r="AH169" s="1">
        <v>0.590884</v>
      </c>
      <c r="AI169" s="12">
        <f>AJ169*(N169^0.5)</f>
        <v>0.14</v>
      </c>
      <c r="AJ169" s="1">
        <v>0.07</v>
      </c>
      <c r="AK169" s="32">
        <f t="shared" ref="AK169:AK170" si="42">(AI169^2)/(N169*(AH169^2))+(AF169^2)/(N169*(AE169^2))</f>
        <v>0.0142413767869107</v>
      </c>
      <c r="AL169" s="32">
        <f t="shared" ref="AL169:AL170" si="43">LN(AH169)-LN(AE169)</f>
        <v>-0.162243202859439</v>
      </c>
    </row>
    <row r="170" spans="1:38">
      <c r="A170" s="5">
        <v>170</v>
      </c>
      <c r="B170" s="5">
        <v>41</v>
      </c>
      <c r="C170" t="s">
        <v>140</v>
      </c>
      <c r="D170" t="s">
        <v>141</v>
      </c>
      <c r="E170" t="s">
        <v>142</v>
      </c>
      <c r="F170" s="5">
        <v>4730</v>
      </c>
      <c r="G170" s="6">
        <v>-0.6</v>
      </c>
      <c r="H170" s="5">
        <v>414.6</v>
      </c>
      <c r="I170" s="1" t="s">
        <v>45</v>
      </c>
      <c r="J170" s="7">
        <v>1.5</v>
      </c>
      <c r="K170" s="24" t="s">
        <v>35</v>
      </c>
      <c r="L170" s="8">
        <v>2</v>
      </c>
      <c r="M170" s="24" t="s">
        <v>36</v>
      </c>
      <c r="N170" s="8">
        <v>4</v>
      </c>
      <c r="O170" s="1">
        <v>3.08462</v>
      </c>
      <c r="P170" s="1">
        <v>0.42666</v>
      </c>
      <c r="Q170" s="1">
        <v>0.21333</v>
      </c>
      <c r="R170" s="1">
        <v>2.12862</v>
      </c>
      <c r="S170" s="1">
        <v>0.37332</v>
      </c>
      <c r="T170" s="1">
        <v>0.18666</v>
      </c>
      <c r="U170" s="32">
        <f t="shared" si="26"/>
        <v>0.0124726458177837</v>
      </c>
      <c r="V170" s="32">
        <f t="shared" si="27"/>
        <v>-0.370954590681517</v>
      </c>
      <c r="W170" s="1">
        <v>2.62582</v>
      </c>
      <c r="X170" s="1">
        <v>0.48982</v>
      </c>
      <c r="Y170" s="1">
        <v>0.24491</v>
      </c>
      <c r="Z170" s="1">
        <v>1.58808</v>
      </c>
      <c r="AA170" s="1">
        <v>0.24506</v>
      </c>
      <c r="AB170" s="1">
        <v>0.12253</v>
      </c>
      <c r="AC170" s="32">
        <f t="shared" si="40"/>
        <v>0.0146523344674515</v>
      </c>
      <c r="AD170" s="32">
        <f t="shared" si="41"/>
        <v>-0.50286748882542</v>
      </c>
      <c r="AE170" s="1">
        <v>1.12644</v>
      </c>
      <c r="AF170" s="1">
        <v>0.11494</v>
      </c>
      <c r="AG170" s="1">
        <v>0.0574699999999999</v>
      </c>
      <c r="AH170" s="1">
        <v>0.988506</v>
      </c>
      <c r="AI170" s="1">
        <v>0.0689680000000001</v>
      </c>
      <c r="AJ170" s="1">
        <v>0.0344840000000001</v>
      </c>
      <c r="AK170" s="32">
        <f t="shared" si="42"/>
        <v>0.00381991362057071</v>
      </c>
      <c r="AL170" s="32">
        <f t="shared" si="43"/>
        <v>-0.130622783741919</v>
      </c>
    </row>
    <row r="171" spans="1:22">
      <c r="A171" s="5">
        <v>171</v>
      </c>
      <c r="B171" s="5">
        <v>42</v>
      </c>
      <c r="C171" s="4" t="s">
        <v>143</v>
      </c>
      <c r="D171" t="s">
        <v>144</v>
      </c>
      <c r="E171" t="s">
        <v>145</v>
      </c>
      <c r="F171" s="5">
        <v>3561</v>
      </c>
      <c r="G171" s="6">
        <v>1.1</v>
      </c>
      <c r="H171" s="5">
        <v>752.4</v>
      </c>
      <c r="I171" s="1" t="s">
        <v>34</v>
      </c>
      <c r="J171" s="7">
        <v>1.29</v>
      </c>
      <c r="K171" s="24" t="s">
        <v>35</v>
      </c>
      <c r="L171" s="8">
        <v>4</v>
      </c>
      <c r="M171" s="24" t="s">
        <v>36</v>
      </c>
      <c r="N171" s="8">
        <v>4</v>
      </c>
      <c r="O171" s="1">
        <v>0.0548643</v>
      </c>
      <c r="P171" s="1">
        <v>0.0049852</v>
      </c>
      <c r="Q171" s="1">
        <v>0.0024926</v>
      </c>
      <c r="R171" s="1">
        <v>0.0657688</v>
      </c>
      <c r="S171" s="1">
        <v>0.00498379999999998</v>
      </c>
      <c r="T171" s="1">
        <v>0.00249189999999999</v>
      </c>
      <c r="U171" s="32">
        <f t="shared" si="26"/>
        <v>0.00349963522511735</v>
      </c>
      <c r="V171" s="32">
        <f t="shared" si="27"/>
        <v>0.181282697974066</v>
      </c>
    </row>
    <row r="172" spans="1:22">
      <c r="A172" s="5">
        <v>172</v>
      </c>
      <c r="B172" s="5">
        <v>43</v>
      </c>
      <c r="C172" t="s">
        <v>146</v>
      </c>
      <c r="D172" t="s">
        <v>147</v>
      </c>
      <c r="E172" t="s">
        <v>148</v>
      </c>
      <c r="F172" s="5">
        <v>4500</v>
      </c>
      <c r="G172" s="6">
        <v>0.3</v>
      </c>
      <c r="H172" s="5">
        <v>462</v>
      </c>
      <c r="I172" s="1" t="s">
        <v>34</v>
      </c>
      <c r="J172" s="7">
        <v>1.7</v>
      </c>
      <c r="K172" s="24" t="s">
        <v>35</v>
      </c>
      <c r="L172" s="8">
        <v>1</v>
      </c>
      <c r="M172" s="24" t="s">
        <v>36</v>
      </c>
      <c r="N172" s="8">
        <v>4</v>
      </c>
      <c r="O172" s="1">
        <v>1.22825</v>
      </c>
      <c r="P172" s="1">
        <v>0.26016</v>
      </c>
      <c r="Q172" s="1">
        <v>0.13008</v>
      </c>
      <c r="R172" s="1">
        <v>1.89189</v>
      </c>
      <c r="S172" s="1">
        <v>0.17342</v>
      </c>
      <c r="T172" s="1">
        <v>0.0867099999999998</v>
      </c>
      <c r="U172" s="32">
        <f t="shared" si="26"/>
        <v>0.0133168613227883</v>
      </c>
      <c r="V172" s="32">
        <f t="shared" si="27"/>
        <v>0.431985937338014</v>
      </c>
    </row>
    <row r="173" spans="1:22">
      <c r="A173" s="5">
        <v>173</v>
      </c>
      <c r="B173" s="5">
        <v>43</v>
      </c>
      <c r="C173" t="s">
        <v>146</v>
      </c>
      <c r="D173" t="s">
        <v>147</v>
      </c>
      <c r="E173" t="s">
        <v>148</v>
      </c>
      <c r="F173" s="5">
        <v>4500</v>
      </c>
      <c r="G173" s="6">
        <v>0.3</v>
      </c>
      <c r="H173" s="5">
        <v>462</v>
      </c>
      <c r="I173" s="1" t="s">
        <v>34</v>
      </c>
      <c r="J173" s="7">
        <v>1.7</v>
      </c>
      <c r="K173" s="24" t="s">
        <v>35</v>
      </c>
      <c r="L173" s="8">
        <v>2</v>
      </c>
      <c r="M173" s="24" t="s">
        <v>36</v>
      </c>
      <c r="N173" s="8">
        <v>4</v>
      </c>
      <c r="O173" s="1">
        <v>1.0837</v>
      </c>
      <c r="P173" s="1">
        <v>0.10858</v>
      </c>
      <c r="Q173" s="1">
        <v>0.0542899999999999</v>
      </c>
      <c r="R173" s="1">
        <v>1.57388</v>
      </c>
      <c r="S173" s="1">
        <v>0.30368</v>
      </c>
      <c r="T173" s="1">
        <v>0.15184</v>
      </c>
      <c r="U173" s="32">
        <f t="shared" si="26"/>
        <v>0.0118171150916146</v>
      </c>
      <c r="V173" s="32">
        <f t="shared" si="27"/>
        <v>0.373162796260238</v>
      </c>
    </row>
    <row r="174" spans="1:22">
      <c r="A174" s="5">
        <v>174</v>
      </c>
      <c r="B174" s="5">
        <v>43</v>
      </c>
      <c r="C174" t="s">
        <v>146</v>
      </c>
      <c r="D174" t="s">
        <v>147</v>
      </c>
      <c r="E174" t="s">
        <v>148</v>
      </c>
      <c r="F174" s="5">
        <v>4500</v>
      </c>
      <c r="G174" s="6">
        <v>0.3</v>
      </c>
      <c r="H174" s="5">
        <v>462</v>
      </c>
      <c r="I174" s="1" t="s">
        <v>34</v>
      </c>
      <c r="J174" s="7">
        <v>1.7</v>
      </c>
      <c r="K174" s="24" t="s">
        <v>35</v>
      </c>
      <c r="L174" s="8">
        <v>3</v>
      </c>
      <c r="M174" s="24" t="s">
        <v>36</v>
      </c>
      <c r="N174" s="8">
        <v>4</v>
      </c>
      <c r="O174" s="1">
        <v>0.971814</v>
      </c>
      <c r="P174" s="1">
        <v>0.151832</v>
      </c>
      <c r="Q174" s="1">
        <v>0.0759160000000001</v>
      </c>
      <c r="R174" s="1">
        <v>1.48362</v>
      </c>
      <c r="S174" s="1">
        <v>0.19522</v>
      </c>
      <c r="T174" s="1">
        <v>0.09761</v>
      </c>
      <c r="U174" s="32">
        <f t="shared" si="26"/>
        <v>0.0104309534867696</v>
      </c>
      <c r="V174" s="32">
        <f t="shared" si="27"/>
        <v>0.423075898122673</v>
      </c>
    </row>
    <row r="175" spans="1:22">
      <c r="A175" s="5">
        <v>175</v>
      </c>
      <c r="B175" s="5">
        <v>43</v>
      </c>
      <c r="C175" t="s">
        <v>146</v>
      </c>
      <c r="D175" t="s">
        <v>147</v>
      </c>
      <c r="E175" t="s">
        <v>148</v>
      </c>
      <c r="F175" s="5">
        <v>4500</v>
      </c>
      <c r="G175" s="6">
        <v>0.3</v>
      </c>
      <c r="H175" s="5">
        <v>462</v>
      </c>
      <c r="I175" s="1" t="s">
        <v>34</v>
      </c>
      <c r="J175" s="7">
        <v>1.7</v>
      </c>
      <c r="K175" s="24" t="s">
        <v>35</v>
      </c>
      <c r="L175" s="8">
        <v>4</v>
      </c>
      <c r="M175" s="24" t="s">
        <v>36</v>
      </c>
      <c r="N175" s="8">
        <v>4</v>
      </c>
      <c r="O175" s="1">
        <v>0.903062</v>
      </c>
      <c r="P175" s="1">
        <v>0.130272</v>
      </c>
      <c r="Q175" s="1">
        <v>0.065136</v>
      </c>
      <c r="R175" s="1">
        <v>2.19582</v>
      </c>
      <c r="S175" s="1">
        <v>0.60748</v>
      </c>
      <c r="T175" s="1">
        <v>0.30374</v>
      </c>
      <c r="U175" s="32">
        <f t="shared" si="26"/>
        <v>0.0243366480528861</v>
      </c>
      <c r="V175" s="32">
        <f t="shared" si="27"/>
        <v>0.888519620974669</v>
      </c>
    </row>
    <row r="176" spans="1:22">
      <c r="A176" s="5">
        <v>176</v>
      </c>
      <c r="B176" s="5">
        <v>43</v>
      </c>
      <c r="C176" t="s">
        <v>146</v>
      </c>
      <c r="D176" t="s">
        <v>147</v>
      </c>
      <c r="E176" t="s">
        <v>148</v>
      </c>
      <c r="F176" s="5">
        <v>4500</v>
      </c>
      <c r="G176" s="6">
        <v>0.3</v>
      </c>
      <c r="H176" s="5">
        <v>462</v>
      </c>
      <c r="I176" s="1" t="s">
        <v>34</v>
      </c>
      <c r="J176" s="7">
        <v>1.7</v>
      </c>
      <c r="K176" s="24" t="s">
        <v>35</v>
      </c>
      <c r="L176" s="8">
        <v>5</v>
      </c>
      <c r="M176" s="30" t="s">
        <v>49</v>
      </c>
      <c r="N176" s="8">
        <v>4</v>
      </c>
      <c r="O176" s="1">
        <v>2.03825</v>
      </c>
      <c r="P176" s="1">
        <v>0.49914</v>
      </c>
      <c r="Q176" s="1">
        <v>0.24957</v>
      </c>
      <c r="R176" s="1">
        <v>3.29847</v>
      </c>
      <c r="S176" s="1">
        <v>0.75944</v>
      </c>
      <c r="T176" s="1">
        <v>0.37972</v>
      </c>
      <c r="U176" s="32">
        <f t="shared" si="26"/>
        <v>0.0282449786852659</v>
      </c>
      <c r="V176" s="32">
        <f t="shared" si="27"/>
        <v>0.481367128035344</v>
      </c>
    </row>
    <row r="177" spans="1:22">
      <c r="A177" s="5">
        <v>177</v>
      </c>
      <c r="B177" s="5">
        <v>44</v>
      </c>
      <c r="C177" s="10" t="s">
        <v>149</v>
      </c>
      <c r="D177" s="10" t="s">
        <v>150</v>
      </c>
      <c r="E177" s="10" t="s">
        <v>151</v>
      </c>
      <c r="F177" s="5">
        <v>3200</v>
      </c>
      <c r="G177" s="6">
        <v>-1.7</v>
      </c>
      <c r="H177" s="5">
        <v>570</v>
      </c>
      <c r="I177" s="1" t="s">
        <v>45</v>
      </c>
      <c r="J177" s="35">
        <v>1.45</v>
      </c>
      <c r="K177" s="24" t="s">
        <v>35</v>
      </c>
      <c r="L177" s="36">
        <v>1</v>
      </c>
      <c r="M177" s="24" t="s">
        <v>36</v>
      </c>
      <c r="N177" s="8">
        <v>4</v>
      </c>
      <c r="O177" s="1">
        <v>926.035</v>
      </c>
      <c r="P177" s="12">
        <f>Q177*(N177^0.5)</f>
        <v>47.704</v>
      </c>
      <c r="Q177" s="1">
        <v>23.852</v>
      </c>
      <c r="R177" s="1">
        <v>967.397</v>
      </c>
      <c r="S177" s="12">
        <f>T177*(N177^0.5)</f>
        <v>47.6679999999998</v>
      </c>
      <c r="T177" s="1">
        <v>23.8339999999999</v>
      </c>
      <c r="U177" s="32">
        <f t="shared" si="26"/>
        <v>0.00127042352904652</v>
      </c>
      <c r="V177" s="32">
        <f t="shared" si="27"/>
        <v>0.0436969283802204</v>
      </c>
    </row>
    <row r="178" spans="1:22">
      <c r="A178" s="5">
        <v>178</v>
      </c>
      <c r="B178" s="5">
        <v>44</v>
      </c>
      <c r="C178" s="10" t="s">
        <v>149</v>
      </c>
      <c r="D178" s="10" t="s">
        <v>150</v>
      </c>
      <c r="E178" s="10" t="s">
        <v>151</v>
      </c>
      <c r="F178" s="5">
        <v>3200</v>
      </c>
      <c r="G178" s="6">
        <v>-1.7</v>
      </c>
      <c r="H178" s="5">
        <v>570</v>
      </c>
      <c r="I178" s="1" t="s">
        <v>45</v>
      </c>
      <c r="J178" s="35">
        <v>1.45</v>
      </c>
      <c r="K178" s="24" t="s">
        <v>35</v>
      </c>
      <c r="L178" s="36">
        <v>2</v>
      </c>
      <c r="M178" s="24" t="s">
        <v>36</v>
      </c>
      <c r="N178" s="8">
        <v>4</v>
      </c>
      <c r="O178" s="1">
        <v>561.194</v>
      </c>
      <c r="P178" s="12">
        <f>Q178*(N178^0.5)</f>
        <v>23.8800000000002</v>
      </c>
      <c r="Q178" s="1">
        <v>11.9400000000001</v>
      </c>
      <c r="R178" s="1">
        <v>588.06</v>
      </c>
      <c r="S178" s="12">
        <f>T178*(N178^0.5)</f>
        <v>23.8800000000002</v>
      </c>
      <c r="T178" s="1">
        <v>11.9400000000001</v>
      </c>
      <c r="U178" s="32">
        <f t="shared" si="26"/>
        <v>0.00086492541130058</v>
      </c>
      <c r="V178" s="32">
        <f t="shared" si="27"/>
        <v>0.0467623267136146</v>
      </c>
    </row>
    <row r="179" spans="1:22">
      <c r="A179" s="5">
        <v>179</v>
      </c>
      <c r="B179" s="5">
        <v>44</v>
      </c>
      <c r="C179" s="10" t="s">
        <v>149</v>
      </c>
      <c r="D179" s="10" t="s">
        <v>150</v>
      </c>
      <c r="E179" s="10" t="s">
        <v>151</v>
      </c>
      <c r="F179" s="5">
        <v>3200</v>
      </c>
      <c r="G179" s="6">
        <v>-1.7</v>
      </c>
      <c r="H179" s="5">
        <v>570</v>
      </c>
      <c r="I179" s="1" t="s">
        <v>45</v>
      </c>
      <c r="J179" s="35">
        <v>1.45</v>
      </c>
      <c r="K179" s="24" t="s">
        <v>35</v>
      </c>
      <c r="L179" s="36">
        <v>3</v>
      </c>
      <c r="M179" s="24" t="s">
        <v>36</v>
      </c>
      <c r="N179" s="8">
        <v>4</v>
      </c>
      <c r="O179" s="1">
        <v>527.152</v>
      </c>
      <c r="P179" s="12">
        <f>Q179*(N179^0.5)</f>
        <v>21.192</v>
      </c>
      <c r="Q179" s="1">
        <v>10.596</v>
      </c>
      <c r="R179" s="1">
        <v>524.503</v>
      </c>
      <c r="S179" s="12">
        <f>T179*(N179^0.5)</f>
        <v>26.49</v>
      </c>
      <c r="T179" s="1">
        <v>13.245</v>
      </c>
      <c r="U179" s="32">
        <f t="shared" si="26"/>
        <v>0.00104171626841414</v>
      </c>
      <c r="V179" s="32">
        <f t="shared" si="27"/>
        <v>-0.00503778444921998</v>
      </c>
    </row>
    <row r="180" spans="1:22">
      <c r="A180" s="5">
        <v>180</v>
      </c>
      <c r="B180" s="5">
        <v>44</v>
      </c>
      <c r="C180" t="s">
        <v>152</v>
      </c>
      <c r="D180" s="10" t="s">
        <v>150</v>
      </c>
      <c r="E180" s="10" t="s">
        <v>151</v>
      </c>
      <c r="F180" s="5">
        <v>3200</v>
      </c>
      <c r="G180" s="6">
        <v>-1.7</v>
      </c>
      <c r="H180" s="5">
        <v>560</v>
      </c>
      <c r="I180" s="1" t="s">
        <v>45</v>
      </c>
      <c r="J180" s="7">
        <v>1.6</v>
      </c>
      <c r="K180" s="24" t="s">
        <v>35</v>
      </c>
      <c r="L180" s="8">
        <v>8</v>
      </c>
      <c r="M180" s="30" t="s">
        <v>49</v>
      </c>
      <c r="N180" s="8">
        <v>4</v>
      </c>
      <c r="O180" s="1">
        <v>1051.5</v>
      </c>
      <c r="P180" s="1">
        <v>55.58</v>
      </c>
      <c r="Q180" s="1">
        <v>27.79</v>
      </c>
      <c r="R180" s="1">
        <v>1308.46</v>
      </c>
      <c r="S180" s="1">
        <v>74.08</v>
      </c>
      <c r="T180" s="1">
        <v>37.04</v>
      </c>
      <c r="U180" s="32">
        <f t="shared" si="26"/>
        <v>0.00149983515138443</v>
      </c>
      <c r="V180" s="32">
        <f t="shared" si="27"/>
        <v>0.218633157005971</v>
      </c>
    </row>
    <row r="181" spans="1:22">
      <c r="A181" s="5">
        <v>181</v>
      </c>
      <c r="B181" s="5">
        <v>45</v>
      </c>
      <c r="C181" t="s">
        <v>153</v>
      </c>
      <c r="D181" t="s">
        <v>154</v>
      </c>
      <c r="E181" t="s">
        <v>155</v>
      </c>
      <c r="F181" s="5">
        <v>3140</v>
      </c>
      <c r="G181" s="6">
        <v>1.34</v>
      </c>
      <c r="H181" s="5">
        <v>408.45</v>
      </c>
      <c r="I181" s="1" t="s">
        <v>34</v>
      </c>
      <c r="J181" s="7">
        <v>1.03</v>
      </c>
      <c r="K181" s="24" t="s">
        <v>35</v>
      </c>
      <c r="L181" s="8">
        <v>1</v>
      </c>
      <c r="M181" s="24" t="s">
        <v>36</v>
      </c>
      <c r="N181" s="8">
        <v>6</v>
      </c>
      <c r="O181" s="1">
        <v>3.66222</v>
      </c>
      <c r="P181" s="1">
        <v>0.261287070862682</v>
      </c>
      <c r="Q181" s="1">
        <v>0.10667</v>
      </c>
      <c r="R181" s="1">
        <v>3.62667</v>
      </c>
      <c r="S181" s="1">
        <v>0.261262575965254</v>
      </c>
      <c r="T181" s="1">
        <v>0.10666</v>
      </c>
      <c r="U181" s="32">
        <f t="shared" si="26"/>
        <v>0.0017133325547058</v>
      </c>
      <c r="V181" s="32">
        <f t="shared" si="27"/>
        <v>-0.00975464903183942</v>
      </c>
    </row>
    <row r="182" spans="1:38">
      <c r="A182" s="5">
        <v>182</v>
      </c>
      <c r="B182" s="5">
        <v>45</v>
      </c>
      <c r="C182" t="s">
        <v>153</v>
      </c>
      <c r="D182" t="s">
        <v>154</v>
      </c>
      <c r="E182" t="s">
        <v>155</v>
      </c>
      <c r="F182" s="5">
        <v>3140</v>
      </c>
      <c r="G182" s="6">
        <v>1.34</v>
      </c>
      <c r="H182" s="5">
        <v>408.45</v>
      </c>
      <c r="I182" s="1" t="s">
        <v>34</v>
      </c>
      <c r="J182" s="7">
        <v>1.03</v>
      </c>
      <c r="K182" s="24" t="s">
        <v>35</v>
      </c>
      <c r="L182" s="8">
        <v>2</v>
      </c>
      <c r="M182" s="24" t="s">
        <v>36</v>
      </c>
      <c r="N182" s="8">
        <v>6</v>
      </c>
      <c r="O182" s="1">
        <v>4.58667</v>
      </c>
      <c r="P182" s="1">
        <v>0.348366431218624</v>
      </c>
      <c r="Q182" s="1">
        <v>0.14222</v>
      </c>
      <c r="R182" s="1">
        <v>4.65778</v>
      </c>
      <c r="S182" s="1">
        <v>0.348366431218624</v>
      </c>
      <c r="T182" s="1">
        <v>0.14222</v>
      </c>
      <c r="U182" s="32">
        <f t="shared" si="26"/>
        <v>0.00189376581138488</v>
      </c>
      <c r="V182" s="32">
        <f t="shared" si="27"/>
        <v>0.0153846691946802</v>
      </c>
      <c r="W182" s="1">
        <v>2.41778</v>
      </c>
      <c r="X182" s="1">
        <v>0.261262575965254</v>
      </c>
      <c r="Y182" s="1">
        <v>0.10666</v>
      </c>
      <c r="Z182" s="1">
        <v>2.20444</v>
      </c>
      <c r="AA182" s="1">
        <v>0.17420771050674</v>
      </c>
      <c r="AB182" s="1">
        <v>0.0711200000000001</v>
      </c>
      <c r="AC182" s="32">
        <f t="shared" ref="AC182:AC183" si="44">(AA182^2)/(N182*(Z182^2))+(X182^2)/(N182*(W182^2))</f>
        <v>0.00298696700156146</v>
      </c>
      <c r="AD182" s="32">
        <f t="shared" ref="AD182:AD183" si="45">LN(Z182)-LN(W182)</f>
        <v>-0.0923762553793045</v>
      </c>
      <c r="AE182" s="1">
        <f>O182-W182</f>
        <v>2.16889</v>
      </c>
      <c r="AF182" s="1">
        <f t="shared" ref="AF182:AF183" si="46">AE182*0.3351</f>
        <v>0.726795039</v>
      </c>
      <c r="AH182" s="1">
        <f>R182-Z182</f>
        <v>2.45334</v>
      </c>
      <c r="AI182" s="1">
        <f t="shared" ref="AI182:AI183" si="47">AH182*0.3351</f>
        <v>0.822114234</v>
      </c>
      <c r="AK182" s="32">
        <f t="shared" ref="AK182:AK183" si="48">(AI182^2)/(N182*(AH182^2))+(AF182^2)/(N182*(AE182^2))</f>
        <v>0.03743067</v>
      </c>
      <c r="AL182" s="32">
        <f t="shared" ref="AL182:AL183" si="49">LN(AH182)-LN(AE182)</f>
        <v>0.12323484551661</v>
      </c>
    </row>
    <row r="183" spans="1:38">
      <c r="A183" s="5">
        <v>183</v>
      </c>
      <c r="B183" s="5">
        <v>45</v>
      </c>
      <c r="C183" t="s">
        <v>153</v>
      </c>
      <c r="D183" t="s">
        <v>154</v>
      </c>
      <c r="E183" t="s">
        <v>155</v>
      </c>
      <c r="F183" s="5">
        <v>3140</v>
      </c>
      <c r="G183" s="6">
        <v>1.34</v>
      </c>
      <c r="H183" s="5">
        <v>408.45</v>
      </c>
      <c r="I183" s="1" t="s">
        <v>34</v>
      </c>
      <c r="J183" s="7">
        <v>1.03</v>
      </c>
      <c r="K183" s="24" t="s">
        <v>35</v>
      </c>
      <c r="L183" s="8">
        <v>3</v>
      </c>
      <c r="M183" s="24" t="s">
        <v>36</v>
      </c>
      <c r="N183" s="8">
        <v>6</v>
      </c>
      <c r="O183" s="1">
        <v>4.12444</v>
      </c>
      <c r="P183" s="1">
        <v>0.435470286471993</v>
      </c>
      <c r="Q183" s="1">
        <v>0.17778</v>
      </c>
      <c r="R183" s="1">
        <v>3.73333</v>
      </c>
      <c r="S183" s="1">
        <v>0.435470286471993</v>
      </c>
      <c r="T183" s="1">
        <v>0.17778</v>
      </c>
      <c r="U183" s="32">
        <f t="shared" si="26"/>
        <v>0.00412559214064581</v>
      </c>
      <c r="V183" s="32">
        <f t="shared" si="27"/>
        <v>-0.0996296562195953</v>
      </c>
      <c r="W183" s="1">
        <v>2.13333</v>
      </c>
      <c r="X183" s="1">
        <v>0.0871038552533705</v>
      </c>
      <c r="Y183" s="1">
        <v>0.0355600000000003</v>
      </c>
      <c r="Z183" s="1">
        <v>1.88444</v>
      </c>
      <c r="AA183" s="1">
        <v>0.0871038552533698</v>
      </c>
      <c r="AB183" s="1">
        <v>0.03556</v>
      </c>
      <c r="AC183" s="32">
        <f t="shared" si="44"/>
        <v>0.000633937355713642</v>
      </c>
      <c r="AD183" s="32">
        <f t="shared" si="45"/>
        <v>-0.124053444662105</v>
      </c>
      <c r="AE183" s="1">
        <f>O183-W183</f>
        <v>1.99111</v>
      </c>
      <c r="AF183" s="1">
        <f t="shared" si="46"/>
        <v>0.667220961</v>
      </c>
      <c r="AH183" s="1">
        <f>R183-Z183</f>
        <v>1.84889</v>
      </c>
      <c r="AI183" s="1">
        <f t="shared" si="47"/>
        <v>0.619563039</v>
      </c>
      <c r="AK183" s="32">
        <f t="shared" si="48"/>
        <v>0.03743067</v>
      </c>
      <c r="AL183" s="32">
        <f t="shared" si="49"/>
        <v>-0.0741068131564938</v>
      </c>
    </row>
    <row r="184" spans="1:22">
      <c r="A184" s="5">
        <v>184</v>
      </c>
      <c r="B184" s="5">
        <v>46</v>
      </c>
      <c r="C184" t="s">
        <v>156</v>
      </c>
      <c r="D184" t="s">
        <v>157</v>
      </c>
      <c r="E184" t="s">
        <v>158</v>
      </c>
      <c r="F184" s="5">
        <v>4333</v>
      </c>
      <c r="G184" s="6">
        <v>1.3</v>
      </c>
      <c r="H184" s="5">
        <v>476.8</v>
      </c>
      <c r="I184" s="1" t="s">
        <v>34</v>
      </c>
      <c r="J184" s="7">
        <v>1.8</v>
      </c>
      <c r="K184" s="24" t="s">
        <v>35</v>
      </c>
      <c r="L184" s="8">
        <v>3</v>
      </c>
      <c r="M184" s="24" t="s">
        <v>36</v>
      </c>
      <c r="N184" s="8">
        <v>5</v>
      </c>
      <c r="O184" s="1">
        <v>3.49533</v>
      </c>
      <c r="P184" s="1">
        <v>0.505261491278027</v>
      </c>
      <c r="R184" s="1">
        <v>2.7943925</v>
      </c>
      <c r="S184" s="1">
        <v>0.403938661518693</v>
      </c>
      <c r="U184" s="32">
        <f t="shared" si="26"/>
        <v>0.00835826278803443</v>
      </c>
      <c r="V184" s="32">
        <f t="shared" si="27"/>
        <v>-0.223813061261711</v>
      </c>
    </row>
    <row r="185" spans="1:38">
      <c r="A185" s="5">
        <v>185</v>
      </c>
      <c r="B185" s="5">
        <v>47</v>
      </c>
      <c r="C185" t="s">
        <v>159</v>
      </c>
      <c r="D185" t="s">
        <v>160</v>
      </c>
      <c r="E185" t="s">
        <v>161</v>
      </c>
      <c r="F185" s="5">
        <v>4635</v>
      </c>
      <c r="G185" s="6">
        <v>-3.8</v>
      </c>
      <c r="H185" s="5">
        <v>290.9</v>
      </c>
      <c r="I185" s="1" t="s">
        <v>45</v>
      </c>
      <c r="J185" s="7">
        <v>1.67</v>
      </c>
      <c r="K185" s="24" t="s">
        <v>35</v>
      </c>
      <c r="L185" s="8">
        <v>1</v>
      </c>
      <c r="M185" s="24" t="s">
        <v>36</v>
      </c>
      <c r="N185" s="8">
        <v>5</v>
      </c>
      <c r="O185" s="1">
        <v>306.511</v>
      </c>
      <c r="P185" s="1">
        <v>32.7829926181244</v>
      </c>
      <c r="Q185" s="1">
        <v>14.661</v>
      </c>
      <c r="R185" s="1">
        <v>553.25</v>
      </c>
      <c r="S185" s="1">
        <v>49.1577184173554</v>
      </c>
      <c r="T185" s="1">
        <v>21.984</v>
      </c>
      <c r="U185" s="32">
        <f t="shared" si="26"/>
        <v>0.00386684759242295</v>
      </c>
      <c r="V185" s="32">
        <f t="shared" si="27"/>
        <v>0.590556335128744</v>
      </c>
      <c r="W185" s="1">
        <v>200.609</v>
      </c>
      <c r="X185" s="1">
        <v>21.8530923441054</v>
      </c>
      <c r="Y185" s="1">
        <v>9.773</v>
      </c>
      <c r="Z185" s="1">
        <v>312.92</v>
      </c>
      <c r="AA185" s="1">
        <v>27.3113342771824</v>
      </c>
      <c r="AB185" s="1">
        <v>12.214</v>
      </c>
      <c r="AC185" s="32">
        <f t="shared" ref="AC185:AC186" si="50">(AA185^2)/(N185*(Z185^2))+(X185^2)/(N185*(W185^2))</f>
        <v>0.00389683635255529</v>
      </c>
      <c r="AD185" s="32">
        <f t="shared" ref="AD185:AD186" si="51">LN(Z185)-LN(W185)</f>
        <v>0.444589826891678</v>
      </c>
      <c r="AE185" s="1">
        <v>38.4785</v>
      </c>
      <c r="AF185" s="1">
        <v>13.6686363328607</v>
      </c>
      <c r="AG185" s="1">
        <v>6.1128</v>
      </c>
      <c r="AH185" s="1">
        <v>114.133</v>
      </c>
      <c r="AI185" s="1">
        <v>21.859800548038</v>
      </c>
      <c r="AJ185" s="1">
        <v>9.77600000000001</v>
      </c>
      <c r="AK185" s="32">
        <f t="shared" ref="AK185:AK186" si="52">(AI185^2)/(N185*(AH185^2))+(AF185^2)/(N185*(AE185^2))</f>
        <v>0.0325740564393989</v>
      </c>
      <c r="AL185" s="32">
        <f t="shared" ref="AL185:AL186" si="53">LN(AH185)-LN(AE185)</f>
        <v>1.08726479128573</v>
      </c>
    </row>
    <row r="186" spans="1:38">
      <c r="A186" s="5">
        <v>186</v>
      </c>
      <c r="B186" s="5">
        <v>47</v>
      </c>
      <c r="C186" t="s">
        <v>159</v>
      </c>
      <c r="D186" t="s">
        <v>160</v>
      </c>
      <c r="E186" t="s">
        <v>161</v>
      </c>
      <c r="F186" s="5">
        <v>4635</v>
      </c>
      <c r="G186" s="6">
        <v>-3.8</v>
      </c>
      <c r="H186" s="5">
        <v>290.9</v>
      </c>
      <c r="I186" s="1" t="s">
        <v>45</v>
      </c>
      <c r="J186" s="7">
        <v>1.67</v>
      </c>
      <c r="K186" s="24" t="s">
        <v>35</v>
      </c>
      <c r="L186" s="8">
        <v>2</v>
      </c>
      <c r="M186" s="24" t="s">
        <v>36</v>
      </c>
      <c r="N186" s="8">
        <v>5</v>
      </c>
      <c r="O186" s="1">
        <v>374.677</v>
      </c>
      <c r="P186" s="1">
        <v>43.6950043483234</v>
      </c>
      <c r="Q186" s="1">
        <v>19.541</v>
      </c>
      <c r="R186" s="1">
        <v>581.062</v>
      </c>
      <c r="S186" s="1">
        <v>68.3252931204836</v>
      </c>
      <c r="T186" s="1">
        <v>30.556</v>
      </c>
      <c r="U186" s="32">
        <f t="shared" si="26"/>
        <v>0.00548540330013267</v>
      </c>
      <c r="V186" s="32">
        <f t="shared" si="27"/>
        <v>0.438793142246697</v>
      </c>
      <c r="W186" s="1">
        <v>238.462</v>
      </c>
      <c r="X186" s="1">
        <v>28.6663914715473</v>
      </c>
      <c r="Y186" s="1">
        <v>12.82</v>
      </c>
      <c r="Z186" s="1">
        <v>333.333</v>
      </c>
      <c r="AA186" s="1">
        <v>34.4019058338343</v>
      </c>
      <c r="AB186" s="1">
        <v>15.385</v>
      </c>
      <c r="AC186" s="32">
        <f t="shared" si="50"/>
        <v>0.00502055343458926</v>
      </c>
      <c r="AD186" s="32">
        <f t="shared" si="51"/>
        <v>0.334932021819829</v>
      </c>
      <c r="AE186" s="1">
        <v>56.4103</v>
      </c>
      <c r="AF186" s="1">
        <v>11.4670038022144</v>
      </c>
      <c r="AG186" s="1">
        <v>5.1282</v>
      </c>
      <c r="AH186" s="1">
        <v>130.769</v>
      </c>
      <c r="AI186" s="1">
        <v>22.9353492452153</v>
      </c>
      <c r="AJ186" s="1">
        <v>10.257</v>
      </c>
      <c r="AK186" s="32">
        <f t="shared" si="52"/>
        <v>0.014416642862834</v>
      </c>
      <c r="AL186" s="32">
        <f t="shared" si="53"/>
        <v>0.840780641931596</v>
      </c>
    </row>
    <row r="187" spans="1:22">
      <c r="A187" s="5">
        <v>187</v>
      </c>
      <c r="B187" s="5">
        <v>47</v>
      </c>
      <c r="C187" t="s">
        <v>162</v>
      </c>
      <c r="D187" t="s">
        <v>160</v>
      </c>
      <c r="E187" t="s">
        <v>161</v>
      </c>
      <c r="F187" s="5">
        <v>4635</v>
      </c>
      <c r="G187" s="6">
        <v>-3.8</v>
      </c>
      <c r="H187" s="5">
        <v>290.9</v>
      </c>
      <c r="I187" s="1" t="s">
        <v>45</v>
      </c>
      <c r="J187" s="7">
        <v>1.59</v>
      </c>
      <c r="K187" s="24" t="s">
        <v>35</v>
      </c>
      <c r="L187" s="8">
        <v>2</v>
      </c>
      <c r="M187" s="24" t="s">
        <v>36</v>
      </c>
      <c r="N187" s="8">
        <v>5</v>
      </c>
      <c r="O187" s="1">
        <v>2.21504</v>
      </c>
      <c r="P187" s="12">
        <f>Q187*(N187^0.5)</f>
        <v>0.559016994374947</v>
      </c>
      <c r="Q187" s="1">
        <v>0.25</v>
      </c>
      <c r="R187" s="1">
        <v>3.00573</v>
      </c>
      <c r="S187" s="12">
        <f>T187*(N187^0.5)</f>
        <v>0.760263112349929</v>
      </c>
      <c r="T187" s="1">
        <v>0.34</v>
      </c>
      <c r="U187" s="32">
        <f t="shared" si="26"/>
        <v>0.0255339772139366</v>
      </c>
      <c r="V187" s="32">
        <f t="shared" si="27"/>
        <v>0.305250004912623</v>
      </c>
    </row>
    <row r="188" spans="1:22">
      <c r="A188" s="5">
        <v>188</v>
      </c>
      <c r="B188" s="5">
        <v>47</v>
      </c>
      <c r="C188" t="s">
        <v>162</v>
      </c>
      <c r="D188" t="s">
        <v>160</v>
      </c>
      <c r="E188" t="s">
        <v>161</v>
      </c>
      <c r="F188" s="5">
        <v>4635</v>
      </c>
      <c r="G188" s="6">
        <v>-3.8</v>
      </c>
      <c r="H188" s="5">
        <v>290.9</v>
      </c>
      <c r="I188" s="1" t="s">
        <v>45</v>
      </c>
      <c r="J188" s="7">
        <v>1.59</v>
      </c>
      <c r="K188" s="24" t="s">
        <v>35</v>
      </c>
      <c r="L188" s="8">
        <v>3</v>
      </c>
      <c r="M188" s="24" t="s">
        <v>36</v>
      </c>
      <c r="N188" s="8">
        <v>5</v>
      </c>
      <c r="O188" s="1">
        <v>2.27605</v>
      </c>
      <c r="P188" s="12">
        <f>Q188*(N188^0.5)</f>
        <v>0.983869910099908</v>
      </c>
      <c r="Q188" s="1">
        <v>0.44</v>
      </c>
      <c r="R188" s="1">
        <v>2.76579</v>
      </c>
      <c r="S188" s="12">
        <f>T188*(N188^0.5)</f>
        <v>1.0956733089749</v>
      </c>
      <c r="T188" s="1">
        <v>0.49</v>
      </c>
      <c r="U188" s="32">
        <f t="shared" si="26"/>
        <v>0.0687588909136757</v>
      </c>
      <c r="V188" s="32">
        <f t="shared" si="27"/>
        <v>0.194884824063122</v>
      </c>
    </row>
    <row r="189" spans="1:38">
      <c r="A189" s="5">
        <v>189</v>
      </c>
      <c r="B189" s="5">
        <v>47</v>
      </c>
      <c r="C189" t="s">
        <v>163</v>
      </c>
      <c r="D189" t="s">
        <v>160</v>
      </c>
      <c r="E189" t="s">
        <v>161</v>
      </c>
      <c r="F189" s="5">
        <v>4635</v>
      </c>
      <c r="G189" s="6">
        <v>-3.8</v>
      </c>
      <c r="H189" s="5">
        <v>290</v>
      </c>
      <c r="I189" s="1" t="s">
        <v>45</v>
      </c>
      <c r="J189" s="7">
        <v>0.6</v>
      </c>
      <c r="K189" s="24" t="s">
        <v>35</v>
      </c>
      <c r="L189" s="8">
        <v>8</v>
      </c>
      <c r="M189" s="30" t="s">
        <v>49</v>
      </c>
      <c r="N189" s="8">
        <v>5</v>
      </c>
      <c r="O189" s="1">
        <v>3.51</v>
      </c>
      <c r="P189" s="1">
        <v>0.507382088210806</v>
      </c>
      <c r="R189" s="1">
        <v>5.08</v>
      </c>
      <c r="S189" s="1">
        <v>0.734330771541565</v>
      </c>
      <c r="U189" s="32">
        <f t="shared" si="26"/>
        <v>0.00835826278803445</v>
      </c>
      <c r="V189" s="32">
        <f t="shared" si="27"/>
        <v>0.369695224112616</v>
      </c>
      <c r="W189" s="1">
        <v>1.49</v>
      </c>
      <c r="X189" s="1">
        <v>0.262167626061962</v>
      </c>
      <c r="Z189" s="1">
        <v>2.25</v>
      </c>
      <c r="AA189" s="1">
        <v>0.395890710496252</v>
      </c>
      <c r="AC189" s="32">
        <f t="shared" ref="AC189:AC191" si="54">(AA189^2)/(N189*(Z189^2))+(X189^2)/(N189*(W189^2))</f>
        <v>0.0123835618494599</v>
      </c>
      <c r="AD189" s="32">
        <f t="shared" ref="AD189:AD191" si="55">LN(Z189)-LN(W189)</f>
        <v>0.412154096258961</v>
      </c>
      <c r="AE189" s="1">
        <f>O189-W189</f>
        <v>2.02</v>
      </c>
      <c r="AF189" s="1">
        <f t="shared" ref="AF189" si="56">AE189*0.3351</f>
        <v>0.676902</v>
      </c>
      <c r="AH189" s="1">
        <f>R189-Z189</f>
        <v>2.83</v>
      </c>
      <c r="AI189" s="1">
        <f t="shared" ref="AI189" si="57">AH189*0.3351</f>
        <v>0.948333</v>
      </c>
      <c r="AK189" s="32">
        <f t="shared" ref="AK189" si="58">(AI189^2)/(N189*(AH189^2))+(AF189^2)/(N189*(AE189^2))</f>
        <v>0.044916804</v>
      </c>
      <c r="AL189" s="32">
        <f t="shared" ref="AL189" si="59">LN(AH189)-LN(AE189)</f>
        <v>0.337179200242033</v>
      </c>
    </row>
    <row r="190" spans="1:38">
      <c r="A190" s="5">
        <v>190</v>
      </c>
      <c r="B190" s="5">
        <v>47</v>
      </c>
      <c r="C190" t="s">
        <v>164</v>
      </c>
      <c r="D190" t="s">
        <v>160</v>
      </c>
      <c r="E190" t="s">
        <v>161</v>
      </c>
      <c r="F190" s="5">
        <v>4635</v>
      </c>
      <c r="G190" s="6">
        <v>-3.8</v>
      </c>
      <c r="H190" s="5">
        <v>290</v>
      </c>
      <c r="I190" s="1" t="s">
        <v>45</v>
      </c>
      <c r="J190" s="7">
        <v>2.27</v>
      </c>
      <c r="K190" s="24" t="s">
        <v>41</v>
      </c>
      <c r="L190" s="8">
        <v>2</v>
      </c>
      <c r="M190" s="24" t="s">
        <v>36</v>
      </c>
      <c r="N190" s="8">
        <v>5</v>
      </c>
      <c r="O190" s="1">
        <v>2.23897</v>
      </c>
      <c r="P190" s="1">
        <v>0.32060742661392</v>
      </c>
      <c r="Q190" s="1">
        <v>0.14338</v>
      </c>
      <c r="R190" s="1">
        <v>3.08824</v>
      </c>
      <c r="S190" s="1">
        <v>0.493231874476904</v>
      </c>
      <c r="T190" s="1">
        <v>0.22058</v>
      </c>
      <c r="U190" s="32">
        <f t="shared" si="26"/>
        <v>0.00920255776871694</v>
      </c>
      <c r="V190" s="32">
        <f t="shared" si="27"/>
        <v>0.321585410661639</v>
      </c>
      <c r="W190" s="1">
        <v>2.00735</v>
      </c>
      <c r="X190" s="1">
        <v>0.443926575573033</v>
      </c>
      <c r="Y190" s="1">
        <v>0.19853</v>
      </c>
      <c r="Z190" s="1">
        <v>2.12868</v>
      </c>
      <c r="AA190" s="1">
        <v>0.715206342603308</v>
      </c>
      <c r="AB190" s="1">
        <v>0.31985</v>
      </c>
      <c r="AC190" s="32">
        <f t="shared" si="54"/>
        <v>0.0323588112253014</v>
      </c>
      <c r="AD190" s="32">
        <f t="shared" si="55"/>
        <v>0.0586866250603423</v>
      </c>
      <c r="AE190" s="1">
        <v>0.551471</v>
      </c>
      <c r="AF190" s="1">
        <v>0.468585933228901</v>
      </c>
      <c r="AG190" s="1">
        <v>0.209558</v>
      </c>
      <c r="AH190" s="1">
        <v>1.02574</v>
      </c>
      <c r="AI190" s="1">
        <v>0.295943596822097</v>
      </c>
      <c r="AJ190" s="1">
        <v>0.13235</v>
      </c>
      <c r="AK190" s="32">
        <f t="shared" ref="AK190:AK191" si="60">(AI190^2)/(N190*(AH190^2))+(AF190^2)/(N190*(AE190^2))</f>
        <v>0.161047080332864</v>
      </c>
      <c r="AL190" s="32">
        <f t="shared" ref="AL190:AL191" si="61">LN(AH190)-LN(AE190)</f>
        <v>0.620580328861818</v>
      </c>
    </row>
    <row r="191" spans="1:38">
      <c r="A191" s="5">
        <v>191</v>
      </c>
      <c r="B191" s="5">
        <v>47</v>
      </c>
      <c r="C191" t="s">
        <v>165</v>
      </c>
      <c r="D191" t="s">
        <v>160</v>
      </c>
      <c r="E191" t="s">
        <v>161</v>
      </c>
      <c r="F191" s="5">
        <v>4635</v>
      </c>
      <c r="G191" s="6">
        <v>-3.8</v>
      </c>
      <c r="H191" s="5">
        <v>290</v>
      </c>
      <c r="I191" s="1" t="s">
        <v>45</v>
      </c>
      <c r="J191" s="7">
        <v>2.27</v>
      </c>
      <c r="K191" s="24" t="s">
        <v>41</v>
      </c>
      <c r="L191" s="8">
        <v>4</v>
      </c>
      <c r="M191" s="24" t="s">
        <v>36</v>
      </c>
      <c r="N191" s="8">
        <v>5</v>
      </c>
      <c r="O191" s="1">
        <v>2.72154</v>
      </c>
      <c r="P191" s="1">
        <v>0.42288517590476</v>
      </c>
      <c r="Q191" s="1">
        <v>0.18912</v>
      </c>
      <c r="R191" s="1">
        <v>3.44484</v>
      </c>
      <c r="S191" s="1">
        <v>0.497962995086072</v>
      </c>
      <c r="U191" s="32">
        <f t="shared" si="26"/>
        <v>0.0090080009617835</v>
      </c>
      <c r="V191" s="32">
        <f t="shared" si="27"/>
        <v>0.235679562704077</v>
      </c>
      <c r="W191" s="1">
        <v>2.17388</v>
      </c>
      <c r="X191" s="1">
        <v>0.370024528916665</v>
      </c>
      <c r="Y191" s="1">
        <v>0.16548</v>
      </c>
      <c r="Z191" s="1">
        <v>2.25885</v>
      </c>
      <c r="AA191" s="1">
        <v>0.397447880624204</v>
      </c>
      <c r="AC191" s="32">
        <f t="shared" si="54"/>
        <v>0.0119863332704225</v>
      </c>
      <c r="AD191" s="32">
        <f t="shared" si="55"/>
        <v>0.0383422448353258</v>
      </c>
      <c r="AE191" s="1">
        <v>0.633318</v>
      </c>
      <c r="AF191" s="1">
        <v>0.185016736594288</v>
      </c>
      <c r="AG191" s="1">
        <v>0.082742</v>
      </c>
      <c r="AH191" s="1">
        <v>1.21478</v>
      </c>
      <c r="AI191" s="1">
        <v>0.237783468727328</v>
      </c>
      <c r="AJ191" s="1">
        <v>0.10634</v>
      </c>
      <c r="AK191" s="32">
        <f t="shared" si="60"/>
        <v>0.0247319975146851</v>
      </c>
      <c r="AL191" s="32">
        <f t="shared" si="61"/>
        <v>0.65134560375363</v>
      </c>
    </row>
    <row r="192" spans="1:22">
      <c r="A192" s="5">
        <v>192</v>
      </c>
      <c r="B192" s="5">
        <v>47</v>
      </c>
      <c r="C192" t="s">
        <v>166</v>
      </c>
      <c r="D192" t="s">
        <v>160</v>
      </c>
      <c r="E192" t="s">
        <v>161</v>
      </c>
      <c r="F192" s="5">
        <v>4635</v>
      </c>
      <c r="G192" s="6">
        <v>-3.8</v>
      </c>
      <c r="H192" s="5">
        <v>290</v>
      </c>
      <c r="I192" s="1" t="s">
        <v>45</v>
      </c>
      <c r="J192" s="7">
        <v>1</v>
      </c>
      <c r="K192" s="24" t="s">
        <v>35</v>
      </c>
      <c r="L192" s="8">
        <v>1</v>
      </c>
      <c r="M192" s="24" t="s">
        <v>36</v>
      </c>
      <c r="N192" s="8">
        <v>5</v>
      </c>
      <c r="O192" s="1">
        <v>2.64552425</v>
      </c>
      <c r="P192" s="1">
        <v>0.382419264494964</v>
      </c>
      <c r="R192" s="1">
        <v>3.04021</v>
      </c>
      <c r="S192" s="1">
        <v>0.439472392706374</v>
      </c>
      <c r="U192" s="32">
        <f t="shared" ref="U192:U230" si="62">(S192^2)/(N192*(R192^2))+(P192^2)/(N192*(O192^2))</f>
        <v>0.00835826278803442</v>
      </c>
      <c r="V192" s="32">
        <f t="shared" ref="V192:V230" si="63">LN(R192)-LN(O192)</f>
        <v>0.139057342150455</v>
      </c>
    </row>
    <row r="193" spans="1:22">
      <c r="A193" s="5">
        <v>193</v>
      </c>
      <c r="B193" s="5">
        <v>47</v>
      </c>
      <c r="C193" t="s">
        <v>166</v>
      </c>
      <c r="D193" t="s">
        <v>160</v>
      </c>
      <c r="E193" t="s">
        <v>161</v>
      </c>
      <c r="F193" s="5">
        <v>4635</v>
      </c>
      <c r="G193" s="6">
        <v>-3.8</v>
      </c>
      <c r="H193" s="5">
        <v>290</v>
      </c>
      <c r="I193" s="1" t="s">
        <v>45</v>
      </c>
      <c r="J193" s="7">
        <v>2</v>
      </c>
      <c r="K193" s="24" t="s">
        <v>41</v>
      </c>
      <c r="L193" s="8">
        <v>1</v>
      </c>
      <c r="M193" s="24" t="s">
        <v>36</v>
      </c>
      <c r="N193" s="8">
        <v>5</v>
      </c>
      <c r="O193" s="1">
        <v>2.64552425</v>
      </c>
      <c r="P193" s="1">
        <v>0.382419264494964</v>
      </c>
      <c r="R193" s="1">
        <v>3.1313125</v>
      </c>
      <c r="S193" s="1">
        <v>0.452641559854871</v>
      </c>
      <c r="U193" s="32">
        <f t="shared" si="62"/>
        <v>0.00835826278803442</v>
      </c>
      <c r="V193" s="32">
        <f t="shared" si="63"/>
        <v>0.168582995902475</v>
      </c>
    </row>
    <row r="194" spans="1:22">
      <c r="A194" s="5">
        <v>194</v>
      </c>
      <c r="B194" s="5">
        <v>48</v>
      </c>
      <c r="C194" t="s">
        <v>167</v>
      </c>
      <c r="D194" t="s">
        <v>168</v>
      </c>
      <c r="E194" t="s">
        <v>169</v>
      </c>
      <c r="F194" s="5">
        <v>3400</v>
      </c>
      <c r="G194" s="6">
        <v>2.8</v>
      </c>
      <c r="H194" s="5">
        <v>718</v>
      </c>
      <c r="I194" s="1" t="s">
        <v>34</v>
      </c>
      <c r="J194" s="7">
        <v>1</v>
      </c>
      <c r="K194" s="24" t="s">
        <v>35</v>
      </c>
      <c r="L194" s="8">
        <v>1</v>
      </c>
      <c r="M194" s="24" t="s">
        <v>36</v>
      </c>
      <c r="N194" s="8">
        <v>5</v>
      </c>
      <c r="O194" s="1">
        <v>242.914666666667</v>
      </c>
      <c r="P194" s="1">
        <v>35.1141170456881</v>
      </c>
      <c r="R194" s="1">
        <v>322.929333333333</v>
      </c>
      <c r="S194" s="1">
        <v>46.6805012795413</v>
      </c>
      <c r="U194" s="32">
        <f t="shared" si="62"/>
        <v>0.00835826278803444</v>
      </c>
      <c r="V194" s="32">
        <f t="shared" si="63"/>
        <v>0.284723301350043</v>
      </c>
    </row>
    <row r="195" spans="1:22">
      <c r="A195" s="5">
        <v>195</v>
      </c>
      <c r="B195" s="5">
        <v>49</v>
      </c>
      <c r="C195" t="s">
        <v>170</v>
      </c>
      <c r="D195" t="s">
        <v>171</v>
      </c>
      <c r="E195" t="s">
        <v>172</v>
      </c>
      <c r="F195" s="5">
        <v>4950</v>
      </c>
      <c r="G195" s="6">
        <v>5.8</v>
      </c>
      <c r="H195" s="5">
        <v>421</v>
      </c>
      <c r="I195" s="12" t="s">
        <v>40</v>
      </c>
      <c r="J195" s="7">
        <v>2.3</v>
      </c>
      <c r="K195" s="24" t="s">
        <v>41</v>
      </c>
      <c r="L195" s="8">
        <v>2</v>
      </c>
      <c r="M195" s="24" t="s">
        <v>36</v>
      </c>
      <c r="N195" s="8">
        <v>6</v>
      </c>
      <c r="O195" s="1">
        <v>3.993</v>
      </c>
      <c r="P195" s="1">
        <v>0.177881945120915</v>
      </c>
      <c r="Q195" s="1">
        <v>0.0726200000000001</v>
      </c>
      <c r="R195" s="1">
        <v>2.94334</v>
      </c>
      <c r="S195" s="1">
        <v>0.399903695406782</v>
      </c>
      <c r="T195" s="1">
        <v>0.16326</v>
      </c>
      <c r="U195" s="32">
        <f t="shared" si="62"/>
        <v>0.0034074151061655</v>
      </c>
      <c r="V195" s="32">
        <f t="shared" si="63"/>
        <v>-0.304997837130228</v>
      </c>
    </row>
    <row r="196" spans="1:22">
      <c r="A196" s="5">
        <v>196</v>
      </c>
      <c r="B196" s="5">
        <v>49</v>
      </c>
      <c r="C196" t="s">
        <v>170</v>
      </c>
      <c r="D196" t="s">
        <v>171</v>
      </c>
      <c r="E196" t="s">
        <v>172</v>
      </c>
      <c r="F196" s="5">
        <v>5200</v>
      </c>
      <c r="G196" s="6">
        <v>3.9</v>
      </c>
      <c r="H196" s="5">
        <v>390</v>
      </c>
      <c r="I196" s="12" t="s">
        <v>40</v>
      </c>
      <c r="J196" s="7">
        <v>4.2</v>
      </c>
      <c r="K196" s="24" t="s">
        <v>41</v>
      </c>
      <c r="L196" s="8">
        <v>2</v>
      </c>
      <c r="M196" s="24" t="s">
        <v>36</v>
      </c>
      <c r="N196" s="8">
        <v>6</v>
      </c>
      <c r="O196" s="1">
        <v>2.74981</v>
      </c>
      <c r="P196" s="1">
        <v>0.401887782098436</v>
      </c>
      <c r="Q196" s="1">
        <v>0.16407</v>
      </c>
      <c r="R196" s="1">
        <v>2.32818</v>
      </c>
      <c r="S196" s="1">
        <v>0.356645706549231</v>
      </c>
      <c r="T196" s="1">
        <v>0.1456</v>
      </c>
      <c r="U196" s="32">
        <f t="shared" si="62"/>
        <v>0.00747104090364879</v>
      </c>
      <c r="V196" s="32">
        <f t="shared" si="63"/>
        <v>-0.166444971914687</v>
      </c>
    </row>
    <row r="197" spans="1:22">
      <c r="A197" s="5">
        <v>197</v>
      </c>
      <c r="B197" s="5">
        <v>49</v>
      </c>
      <c r="C197" t="s">
        <v>170</v>
      </c>
      <c r="D197" t="s">
        <v>171</v>
      </c>
      <c r="E197" t="s">
        <v>172</v>
      </c>
      <c r="F197" s="5">
        <v>5200</v>
      </c>
      <c r="G197" s="6">
        <v>3.9</v>
      </c>
      <c r="H197" s="5">
        <v>390</v>
      </c>
      <c r="I197" s="12" t="s">
        <v>40</v>
      </c>
      <c r="J197" s="7">
        <v>1.9</v>
      </c>
      <c r="K197" s="24" t="s">
        <v>35</v>
      </c>
      <c r="L197" s="8">
        <v>2</v>
      </c>
      <c r="M197" s="24" t="s">
        <v>36</v>
      </c>
      <c r="N197" s="8">
        <v>6</v>
      </c>
      <c r="O197" s="1">
        <v>2.74981</v>
      </c>
      <c r="P197" s="1">
        <v>0.401887782098436</v>
      </c>
      <c r="Q197" s="1">
        <v>0.16407</v>
      </c>
      <c r="R197" s="1">
        <v>3.25534</v>
      </c>
      <c r="S197" s="1">
        <v>0.178396337966899</v>
      </c>
      <c r="T197" s="1">
        <v>0.0728300000000002</v>
      </c>
      <c r="U197" s="32">
        <f t="shared" si="62"/>
        <v>0.00406055192456827</v>
      </c>
      <c r="V197" s="32">
        <f t="shared" si="63"/>
        <v>0.168764906508119</v>
      </c>
    </row>
    <row r="198" spans="1:22">
      <c r="A198" s="5">
        <v>198</v>
      </c>
      <c r="B198" s="5">
        <v>49</v>
      </c>
      <c r="C198" t="s">
        <v>170</v>
      </c>
      <c r="D198" t="s">
        <v>171</v>
      </c>
      <c r="E198" t="s">
        <v>172</v>
      </c>
      <c r="F198" s="5">
        <v>4950</v>
      </c>
      <c r="G198" s="6">
        <v>5.8</v>
      </c>
      <c r="H198" s="5">
        <v>421</v>
      </c>
      <c r="I198" s="12" t="s">
        <v>40</v>
      </c>
      <c r="J198" s="7">
        <v>2.3</v>
      </c>
      <c r="K198" s="24" t="s">
        <v>41</v>
      </c>
      <c r="L198" s="8">
        <v>3</v>
      </c>
      <c r="M198" s="24" t="s">
        <v>36</v>
      </c>
      <c r="N198" s="8">
        <v>6</v>
      </c>
      <c r="O198" s="1">
        <v>4.09283</v>
      </c>
      <c r="P198" s="1">
        <v>0.400197634175916</v>
      </c>
      <c r="Q198" s="1">
        <v>0.16338</v>
      </c>
      <c r="R198" s="1">
        <v>2.75305</v>
      </c>
      <c r="S198" s="1">
        <v>0.532592554773346</v>
      </c>
      <c r="T198" s="1">
        <v>0.21743</v>
      </c>
      <c r="U198" s="32">
        <f t="shared" si="62"/>
        <v>0.00783099628989682</v>
      </c>
      <c r="V198" s="32">
        <f t="shared" si="63"/>
        <v>-0.396527274320164</v>
      </c>
    </row>
    <row r="199" spans="1:22">
      <c r="A199" s="5">
        <v>199</v>
      </c>
      <c r="B199" s="5">
        <v>49</v>
      </c>
      <c r="C199" t="s">
        <v>170</v>
      </c>
      <c r="D199" t="s">
        <v>171</v>
      </c>
      <c r="E199" t="s">
        <v>172</v>
      </c>
      <c r="F199" s="5">
        <v>5200</v>
      </c>
      <c r="G199" s="6">
        <v>3.9</v>
      </c>
      <c r="H199" s="5">
        <v>390</v>
      </c>
      <c r="I199" s="12" t="s">
        <v>40</v>
      </c>
      <c r="J199" s="7">
        <v>4.2</v>
      </c>
      <c r="K199" s="24" t="s">
        <v>41</v>
      </c>
      <c r="L199" s="8">
        <v>3</v>
      </c>
      <c r="M199" s="24" t="s">
        <v>36</v>
      </c>
      <c r="N199" s="8">
        <v>6</v>
      </c>
      <c r="O199" s="1">
        <v>2.06639</v>
      </c>
      <c r="P199" s="1">
        <v>0.446664454596512</v>
      </c>
      <c r="Q199" s="1">
        <v>0.18235</v>
      </c>
      <c r="R199" s="1">
        <v>1.80895</v>
      </c>
      <c r="S199" s="1">
        <v>0.178396337966899</v>
      </c>
      <c r="T199" s="1">
        <v>0.07283</v>
      </c>
      <c r="U199" s="32">
        <f t="shared" si="62"/>
        <v>0.00940824290283745</v>
      </c>
      <c r="V199" s="32">
        <f t="shared" si="63"/>
        <v>-0.133056557002377</v>
      </c>
    </row>
    <row r="200" spans="1:22">
      <c r="A200" s="5">
        <v>200</v>
      </c>
      <c r="B200" s="5">
        <v>49</v>
      </c>
      <c r="C200" t="s">
        <v>170</v>
      </c>
      <c r="D200" t="s">
        <v>171</v>
      </c>
      <c r="E200" t="s">
        <v>172</v>
      </c>
      <c r="F200" s="5">
        <v>5200</v>
      </c>
      <c r="G200" s="6">
        <v>3.9</v>
      </c>
      <c r="H200" s="5">
        <v>390</v>
      </c>
      <c r="I200" s="12" t="s">
        <v>40</v>
      </c>
      <c r="J200" s="7">
        <v>1.9</v>
      </c>
      <c r="K200" s="24" t="s">
        <v>35</v>
      </c>
      <c r="L200" s="8">
        <v>3</v>
      </c>
      <c r="M200" s="24" t="s">
        <v>36</v>
      </c>
      <c r="N200" s="8">
        <v>6</v>
      </c>
      <c r="O200" s="1">
        <v>2.06639</v>
      </c>
      <c r="P200" s="1">
        <v>0.446664454596512</v>
      </c>
      <c r="Q200" s="1">
        <v>0.18235</v>
      </c>
      <c r="R200" s="1">
        <v>2.48081</v>
      </c>
      <c r="S200" s="1">
        <v>0.267827208475913</v>
      </c>
      <c r="T200" s="1">
        <v>0.10934</v>
      </c>
      <c r="U200" s="32">
        <f t="shared" si="62"/>
        <v>0.00972984602653631</v>
      </c>
      <c r="V200" s="32">
        <f t="shared" si="63"/>
        <v>0.182781996300057</v>
      </c>
    </row>
    <row r="201" spans="1:38">
      <c r="A201" s="5">
        <v>201</v>
      </c>
      <c r="B201" s="5">
        <v>50</v>
      </c>
      <c r="C201" t="s">
        <v>173</v>
      </c>
      <c r="D201" t="s">
        <v>174</v>
      </c>
      <c r="E201" t="s">
        <v>175</v>
      </c>
      <c r="F201" s="5">
        <v>3500</v>
      </c>
      <c r="G201" s="6">
        <v>1.5</v>
      </c>
      <c r="H201" s="5">
        <v>750</v>
      </c>
      <c r="I201" s="1" t="s">
        <v>45</v>
      </c>
      <c r="J201" s="7">
        <v>1.49221</v>
      </c>
      <c r="K201" s="24" t="s">
        <v>35</v>
      </c>
      <c r="L201" s="8">
        <v>1</v>
      </c>
      <c r="M201" s="24" t="s">
        <v>36</v>
      </c>
      <c r="N201" s="8">
        <v>5</v>
      </c>
      <c r="O201" s="1">
        <v>6.59116</v>
      </c>
      <c r="P201" s="1">
        <v>1.28471049579273</v>
      </c>
      <c r="Q201" s="1">
        <v>0.57454</v>
      </c>
      <c r="R201" s="1">
        <v>5.4117</v>
      </c>
      <c r="S201" s="1">
        <v>0.942189602999311</v>
      </c>
      <c r="T201" s="1">
        <v>0.42136</v>
      </c>
      <c r="U201" s="32">
        <f t="shared" si="62"/>
        <v>0.0136606314792113</v>
      </c>
      <c r="V201" s="32">
        <f t="shared" si="63"/>
        <v>-0.197166080903566</v>
      </c>
      <c r="W201" s="1">
        <v>3.74728</v>
      </c>
      <c r="X201" s="1">
        <v>0.95211774481941</v>
      </c>
      <c r="Y201" s="1">
        <v>0.4258</v>
      </c>
      <c r="Z201" s="1">
        <v>3.66802</v>
      </c>
      <c r="AA201" s="1">
        <v>0.618652927334867</v>
      </c>
      <c r="AB201" s="1">
        <v>0.27667</v>
      </c>
      <c r="AC201" s="32">
        <f t="shared" ref="AC201:AC210" si="64">(AA201^2)/(N201*(Z201^2))+(X201^2)/(N201*(W201^2))</f>
        <v>0.0186008941904115</v>
      </c>
      <c r="AD201" s="32">
        <f t="shared" ref="AD201:AD210" si="65">LN(Z201)-LN(W201)</f>
        <v>-0.0213782365254356</v>
      </c>
      <c r="AE201" s="1">
        <v>2.78846</v>
      </c>
      <c r="AF201" s="1">
        <v>0.602016581582268</v>
      </c>
      <c r="AG201" s="1">
        <v>0.26923</v>
      </c>
      <c r="AH201" s="1">
        <v>1.71154</v>
      </c>
      <c r="AI201" s="1">
        <v>0.68801575599691</v>
      </c>
      <c r="AJ201" s="1">
        <v>0.30769</v>
      </c>
      <c r="AK201" s="32">
        <f t="shared" ref="AK201:AK210" si="66">(AI201^2)/(N201*(AH201^2))+(AF201^2)/(N201*(AE201^2))</f>
        <v>0.0416408011866386</v>
      </c>
      <c r="AL201" s="32">
        <f t="shared" ref="AL201:AL210" si="67">LN(AH201)-LN(AE201)</f>
        <v>-0.488095922088144</v>
      </c>
    </row>
    <row r="202" spans="1:38">
      <c r="A202" s="5">
        <v>202</v>
      </c>
      <c r="B202" s="5">
        <v>50</v>
      </c>
      <c r="C202" t="s">
        <v>173</v>
      </c>
      <c r="D202" t="s">
        <v>174</v>
      </c>
      <c r="E202" t="s">
        <v>175</v>
      </c>
      <c r="F202" s="5">
        <v>3500</v>
      </c>
      <c r="G202" s="6">
        <v>1.5</v>
      </c>
      <c r="H202" s="5">
        <v>750</v>
      </c>
      <c r="I202" s="1" t="s">
        <v>45</v>
      </c>
      <c r="J202" s="7">
        <v>2.37675</v>
      </c>
      <c r="K202" s="24" t="s">
        <v>41</v>
      </c>
      <c r="L202" s="8">
        <v>1</v>
      </c>
      <c r="M202" s="24" t="s">
        <v>36</v>
      </c>
      <c r="N202" s="8">
        <v>5</v>
      </c>
      <c r="O202" s="1">
        <v>6.59116</v>
      </c>
      <c r="P202" s="1">
        <v>1.28471049579273</v>
      </c>
      <c r="Q202" s="1">
        <v>0.57454</v>
      </c>
      <c r="R202" s="1">
        <v>6.10864</v>
      </c>
      <c r="S202" s="1">
        <v>1.37035189933097</v>
      </c>
      <c r="T202" s="1">
        <v>0.612839999999999</v>
      </c>
      <c r="U202" s="32">
        <f t="shared" si="62"/>
        <v>0.0176631067996517</v>
      </c>
      <c r="V202" s="32">
        <f t="shared" si="63"/>
        <v>-0.0760251948203043</v>
      </c>
      <c r="W202" s="1">
        <v>3.74728</v>
      </c>
      <c r="X202" s="1">
        <v>0.95211774481941</v>
      </c>
      <c r="Y202" s="1">
        <v>0.4258</v>
      </c>
      <c r="Z202" s="1">
        <v>3.33338</v>
      </c>
      <c r="AA202" s="1">
        <v>0.999119893706456</v>
      </c>
      <c r="AB202" s="1">
        <v>0.44682</v>
      </c>
      <c r="AC202" s="32">
        <f t="shared" si="64"/>
        <v>0.0308793961144569</v>
      </c>
      <c r="AD202" s="32">
        <f t="shared" si="65"/>
        <v>-0.117043439239556</v>
      </c>
      <c r="AE202" s="1">
        <v>2.78846</v>
      </c>
      <c r="AF202" s="1">
        <v>0.602016581582268</v>
      </c>
      <c r="AG202" s="1">
        <v>0.26923</v>
      </c>
      <c r="AH202" s="1">
        <v>2.75</v>
      </c>
      <c r="AI202" s="1">
        <v>0.860036465505969</v>
      </c>
      <c r="AJ202" s="1">
        <v>0.38462</v>
      </c>
      <c r="AK202" s="32">
        <f t="shared" si="66"/>
        <v>0.0288835206358448</v>
      </c>
      <c r="AL202" s="32">
        <f t="shared" si="67"/>
        <v>-0.0138885604363772</v>
      </c>
    </row>
    <row r="203" spans="1:38">
      <c r="A203" s="5">
        <v>203</v>
      </c>
      <c r="B203" s="5">
        <v>50</v>
      </c>
      <c r="C203" t="s">
        <v>173</v>
      </c>
      <c r="D203" t="s">
        <v>174</v>
      </c>
      <c r="E203" t="s">
        <v>175</v>
      </c>
      <c r="F203" s="5">
        <v>3500</v>
      </c>
      <c r="G203" s="6">
        <v>1.5</v>
      </c>
      <c r="H203" s="5">
        <v>750</v>
      </c>
      <c r="I203" s="1" t="s">
        <v>45</v>
      </c>
      <c r="J203" s="7">
        <v>1.78194</v>
      </c>
      <c r="K203" s="24" t="s">
        <v>35</v>
      </c>
      <c r="L203" s="8">
        <v>2</v>
      </c>
      <c r="M203" s="24" t="s">
        <v>36</v>
      </c>
      <c r="N203" s="8">
        <v>5</v>
      </c>
      <c r="O203" s="1">
        <v>4.58442</v>
      </c>
      <c r="P203" s="1">
        <v>0.428564788567612</v>
      </c>
      <c r="Q203" s="1">
        <v>0.191660000000001</v>
      </c>
      <c r="R203" s="1">
        <v>4.43891</v>
      </c>
      <c r="S203" s="1">
        <v>0.599445103408144</v>
      </c>
      <c r="T203" s="1">
        <v>0.26808</v>
      </c>
      <c r="U203" s="32">
        <f t="shared" si="62"/>
        <v>0.00539514896838038</v>
      </c>
      <c r="V203" s="32">
        <f t="shared" si="63"/>
        <v>-0.0322547474422676</v>
      </c>
      <c r="W203" s="1">
        <v>2.91343</v>
      </c>
      <c r="X203" s="1">
        <v>0.428050492932785</v>
      </c>
      <c r="Y203" s="1">
        <v>0.19143</v>
      </c>
      <c r="Z203" s="1">
        <v>2.91896</v>
      </c>
      <c r="AA203" s="1">
        <v>0.42820701769121</v>
      </c>
      <c r="AB203" s="1">
        <v>0.1915</v>
      </c>
      <c r="AC203" s="32">
        <f t="shared" si="64"/>
        <v>0.00862137529207333</v>
      </c>
      <c r="AD203" s="32">
        <f t="shared" si="65"/>
        <v>0.00189630722813394</v>
      </c>
      <c r="AE203" s="1">
        <v>1.63462</v>
      </c>
      <c r="AF203" s="1">
        <v>0.343996697658568</v>
      </c>
      <c r="AG203" s="1">
        <v>0.15384</v>
      </c>
      <c r="AH203" s="1">
        <v>1.53846</v>
      </c>
      <c r="AI203" s="1">
        <v>0.301019471131022</v>
      </c>
      <c r="AJ203" s="1">
        <v>0.13462</v>
      </c>
      <c r="AK203" s="32">
        <f t="shared" si="66"/>
        <v>0.0165141631559402</v>
      </c>
      <c r="AL203" s="32">
        <f t="shared" si="67"/>
        <v>-0.0606284453423605</v>
      </c>
    </row>
    <row r="204" spans="1:38">
      <c r="A204" s="5">
        <v>204</v>
      </c>
      <c r="B204" s="5">
        <v>50</v>
      </c>
      <c r="C204" t="s">
        <v>173</v>
      </c>
      <c r="D204" t="s">
        <v>174</v>
      </c>
      <c r="E204" t="s">
        <v>175</v>
      </c>
      <c r="F204" s="5">
        <v>3500</v>
      </c>
      <c r="G204" s="6">
        <v>1.5</v>
      </c>
      <c r="H204" s="5">
        <v>750</v>
      </c>
      <c r="I204" s="1" t="s">
        <v>45</v>
      </c>
      <c r="J204" s="7">
        <v>3.18902</v>
      </c>
      <c r="K204" s="24" t="s">
        <v>41</v>
      </c>
      <c r="L204" s="8">
        <v>2</v>
      </c>
      <c r="M204" s="24" t="s">
        <v>36</v>
      </c>
      <c r="N204" s="8">
        <v>5</v>
      </c>
      <c r="O204" s="1">
        <v>4.58442</v>
      </c>
      <c r="P204" s="1">
        <v>0.428564788567612</v>
      </c>
      <c r="Q204" s="1">
        <v>0.191660000000001</v>
      </c>
      <c r="R204" s="1">
        <v>4.52326</v>
      </c>
      <c r="S204" s="1">
        <v>0.513803699869904</v>
      </c>
      <c r="T204" s="1">
        <v>0.229780000000001</v>
      </c>
      <c r="U204" s="32">
        <f t="shared" si="62"/>
        <v>0.0043284136836755</v>
      </c>
      <c r="V204" s="32">
        <f t="shared" si="63"/>
        <v>-0.013430625437572</v>
      </c>
      <c r="W204" s="1">
        <v>2.91343</v>
      </c>
      <c r="X204" s="1">
        <v>0.428050492932785</v>
      </c>
      <c r="Y204" s="1">
        <v>0.19143</v>
      </c>
      <c r="Z204" s="1">
        <v>2.49908</v>
      </c>
      <c r="AA204" s="1">
        <v>0.333039964568819</v>
      </c>
      <c r="AB204" s="1">
        <v>0.14894</v>
      </c>
      <c r="AC204" s="32">
        <f t="shared" si="64"/>
        <v>0.00786919953601214</v>
      </c>
      <c r="AD204" s="32">
        <f t="shared" si="65"/>
        <v>-0.153408417081358</v>
      </c>
      <c r="AE204" s="1">
        <v>1.63462</v>
      </c>
      <c r="AF204" s="1">
        <v>0.343996697658568</v>
      </c>
      <c r="AG204" s="1">
        <v>0.15384</v>
      </c>
      <c r="AH204" s="1">
        <v>1.94231</v>
      </c>
      <c r="AI204" s="1">
        <v>0.430018232752985</v>
      </c>
      <c r="AJ204" s="1">
        <v>0.19231</v>
      </c>
      <c r="AK204" s="32">
        <f t="shared" si="66"/>
        <v>0.0186605453052189</v>
      </c>
      <c r="AL204" s="32">
        <f t="shared" si="67"/>
        <v>0.172467624943623</v>
      </c>
    </row>
    <row r="205" spans="1:38">
      <c r="A205" s="5">
        <v>205</v>
      </c>
      <c r="B205" s="5">
        <v>50</v>
      </c>
      <c r="C205" t="s">
        <v>173</v>
      </c>
      <c r="D205" t="s">
        <v>174</v>
      </c>
      <c r="E205" t="s">
        <v>175</v>
      </c>
      <c r="F205" s="5">
        <v>3500</v>
      </c>
      <c r="G205" s="6">
        <v>1.5</v>
      </c>
      <c r="H205" s="5">
        <v>750</v>
      </c>
      <c r="I205" s="1" t="s">
        <v>45</v>
      </c>
      <c r="J205" s="7">
        <v>1.19625</v>
      </c>
      <c r="K205" s="24" t="s">
        <v>35</v>
      </c>
      <c r="L205" s="8">
        <v>3</v>
      </c>
      <c r="M205" s="24" t="s">
        <v>36</v>
      </c>
      <c r="N205" s="8">
        <v>5</v>
      </c>
      <c r="O205" s="1">
        <v>6.10068</v>
      </c>
      <c r="P205" s="1">
        <v>2.31292163388646</v>
      </c>
      <c r="Q205" s="1">
        <v>1.03437</v>
      </c>
      <c r="R205" s="1">
        <v>5.11297</v>
      </c>
      <c r="S205" s="1">
        <v>0.856928331017245</v>
      </c>
      <c r="T205" s="1">
        <v>0.38323</v>
      </c>
      <c r="U205" s="32">
        <f t="shared" si="62"/>
        <v>0.0343650668177201</v>
      </c>
      <c r="V205" s="32">
        <f t="shared" si="63"/>
        <v>-0.176619791692363</v>
      </c>
      <c r="W205" s="1">
        <v>3.27072</v>
      </c>
      <c r="X205" s="1">
        <v>1.04670342026765</v>
      </c>
      <c r="Y205" s="1">
        <v>0.4681</v>
      </c>
      <c r="Z205" s="1">
        <v>3.06355</v>
      </c>
      <c r="AA205" s="1">
        <v>0.523061021296751</v>
      </c>
      <c r="AB205" s="1">
        <v>0.23392</v>
      </c>
      <c r="AC205" s="32">
        <f t="shared" si="64"/>
        <v>0.0263130753665971</v>
      </c>
      <c r="AD205" s="32">
        <f t="shared" si="65"/>
        <v>-0.065435769906951</v>
      </c>
      <c r="AE205" s="1">
        <v>2.25</v>
      </c>
      <c r="AF205" s="1">
        <v>1.54805222150288</v>
      </c>
      <c r="AG205" s="1">
        <v>0.69231</v>
      </c>
      <c r="AH205" s="1">
        <v>1.48077</v>
      </c>
      <c r="AI205" s="1">
        <v>0.68801575599691</v>
      </c>
      <c r="AJ205" s="1">
        <v>0.30769</v>
      </c>
      <c r="AK205" s="32">
        <f t="shared" si="66"/>
        <v>0.137852096476204</v>
      </c>
      <c r="AL205" s="32">
        <f t="shared" si="67"/>
        <v>-0.418367993463688</v>
      </c>
    </row>
    <row r="206" spans="1:38">
      <c r="A206" s="5">
        <v>206</v>
      </c>
      <c r="B206" s="5">
        <v>50</v>
      </c>
      <c r="C206" t="s">
        <v>173</v>
      </c>
      <c r="D206" t="s">
        <v>174</v>
      </c>
      <c r="E206" t="s">
        <v>175</v>
      </c>
      <c r="F206" s="5">
        <v>3500</v>
      </c>
      <c r="G206" s="6">
        <v>1.5</v>
      </c>
      <c r="H206" s="5">
        <v>750</v>
      </c>
      <c r="I206" s="1" t="s">
        <v>45</v>
      </c>
      <c r="J206" s="7">
        <v>2.18318</v>
      </c>
      <c r="K206" s="24" t="s">
        <v>41</v>
      </c>
      <c r="L206" s="8">
        <v>3</v>
      </c>
      <c r="M206" s="24" t="s">
        <v>36</v>
      </c>
      <c r="N206" s="8">
        <v>5</v>
      </c>
      <c r="O206" s="1">
        <v>6.10068</v>
      </c>
      <c r="P206" s="1">
        <v>2.31292163388646</v>
      </c>
      <c r="Q206" s="1">
        <v>1.03437</v>
      </c>
      <c r="R206" s="1">
        <v>5.4271</v>
      </c>
      <c r="S206" s="1">
        <v>0.941809471443137</v>
      </c>
      <c r="T206" s="1">
        <v>0.42119</v>
      </c>
      <c r="U206" s="32">
        <f t="shared" si="62"/>
        <v>0.0347702914469092</v>
      </c>
      <c r="V206" s="32">
        <f t="shared" si="63"/>
        <v>-0.11699531907809</v>
      </c>
      <c r="W206" s="1">
        <v>3.27072</v>
      </c>
      <c r="X206" s="1">
        <v>1.04670342026765</v>
      </c>
      <c r="Y206" s="1">
        <v>0.4681</v>
      </c>
      <c r="Z206" s="1">
        <v>2.55862</v>
      </c>
      <c r="AA206" s="1">
        <v>0.713506930940408</v>
      </c>
      <c r="AB206" s="1">
        <v>0.31909</v>
      </c>
      <c r="AC206" s="32">
        <f t="shared" si="64"/>
        <v>0.0360358805098433</v>
      </c>
      <c r="AD206" s="32">
        <f t="shared" si="65"/>
        <v>-0.245542093513529</v>
      </c>
      <c r="AE206" s="1">
        <v>2.25</v>
      </c>
      <c r="AF206" s="1">
        <v>1.54805222150288</v>
      </c>
      <c r="AG206" s="1">
        <v>0.69231</v>
      </c>
      <c r="AH206" s="1">
        <v>2.42308</v>
      </c>
      <c r="AI206" s="1">
        <v>0.903013692033515</v>
      </c>
      <c r="AJ206" s="1">
        <v>0.40384</v>
      </c>
      <c r="AK206" s="32">
        <f t="shared" si="66"/>
        <v>0.122452048056706</v>
      </c>
      <c r="AL206" s="32">
        <f t="shared" si="67"/>
        <v>0.0741092419941856</v>
      </c>
    </row>
    <row r="207" spans="1:38">
      <c r="A207" s="5">
        <v>207</v>
      </c>
      <c r="B207" s="5">
        <v>50</v>
      </c>
      <c r="C207" t="s">
        <v>173</v>
      </c>
      <c r="D207" t="s">
        <v>174</v>
      </c>
      <c r="E207" t="s">
        <v>175</v>
      </c>
      <c r="F207" s="5">
        <v>3500</v>
      </c>
      <c r="G207" s="6">
        <v>1.5</v>
      </c>
      <c r="H207" s="5">
        <v>750</v>
      </c>
      <c r="I207" s="1" t="s">
        <v>45</v>
      </c>
      <c r="J207" s="7">
        <v>1.37252</v>
      </c>
      <c r="K207" s="24" t="s">
        <v>35</v>
      </c>
      <c r="L207" s="8">
        <v>4</v>
      </c>
      <c r="M207" s="24" t="s">
        <v>36</v>
      </c>
      <c r="N207" s="8">
        <v>5</v>
      </c>
      <c r="O207" s="1">
        <v>5.01333</v>
      </c>
      <c r="P207" s="1">
        <v>1.2847328564725</v>
      </c>
      <c r="Q207" s="1">
        <v>0.57455</v>
      </c>
      <c r="R207" s="1">
        <v>4.56135</v>
      </c>
      <c r="S207" s="1">
        <v>1.02821113809373</v>
      </c>
      <c r="T207" s="1">
        <v>0.45983</v>
      </c>
      <c r="U207" s="32">
        <f t="shared" si="62"/>
        <v>0.0232968529306572</v>
      </c>
      <c r="V207" s="32">
        <f t="shared" si="63"/>
        <v>-0.0944817326168053</v>
      </c>
      <c r="W207" s="1">
        <v>3.37275</v>
      </c>
      <c r="X207" s="1">
        <v>0.808808148141449</v>
      </c>
      <c r="Y207" s="1">
        <v>0.36171</v>
      </c>
      <c r="Z207" s="1">
        <v>3.20819</v>
      </c>
      <c r="AA207" s="1">
        <v>0.475924708331055</v>
      </c>
      <c r="AB207" s="1">
        <v>0.21284</v>
      </c>
      <c r="AC207" s="32">
        <f t="shared" si="64"/>
        <v>0.0159028079302221</v>
      </c>
      <c r="AD207" s="32">
        <f t="shared" si="65"/>
        <v>-0.0500215201536984</v>
      </c>
      <c r="AE207" s="1">
        <v>2.40385</v>
      </c>
      <c r="AF207" s="1">
        <v>1.37603151199382</v>
      </c>
      <c r="AG207" s="1">
        <v>0.61538</v>
      </c>
      <c r="AH207" s="1">
        <v>1.98077</v>
      </c>
      <c r="AI207" s="1">
        <v>1.3330319247865</v>
      </c>
      <c r="AJ207" s="1">
        <v>0.59615</v>
      </c>
      <c r="AK207" s="32">
        <f t="shared" si="66"/>
        <v>0.15611703494959</v>
      </c>
      <c r="AL207" s="32">
        <f t="shared" si="67"/>
        <v>-0.193585960721946</v>
      </c>
    </row>
    <row r="208" spans="1:38">
      <c r="A208" s="5">
        <v>208</v>
      </c>
      <c r="B208" s="5">
        <v>50</v>
      </c>
      <c r="C208" t="s">
        <v>173</v>
      </c>
      <c r="D208" t="s">
        <v>174</v>
      </c>
      <c r="E208" t="s">
        <v>175</v>
      </c>
      <c r="F208" s="5">
        <v>3500</v>
      </c>
      <c r="G208" s="6">
        <v>1.5</v>
      </c>
      <c r="H208" s="5">
        <v>750</v>
      </c>
      <c r="I208" s="1" t="s">
        <v>45</v>
      </c>
      <c r="J208" s="7">
        <v>2.48421</v>
      </c>
      <c r="K208" s="24" t="s">
        <v>41</v>
      </c>
      <c r="L208" s="8">
        <v>4</v>
      </c>
      <c r="M208" s="24" t="s">
        <v>36</v>
      </c>
      <c r="N208" s="8">
        <v>5</v>
      </c>
      <c r="O208" s="1">
        <v>5.01333</v>
      </c>
      <c r="P208" s="1">
        <v>1.2847328564725</v>
      </c>
      <c r="Q208" s="1">
        <v>0.57455</v>
      </c>
      <c r="R208" s="1">
        <v>5.67955</v>
      </c>
      <c r="S208" s="1">
        <v>1.19929269905224</v>
      </c>
      <c r="T208" s="1">
        <v>0.53634</v>
      </c>
      <c r="U208" s="32">
        <f t="shared" si="62"/>
        <v>0.0220518763571198</v>
      </c>
      <c r="V208" s="32">
        <f t="shared" si="63"/>
        <v>0.124771639282707</v>
      </c>
      <c r="W208" s="1">
        <v>3.37275</v>
      </c>
      <c r="X208" s="1">
        <v>0.808808148141449</v>
      </c>
      <c r="Y208" s="1">
        <v>0.36171</v>
      </c>
      <c r="Z208" s="1">
        <v>3.76706</v>
      </c>
      <c r="AA208" s="1">
        <v>0.856391674702645</v>
      </c>
      <c r="AB208" s="1">
        <v>0.38299</v>
      </c>
      <c r="AC208" s="32">
        <f t="shared" si="64"/>
        <v>0.021837865120797</v>
      </c>
      <c r="AD208" s="32">
        <f t="shared" si="65"/>
        <v>0.110566421040269</v>
      </c>
      <c r="AE208" s="1">
        <v>2.40385</v>
      </c>
      <c r="AF208" s="1">
        <v>1.37603151199382</v>
      </c>
      <c r="AG208" s="1">
        <v>0.61538</v>
      </c>
      <c r="AH208" s="1">
        <v>2.82692</v>
      </c>
      <c r="AI208" s="1">
        <v>1.46205304708824</v>
      </c>
      <c r="AJ208" s="1">
        <v>0.65385</v>
      </c>
      <c r="AK208" s="32">
        <f t="shared" si="66"/>
        <v>0.119031781500657</v>
      </c>
      <c r="AL208" s="32">
        <f t="shared" si="67"/>
        <v>0.162116161041749</v>
      </c>
    </row>
    <row r="209" spans="1:38">
      <c r="A209" s="5">
        <v>209</v>
      </c>
      <c r="B209" s="5">
        <v>50</v>
      </c>
      <c r="C209" t="s">
        <v>173</v>
      </c>
      <c r="D209" t="s">
        <v>174</v>
      </c>
      <c r="E209" t="s">
        <v>175</v>
      </c>
      <c r="F209" s="5">
        <v>3500</v>
      </c>
      <c r="G209" s="6">
        <v>1.5</v>
      </c>
      <c r="H209" s="5">
        <v>750</v>
      </c>
      <c r="I209" s="1" t="s">
        <v>45</v>
      </c>
      <c r="J209" s="7">
        <v>1.70735</v>
      </c>
      <c r="K209" s="24" t="s">
        <v>35</v>
      </c>
      <c r="L209" s="8">
        <v>5</v>
      </c>
      <c r="M209" s="30" t="s">
        <v>49</v>
      </c>
      <c r="N209" s="8">
        <v>5</v>
      </c>
      <c r="O209" s="1">
        <v>4.80613</v>
      </c>
      <c r="P209" s="1">
        <v>0.686048016176711</v>
      </c>
      <c r="Q209" s="1">
        <v>0.30681</v>
      </c>
      <c r="R209" s="1">
        <v>4.5848</v>
      </c>
      <c r="S209" s="1">
        <v>1.19848771458034</v>
      </c>
      <c r="T209" s="1">
        <v>0.535979999999999</v>
      </c>
      <c r="U209" s="32">
        <f t="shared" si="62"/>
        <v>0.0177416620397917</v>
      </c>
      <c r="V209" s="32">
        <f t="shared" si="63"/>
        <v>-0.0471457022144861</v>
      </c>
      <c r="W209" s="1">
        <v>3.49606</v>
      </c>
      <c r="X209" s="1">
        <v>0.713797619777483</v>
      </c>
      <c r="Y209" s="1">
        <v>0.31922</v>
      </c>
      <c r="Z209" s="1">
        <v>3.16147</v>
      </c>
      <c r="AA209" s="1">
        <v>0.713663455698833</v>
      </c>
      <c r="AB209" s="1">
        <v>0.31916</v>
      </c>
      <c r="AC209" s="32">
        <f t="shared" si="64"/>
        <v>0.0185287582736566</v>
      </c>
      <c r="AD209" s="32">
        <f t="shared" si="65"/>
        <v>-0.100599510812438</v>
      </c>
      <c r="AE209" s="1">
        <v>1.21154</v>
      </c>
      <c r="AF209" s="1">
        <v>0.68801575599691</v>
      </c>
      <c r="AG209" s="1">
        <v>0.30769</v>
      </c>
      <c r="AH209" s="1">
        <v>1.51923</v>
      </c>
      <c r="AI209" s="1">
        <v>0.774014930411552</v>
      </c>
      <c r="AJ209" s="1">
        <v>0.34615</v>
      </c>
      <c r="AK209" s="32">
        <f t="shared" si="66"/>
        <v>0.116412398889122</v>
      </c>
      <c r="AL209" s="32">
        <f t="shared" si="67"/>
        <v>0.226311349905783</v>
      </c>
    </row>
    <row r="210" spans="1:38">
      <c r="A210" s="5">
        <v>210</v>
      </c>
      <c r="B210" s="5">
        <v>50</v>
      </c>
      <c r="C210" t="s">
        <v>173</v>
      </c>
      <c r="D210" t="s">
        <v>174</v>
      </c>
      <c r="E210" t="s">
        <v>175</v>
      </c>
      <c r="F210" s="5">
        <v>3500</v>
      </c>
      <c r="G210" s="6">
        <v>1.5</v>
      </c>
      <c r="H210" s="5">
        <v>750</v>
      </c>
      <c r="I210" s="1" t="s">
        <v>45</v>
      </c>
      <c r="J210" s="7">
        <v>2.67155</v>
      </c>
      <c r="K210" s="24" t="s">
        <v>41</v>
      </c>
      <c r="L210" s="8">
        <v>5</v>
      </c>
      <c r="M210" s="30" t="s">
        <v>49</v>
      </c>
      <c r="N210" s="8">
        <v>5</v>
      </c>
      <c r="O210" s="1">
        <v>4.80613</v>
      </c>
      <c r="P210" s="1">
        <v>0.686048016176711</v>
      </c>
      <c r="Q210" s="1">
        <v>0.30681</v>
      </c>
      <c r="R210" s="1">
        <v>5.31977</v>
      </c>
      <c r="S210" s="1">
        <v>0.941988356881336</v>
      </c>
      <c r="T210" s="1">
        <v>0.42127</v>
      </c>
      <c r="U210" s="32">
        <f t="shared" si="62"/>
        <v>0.0103461703385497</v>
      </c>
      <c r="V210" s="32">
        <f t="shared" si="63"/>
        <v>0.101537882866393</v>
      </c>
      <c r="W210" s="1">
        <v>3.49606</v>
      </c>
      <c r="X210" s="1">
        <v>0.713797619777483</v>
      </c>
      <c r="Y210" s="1">
        <v>0.31922</v>
      </c>
      <c r="Z210" s="1">
        <v>3.40112</v>
      </c>
      <c r="AA210" s="1">
        <v>0.856525838781295</v>
      </c>
      <c r="AB210" s="1">
        <v>0.38305</v>
      </c>
      <c r="AC210" s="32">
        <f t="shared" si="64"/>
        <v>0.0210215575840036</v>
      </c>
      <c r="AD210" s="32">
        <f t="shared" si="65"/>
        <v>-0.027531830974733</v>
      </c>
      <c r="AE210" s="1">
        <v>1.21154</v>
      </c>
      <c r="AF210" s="1">
        <v>0.68801575599691</v>
      </c>
      <c r="AG210" s="1">
        <v>0.30769</v>
      </c>
      <c r="AH210" s="1">
        <v>1.88462</v>
      </c>
      <c r="AI210" s="1">
        <v>0.645016168789589</v>
      </c>
      <c r="AJ210" s="1">
        <v>0.28846</v>
      </c>
      <c r="AK210" s="32">
        <f t="shared" si="66"/>
        <v>0.0879261165234107</v>
      </c>
      <c r="AL210" s="32">
        <f t="shared" si="67"/>
        <v>0.441833931415169</v>
      </c>
    </row>
    <row r="211" spans="1:22">
      <c r="A211" s="5">
        <v>211</v>
      </c>
      <c r="B211" s="5">
        <v>50</v>
      </c>
      <c r="C211" t="s">
        <v>176</v>
      </c>
      <c r="D211" t="s">
        <v>174</v>
      </c>
      <c r="E211" t="s">
        <v>175</v>
      </c>
      <c r="F211" s="5">
        <v>3500</v>
      </c>
      <c r="G211" s="6">
        <v>1.5</v>
      </c>
      <c r="H211" s="5">
        <v>750</v>
      </c>
      <c r="I211" s="1" t="s">
        <v>45</v>
      </c>
      <c r="J211" s="7">
        <v>1.5</v>
      </c>
      <c r="K211" s="24" t="s">
        <v>35</v>
      </c>
      <c r="L211" s="8">
        <v>6</v>
      </c>
      <c r="M211" s="30" t="s">
        <v>49</v>
      </c>
      <c r="N211" s="8">
        <v>5</v>
      </c>
      <c r="O211" s="1">
        <v>2.72</v>
      </c>
      <c r="P211" s="1">
        <f>O211*0.2655</f>
        <v>0.72216</v>
      </c>
      <c r="R211" s="1">
        <v>3.4</v>
      </c>
      <c r="S211" s="1">
        <f>R211*0.2655</f>
        <v>0.9027</v>
      </c>
      <c r="U211" s="32">
        <f t="shared" si="62"/>
        <v>0.0281961</v>
      </c>
      <c r="V211" s="32">
        <f t="shared" si="63"/>
        <v>0.22314355131421</v>
      </c>
    </row>
    <row r="212" spans="1:22">
      <c r="A212" s="5">
        <v>212</v>
      </c>
      <c r="B212" s="5">
        <v>50</v>
      </c>
      <c r="C212" t="s">
        <v>176</v>
      </c>
      <c r="D212" t="s">
        <v>174</v>
      </c>
      <c r="E212" t="s">
        <v>175</v>
      </c>
      <c r="F212" s="5">
        <v>3500</v>
      </c>
      <c r="G212" s="6">
        <v>1.5</v>
      </c>
      <c r="H212" s="5">
        <v>750</v>
      </c>
      <c r="I212" s="1" t="s">
        <v>45</v>
      </c>
      <c r="J212" s="7">
        <v>2.5</v>
      </c>
      <c r="K212" s="24" t="s">
        <v>41</v>
      </c>
      <c r="L212" s="8">
        <v>6</v>
      </c>
      <c r="M212" s="30" t="s">
        <v>49</v>
      </c>
      <c r="N212" s="8">
        <v>5</v>
      </c>
      <c r="O212" s="1">
        <v>2.72</v>
      </c>
      <c r="P212" s="1">
        <f t="shared" ref="P212:P228" si="68">O212*0.2655</f>
        <v>0.72216</v>
      </c>
      <c r="R212" s="1">
        <v>4.47</v>
      </c>
      <c r="S212" s="1">
        <f t="shared" ref="S212:S228" si="69">R212*0.2655</f>
        <v>1.186785</v>
      </c>
      <c r="U212" s="32">
        <f t="shared" si="62"/>
        <v>0.0281961</v>
      </c>
      <c r="V212" s="32">
        <f t="shared" si="63"/>
        <v>0.496756528317571</v>
      </c>
    </row>
    <row r="213" spans="1:22">
      <c r="A213" s="5">
        <v>213</v>
      </c>
      <c r="B213" s="5">
        <v>51</v>
      </c>
      <c r="C213" s="1" t="s">
        <v>177</v>
      </c>
      <c r="D213" t="s">
        <v>178</v>
      </c>
      <c r="E213" t="s">
        <v>179</v>
      </c>
      <c r="F213" s="5">
        <v>1409</v>
      </c>
      <c r="G213" s="6">
        <v>4.3</v>
      </c>
      <c r="H213" s="5">
        <v>256</v>
      </c>
      <c r="I213" s="1" t="s">
        <v>45</v>
      </c>
      <c r="J213" s="7">
        <v>2.6</v>
      </c>
      <c r="K213" s="24" t="s">
        <v>41</v>
      </c>
      <c r="L213" s="8">
        <v>4</v>
      </c>
      <c r="M213" s="24" t="s">
        <v>36</v>
      </c>
      <c r="N213" s="8">
        <v>5</v>
      </c>
      <c r="O213" s="1">
        <v>1.58</v>
      </c>
      <c r="P213" s="1">
        <f t="shared" si="68"/>
        <v>0.41949</v>
      </c>
      <c r="R213" s="1">
        <v>1.48</v>
      </c>
      <c r="S213" s="1">
        <f t="shared" si="69"/>
        <v>0.39294</v>
      </c>
      <c r="U213" s="32">
        <f t="shared" si="62"/>
        <v>0.0281961</v>
      </c>
      <c r="V213" s="32">
        <f t="shared" si="63"/>
        <v>-0.0653827592628518</v>
      </c>
    </row>
    <row r="214" spans="1:22">
      <c r="A214" s="5">
        <v>214</v>
      </c>
      <c r="B214" s="5">
        <v>51</v>
      </c>
      <c r="C214" s="1" t="s">
        <v>177</v>
      </c>
      <c r="D214" t="s">
        <v>178</v>
      </c>
      <c r="E214" t="s">
        <v>179</v>
      </c>
      <c r="F214" s="5">
        <v>1409</v>
      </c>
      <c r="G214" s="6">
        <v>4.3</v>
      </c>
      <c r="H214" s="5">
        <v>256</v>
      </c>
      <c r="I214" s="1" t="s">
        <v>45</v>
      </c>
      <c r="J214" s="7">
        <v>3.1</v>
      </c>
      <c r="K214" s="24" t="s">
        <v>41</v>
      </c>
      <c r="L214" s="8">
        <v>1</v>
      </c>
      <c r="M214" s="24" t="s">
        <v>36</v>
      </c>
      <c r="N214" s="8">
        <v>5</v>
      </c>
      <c r="O214" s="1">
        <v>1.58</v>
      </c>
      <c r="P214" s="1">
        <f t="shared" si="68"/>
        <v>0.41949</v>
      </c>
      <c r="R214" s="1">
        <v>1.43</v>
      </c>
      <c r="S214" s="1">
        <f t="shared" si="69"/>
        <v>0.379665</v>
      </c>
      <c r="U214" s="32">
        <f t="shared" si="62"/>
        <v>0.0281961</v>
      </c>
      <c r="V214" s="32">
        <f t="shared" si="63"/>
        <v>-0.0997504027670596</v>
      </c>
    </row>
    <row r="215" spans="1:22">
      <c r="A215" s="5">
        <v>215</v>
      </c>
      <c r="B215" s="5">
        <v>52</v>
      </c>
      <c r="C215" s="1" t="s">
        <v>180</v>
      </c>
      <c r="D215" t="s">
        <v>181</v>
      </c>
      <c r="E215" t="s">
        <v>182</v>
      </c>
      <c r="F215" s="5">
        <v>890</v>
      </c>
      <c r="G215" s="6">
        <v>6</v>
      </c>
      <c r="H215" s="5">
        <v>720</v>
      </c>
      <c r="I215" s="1" t="s">
        <v>34</v>
      </c>
      <c r="J215" s="7">
        <v>0.55</v>
      </c>
      <c r="K215" s="24" t="s">
        <v>35</v>
      </c>
      <c r="L215" s="8">
        <v>4</v>
      </c>
      <c r="M215" s="24" t="s">
        <v>36</v>
      </c>
      <c r="N215" s="8">
        <v>10</v>
      </c>
      <c r="O215" s="1">
        <v>5.65</v>
      </c>
      <c r="P215" s="1">
        <f t="shared" si="68"/>
        <v>1.500075</v>
      </c>
      <c r="R215" s="1">
        <v>8.04</v>
      </c>
      <c r="S215" s="1">
        <f t="shared" si="69"/>
        <v>2.13462</v>
      </c>
      <c r="U215" s="32">
        <f t="shared" si="62"/>
        <v>0.01409805</v>
      </c>
      <c r="V215" s="32">
        <f t="shared" si="63"/>
        <v>0.352773538032525</v>
      </c>
    </row>
    <row r="216" spans="1:22">
      <c r="A216" s="5">
        <v>216</v>
      </c>
      <c r="B216" s="5">
        <v>53</v>
      </c>
      <c r="C216" s="1" t="s">
        <v>183</v>
      </c>
      <c r="D216" t="s">
        <v>184</v>
      </c>
      <c r="E216" t="s">
        <v>185</v>
      </c>
      <c r="F216" s="5">
        <v>1324</v>
      </c>
      <c r="G216" s="6">
        <v>2.4</v>
      </c>
      <c r="H216" s="5">
        <v>382</v>
      </c>
      <c r="I216" s="1" t="s">
        <v>45</v>
      </c>
      <c r="J216" s="7">
        <v>0.73</v>
      </c>
      <c r="K216" s="24" t="s">
        <v>35</v>
      </c>
      <c r="L216" s="8">
        <v>1</v>
      </c>
      <c r="M216" s="24" t="s">
        <v>36</v>
      </c>
      <c r="N216" s="8">
        <v>6</v>
      </c>
      <c r="O216" s="1">
        <v>1.91831033333333</v>
      </c>
      <c r="P216" s="1">
        <f t="shared" si="68"/>
        <v>0.509311393499999</v>
      </c>
      <c r="R216" s="1">
        <v>2.03475533333333</v>
      </c>
      <c r="S216" s="1">
        <f t="shared" si="69"/>
        <v>0.540227540999999</v>
      </c>
      <c r="U216" s="32">
        <f t="shared" si="62"/>
        <v>0.02349675</v>
      </c>
      <c r="V216" s="32">
        <f t="shared" si="63"/>
        <v>0.0589308184866274</v>
      </c>
    </row>
    <row r="217" spans="1:22">
      <c r="A217" s="5">
        <v>217</v>
      </c>
      <c r="B217" s="5">
        <v>53</v>
      </c>
      <c r="C217" s="1" t="s">
        <v>183</v>
      </c>
      <c r="D217" t="s">
        <v>184</v>
      </c>
      <c r="E217" t="s">
        <v>185</v>
      </c>
      <c r="F217" s="5">
        <v>1324</v>
      </c>
      <c r="G217" s="6">
        <v>2.4</v>
      </c>
      <c r="H217" s="5">
        <v>382</v>
      </c>
      <c r="I217" s="1" t="s">
        <v>45</v>
      </c>
      <c r="J217" s="7">
        <v>0.73</v>
      </c>
      <c r="K217" s="24" t="s">
        <v>35</v>
      </c>
      <c r="L217" s="8">
        <v>2</v>
      </c>
      <c r="M217" s="24" t="s">
        <v>36</v>
      </c>
      <c r="N217" s="8">
        <v>6</v>
      </c>
      <c r="O217" s="1">
        <v>1.1063465</v>
      </c>
      <c r="P217" s="1">
        <f t="shared" si="68"/>
        <v>0.29373499575</v>
      </c>
      <c r="R217" s="1">
        <v>1.179332</v>
      </c>
      <c r="S217" s="1">
        <f t="shared" si="69"/>
        <v>0.313112646</v>
      </c>
      <c r="U217" s="32">
        <f t="shared" si="62"/>
        <v>0.02349675</v>
      </c>
      <c r="V217" s="32">
        <f t="shared" si="63"/>
        <v>0.0638850313126328</v>
      </c>
    </row>
    <row r="218" spans="1:22">
      <c r="A218" s="5">
        <v>218</v>
      </c>
      <c r="B218" s="5">
        <v>53</v>
      </c>
      <c r="C218" s="1" t="s">
        <v>183</v>
      </c>
      <c r="D218" t="s">
        <v>184</v>
      </c>
      <c r="E218" t="s">
        <v>185</v>
      </c>
      <c r="F218" s="5">
        <v>1324</v>
      </c>
      <c r="G218" s="6">
        <v>2.4</v>
      </c>
      <c r="H218" s="5">
        <v>382</v>
      </c>
      <c r="I218" s="1" t="s">
        <v>45</v>
      </c>
      <c r="J218" s="7">
        <v>0.73</v>
      </c>
      <c r="K218" s="24" t="s">
        <v>35</v>
      </c>
      <c r="L218" s="8">
        <v>3</v>
      </c>
      <c r="M218" s="24" t="s">
        <v>36</v>
      </c>
      <c r="N218" s="8">
        <v>6</v>
      </c>
      <c r="O218" s="1">
        <v>2.4408735</v>
      </c>
      <c r="P218" s="1">
        <f t="shared" si="68"/>
        <v>0.64805191425</v>
      </c>
      <c r="R218" s="1">
        <v>2.5474185</v>
      </c>
      <c r="S218" s="1">
        <f t="shared" si="69"/>
        <v>0.67633961175</v>
      </c>
      <c r="U218" s="32">
        <f t="shared" si="62"/>
        <v>0.02349675</v>
      </c>
      <c r="V218" s="32">
        <f t="shared" si="63"/>
        <v>0.0427245264092047</v>
      </c>
    </row>
    <row r="219" spans="1:22">
      <c r="A219" s="5">
        <v>219</v>
      </c>
      <c r="B219" s="5">
        <v>53</v>
      </c>
      <c r="C219" s="1" t="s">
        <v>183</v>
      </c>
      <c r="D219" t="s">
        <v>184</v>
      </c>
      <c r="E219" t="s">
        <v>185</v>
      </c>
      <c r="F219" s="5">
        <v>1324</v>
      </c>
      <c r="G219" s="6">
        <v>2.4</v>
      </c>
      <c r="H219" s="5">
        <v>382</v>
      </c>
      <c r="I219" s="1" t="s">
        <v>45</v>
      </c>
      <c r="J219" s="7">
        <v>0.73</v>
      </c>
      <c r="K219" s="24" t="s">
        <v>35</v>
      </c>
      <c r="L219" s="8">
        <v>4</v>
      </c>
      <c r="M219" s="24" t="s">
        <v>36</v>
      </c>
      <c r="N219" s="8">
        <v>6</v>
      </c>
      <c r="O219" s="1">
        <v>1.43929583333333</v>
      </c>
      <c r="P219" s="1">
        <f t="shared" si="68"/>
        <v>0.382133043749999</v>
      </c>
      <c r="R219" s="1">
        <v>1.55967283333333</v>
      </c>
      <c r="S219" s="1">
        <f t="shared" si="69"/>
        <v>0.414093137249999</v>
      </c>
      <c r="U219" s="32">
        <f t="shared" si="62"/>
        <v>0.02349675</v>
      </c>
      <c r="V219" s="32">
        <f t="shared" si="63"/>
        <v>0.0803220876879195</v>
      </c>
    </row>
    <row r="220" spans="1:22">
      <c r="A220" s="5">
        <v>220</v>
      </c>
      <c r="B220" s="5">
        <v>53</v>
      </c>
      <c r="C220" s="1" t="s">
        <v>183</v>
      </c>
      <c r="D220" t="s">
        <v>184</v>
      </c>
      <c r="E220" t="s">
        <v>185</v>
      </c>
      <c r="F220" s="5">
        <v>1324</v>
      </c>
      <c r="G220" s="6">
        <v>2.4</v>
      </c>
      <c r="H220" s="5">
        <v>382</v>
      </c>
      <c r="I220" s="1" t="s">
        <v>45</v>
      </c>
      <c r="J220" s="7">
        <v>0.73</v>
      </c>
      <c r="K220" s="24" t="s">
        <v>35</v>
      </c>
      <c r="L220" s="8">
        <v>5</v>
      </c>
      <c r="M220" s="30" t="s">
        <v>49</v>
      </c>
      <c r="N220" s="8">
        <v>6</v>
      </c>
      <c r="O220" s="1">
        <v>1.59097466666667</v>
      </c>
      <c r="P220" s="1">
        <f t="shared" si="68"/>
        <v>0.422403774000001</v>
      </c>
      <c r="R220" s="1">
        <v>1.65803366666667</v>
      </c>
      <c r="S220" s="1">
        <f t="shared" si="69"/>
        <v>0.440207938500001</v>
      </c>
      <c r="U220" s="32">
        <f t="shared" si="62"/>
        <v>0.02349675</v>
      </c>
      <c r="V220" s="32">
        <f t="shared" si="63"/>
        <v>0.0412855357667753</v>
      </c>
    </row>
    <row r="221" spans="1:22">
      <c r="A221" s="5">
        <v>221</v>
      </c>
      <c r="B221" s="5">
        <v>54</v>
      </c>
      <c r="C221" s="1" t="s">
        <v>186</v>
      </c>
      <c r="D221" t="s">
        <v>187</v>
      </c>
      <c r="E221" t="s">
        <v>188</v>
      </c>
      <c r="F221" s="5">
        <v>3200</v>
      </c>
      <c r="G221" s="6">
        <v>-1.23</v>
      </c>
      <c r="H221" s="5">
        <v>426</v>
      </c>
      <c r="I221" s="1" t="s">
        <v>45</v>
      </c>
      <c r="J221" s="7">
        <v>2.3</v>
      </c>
      <c r="K221" s="24" t="s">
        <v>41</v>
      </c>
      <c r="L221" s="8">
        <v>1</v>
      </c>
      <c r="M221" s="24" t="s">
        <v>36</v>
      </c>
      <c r="N221" s="8">
        <v>4</v>
      </c>
      <c r="O221" s="1">
        <v>2.87699</v>
      </c>
      <c r="P221" s="1">
        <f t="shared" si="68"/>
        <v>0.763840845</v>
      </c>
      <c r="R221" s="1">
        <v>3.23007</v>
      </c>
      <c r="S221" s="1">
        <f t="shared" si="69"/>
        <v>0.857583585</v>
      </c>
      <c r="U221" s="32">
        <f t="shared" si="62"/>
        <v>0.035245125</v>
      </c>
      <c r="V221" s="32">
        <f t="shared" si="63"/>
        <v>0.115759200105882</v>
      </c>
    </row>
    <row r="222" spans="1:22">
      <c r="A222" s="5">
        <v>222</v>
      </c>
      <c r="B222" s="5">
        <v>54</v>
      </c>
      <c r="C222" s="1" t="s">
        <v>186</v>
      </c>
      <c r="D222" t="s">
        <v>187</v>
      </c>
      <c r="E222" t="s">
        <v>188</v>
      </c>
      <c r="F222" s="5">
        <v>3200</v>
      </c>
      <c r="G222" s="6">
        <v>-1.23</v>
      </c>
      <c r="H222" s="5">
        <v>426</v>
      </c>
      <c r="I222" s="1" t="s">
        <v>45</v>
      </c>
      <c r="J222" s="7">
        <v>2.3</v>
      </c>
      <c r="K222" s="24" t="s">
        <v>41</v>
      </c>
      <c r="L222" s="8">
        <v>2</v>
      </c>
      <c r="M222" s="24" t="s">
        <v>36</v>
      </c>
      <c r="N222" s="8">
        <v>4</v>
      </c>
      <c r="O222" s="1">
        <v>2.85421</v>
      </c>
      <c r="P222" s="1">
        <f t="shared" si="68"/>
        <v>0.757792755</v>
      </c>
      <c r="R222" s="1">
        <v>2.78588</v>
      </c>
      <c r="S222" s="1">
        <f t="shared" si="69"/>
        <v>0.73965114</v>
      </c>
      <c r="U222" s="32">
        <f t="shared" si="62"/>
        <v>0.035245125</v>
      </c>
      <c r="V222" s="32">
        <f t="shared" si="63"/>
        <v>-0.0242312953621504</v>
      </c>
    </row>
    <row r="223" spans="1:22">
      <c r="A223" s="5">
        <v>223</v>
      </c>
      <c r="B223" s="5">
        <v>54</v>
      </c>
      <c r="C223" s="1" t="s">
        <v>186</v>
      </c>
      <c r="D223" t="s">
        <v>187</v>
      </c>
      <c r="E223" t="s">
        <v>188</v>
      </c>
      <c r="F223" s="5">
        <v>3200</v>
      </c>
      <c r="G223" s="6">
        <v>-1.23</v>
      </c>
      <c r="H223" s="5">
        <v>426</v>
      </c>
      <c r="I223" s="1" t="s">
        <v>45</v>
      </c>
      <c r="J223" s="7">
        <v>2.3</v>
      </c>
      <c r="K223" s="24" t="s">
        <v>41</v>
      </c>
      <c r="L223" s="8">
        <v>3</v>
      </c>
      <c r="M223" s="24" t="s">
        <v>36</v>
      </c>
      <c r="N223" s="8">
        <v>4</v>
      </c>
      <c r="O223" s="1">
        <v>2.95672</v>
      </c>
      <c r="P223" s="1">
        <f t="shared" si="68"/>
        <v>0.78500916</v>
      </c>
      <c r="R223" s="1">
        <v>2.51822</v>
      </c>
      <c r="S223" s="1">
        <f t="shared" si="69"/>
        <v>0.66858741</v>
      </c>
      <c r="U223" s="32">
        <f t="shared" si="62"/>
        <v>0.035245125</v>
      </c>
      <c r="V223" s="32">
        <f t="shared" si="63"/>
        <v>-0.160528243087297</v>
      </c>
    </row>
    <row r="224" spans="1:38">
      <c r="A224" s="5">
        <v>224</v>
      </c>
      <c r="B224" s="5">
        <v>54</v>
      </c>
      <c r="C224" s="1" t="s">
        <v>186</v>
      </c>
      <c r="D224" t="s">
        <v>187</v>
      </c>
      <c r="E224" t="s">
        <v>188</v>
      </c>
      <c r="F224" s="5">
        <v>3200</v>
      </c>
      <c r="G224" s="6">
        <v>-1.23</v>
      </c>
      <c r="H224" s="5">
        <v>426</v>
      </c>
      <c r="I224" s="1" t="s">
        <v>45</v>
      </c>
      <c r="J224" s="7">
        <v>2.3</v>
      </c>
      <c r="K224" s="24" t="s">
        <v>41</v>
      </c>
      <c r="L224" s="8">
        <v>4</v>
      </c>
      <c r="M224" s="24" t="s">
        <v>36</v>
      </c>
      <c r="N224" s="8">
        <v>4</v>
      </c>
      <c r="O224" s="1">
        <v>3.418</v>
      </c>
      <c r="P224" s="1">
        <f t="shared" si="68"/>
        <v>0.907479</v>
      </c>
      <c r="R224" s="1">
        <v>3.35535</v>
      </c>
      <c r="S224" s="1">
        <f t="shared" si="69"/>
        <v>0.890845425</v>
      </c>
      <c r="U224" s="32">
        <f t="shared" si="62"/>
        <v>0.035245125</v>
      </c>
      <c r="V224" s="32">
        <f t="shared" si="63"/>
        <v>-0.0184994978033053</v>
      </c>
      <c r="W224" s="1">
        <v>2.02723</v>
      </c>
      <c r="X224" s="1">
        <f t="shared" ref="X224:X227" si="70">W224*0.2195</f>
        <v>0.444976985</v>
      </c>
      <c r="Z224" s="1">
        <v>2.16955</v>
      </c>
      <c r="AA224" s="1">
        <f t="shared" ref="AA224:AA227" si="71">Z224*0.2195</f>
        <v>0.476216225</v>
      </c>
      <c r="AC224" s="32">
        <f t="shared" ref="AC224:AC227" si="72">(AA224^2)/(N224*(Z224^2))+(X224^2)/(N224*(W224^2))</f>
        <v>0.024090125</v>
      </c>
      <c r="AD224" s="32">
        <f t="shared" ref="AD224:AD227" si="73">LN(Z224)-LN(W224)</f>
        <v>0.0678494435632572</v>
      </c>
      <c r="AE224" s="1">
        <v>1.15432</v>
      </c>
      <c r="AF224" s="1">
        <f t="shared" ref="AF224:AF227" si="74">AE224*0.3351</f>
        <v>0.386812632</v>
      </c>
      <c r="AH224" s="1">
        <v>1.88272</v>
      </c>
      <c r="AI224" s="1">
        <f t="shared" ref="AI224:AI227" si="75">AH224*0.3351</f>
        <v>0.630899472</v>
      </c>
      <c r="AK224" s="32">
        <f t="shared" ref="AK224:AK227" si="76">(AI224^2)/(N224*(AH224^2))+(AF224^2)/(N224*(AE224^2))</f>
        <v>0.056146005</v>
      </c>
      <c r="AL224" s="32">
        <f t="shared" ref="AL224:AL227" si="77">LN(AH224)-LN(AE224)</f>
        <v>0.489206113726618</v>
      </c>
    </row>
    <row r="225" spans="1:38">
      <c r="A225" s="5">
        <v>225</v>
      </c>
      <c r="B225" s="5">
        <v>54</v>
      </c>
      <c r="C225" s="1" t="s">
        <v>186</v>
      </c>
      <c r="D225" t="s">
        <v>187</v>
      </c>
      <c r="E225" t="s">
        <v>188</v>
      </c>
      <c r="F225" s="5">
        <v>3200</v>
      </c>
      <c r="G225" s="6">
        <v>-1.23</v>
      </c>
      <c r="H225" s="5">
        <v>426</v>
      </c>
      <c r="I225" s="1" t="s">
        <v>45</v>
      </c>
      <c r="J225" s="7">
        <v>2.3</v>
      </c>
      <c r="K225" s="24" t="s">
        <v>41</v>
      </c>
      <c r="L225" s="8">
        <v>5</v>
      </c>
      <c r="M225" s="30" t="s">
        <v>49</v>
      </c>
      <c r="N225" s="8">
        <v>4</v>
      </c>
      <c r="O225" s="1">
        <v>3.40091</v>
      </c>
      <c r="P225" s="1">
        <f t="shared" si="68"/>
        <v>0.902941605</v>
      </c>
      <c r="R225" s="1">
        <v>3.44647</v>
      </c>
      <c r="S225" s="1">
        <f t="shared" si="69"/>
        <v>0.915037785</v>
      </c>
      <c r="U225" s="32">
        <f t="shared" si="62"/>
        <v>0.035245125</v>
      </c>
      <c r="V225" s="32">
        <f t="shared" si="63"/>
        <v>0.0133074759530216</v>
      </c>
      <c r="W225" s="1">
        <v>2.00866</v>
      </c>
      <c r="X225" s="1">
        <f t="shared" si="70"/>
        <v>0.44090087</v>
      </c>
      <c r="Z225" s="1">
        <v>1.71163</v>
      </c>
      <c r="AA225" s="1">
        <f t="shared" si="71"/>
        <v>0.375702785</v>
      </c>
      <c r="AC225" s="32">
        <f t="shared" si="72"/>
        <v>0.024090125</v>
      </c>
      <c r="AD225" s="32">
        <f t="shared" si="73"/>
        <v>-0.160021700216673</v>
      </c>
      <c r="AE225" s="1">
        <v>1.60494</v>
      </c>
      <c r="AF225" s="1">
        <f t="shared" si="74"/>
        <v>0.537815394</v>
      </c>
      <c r="AH225" s="1">
        <v>1.97531</v>
      </c>
      <c r="AI225" s="1">
        <f t="shared" si="75"/>
        <v>0.661926381</v>
      </c>
      <c r="AK225" s="32">
        <f t="shared" si="76"/>
        <v>0.056146005</v>
      </c>
      <c r="AL225" s="32">
        <f t="shared" si="77"/>
        <v>0.207638975355511</v>
      </c>
    </row>
    <row r="226" spans="1:38">
      <c r="A226" s="5">
        <v>226</v>
      </c>
      <c r="B226" s="5">
        <v>54</v>
      </c>
      <c r="C226" s="1" t="s">
        <v>186</v>
      </c>
      <c r="D226" t="s">
        <v>187</v>
      </c>
      <c r="E226" t="s">
        <v>188</v>
      </c>
      <c r="F226" s="5">
        <v>3200</v>
      </c>
      <c r="G226" s="6">
        <v>-1.23</v>
      </c>
      <c r="H226" s="5">
        <v>426</v>
      </c>
      <c r="I226" s="1" t="s">
        <v>45</v>
      </c>
      <c r="J226" s="7">
        <v>2.3</v>
      </c>
      <c r="K226" s="24" t="s">
        <v>41</v>
      </c>
      <c r="L226" s="8">
        <v>6</v>
      </c>
      <c r="M226" s="30" t="s">
        <v>49</v>
      </c>
      <c r="N226" s="8">
        <v>4</v>
      </c>
      <c r="O226" s="1">
        <v>3.53759</v>
      </c>
      <c r="P226" s="1">
        <f t="shared" si="68"/>
        <v>0.939230145</v>
      </c>
      <c r="R226" s="1">
        <v>3.53759</v>
      </c>
      <c r="S226" s="1">
        <f t="shared" si="69"/>
        <v>0.939230145</v>
      </c>
      <c r="U226" s="32">
        <f t="shared" si="62"/>
        <v>0.035245125</v>
      </c>
      <c r="V226" s="32">
        <f t="shared" si="63"/>
        <v>0</v>
      </c>
      <c r="W226" s="1">
        <v>1.82302</v>
      </c>
      <c r="X226" s="1">
        <f t="shared" si="70"/>
        <v>0.40015289</v>
      </c>
      <c r="Z226" s="1">
        <v>1.56312</v>
      </c>
      <c r="AA226" s="1">
        <f t="shared" si="71"/>
        <v>0.34310484</v>
      </c>
      <c r="AC226" s="32">
        <f t="shared" si="72"/>
        <v>0.024090125</v>
      </c>
      <c r="AD226" s="32">
        <f t="shared" si="73"/>
        <v>-0.15381064263927</v>
      </c>
      <c r="AE226" s="1">
        <v>1.56173</v>
      </c>
      <c r="AF226" s="1">
        <f t="shared" si="74"/>
        <v>0.523335723</v>
      </c>
      <c r="AH226" s="1">
        <v>1.87654</v>
      </c>
      <c r="AI226" s="1">
        <f t="shared" si="75"/>
        <v>0.628828554</v>
      </c>
      <c r="AK226" s="32">
        <f t="shared" si="76"/>
        <v>0.056146005</v>
      </c>
      <c r="AL226" s="32">
        <f t="shared" si="77"/>
        <v>0.183635474483467</v>
      </c>
    </row>
    <row r="227" spans="1:38">
      <c r="A227" s="5">
        <v>227</v>
      </c>
      <c r="B227" s="5">
        <v>54</v>
      </c>
      <c r="C227" s="1" t="s">
        <v>186</v>
      </c>
      <c r="D227" t="s">
        <v>187</v>
      </c>
      <c r="E227" t="s">
        <v>188</v>
      </c>
      <c r="F227" s="5">
        <v>3200</v>
      </c>
      <c r="G227" s="6">
        <v>-1.23</v>
      </c>
      <c r="H227" s="5">
        <v>426</v>
      </c>
      <c r="I227" s="1" t="s">
        <v>45</v>
      </c>
      <c r="J227" s="7">
        <v>2.3</v>
      </c>
      <c r="K227" s="24" t="s">
        <v>41</v>
      </c>
      <c r="L227" s="8">
        <v>7</v>
      </c>
      <c r="M227" s="30" t="s">
        <v>49</v>
      </c>
      <c r="N227" s="8">
        <v>4</v>
      </c>
      <c r="O227" s="1">
        <v>3.11048</v>
      </c>
      <c r="P227" s="1">
        <f t="shared" si="68"/>
        <v>0.82583244</v>
      </c>
      <c r="R227" s="1">
        <v>3.02506</v>
      </c>
      <c r="S227" s="1">
        <f t="shared" si="69"/>
        <v>0.80315343</v>
      </c>
      <c r="U227" s="32">
        <f t="shared" si="62"/>
        <v>0.035245125</v>
      </c>
      <c r="V227" s="32">
        <f t="shared" si="63"/>
        <v>-0.027846129120991</v>
      </c>
      <c r="W227" s="1">
        <v>2.05817</v>
      </c>
      <c r="X227" s="1">
        <f t="shared" si="70"/>
        <v>0.451768315</v>
      </c>
      <c r="Z227" s="1">
        <v>1.84777</v>
      </c>
      <c r="AA227" s="1">
        <f t="shared" si="71"/>
        <v>0.405585515</v>
      </c>
      <c r="AC227" s="32">
        <f t="shared" si="72"/>
        <v>0.024090125</v>
      </c>
      <c r="AD227" s="32">
        <f t="shared" si="73"/>
        <v>-0.107837731871271</v>
      </c>
      <c r="AE227" s="1">
        <v>1.34568</v>
      </c>
      <c r="AF227" s="1">
        <f t="shared" si="74"/>
        <v>0.450937368</v>
      </c>
      <c r="AH227" s="1">
        <v>1.96296</v>
      </c>
      <c r="AI227" s="1">
        <f t="shared" si="75"/>
        <v>0.657787896</v>
      </c>
      <c r="AK227" s="32">
        <f t="shared" si="76"/>
        <v>0.056146005</v>
      </c>
      <c r="AL227" s="32">
        <f t="shared" si="77"/>
        <v>0.377554076611302</v>
      </c>
    </row>
    <row r="228" spans="1:22">
      <c r="A228" s="5">
        <v>228</v>
      </c>
      <c r="B228" s="5">
        <v>55</v>
      </c>
      <c r="C228" s="1" t="s">
        <v>189</v>
      </c>
      <c r="D228" t="s">
        <v>190</v>
      </c>
      <c r="E228" t="s">
        <v>191</v>
      </c>
      <c r="F228" s="5">
        <v>580</v>
      </c>
      <c r="G228" s="6">
        <v>21.9</v>
      </c>
      <c r="H228" s="5">
        <v>1508</v>
      </c>
      <c r="I228" s="1" t="s">
        <v>45</v>
      </c>
      <c r="J228" s="7">
        <v>1.3</v>
      </c>
      <c r="K228" s="24" t="s">
        <v>35</v>
      </c>
      <c r="L228" s="8">
        <v>5</v>
      </c>
      <c r="M228" s="30" t="s">
        <v>49</v>
      </c>
      <c r="N228" s="8">
        <v>4</v>
      </c>
      <c r="O228" s="1">
        <v>3.62</v>
      </c>
      <c r="P228" s="1">
        <f t="shared" si="68"/>
        <v>0.96111</v>
      </c>
      <c r="R228" s="1">
        <v>4.62</v>
      </c>
      <c r="S228" s="1">
        <f t="shared" si="69"/>
        <v>1.22661</v>
      </c>
      <c r="U228" s="32">
        <f t="shared" si="62"/>
        <v>0.035245125</v>
      </c>
      <c r="V228" s="32">
        <f t="shared" si="63"/>
        <v>0.243920679255968</v>
      </c>
    </row>
    <row r="229" spans="1:22">
      <c r="A229" s="5">
        <v>229</v>
      </c>
      <c r="B229" s="5">
        <v>56</v>
      </c>
      <c r="C229" s="1" t="s">
        <v>192</v>
      </c>
      <c r="D229" t="s">
        <v>193</v>
      </c>
      <c r="E229" t="s">
        <v>194</v>
      </c>
      <c r="F229" s="5">
        <v>4000</v>
      </c>
      <c r="G229" s="6">
        <v>2.92</v>
      </c>
      <c r="H229" s="5">
        <v>1500</v>
      </c>
      <c r="I229" s="1" t="s">
        <v>34</v>
      </c>
      <c r="J229" s="7">
        <v>1</v>
      </c>
      <c r="K229" s="24" t="s">
        <v>35</v>
      </c>
      <c r="L229" s="8">
        <v>3</v>
      </c>
      <c r="M229" s="24" t="s">
        <v>36</v>
      </c>
      <c r="N229" s="8">
        <v>5</v>
      </c>
      <c r="O229" s="1">
        <v>3.37</v>
      </c>
      <c r="P229" s="12">
        <f>Q229*(N229^0.5)</f>
        <v>0.469574275274956</v>
      </c>
      <c r="Q229" s="1">
        <v>0.21</v>
      </c>
      <c r="R229" s="1">
        <v>3.51</v>
      </c>
      <c r="S229" s="12">
        <f>T229*(N229^0.5)</f>
        <v>0.447213595499958</v>
      </c>
      <c r="T229" s="1">
        <v>0.2</v>
      </c>
      <c r="U229" s="32">
        <f t="shared" si="62"/>
        <v>0.00712982879625853</v>
      </c>
      <c r="V229" s="32">
        <f t="shared" si="63"/>
        <v>0.0407032931135038</v>
      </c>
    </row>
    <row r="230" spans="1:22">
      <c r="A230" s="5">
        <v>230</v>
      </c>
      <c r="B230" s="5">
        <v>56</v>
      </c>
      <c r="C230" s="1" t="s">
        <v>192</v>
      </c>
      <c r="D230" t="s">
        <v>193</v>
      </c>
      <c r="E230" t="s">
        <v>194</v>
      </c>
      <c r="F230" s="5">
        <v>4000</v>
      </c>
      <c r="G230" s="6">
        <v>2.92</v>
      </c>
      <c r="H230" s="5">
        <v>1500</v>
      </c>
      <c r="I230" s="1" t="s">
        <v>34</v>
      </c>
      <c r="J230" s="7">
        <f>12.97-10.78</f>
        <v>2.19</v>
      </c>
      <c r="K230" s="24" t="s">
        <v>41</v>
      </c>
      <c r="L230" s="8">
        <v>3</v>
      </c>
      <c r="M230" s="24" t="s">
        <v>36</v>
      </c>
      <c r="N230" s="8">
        <v>5</v>
      </c>
      <c r="O230" s="1">
        <v>2.44</v>
      </c>
      <c r="P230" s="12">
        <f>Q230*(N230^0.5)</f>
        <v>0.268328157299975</v>
      </c>
      <c r="Q230" s="1">
        <v>0.12</v>
      </c>
      <c r="R230" s="1">
        <v>2.65</v>
      </c>
      <c r="S230" s="12">
        <f>T230*(N230^0.5)</f>
        <v>0.313049516849971</v>
      </c>
      <c r="T230" s="1">
        <v>0.14</v>
      </c>
      <c r="U230" s="32">
        <f t="shared" si="62"/>
        <v>0.00520973348517248</v>
      </c>
      <c r="V230" s="32">
        <f t="shared" si="63"/>
        <v>0.0825616006930203</v>
      </c>
    </row>
    <row r="231" spans="2:22">
      <c r="B231" s="5">
        <v>57</v>
      </c>
      <c r="C231" s="1" t="s">
        <v>195</v>
      </c>
      <c r="D231" s="37" t="s">
        <v>196</v>
      </c>
      <c r="E231" s="37" t="s">
        <v>197</v>
      </c>
      <c r="F231" s="5">
        <v>500</v>
      </c>
      <c r="G231" s="6">
        <v>9</v>
      </c>
      <c r="H231" s="5">
        <v>457</v>
      </c>
      <c r="I231" s="1" t="s">
        <v>34</v>
      </c>
      <c r="J231" s="7">
        <v>1.76</v>
      </c>
      <c r="K231" s="24" t="s">
        <v>35</v>
      </c>
      <c r="L231" s="8">
        <v>1</v>
      </c>
      <c r="M231" s="24" t="s">
        <v>36</v>
      </c>
      <c r="N231" s="8">
        <v>3</v>
      </c>
      <c r="O231" s="1">
        <v>3.06586</v>
      </c>
      <c r="P231" s="12">
        <f>Q231*(N231^0.5)</f>
        <v>0.64766575847423</v>
      </c>
      <c r="Q231" s="1">
        <v>0.37393</v>
      </c>
      <c r="R231" s="1">
        <v>2.83192</v>
      </c>
      <c r="S231" s="12">
        <f>T231*(N231^0.5)</f>
        <v>0.549770246830437</v>
      </c>
      <c r="T231" s="1">
        <v>0.31741</v>
      </c>
      <c r="U231" s="32">
        <f t="shared" ref="U231:U236" si="78">(S231^2)/(N231*(R231^2))+(P231^2)/(N231*(O231^2))</f>
        <v>0.0274382428076202</v>
      </c>
      <c r="V231" s="32">
        <f t="shared" ref="V231:V236" si="79">LN(R231)-LN(O231)</f>
        <v>-0.0793731904617163</v>
      </c>
    </row>
    <row r="232" spans="2:22">
      <c r="B232" s="5">
        <v>57</v>
      </c>
      <c r="C232" s="1" t="s">
        <v>195</v>
      </c>
      <c r="D232" s="37" t="s">
        <v>196</v>
      </c>
      <c r="E232" s="37" t="s">
        <v>197</v>
      </c>
      <c r="F232" s="5">
        <v>500</v>
      </c>
      <c r="G232" s="6">
        <v>9</v>
      </c>
      <c r="H232" s="5">
        <v>457</v>
      </c>
      <c r="I232" s="1" t="s">
        <v>34</v>
      </c>
      <c r="J232" s="7">
        <v>1.76</v>
      </c>
      <c r="K232" s="24" t="s">
        <v>35</v>
      </c>
      <c r="L232" s="8">
        <v>1</v>
      </c>
      <c r="M232" s="24" t="s">
        <v>36</v>
      </c>
      <c r="N232" s="8">
        <v>3</v>
      </c>
      <c r="O232" s="1">
        <v>2.9449</v>
      </c>
      <c r="P232" s="12">
        <f>Q232*(N232^0.5)</f>
        <v>0.616177074792628</v>
      </c>
      <c r="Q232" s="1">
        <v>0.35575</v>
      </c>
      <c r="R232" s="1">
        <v>2.57614</v>
      </c>
      <c r="S232" s="12">
        <f>T232*(N232^0.5)</f>
        <v>0.390750662187539</v>
      </c>
      <c r="T232" s="1">
        <v>0.2256</v>
      </c>
      <c r="U232" s="32">
        <f t="shared" si="78"/>
        <v>0.0222621481821221</v>
      </c>
      <c r="V232" s="32">
        <f t="shared" si="79"/>
        <v>-0.133782706078247</v>
      </c>
    </row>
    <row r="233" spans="2:22">
      <c r="B233" s="5">
        <v>58</v>
      </c>
      <c r="C233" s="1" t="s">
        <v>198</v>
      </c>
      <c r="D233" s="13" t="s">
        <v>199</v>
      </c>
      <c r="E233" s="13" t="s">
        <v>200</v>
      </c>
      <c r="F233" s="5">
        <v>415</v>
      </c>
      <c r="G233" s="6">
        <v>6.1</v>
      </c>
      <c r="H233" s="5">
        <v>425</v>
      </c>
      <c r="I233" s="1" t="s">
        <v>34</v>
      </c>
      <c r="J233" s="7">
        <v>1.3</v>
      </c>
      <c r="K233" s="24" t="s">
        <v>35</v>
      </c>
      <c r="L233" s="8">
        <v>3</v>
      </c>
      <c r="M233" s="24" t="s">
        <v>36</v>
      </c>
      <c r="N233" s="8">
        <v>6</v>
      </c>
      <c r="O233" s="1">
        <v>2.35897</v>
      </c>
      <c r="P233" s="12">
        <f>Q233*(N233^0.5)</f>
        <v>0.342928563989645</v>
      </c>
      <c r="Q233" s="1">
        <v>0.14</v>
      </c>
      <c r="R233" s="1">
        <v>1.85548</v>
      </c>
      <c r="S233" s="12">
        <f>T233*(N233^0.5)</f>
        <v>0.465403051128804</v>
      </c>
      <c r="T233" s="1">
        <v>0.19</v>
      </c>
      <c r="U233" s="32">
        <f t="shared" si="78"/>
        <v>0.0140078103254978</v>
      </c>
      <c r="V233" s="32">
        <f t="shared" si="79"/>
        <v>-0.240081660397007</v>
      </c>
    </row>
    <row r="234" spans="2:22">
      <c r="B234" s="5">
        <v>59</v>
      </c>
      <c r="C234" s="1" t="s">
        <v>201</v>
      </c>
      <c r="D234" s="1" t="s">
        <v>202</v>
      </c>
      <c r="E234" s="1" t="s">
        <v>203</v>
      </c>
      <c r="F234" s="5">
        <v>2544</v>
      </c>
      <c r="G234" s="6">
        <v>2.15</v>
      </c>
      <c r="H234" s="5">
        <v>673</v>
      </c>
      <c r="I234" s="1" t="s">
        <v>34</v>
      </c>
      <c r="J234" s="7">
        <v>1.4</v>
      </c>
      <c r="K234" s="24" t="s">
        <v>35</v>
      </c>
      <c r="L234" s="8">
        <v>1</v>
      </c>
      <c r="M234" s="24" t="s">
        <v>36</v>
      </c>
      <c r="N234" s="8">
        <v>6</v>
      </c>
      <c r="O234" s="1">
        <v>3.07</v>
      </c>
      <c r="P234" s="1">
        <f t="shared" ref="P234:P236" si="80">O234*0.2655</f>
        <v>0.815085</v>
      </c>
      <c r="R234" s="1">
        <v>4.71</v>
      </c>
      <c r="S234" s="1">
        <f t="shared" ref="S234:S236" si="81">R234*0.2655</f>
        <v>1.250505</v>
      </c>
      <c r="U234" s="32">
        <f t="shared" si="78"/>
        <v>0.02349675</v>
      </c>
      <c r="V234" s="32">
        <f t="shared" si="79"/>
        <v>0.428010346429221</v>
      </c>
    </row>
    <row r="235" spans="2:22">
      <c r="B235" s="5">
        <v>59</v>
      </c>
      <c r="C235" s="1" t="s">
        <v>201</v>
      </c>
      <c r="D235" s="1" t="s">
        <v>204</v>
      </c>
      <c r="E235" s="1" t="s">
        <v>205</v>
      </c>
      <c r="F235" s="5">
        <v>2631</v>
      </c>
      <c r="G235" s="6">
        <v>2.15</v>
      </c>
      <c r="H235" s="5">
        <v>673</v>
      </c>
      <c r="I235" s="1" t="s">
        <v>34</v>
      </c>
      <c r="J235" s="7">
        <v>1.38</v>
      </c>
      <c r="K235" s="24" t="s">
        <v>35</v>
      </c>
      <c r="L235" s="8">
        <v>1</v>
      </c>
      <c r="M235" s="24" t="s">
        <v>36</v>
      </c>
      <c r="N235" s="8">
        <v>6</v>
      </c>
      <c r="O235" s="1">
        <v>3.08</v>
      </c>
      <c r="P235" s="1">
        <f t="shared" si="80"/>
        <v>0.81774</v>
      </c>
      <c r="R235" s="1">
        <v>5.52</v>
      </c>
      <c r="S235" s="1">
        <f t="shared" si="81"/>
        <v>1.46556</v>
      </c>
      <c r="U235" s="32">
        <f t="shared" si="78"/>
        <v>0.02349675</v>
      </c>
      <c r="V235" s="32">
        <f t="shared" si="79"/>
        <v>0.583448263303521</v>
      </c>
    </row>
    <row r="236" spans="2:22">
      <c r="B236" s="5">
        <v>59</v>
      </c>
      <c r="C236" s="1" t="s">
        <v>201</v>
      </c>
      <c r="D236" s="1" t="s">
        <v>206</v>
      </c>
      <c r="E236" s="1" t="s">
        <v>207</v>
      </c>
      <c r="F236" s="5">
        <v>2700</v>
      </c>
      <c r="G236" s="6">
        <v>2.15</v>
      </c>
      <c r="H236" s="5">
        <v>673</v>
      </c>
      <c r="I236" s="1" t="s">
        <v>34</v>
      </c>
      <c r="J236" s="7">
        <v>0.97</v>
      </c>
      <c r="K236" s="24" t="s">
        <v>35</v>
      </c>
      <c r="L236" s="8">
        <v>1</v>
      </c>
      <c r="M236" s="24" t="s">
        <v>36</v>
      </c>
      <c r="N236" s="8">
        <v>6</v>
      </c>
      <c r="O236" s="1">
        <v>3.83</v>
      </c>
      <c r="P236" s="1">
        <f t="shared" si="80"/>
        <v>1.016865</v>
      </c>
      <c r="R236" s="1">
        <v>5.98</v>
      </c>
      <c r="S236" s="1">
        <f t="shared" si="81"/>
        <v>1.58769</v>
      </c>
      <c r="U236" s="32">
        <f t="shared" si="78"/>
        <v>0.02349675</v>
      </c>
      <c r="V236" s="32">
        <f t="shared" si="79"/>
        <v>0.445555764769986</v>
      </c>
    </row>
    <row r="239" spans="6:6">
      <c r="F239" s="38"/>
    </row>
  </sheetData>
  <sortState ref="A3:S166">
    <sortCondition ref="D1:D166"/>
  </sortState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3"/>
  <sheetViews>
    <sheetView topLeftCell="A108" workbookViewId="0">
      <selection activeCell="B17" sqref="B17"/>
    </sheetView>
  </sheetViews>
  <sheetFormatPr defaultColWidth="8.83035714285714" defaultRowHeight="16.8" outlineLevelCol="1"/>
  <cols>
    <col min="2" max="2" width="133.5" customWidth="1"/>
  </cols>
  <sheetData>
    <row r="1" spans="1:2">
      <c r="A1" t="s">
        <v>10</v>
      </c>
      <c r="B1" t="s">
        <v>208</v>
      </c>
    </row>
    <row r="2" ht="17" spans="1:2">
      <c r="A2">
        <v>1</v>
      </c>
      <c r="B2" t="s">
        <v>209</v>
      </c>
    </row>
    <row r="3" ht="17" spans="1:2">
      <c r="A3" s="3">
        <v>2</v>
      </c>
      <c r="B3" t="s">
        <v>210</v>
      </c>
    </row>
    <row r="4" ht="17" spans="1:2">
      <c r="A4">
        <v>3</v>
      </c>
      <c r="B4" t="s">
        <v>211</v>
      </c>
    </row>
    <row r="5" ht="17" spans="1:2">
      <c r="A5" s="3">
        <v>4</v>
      </c>
      <c r="B5" t="s">
        <v>212</v>
      </c>
    </row>
    <row r="6" ht="17" spans="1:2">
      <c r="A6" s="3">
        <v>4</v>
      </c>
      <c r="B6" t="s">
        <v>213</v>
      </c>
    </row>
    <row r="7" ht="17" spans="1:2">
      <c r="A7" s="3">
        <v>4</v>
      </c>
      <c r="B7" t="s">
        <v>214</v>
      </c>
    </row>
    <row r="8" ht="17" spans="1:2">
      <c r="A8">
        <v>5</v>
      </c>
      <c r="B8" t="s">
        <v>215</v>
      </c>
    </row>
    <row r="9" ht="17" spans="1:2">
      <c r="A9" s="3">
        <v>6</v>
      </c>
      <c r="B9" t="s">
        <v>216</v>
      </c>
    </row>
    <row r="10" ht="17" spans="1:2">
      <c r="A10">
        <v>7</v>
      </c>
      <c r="B10" t="s">
        <v>217</v>
      </c>
    </row>
    <row r="11" ht="17" spans="1:2">
      <c r="A11" s="3">
        <v>8</v>
      </c>
      <c r="B11" t="s">
        <v>218</v>
      </c>
    </row>
    <row r="12" ht="17" spans="1:2">
      <c r="A12">
        <v>9</v>
      </c>
      <c r="B12" t="s">
        <v>219</v>
      </c>
    </row>
    <row r="13" ht="17" spans="1:2">
      <c r="A13" s="3">
        <v>10</v>
      </c>
      <c r="B13" t="s">
        <v>220</v>
      </c>
    </row>
    <row r="14" ht="17" spans="1:2">
      <c r="A14">
        <v>11</v>
      </c>
      <c r="B14" t="s">
        <v>221</v>
      </c>
    </row>
    <row r="15" ht="17" spans="1:2">
      <c r="A15" s="3">
        <v>12</v>
      </c>
      <c r="B15" t="s">
        <v>222</v>
      </c>
    </row>
    <row r="16" ht="17" spans="1:2">
      <c r="A16" s="3">
        <v>13</v>
      </c>
      <c r="B16" t="s">
        <v>223</v>
      </c>
    </row>
    <row r="17" spans="1:2">
      <c r="A17">
        <v>14</v>
      </c>
      <c r="B17" s="4" t="s">
        <v>76</v>
      </c>
    </row>
    <row r="18" ht="17" spans="1:2">
      <c r="A18" s="3">
        <v>15</v>
      </c>
      <c r="B18" t="s">
        <v>224</v>
      </c>
    </row>
    <row r="19" ht="17" spans="1:2">
      <c r="A19" s="3">
        <v>15</v>
      </c>
      <c r="B19" t="s">
        <v>225</v>
      </c>
    </row>
    <row r="20" ht="17" spans="1:2">
      <c r="A20" s="3">
        <v>15</v>
      </c>
      <c r="B20" t="s">
        <v>226</v>
      </c>
    </row>
    <row r="21" ht="17" spans="1:2">
      <c r="A21">
        <v>16</v>
      </c>
      <c r="B21" t="s">
        <v>227</v>
      </c>
    </row>
    <row r="22" ht="17" spans="1:2">
      <c r="A22" s="3">
        <v>17</v>
      </c>
      <c r="B22" t="s">
        <v>228</v>
      </c>
    </row>
    <row r="23" ht="17" spans="1:2">
      <c r="A23" s="3">
        <v>18</v>
      </c>
      <c r="B23" t="s">
        <v>229</v>
      </c>
    </row>
    <row r="24" ht="17" spans="1:2">
      <c r="A24">
        <v>19</v>
      </c>
      <c r="B24" t="s">
        <v>230</v>
      </c>
    </row>
    <row r="25" ht="17" spans="1:2">
      <c r="A25" s="3">
        <v>20</v>
      </c>
      <c r="B25" t="s">
        <v>231</v>
      </c>
    </row>
    <row r="26" ht="17" spans="1:2">
      <c r="A26">
        <v>21</v>
      </c>
      <c r="B26" t="s">
        <v>232</v>
      </c>
    </row>
    <row r="27" ht="17" spans="1:2">
      <c r="A27">
        <v>22</v>
      </c>
      <c r="B27" t="s">
        <v>233</v>
      </c>
    </row>
    <row r="28" ht="17" spans="1:2">
      <c r="A28" s="3">
        <v>23</v>
      </c>
      <c r="B28" t="s">
        <v>234</v>
      </c>
    </row>
    <row r="29" ht="17" spans="1:2">
      <c r="A29">
        <v>24</v>
      </c>
      <c r="B29" t="s">
        <v>235</v>
      </c>
    </row>
    <row r="30" ht="17" spans="1:2">
      <c r="A30" s="3">
        <v>25</v>
      </c>
      <c r="B30" t="s">
        <v>236</v>
      </c>
    </row>
    <row r="31" ht="17" spans="1:2">
      <c r="A31">
        <v>26</v>
      </c>
      <c r="B31" t="s">
        <v>237</v>
      </c>
    </row>
    <row r="32" ht="17" spans="1:2">
      <c r="A32" s="3">
        <v>27</v>
      </c>
      <c r="B32" t="s">
        <v>238</v>
      </c>
    </row>
    <row r="33" ht="17" spans="1:2">
      <c r="A33">
        <v>28</v>
      </c>
      <c r="B33" t="s">
        <v>239</v>
      </c>
    </row>
    <row r="34" ht="17" spans="1:2">
      <c r="A34" s="3">
        <v>29</v>
      </c>
      <c r="B34" t="s">
        <v>240</v>
      </c>
    </row>
    <row r="35" ht="17" spans="1:2">
      <c r="A35" s="3">
        <v>29</v>
      </c>
      <c r="B35" t="s">
        <v>241</v>
      </c>
    </row>
    <row r="36" ht="17" spans="1:2">
      <c r="A36">
        <v>30</v>
      </c>
      <c r="B36" t="s">
        <v>242</v>
      </c>
    </row>
    <row r="37" ht="17" spans="1:2">
      <c r="A37" s="3">
        <v>31</v>
      </c>
      <c r="B37" t="s">
        <v>243</v>
      </c>
    </row>
    <row r="38" ht="17" spans="1:2">
      <c r="A38">
        <v>32</v>
      </c>
      <c r="B38" t="s">
        <v>244</v>
      </c>
    </row>
    <row r="39" ht="17" spans="1:2">
      <c r="A39" s="3">
        <v>33</v>
      </c>
      <c r="B39" t="s">
        <v>245</v>
      </c>
    </row>
    <row r="40" ht="17" spans="1:2">
      <c r="A40">
        <v>34</v>
      </c>
      <c r="B40" t="s">
        <v>246</v>
      </c>
    </row>
    <row r="41" ht="17" spans="1:2">
      <c r="A41" s="3">
        <v>35</v>
      </c>
      <c r="B41" t="s">
        <v>247</v>
      </c>
    </row>
    <row r="42" ht="17" spans="1:2">
      <c r="A42" s="3">
        <v>36</v>
      </c>
      <c r="B42" t="s">
        <v>248</v>
      </c>
    </row>
    <row r="43" ht="17" spans="1:2">
      <c r="A43">
        <v>36</v>
      </c>
      <c r="B43" t="s">
        <v>249</v>
      </c>
    </row>
    <row r="44" ht="17" spans="1:2">
      <c r="A44" s="3">
        <v>37</v>
      </c>
      <c r="B44" t="s">
        <v>250</v>
      </c>
    </row>
    <row r="45" ht="17" spans="1:2">
      <c r="A45">
        <v>38</v>
      </c>
      <c r="B45" t="s">
        <v>251</v>
      </c>
    </row>
    <row r="46" ht="17" spans="1:2">
      <c r="A46" s="3">
        <v>39</v>
      </c>
      <c r="B46" t="s">
        <v>252</v>
      </c>
    </row>
    <row r="47" ht="17" spans="1:2">
      <c r="A47">
        <v>40</v>
      </c>
      <c r="B47" t="s">
        <v>253</v>
      </c>
    </row>
    <row r="48" ht="17" spans="1:2">
      <c r="A48" s="3">
        <v>41</v>
      </c>
      <c r="B48" t="s">
        <v>254</v>
      </c>
    </row>
    <row r="49" ht="17" spans="1:2">
      <c r="A49">
        <v>42</v>
      </c>
      <c r="B49" t="s">
        <v>255</v>
      </c>
    </row>
    <row r="50" ht="17" spans="1:2">
      <c r="A50" s="3">
        <v>43</v>
      </c>
      <c r="B50" t="s">
        <v>256</v>
      </c>
    </row>
    <row r="51" ht="17" spans="1:2">
      <c r="A51">
        <v>44</v>
      </c>
      <c r="B51" t="s">
        <v>257</v>
      </c>
    </row>
    <row r="52" ht="17" spans="1:2">
      <c r="A52" s="3">
        <v>44</v>
      </c>
      <c r="B52" t="s">
        <v>258</v>
      </c>
    </row>
    <row r="53" ht="17" spans="1:2">
      <c r="A53">
        <v>45</v>
      </c>
      <c r="B53" t="s">
        <v>259</v>
      </c>
    </row>
    <row r="54" ht="17" spans="1:2">
      <c r="A54" s="3">
        <v>46</v>
      </c>
      <c r="B54" t="s">
        <v>260</v>
      </c>
    </row>
    <row r="55" ht="17" spans="1:2">
      <c r="A55">
        <v>47</v>
      </c>
      <c r="B55" t="s">
        <v>261</v>
      </c>
    </row>
    <row r="56" ht="17" spans="1:2">
      <c r="A56" s="3">
        <v>47</v>
      </c>
      <c r="B56" t="s">
        <v>262</v>
      </c>
    </row>
    <row r="57" ht="17" spans="1:2">
      <c r="A57">
        <v>47</v>
      </c>
      <c r="B57" t="s">
        <v>263</v>
      </c>
    </row>
    <row r="58" ht="17" spans="1:2">
      <c r="A58">
        <v>47</v>
      </c>
      <c r="B58" t="s">
        <v>264</v>
      </c>
    </row>
    <row r="59" ht="17" spans="1:2">
      <c r="A59" s="3">
        <v>47</v>
      </c>
      <c r="B59" t="s">
        <v>265</v>
      </c>
    </row>
    <row r="60" ht="17" spans="1:2">
      <c r="A60">
        <v>47</v>
      </c>
      <c r="B60" t="s">
        <v>266</v>
      </c>
    </row>
    <row r="61" ht="17" spans="1:2">
      <c r="A61">
        <v>48</v>
      </c>
      <c r="B61" t="s">
        <v>267</v>
      </c>
    </row>
    <row r="62" ht="17" spans="1:2">
      <c r="A62">
        <v>49</v>
      </c>
      <c r="B62" t="s">
        <v>268</v>
      </c>
    </row>
    <row r="63" ht="17" spans="1:2">
      <c r="A63">
        <v>50</v>
      </c>
      <c r="B63" t="s">
        <v>269</v>
      </c>
    </row>
    <row r="64" ht="17" spans="1:2">
      <c r="A64">
        <v>50</v>
      </c>
      <c r="B64" t="s">
        <v>270</v>
      </c>
    </row>
    <row r="65" ht="17" spans="1:2">
      <c r="A65">
        <v>51</v>
      </c>
      <c r="B65" t="s">
        <v>271</v>
      </c>
    </row>
    <row r="66" ht="17" spans="1:2">
      <c r="A66">
        <v>52</v>
      </c>
      <c r="B66" t="s">
        <v>272</v>
      </c>
    </row>
    <row r="67" ht="17" spans="1:2">
      <c r="A67">
        <v>53</v>
      </c>
      <c r="B67" t="s">
        <v>273</v>
      </c>
    </row>
    <row r="68" ht="17" spans="1:2">
      <c r="A68">
        <v>54</v>
      </c>
      <c r="B68" t="s">
        <v>274</v>
      </c>
    </row>
    <row r="69" ht="17" spans="1:2">
      <c r="A69">
        <v>55</v>
      </c>
      <c r="B69" t="s">
        <v>275</v>
      </c>
    </row>
    <row r="70" ht="17" spans="1:2">
      <c r="A70">
        <v>56</v>
      </c>
      <c r="B70" t="s">
        <v>276</v>
      </c>
    </row>
    <row r="71" ht="17" spans="1:2">
      <c r="A71">
        <v>57</v>
      </c>
      <c r="B71" t="s">
        <v>277</v>
      </c>
    </row>
    <row r="72" ht="17" spans="1:2">
      <c r="A72">
        <v>58</v>
      </c>
      <c r="B72" t="s">
        <v>278</v>
      </c>
    </row>
    <row r="73" ht="17" spans="1:2">
      <c r="A73">
        <v>59</v>
      </c>
      <c r="B73" t="s">
        <v>279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A10" sqref="A10"/>
    </sheetView>
  </sheetViews>
  <sheetFormatPr defaultColWidth="8.83035714285714" defaultRowHeight="16.8" outlineLevelCol="5"/>
  <sheetData>
    <row r="1" spans="1:1">
      <c r="A1" t="s">
        <v>280</v>
      </c>
    </row>
    <row r="2" spans="1:1">
      <c r="A2" t="s">
        <v>281</v>
      </c>
    </row>
    <row r="4" ht="17.6" spans="1:6">
      <c r="A4" t="s">
        <v>282</v>
      </c>
      <c r="F4" s="2"/>
    </row>
    <row r="5" spans="1:1">
      <c r="A5" t="s">
        <v>283</v>
      </c>
    </row>
    <row r="6" spans="1:1">
      <c r="A6" s="1" t="s">
        <v>284</v>
      </c>
    </row>
    <row r="7" spans="1:1">
      <c r="A7" s="1" t="s">
        <v>285</v>
      </c>
    </row>
    <row r="8" spans="1:1">
      <c r="A8" t="s">
        <v>286</v>
      </c>
    </row>
    <row r="9" spans="1:1">
      <c r="A9" t="s">
        <v>287</v>
      </c>
    </row>
    <row r="10" spans="1:1">
      <c r="A10" t="s">
        <v>288</v>
      </c>
    </row>
    <row r="11" spans="1:1">
      <c r="A11" s="1"/>
    </row>
    <row r="12" spans="1:1">
      <c r="A12" t="s">
        <v>289</v>
      </c>
    </row>
    <row r="13" spans="1:1">
      <c r="A13" t="s">
        <v>290</v>
      </c>
    </row>
    <row r="14" spans="1:1">
      <c r="A14" t="s">
        <v>291</v>
      </c>
    </row>
    <row r="16" spans="1:1">
      <c r="A16" t="s">
        <v>292</v>
      </c>
    </row>
    <row r="17" spans="1:1">
      <c r="A17" t="s">
        <v>293</v>
      </c>
    </row>
    <row r="18" spans="1:1">
      <c r="A18" t="s">
        <v>294</v>
      </c>
    </row>
    <row r="19" spans="1:1">
      <c r="A19" t="s">
        <v>295</v>
      </c>
    </row>
    <row r="20" spans="1:1">
      <c r="A20" t="s">
        <v>296</v>
      </c>
    </row>
    <row r="21" spans="1:1">
      <c r="A21" t="s">
        <v>297</v>
      </c>
    </row>
  </sheetData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' 1 . 0 '   e n c o d i n g = ' u t f - 1 6 ' ? > 
 < D a t a M a s h u p   x m l n s = " h t t p : / / s c h e m a s . m i c r o s o f t . c o m / D a t a M a s h u p " > A A A A A A w D A A B Q S w M E F A A C A A g A F U y P U 6 g U A u m l A A A A 9 g A A A B I A H A B D b 2 5 m a W c v U G F j a 2 F n Z S 5 4 b W w g o h g A K K A U A A A A A A A A A A A A A A A A A A A A A A A A A A A A h Y + x D o I w G I R 3 E 9 + B d K c t d Y L 8 l I F V j I m J c W 2 g k U Z o D S 2 W + G o O P p K v I E R R N 8 e 7 + 5 K 7 e 9 z u k A 1 t E 1 x k Z 5 X R K Y o w R Y F 1 Q l e i M V q m S B u U 8 e U C t q I 8 i a M M R l r b Z L B V i m r n z g k h 3 n v s V 9 h 0 R 8 I o j c i h W O / K W r Y C f W D 1 H w 6 V n m p L i T j s X 2 s 4 w 3 G M G W W Y A p k 9 K J T + 5 m z c O 6 U / J u R 9 4 / p O 8 m s d 5 h s g s w T y v s C f U E s D B B Q A A g A I A B V M j 1 N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V T I 9 T K I p H u A 4 A A A A R A A A A E w A c A E Z v c m 1 1 b G F z L 1 N l Y 3 R p b 2 4 x L m 0 g o h g A K K A U A A A A A A A A A A A A A A A A A A A A A A A A A A A A K 0 5 N L s n M z 1 M I h t C G 1 g B Q S w E C L Q A U A A I A C A A V T I 9 T q B Q C 6 a U A A A D 2 A A A A E g A A A A A A A A A A A A A A A A A A A A A A Q 2 9 u Z m l n L 1 B h Y 2 t h Z 2 U u e G 1 s U E s B A i 0 A F A A C A A g A F U y P U 1 N y O C y b A A A A 4 Q A A A B M A A A A A A A A A A A A A A A A A 8 Q A A A F t D b 2 5 0 Z W 5 0 X 1 R 5 c G V z X S 5 4 b W x Q S w E C L Q A U A A I A C A A V T I 9 T K I p H u A 4 A A A A R A A A A E w A A A A A A A A A A A A A A A A D Z A Q A A R m 9 y b X V s Y X M v U 2 V j d G l v b j E u b V B L B Q Y A A A A A A w A D A M I A A A A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A Q A A A A A A A K M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p P o R q r l r B J s s e O m z + r x v U A A A A A A g A A A A A A E G Y A A A A B A A A g A A A A K V A 0 r v x k I S n E z T n i a r c O k W V t 3 X L H L R X q w f J 5 Q P u I L Q Y A A A A A D o A A A A A C A A A g A A A A G 7 1 e 1 F G m 6 0 t d l u r / C p R t b y u r W Q 7 f 6 J Z L g i T Q 9 v + 1 0 a x Q A A A A / r C k I f D J W 8 u i S C O K Q 8 N F u g E O p a 2 9 / P e 0 I U s 1 1 8 y R U o B i Z N 9 r P 5 u T Q V g b C O j 6 v e F O 8 6 Q + g 2 1 4 a 4 h 0 K n w 7 S q H 4 Z y A e n Z V F k V U F j S 4 v k i H p Y H x A A A A A Y x z k d j j w t O O u J 0 2 N v X h 5 r d D W i X k 4 n A h w p e l 1 7 z z P t o u c z T m c i o 8 f 8 Q 0 1 7 u / p L 6 w Q c v G / g R C 7 b k 5 U h m I U N 5 B 9 8 Q = = < / D a t a M a s h u p > 
 
</file>

<file path=customXml/itemProps1.xml><?xml version="1.0" encoding="utf-8"?>
<ds:datastoreItem xmlns:ds="http://schemas.openxmlformats.org/officeDocument/2006/customXml" ds:itemID="{190BA470-8364-4D5A-9614-2950E6DA2C1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DataSources</vt:lpstr>
      <vt:lpstr>Abbreviation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chenzw</dc:creator>
  <cp:lastModifiedBy>Yancy</cp:lastModifiedBy>
  <dcterms:created xsi:type="dcterms:W3CDTF">2015-06-08T10:19:00Z</dcterms:created>
  <dcterms:modified xsi:type="dcterms:W3CDTF">2023-12-26T18:15:17Z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8DCF7F093AF948EBB40F3ACFD67BB4F8_12</vt:lpwstr>
  </property>
  <property fmtid="{D5CDD505-2E9C-101B-9397-08002B2CF9AE}" pid="3" name="KSOProductBuildVer">
    <vt:lpwstr>2052-6.4.0.8550</vt:lpwstr>
  </property>
</Properties>
</file>