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/>
  <bookViews>
    <workbookView xWindow="0" yWindow="0" windowWidth="19200" windowHeight="11595" activeTab="1" xr2:uid="{00000000-000D-0000-FFFF-FFFF00000000}"/>
  </bookViews>
  <sheets>
    <sheet name="Pro Termin" sheetId="2" r:id="rId1"/>
    <sheet name="Pro Monat" sheetId="4" r:id="rId2"/>
  </sheets>
  <definedNames>
    <definedName name="_xlnm.Print_Titles" localSheetId="1">'Pro Monat'!$4:$4</definedName>
    <definedName name="_xlnm.Print_Titles" localSheetId="0">'Pro Termin'!$3:$3</definedName>
    <definedName name="GJAnfangJahr" localSheetId="1">'Pro Monat'!#REF!</definedName>
    <definedName name="GJAnfangJahr">'Pro Termin'!#REF!</definedName>
    <definedName name="GJMonatAnfang" localSheetId="1">'Pro Monat'!#REF!</definedName>
    <definedName name="GJMonatAnfang">'Pro Termin'!#REF!</definedName>
    <definedName name="GJMonatNr" localSheetId="1">IF('Pro Monat'!GJMonatAnfang="JAN",1,IF('Pro Monat'!GJMonatAnfang="FEB",2,IF('Pro Monat'!GJMonatAnfang="MRZ",3,IF('Pro Monat'!GJMonatAnfang="APR",4,IF('Pro Monat'!GJMonatAnfang="MAI",5,IF('Pro Monat'!GJMonatAnfang="JUN",6,IF('Pro Monat'!GJMonatAnfang="JUL",7,IF('Pro Monat'!GJMonatAnfang="AUG",8,IF('Pro Monat'!GJMonatAnfang="SEP",9,IF('Pro Monat'!GJMonatAnfang="OCT",10,IF('Pro Monat'!GJMonatAnfang="NOV",11,12)))))))))))</definedName>
    <definedName name="GJMonatNr">IF(GJMonatAnfang="JAN",1,IF(GJMonatAnfang="FEB",2,IF(GJMonatAnfang="MRZ",3,IF(GJMonatAnfang="APR",4,IF(GJMonatAnfang="MAI",5,IF(GJMonatAnfang="JUN",6,IF(GJMonatAnfang="JUL",7,IF(GJMonatAnfang="AUG",8,IF(GJMonatAnfang="SEP",9,IF(GJMonatAnfang="OCT",10,IF(GJMonatAnfang="NOV",11,12)))))))))))</definedName>
  </definedNames>
  <calcPr calcId="171027"/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G11" i="4"/>
  <c r="F11" i="4"/>
  <c r="E11" i="4"/>
  <c r="D11" i="4"/>
  <c r="G3" i="2"/>
  <c r="H3" i="2" s="1"/>
  <c r="I3" i="2" s="1"/>
  <c r="J3" i="2" s="1"/>
  <c r="K3" i="2" s="1"/>
  <c r="L3" i="2" s="1"/>
  <c r="M3" i="2" s="1"/>
  <c r="N3" i="2" s="1"/>
  <c r="H11" i="4" l="1"/>
  <c r="E10" i="2"/>
  <c r="F10" i="2"/>
  <c r="G10" i="2"/>
  <c r="H10" i="2"/>
  <c r="I10" i="2"/>
  <c r="J10" i="2"/>
  <c r="K10" i="2"/>
  <c r="L10" i="2"/>
  <c r="M10" i="2"/>
  <c r="N10" i="2"/>
  <c r="O10" i="2"/>
  <c r="D10" i="2"/>
  <c r="P6" i="2" l="1"/>
  <c r="P8" i="2"/>
  <c r="P7" i="2"/>
  <c r="P9" i="2"/>
  <c r="P5" i="2"/>
  <c r="P10" i="2" l="1"/>
</calcChain>
</file>

<file path=xl/sharedStrings.xml><?xml version="1.0" encoding="utf-8"?>
<sst xmlns="http://schemas.openxmlformats.org/spreadsheetml/2006/main" count="49" uniqueCount="26">
  <si>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</si>
  <si>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</si>
  <si>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</si>
  <si>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</si>
  <si>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</si>
  <si>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</si>
  <si>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</si>
  <si>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</si>
  <si>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</si>
  <si>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</si>
  <si>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</si>
  <si>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</si>
  <si>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Jährlich</t>
  </si>
  <si>
    <t xml:space="preserve"> </t>
  </si>
  <si>
    <t>TREND</t>
  </si>
  <si>
    <t>AUSGABEN</t>
  </si>
  <si>
    <t>GESAMTAUSGABEN</t>
  </si>
  <si>
    <t>Personalkosten</t>
  </si>
  <si>
    <t>GESAMT</t>
  </si>
  <si>
    <t>Hardware-Entwicklung</t>
  </si>
  <si>
    <t>Inbetriebnahme, Integration</t>
  </si>
  <si>
    <t>Reglerentwurf</t>
  </si>
  <si>
    <t>Administration, Dokumentation</t>
  </si>
  <si>
    <t>Software-Entwicklung</t>
  </si>
  <si>
    <t>Berechnungsgrundlagen: 5 Personen, ca. 11 Termine à 3 Stunden, 100€ pro Personenstunde</t>
  </si>
  <si>
    <t>Übersicht der Personalkosten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</si>
</sst>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164" formatCode="_(&quot;$&quot;* #,##0.00_);_(&quot;$&quot;* \(#,##0.00\);_(&quot;$&quot;* &quot;-&quot;??_);_(@_)"/>
    <numFmt numFmtId="165" formatCode=";;;"/>
    <numFmt numFmtId="168" formatCode="d/m/yy;@"/>
    <numFmt numFmtId="170" formatCode="[$-407]mmm/\ yy;@"/>
  </numFmts>
  <fonts count="9" x14ac:knownFonts="1">
    <font>
      <sz val="10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0"/>
      <color theme="3"/>
      <name val="Bookman Old Style"/>
      <family val="1"/>
      <scheme val="major"/>
    </font>
    <font>
      <sz val="10"/>
      <color theme="1"/>
      <name val="Century Gothic"/>
      <family val="2"/>
      <scheme val="minor"/>
    </font>
    <font>
      <b/>
      <sz val="26"/>
      <color theme="3"/>
      <name val="Century Gothic"/>
      <family val="2"/>
      <scheme val="minor"/>
    </font>
    <font>
      <b/>
      <sz val="22"/>
      <color theme="3"/>
      <name val="Century Gothic"/>
      <family val="2"/>
      <scheme val="minor"/>
    </font>
    <font>
      <b/>
      <sz val="12"/>
      <color theme="3"/>
      <name val="Century Gothic"/>
      <family val="2"/>
      <scheme val="minor"/>
    </font>
    <font>
      <i/>
      <sz val="11"/>
      <color rgb="FF7F7F7F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6" fillId="0" borderId="0" xfId="2" applyBorder="1" applyAlignment="1">
      <alignment vertical="center"/>
    </xf>
    <xf numFmtId="0" fontId="7" fillId="0" borderId="0" xfId="3" applyFill="1" applyBorder="1" applyAlignment="1">
      <alignment horizontal="right" indent="1"/>
    </xf>
    <xf numFmtId="0" fontId="7" fillId="0" borderId="0" xfId="3" applyFill="1" applyBorder="1" applyAlignment="1">
      <alignment horizontal="center"/>
    </xf>
    <xf numFmtId="0" fontId="0" fillId="0" borderId="0" xfId="0" applyFont="1" applyFill="1" applyBorder="1" applyAlignment="1">
      <alignment horizontal="right" indent="1"/>
    </xf>
    <xf numFmtId="0" fontId="0" fillId="0" borderId="0" xfId="0" applyFont="1" applyFill="1" applyBorder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  <xf numFmtId="168" fontId="3" fillId="0" borderId="1" xfId="0" applyNumberFormat="1" applyFont="1" applyBorder="1" applyAlignment="1">
      <alignment horizontal="center" vertical="center"/>
    </xf>
    <xf numFmtId="42" fontId="4" fillId="0" borderId="0" xfId="1" applyNumberFormat="1" applyFont="1" applyFill="1" applyBorder="1"/>
    <xf numFmtId="42" fontId="4" fillId="2" borderId="2" xfId="1" applyNumberFormat="1" applyFont="1" applyFill="1" applyBorder="1"/>
    <xf numFmtId="42" fontId="0" fillId="0" borderId="0" xfId="0" applyNumberFormat="1" applyFont="1" applyFill="1" applyBorder="1"/>
    <xf numFmtId="170" fontId="3" fillId="0" borderId="1" xfId="0" applyNumberFormat="1" applyFont="1" applyBorder="1" applyAlignment="1">
      <alignment horizontal="center" vertical="center"/>
    </xf>
    <xf numFmtId="0" fontId="8" fillId="0" borderId="0" xfId="4" applyBorder="1" applyAlignment="1">
      <alignment vertical="center"/>
    </xf>
  </cellXfs>
  <cellStyles count="5">
    <cellStyle name="Erklärender Text" xfId="4" builtinId="53"/>
    <cellStyle name="Standard" xfId="0" builtinId="0" customBuiltin="1"/>
    <cellStyle name="Überschrift" xfId="2" builtinId="15" customBuiltin="1"/>
    <cellStyle name="Überschrift 1" xfId="3" builtinId="16" customBuiltin="1"/>
    <cellStyle name="Währung" xfId="1" builtinId="4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solid">
          <fgColor indexed="64"/>
          <bgColor theme="6" tint="0.39997558519241921"/>
        </patternFill>
      </fill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  <border>
        <left style="thin">
          <color theme="0" tint="-4.9989318521683403E-2"/>
        </left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  <border>
        <right style="thin">
          <color theme="0" tint="-4.9989318521683403E-2"/>
        </right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solid">
          <fgColor indexed="64"/>
          <bgColor theme="6" tint="0.39997558519241921"/>
        </patternFill>
      </fill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  <border>
        <right style="thin">
          <color theme="0" tint="-4.9989318521683403E-2"/>
        </right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-* #,##0\ &quot;€&quot;_-;\-* #,##0\ &quot;€&quot;_-;_-* &quot;-&quot;\ &quot;€&quot;_-;_-@_-"/>
      <fill>
        <patternFill patternType="none">
          <fgColor indexed="64"/>
          <bgColor auto="1"/>
        </patternFill>
      </fill>
      <border>
        <left style="thin">
          <color theme="0" tint="-4.9989318521683403E-2"/>
        </left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  <border>
        <right style="thin">
          <color theme="0" tint="-4.9989318521683403E-2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entury Gothic"/>
        <scheme val="minor"/>
      </font>
      <fill>
        <patternFill patternType="none">
          <fgColor indexed="64"/>
          <bgColor auto="1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Profit &amp; Loss Revenue" defaultPivotStyle="PivotStyleLight16">
    <tableStyle name="Profit &amp; Loss Expenses" pivot="0" count="5" xr9:uid="{00000000-0011-0000-FFFF-FFFF00000000}">
      <tableStyleElement type="wholeTable" dxfId="64"/>
      <tableStyleElement type="headerRow" dxfId="63"/>
      <tableStyleElement type="totalRow" dxfId="62"/>
      <tableStyleElement type="firstRowStripe" dxfId="61"/>
      <tableStyleElement type="secondRowStripe" dxfId="60"/>
    </tableStyle>
    <tableStyle name="Profit &amp; Loss Revenue" pivot="0" count="5" xr9:uid="{00000000-0011-0000-FFFF-FFFF01000000}">
      <tableStyleElement type="wholeTable" dxfId="59"/>
      <tableStyleElement type="headerRow" dxfId="58"/>
      <tableStyleElement type="totalRow" dxfId="57"/>
      <tableStyleElement type="firstRowStripe" dxfId="56"/>
      <tableStyleElement type="secondRowStripe" dxfId="55"/>
    </tableStyle>
    <tableStyle name="Profit &amp; Loss Sales" pivot="0" count="5" xr9:uid="{00000000-0011-0000-FFFF-FFFF02000000}">
      <tableStyleElement type="wholeTable" dxfId="54"/>
      <tableStyleElement type="headerRow" dxfId="53"/>
      <tableStyleElement type="total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blAusgaben" displayName="tblAusgaben" ref="B4:P10" totalsRowCount="1" headerRowDxfId="49" dataDxfId="48" totalsRowDxfId="47">
  <tableColumns count="15">
    <tableColumn id="1" xr3:uid="{00000000-0010-0000-0200-000001000000}" name="AUSGABEN" totalsRowLabel="GESAMTAUSGABEN" dataDxfId="46" totalsRowDxfId="31"/>
    <tableColumn id="2" xr3:uid="{00000000-0010-0000-0200-000002000000}" name="TREND" dataDxfId="45" totalsRowDxfId="30"/>
    <tableColumn id="3" xr3:uid="{00000000-0010-0000-0200-000003000000}" name="M1" totalsRowFunction="sum" dataDxfId="44" totalsRowDxfId="29"/>
    <tableColumn id="4" xr3:uid="{00000000-0010-0000-0200-000004000000}" name="M2" totalsRowFunction="sum" dataDxfId="43" totalsRowDxfId="28"/>
    <tableColumn id="5" xr3:uid="{00000000-0010-0000-0200-000005000000}" name="M3" totalsRowFunction="sum" dataDxfId="42" totalsRowDxfId="27"/>
    <tableColumn id="6" xr3:uid="{00000000-0010-0000-0200-000006000000}" name="M4" totalsRowFunction="sum" dataDxfId="41" totalsRowDxfId="26"/>
    <tableColumn id="7" xr3:uid="{00000000-0010-0000-0200-000007000000}" name="M5" totalsRowFunction="sum" dataDxfId="40" totalsRowDxfId="25"/>
    <tableColumn id="8" xr3:uid="{00000000-0010-0000-0200-000008000000}" name="M6" totalsRowFunction="sum" dataDxfId="39" totalsRowDxfId="24"/>
    <tableColumn id="9" xr3:uid="{00000000-0010-0000-0200-000009000000}" name="M7" totalsRowFunction="sum" dataDxfId="38" totalsRowDxfId="23"/>
    <tableColumn id="10" xr3:uid="{00000000-0010-0000-0200-00000A000000}" name="M8" totalsRowFunction="sum" dataDxfId="37" totalsRowDxfId="22"/>
    <tableColumn id="11" xr3:uid="{00000000-0010-0000-0200-00000B000000}" name="M9" totalsRowFunction="sum" dataDxfId="36" totalsRowDxfId="21"/>
    <tableColumn id="12" xr3:uid="{00000000-0010-0000-0200-00000C000000}" name="M10" totalsRowFunction="sum" dataDxfId="35" totalsRowDxfId="20"/>
    <tableColumn id="13" xr3:uid="{00000000-0010-0000-0200-00000D000000}" name="M11" totalsRowFunction="sum" dataDxfId="34" totalsRowDxfId="19"/>
    <tableColumn id="14" xr3:uid="{00000000-0010-0000-0200-00000E000000}" name="M12" totalsRowFunction="sum" dataDxfId="33" totalsRowDxfId="18"/>
    <tableColumn id="15" xr3:uid="{00000000-0010-0000-0200-00000F000000}" name="Jährlich" totalsRowFunction="sum" dataDxfId="32" totalsRowDxfId="17">
      <calculatedColumnFormula>SUM(tblAusgaben[[#This Row],[M1]:[M12]])</calculatedColumnFormula>
    </tableColumn>
  </tableColumns>
  <tableStyleInfo name="Profit &amp; Loss Expenses" showFirstColumn="0" showLastColumn="0" showRowStripes="1" showColumnStripes="0"/>
  <extLst>
    <ext xmlns:x14="http://schemas.microsoft.com/office/spreadsheetml/2009/9/main" uri="{504A1905-F514-4f6f-8877-14C23A59335A}">
      <x14:table altText="Ausgaben" altTextSummary="Zusammenfassung der Ausgaben, jährlichen Summe und monatlichen Prozentsätze für jeden Ausgabenpositionstyp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2368DB-9CDD-41EE-B324-7AF577ECEE67}" name="tblAusgaben4" displayName="tblAusgaben4" ref="B5:H11" totalsRowCount="1" headerRowDxfId="16" dataDxfId="15" totalsRowDxfId="14">
  <tableColumns count="7">
    <tableColumn id="1" xr3:uid="{8F9636EC-87F1-4115-A735-11BA6B538B47}" name="AUSGABEN" totalsRowLabel="GESAMTAUSGABEN" dataDxfId="13" totalsRowDxfId="6"/>
    <tableColumn id="2" xr3:uid="{0D4B5C04-4463-4943-B4E5-EBAB1AF1F9AE}" name="TREND" dataDxfId="12" totalsRowDxfId="5"/>
    <tableColumn id="3" xr3:uid="{42C31821-25B4-4ACB-8449-755D253D06B7}" name="M1" totalsRowFunction="sum" dataDxfId="11" totalsRowDxfId="4"/>
    <tableColumn id="4" xr3:uid="{5B610486-4678-4B9D-832F-C3186C5063B3}" name="M2" totalsRowFunction="sum" dataDxfId="10" totalsRowDxfId="3"/>
    <tableColumn id="5" xr3:uid="{72C68B29-CCB7-46AB-B6E8-540DD32921FA}" name="M3" totalsRowFunction="sum" dataDxfId="9" totalsRowDxfId="2"/>
    <tableColumn id="6" xr3:uid="{FBB75BCE-FB8F-4FC3-89B9-9E8921D2911B}" name="M4" totalsRowFunction="sum" dataDxfId="8" totalsRowDxfId="1"/>
    <tableColumn id="15" xr3:uid="{FAE0070F-7338-4803-951A-7CF4CBB4A668}" name="Jährlich" totalsRowFunction="sum" dataDxfId="7" totalsRowDxfId="0">
      <calculatedColumnFormula>SUM(tblAusgaben4[[#This Row],[M1]:[M4]])</calculatedColumnFormula>
    </tableColumn>
  </tableColumns>
  <tableStyleInfo name="Profit &amp; Loss Expenses" showFirstColumn="0" showLastColumn="0" showRowStripes="1" showColumnStripes="0"/>
  <extLst>
    <ext xmlns:x14="http://schemas.microsoft.com/office/spreadsheetml/2009/9/main" uri="{504A1905-F514-4f6f-8877-14C23A59335A}">
      <x14:table altText="Ausgaben" altTextSummary="Zusammenfassung der Ausgaben, jährlichen Summe und monatlichen Prozentsätze für jeden Ausgabenpositionstyp."/>
    </ext>
  </extLst>
</table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rgbClr val="FFFFFF"/>
      </a:lt1>
      <a:dk2>
        <a:srgbClr val="38321C"/>
      </a:dk2>
      <a:lt2>
        <a:srgbClr val="FFFFFF"/>
      </a:lt2>
      <a:accent1>
        <a:srgbClr val="DE8D26"/>
      </a:accent1>
      <a:accent2>
        <a:srgbClr val="2F7B6A"/>
      </a:accent2>
      <a:accent3>
        <a:srgbClr val="3BA0D6"/>
      </a:accent3>
      <a:accent4>
        <a:srgbClr val="8E9ACA"/>
      </a:accent4>
      <a:accent5>
        <a:srgbClr val="6F6857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fit Loss Statement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B1:P11"/>
  <sheetViews>
    <sheetView showGridLines="0" zoomScale="90" zoomScaleNormal="90" workbookViewId="0">
      <pane ySplit="3" topLeftCell="A4" activePane="bottomLeft" state="frozen"/>
      <selection pane="bottomLeft" activeCell="L9" sqref="L9:N9"/>
    </sheetView>
  </sheetViews>
  <sheetFormatPr baseColWidth="10" defaultColWidth="9.140625" defaultRowHeight="18" customHeight="1" x14ac:dyDescent="0.25"/>
  <cols>
    <col min="1" max="1" width="1.140625" customWidth="1"/>
    <col min="2" max="2" width="36.5703125" customWidth="1"/>
    <col min="3" max="3" width="12.5703125" customWidth="1"/>
    <col min="4" max="7" width="11.28515625" bestFit="1" customWidth="1"/>
    <col min="8" max="14" width="10.5703125" bestFit="1" customWidth="1"/>
    <col min="15" max="15" width="12.140625" bestFit="1" customWidth="1"/>
    <col min="16" max="16" width="11.85546875" bestFit="1" customWidth="1"/>
  </cols>
  <sheetData>
    <row r="1" spans="2:16" ht="39.75" customHeight="1" x14ac:dyDescent="0.25">
      <c r="B1" s="5" t="s">
        <v>17</v>
      </c>
      <c r="E1" s="4"/>
      <c r="G1" s="4"/>
      <c r="K1" s="4"/>
      <c r="L1" s="4"/>
      <c r="M1" s="4"/>
      <c r="N1" s="4"/>
      <c r="O1" s="4"/>
    </row>
    <row r="2" spans="2:16" ht="18" customHeight="1" x14ac:dyDescent="0.25">
      <c r="E2" s="10"/>
    </row>
    <row r="3" spans="2:16" ht="18" customHeight="1" x14ac:dyDescent="0.25">
      <c r="D3" s="12">
        <v>43020</v>
      </c>
      <c r="E3" s="12">
        <v>43027</v>
      </c>
      <c r="F3" s="12">
        <v>43034</v>
      </c>
      <c r="G3" s="12">
        <f>F3+7</f>
        <v>43041</v>
      </c>
      <c r="H3" s="12">
        <f t="shared" ref="H3:N3" si="0">G3+7</f>
        <v>43048</v>
      </c>
      <c r="I3" s="12">
        <f t="shared" si="0"/>
        <v>43055</v>
      </c>
      <c r="J3" s="12">
        <f t="shared" si="0"/>
        <v>43062</v>
      </c>
      <c r="K3" s="12">
        <f t="shared" si="0"/>
        <v>43069</v>
      </c>
      <c r="L3" s="12">
        <f t="shared" si="0"/>
        <v>43076</v>
      </c>
      <c r="M3" s="12">
        <f t="shared" si="0"/>
        <v>43083</v>
      </c>
      <c r="N3" s="12">
        <f t="shared" si="0"/>
        <v>43090</v>
      </c>
      <c r="O3" s="12">
        <v>43111</v>
      </c>
      <c r="P3" s="1" t="s">
        <v>18</v>
      </c>
    </row>
    <row r="4" spans="2:16" ht="18" customHeight="1" x14ac:dyDescent="0.25">
      <c r="B4" s="6" t="s">
        <v>15</v>
      </c>
      <c r="C4" s="7" t="s">
        <v>14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</row>
    <row r="5" spans="2:16" ht="18" customHeight="1" x14ac:dyDescent="0.25">
      <c r="B5" s="8" t="s">
        <v>22</v>
      </c>
      <c r="C5" s="3" t="s">
        <v>13</v>
      </c>
      <c r="D5" s="13">
        <v>300</v>
      </c>
      <c r="E5" s="13">
        <v>300</v>
      </c>
      <c r="F5" s="13">
        <v>100</v>
      </c>
      <c r="G5" s="13">
        <v>100</v>
      </c>
      <c r="H5" s="13">
        <v>100</v>
      </c>
      <c r="I5" s="13">
        <v>100</v>
      </c>
      <c r="J5" s="13">
        <v>100</v>
      </c>
      <c r="K5" s="13">
        <v>100</v>
      </c>
      <c r="L5" s="13">
        <v>100</v>
      </c>
      <c r="M5" s="13">
        <v>100</v>
      </c>
      <c r="N5" s="13">
        <v>600</v>
      </c>
      <c r="O5" s="13">
        <v>300</v>
      </c>
      <c r="P5" s="14">
        <f>SUM(tblAusgaben[[#This Row],[M1]:[M12]])</f>
        <v>2300</v>
      </c>
    </row>
    <row r="6" spans="2:16" ht="18" customHeight="1" x14ac:dyDescent="0.25">
      <c r="B6" s="8" t="s">
        <v>23</v>
      </c>
      <c r="C6" s="3" t="s">
        <v>13</v>
      </c>
      <c r="D6" s="13">
        <v>600</v>
      </c>
      <c r="E6" s="13">
        <v>600</v>
      </c>
      <c r="F6" s="13">
        <v>600</v>
      </c>
      <c r="G6" s="13">
        <v>300</v>
      </c>
      <c r="H6" s="13">
        <v>300</v>
      </c>
      <c r="I6" s="13">
        <v>1100</v>
      </c>
      <c r="J6" s="13">
        <v>1100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4">
        <f>SUM(tblAusgaben[[#This Row],[M1]:[M12]])</f>
        <v>4600</v>
      </c>
    </row>
    <row r="7" spans="2:16" ht="18" customHeight="1" x14ac:dyDescent="0.25">
      <c r="B7" s="8" t="s">
        <v>19</v>
      </c>
      <c r="C7" s="3" t="s">
        <v>13</v>
      </c>
      <c r="D7" s="13">
        <v>600</v>
      </c>
      <c r="E7" s="13">
        <v>600</v>
      </c>
      <c r="F7" s="13">
        <v>800</v>
      </c>
      <c r="G7" s="13">
        <v>800</v>
      </c>
      <c r="H7" s="13">
        <v>800</v>
      </c>
      <c r="I7" s="13">
        <v>0</v>
      </c>
      <c r="J7" s="13">
        <v>0</v>
      </c>
      <c r="K7" s="13">
        <v>300</v>
      </c>
      <c r="L7" s="13">
        <v>0</v>
      </c>
      <c r="M7" s="13">
        <v>0</v>
      </c>
      <c r="N7" s="13">
        <v>0</v>
      </c>
      <c r="O7" s="13">
        <v>0</v>
      </c>
      <c r="P7" s="14">
        <f>SUM(tblAusgaben[[#This Row],[M1]:[M12]])</f>
        <v>3900</v>
      </c>
    </row>
    <row r="8" spans="2:16" ht="18" customHeight="1" x14ac:dyDescent="0.25">
      <c r="B8" s="8" t="s">
        <v>20</v>
      </c>
      <c r="C8" s="3" t="s">
        <v>13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1100</v>
      </c>
      <c r="L8" s="13">
        <v>1100</v>
      </c>
      <c r="M8" s="13">
        <v>500</v>
      </c>
      <c r="N8" s="13">
        <v>0</v>
      </c>
      <c r="O8" s="13">
        <v>0</v>
      </c>
      <c r="P8" s="14">
        <f>SUM(tblAusgaben[[#This Row],[M1]:[M12]])</f>
        <v>2700</v>
      </c>
    </row>
    <row r="9" spans="2:16" ht="18" customHeight="1" x14ac:dyDescent="0.25">
      <c r="B9" s="8" t="s">
        <v>21</v>
      </c>
      <c r="C9" s="3" t="s">
        <v>13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300</v>
      </c>
      <c r="M9" s="13">
        <v>900</v>
      </c>
      <c r="N9" s="13">
        <v>600</v>
      </c>
      <c r="O9" s="13">
        <v>0</v>
      </c>
      <c r="P9" s="14">
        <f>SUM(tblAusgaben[[#This Row],[M1]:[M12]])</f>
        <v>1800</v>
      </c>
    </row>
    <row r="10" spans="2:16" ht="18" customHeight="1" x14ac:dyDescent="0.25">
      <c r="B10" s="8" t="s">
        <v>16</v>
      </c>
      <c r="C10" s="9"/>
      <c r="D10" s="15">
        <f>SUBTOTAL(109,tblAusgaben[M1])</f>
        <v>1500</v>
      </c>
      <c r="E10" s="15">
        <f>SUBTOTAL(109,tblAusgaben[M2])</f>
        <v>1500</v>
      </c>
      <c r="F10" s="15">
        <f>SUBTOTAL(109,tblAusgaben[M3])</f>
        <v>1500</v>
      </c>
      <c r="G10" s="15">
        <f>SUBTOTAL(109,tblAusgaben[M4])</f>
        <v>1200</v>
      </c>
      <c r="H10" s="15">
        <f>SUBTOTAL(109,tblAusgaben[M5])</f>
        <v>1200</v>
      </c>
      <c r="I10" s="15">
        <f>SUBTOTAL(109,tblAusgaben[M6])</f>
        <v>1200</v>
      </c>
      <c r="J10" s="15">
        <f>SUBTOTAL(109,tblAusgaben[M7])</f>
        <v>1200</v>
      </c>
      <c r="K10" s="15">
        <f>SUBTOTAL(109,tblAusgaben[M8])</f>
        <v>1500</v>
      </c>
      <c r="L10" s="15">
        <f>SUBTOTAL(109,tblAusgaben[M9])</f>
        <v>1500</v>
      </c>
      <c r="M10" s="15">
        <f>SUBTOTAL(109,tblAusgaben[M10])</f>
        <v>1500</v>
      </c>
      <c r="N10" s="15">
        <f>SUBTOTAL(109,tblAusgaben[M11])</f>
        <v>1200</v>
      </c>
      <c r="O10" s="15">
        <f>SUBTOTAL(109,tblAusgaben[M12])</f>
        <v>300</v>
      </c>
      <c r="P10" s="15">
        <f>SUBTOTAL(109,tblAusgaben[Jährlich])</f>
        <v>15300</v>
      </c>
    </row>
    <row r="11" spans="2:16" ht="18" customHeight="1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</sheetData>
  <mergeCells count="1">
    <mergeCell ref="B11:P11"/>
  </mergeCells>
  <printOptions horizontalCentered="1"/>
  <pageMargins left="0.25" right="0.25" top="0.75" bottom="0.75" header="0.3" footer="0.3"/>
  <pageSetup paperSize="9" fitToHeight="0" orientation="landscape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00000000-0003-0000-0000-000000000000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theme="1"/>
          <x14:colorLow theme="1"/>
          <x14:sparklines>
            <x14:sparkline>
              <xm:f>'Pro Termin'!D10:O10</xm:f>
              <xm:sqref>C10</xm:sqref>
            </x14:sparkline>
          </x14:sparklines>
        </x14:sparklineGroup>
        <x14:sparklineGroup lineWeight="1" displayEmptyCellsAs="gap" high="1" low="1" xr2:uid="{00000000-0003-0000-0000-000004000000}">
          <x14:colorSeries theme="1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1"/>
          <x14:sparklines>
            <x14:sparkline>
              <xm:f>'Pro Termin'!D5:O5</xm:f>
              <xm:sqref>C5</xm:sqref>
            </x14:sparkline>
            <x14:sparkline>
              <xm:f>'Pro Termin'!D6:O6</xm:f>
              <xm:sqref>C6</xm:sqref>
            </x14:sparkline>
            <x14:sparkline>
              <xm:f>'Pro Termin'!D7:O7</xm:f>
              <xm:sqref>C7</xm:sqref>
            </x14:sparkline>
            <x14:sparkline>
              <xm:f>'Pro Termin'!D8:O8</xm:f>
              <xm:sqref>C8</xm:sqref>
            </x14:sparkline>
            <x14:sparkline>
              <xm:f>'Pro Termin'!D9:O9</xm:f>
              <xm:sqref>C9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CC72-727C-42FD-8EDF-1DF091673D82}">
  <sheetPr>
    <tabColor theme="5"/>
    <pageSetUpPr autoPageBreaks="0" fitToPage="1"/>
  </sheetPr>
  <dimension ref="B1:H12"/>
  <sheetViews>
    <sheetView showGridLines="0" tabSelected="1" zoomScale="90" zoomScaleNormal="90" workbookViewId="0">
      <pane ySplit="4" topLeftCell="A5" activePane="bottomLeft" state="frozen"/>
      <selection pane="bottomLeft" activeCell="G20" sqref="G20"/>
    </sheetView>
  </sheetViews>
  <sheetFormatPr baseColWidth="10" defaultColWidth="9.140625" defaultRowHeight="18" customHeight="1" x14ac:dyDescent="0.25"/>
  <cols>
    <col min="1" max="1" width="1.140625" customWidth="1"/>
    <col min="2" max="2" width="36.5703125" customWidth="1"/>
    <col min="3" max="3" width="12.5703125" customWidth="1"/>
    <col min="4" max="7" width="11.28515625" bestFit="1" customWidth="1"/>
    <col min="8" max="8" width="11.85546875" bestFit="1" customWidth="1"/>
  </cols>
  <sheetData>
    <row r="1" spans="2:8" ht="39.75" customHeight="1" x14ac:dyDescent="0.25">
      <c r="B1" s="5" t="s">
        <v>25</v>
      </c>
      <c r="E1" s="4"/>
      <c r="G1" s="4"/>
    </row>
    <row r="2" spans="2:8" ht="39.75" customHeight="1" x14ac:dyDescent="0.25">
      <c r="B2" s="17" t="s">
        <v>24</v>
      </c>
      <c r="E2" s="4"/>
      <c r="G2" s="4"/>
    </row>
    <row r="3" spans="2:8" ht="18" customHeight="1" x14ac:dyDescent="0.25">
      <c r="E3" s="10"/>
    </row>
    <row r="4" spans="2:8" ht="18" customHeight="1" x14ac:dyDescent="0.25">
      <c r="D4" s="16">
        <v>43009</v>
      </c>
      <c r="E4" s="16">
        <v>43040</v>
      </c>
      <c r="F4" s="16">
        <v>43070</v>
      </c>
      <c r="G4" s="16">
        <v>43101</v>
      </c>
      <c r="H4" s="1" t="s">
        <v>18</v>
      </c>
    </row>
    <row r="5" spans="2:8" ht="18" customHeight="1" x14ac:dyDescent="0.25">
      <c r="B5" s="6" t="s">
        <v>15</v>
      </c>
      <c r="C5" s="7" t="s">
        <v>14</v>
      </c>
      <c r="D5" s="2" t="s">
        <v>0</v>
      </c>
      <c r="E5" s="2" t="s">
        <v>1</v>
      </c>
      <c r="F5" s="2" t="s">
        <v>2</v>
      </c>
      <c r="G5" s="2" t="s">
        <v>3</v>
      </c>
      <c r="H5" s="2" t="s">
        <v>12</v>
      </c>
    </row>
    <row r="6" spans="2:8" ht="18" customHeight="1" x14ac:dyDescent="0.25">
      <c r="B6" s="8" t="s">
        <v>22</v>
      </c>
      <c r="C6" s="3" t="s">
        <v>13</v>
      </c>
      <c r="D6" s="13">
        <v>700</v>
      </c>
      <c r="E6" s="13">
        <v>500</v>
      </c>
      <c r="F6" s="13">
        <v>800</v>
      </c>
      <c r="G6" s="13">
        <v>500</v>
      </c>
      <c r="H6" s="14">
        <f>SUM(tblAusgaben4[[#This Row],[M1]:[M4]])</f>
        <v>2500</v>
      </c>
    </row>
    <row r="7" spans="2:8" ht="18" customHeight="1" x14ac:dyDescent="0.25">
      <c r="B7" s="8" t="s">
        <v>23</v>
      </c>
      <c r="C7" s="3" t="s">
        <v>13</v>
      </c>
      <c r="D7" s="13">
        <v>1800</v>
      </c>
      <c r="E7" s="13">
        <v>2800</v>
      </c>
      <c r="F7" s="13">
        <v>0</v>
      </c>
      <c r="G7" s="13">
        <v>0</v>
      </c>
      <c r="H7" s="14">
        <f>SUM(tblAusgaben4[[#This Row],[M1]:[M4]])</f>
        <v>4600</v>
      </c>
    </row>
    <row r="8" spans="2:8" ht="18" customHeight="1" x14ac:dyDescent="0.25">
      <c r="B8" s="8" t="s">
        <v>19</v>
      </c>
      <c r="C8" s="3" t="s">
        <v>13</v>
      </c>
      <c r="D8" s="13">
        <v>2000</v>
      </c>
      <c r="E8" s="13">
        <v>1900</v>
      </c>
      <c r="F8" s="13">
        <v>0</v>
      </c>
      <c r="G8" s="13">
        <v>0</v>
      </c>
      <c r="H8" s="14">
        <f>SUM(tblAusgaben4[[#This Row],[M1]:[M4]])</f>
        <v>3900</v>
      </c>
    </row>
    <row r="9" spans="2:8" ht="18" customHeight="1" x14ac:dyDescent="0.25">
      <c r="B9" s="8" t="s">
        <v>20</v>
      </c>
      <c r="C9" s="3" t="s">
        <v>13</v>
      </c>
      <c r="D9" s="13">
        <v>0</v>
      </c>
      <c r="E9" s="13">
        <v>1100</v>
      </c>
      <c r="F9" s="13">
        <v>1600</v>
      </c>
      <c r="G9" s="13">
        <v>0</v>
      </c>
      <c r="H9" s="14">
        <f>SUM(tblAusgaben4[[#This Row],[M1]:[M4]])</f>
        <v>2700</v>
      </c>
    </row>
    <row r="10" spans="2:8" ht="18" customHeight="1" x14ac:dyDescent="0.25">
      <c r="B10" s="8" t="s">
        <v>21</v>
      </c>
      <c r="C10" s="3" t="s">
        <v>13</v>
      </c>
      <c r="D10" s="13">
        <v>0</v>
      </c>
      <c r="E10" s="13">
        <v>0</v>
      </c>
      <c r="F10" s="13">
        <v>1800</v>
      </c>
      <c r="G10" s="13">
        <v>0</v>
      </c>
      <c r="H10" s="14">
        <f>SUM(tblAusgaben4[[#This Row],[M1]:[M4]])</f>
        <v>1800</v>
      </c>
    </row>
    <row r="11" spans="2:8" ht="18" customHeight="1" x14ac:dyDescent="0.25">
      <c r="B11" s="8" t="s">
        <v>16</v>
      </c>
      <c r="C11" s="9"/>
      <c r="D11" s="15">
        <f>SUBTOTAL(109,tblAusgaben4[M1])</f>
        <v>4500</v>
      </c>
      <c r="E11" s="15">
        <f>SUBTOTAL(109,tblAusgaben4[M2])</f>
        <v>6300</v>
      </c>
      <c r="F11" s="15">
        <f>SUBTOTAL(109,tblAusgaben4[M3])</f>
        <v>4200</v>
      </c>
      <c r="G11" s="15">
        <f>SUBTOTAL(109,tblAusgaben4[M4])</f>
        <v>500</v>
      </c>
      <c r="H11" s="15">
        <f>SUBTOTAL(109,tblAusgaben4[Jährlich])</f>
        <v>15500</v>
      </c>
    </row>
    <row r="12" spans="2:8" ht="18" customHeight="1" x14ac:dyDescent="0.25">
      <c r="B12" s="11"/>
      <c r="C12" s="11"/>
      <c r="D12" s="11"/>
      <c r="E12" s="11"/>
      <c r="F12" s="11"/>
      <c r="G12" s="11"/>
      <c r="H12" s="11"/>
    </row>
  </sheetData>
  <mergeCells count="1">
    <mergeCell ref="B12:H12"/>
  </mergeCells>
  <printOptions horizontalCentered="1"/>
  <pageMargins left="0.25" right="0.25" top="0.75" bottom="0.75" header="0.3" footer="0.3"/>
  <pageSetup paperSize="9" scale="94" fitToHeight="0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549EDA56-E704-4BC5-986F-C670B2824156}">
          <x14:colorSeries theme="1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1"/>
          <x14:sparklines>
            <x14:sparkline>
              <xm:f>'Pro Monat'!D6:G6</xm:f>
              <xm:sqref>C6</xm:sqref>
            </x14:sparkline>
            <x14:sparkline>
              <xm:f>'Pro Monat'!D7:G7</xm:f>
              <xm:sqref>C7</xm:sqref>
            </x14:sparkline>
            <x14:sparkline>
              <xm:f>'Pro Monat'!D8:G8</xm:f>
              <xm:sqref>C8</xm:sqref>
            </x14:sparkline>
            <x14:sparkline>
              <xm:f>'Pro Monat'!D9:G9</xm:f>
              <xm:sqref>C9</xm:sqref>
            </x14:sparkline>
            <x14:sparkline>
              <xm:f>'Pro Monat'!D10:G10</xm:f>
              <xm:sqref>C10</xm:sqref>
            </x14:sparkline>
          </x14:sparklines>
        </x14:sparklineGroup>
        <x14:sparklineGroup displayEmptyCellsAs="gap" high="1" low="1" xr2:uid="{648AB4F2-A418-419B-B745-48C7F5D348BE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theme="1"/>
          <x14:colorLow theme="1"/>
          <x14:sparklines>
            <x14:sparkline>
              <xm:f>'Pro Monat'!D11:G11</xm:f>
              <xm:sqref>C11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8FC6A1E-99CA-4475-9F25-9C086B5428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Pro Termin</vt:lpstr>
      <vt:lpstr>Pro Monat</vt:lpstr>
      <vt:lpstr>'Pro Monat'!Drucktitel</vt:lpstr>
      <vt:lpstr>'Pro Termin'!Drucktitel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2018-01-11T07:17:39Z</dcterms:created>
  <dcterms:modified xsi:type="dcterms:W3CDTF">2018-01-11T07:21:25Z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TC028023619991</vt:lpwstr>
  </property>
</Properties>
</file>