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tudyJeyla\Research\Training\ASRANetCourse\OpenFASTv2.5\Demo\BModes\"/>
    </mc:Choice>
  </mc:AlternateContent>
  <bookViews>
    <workbookView xWindow="0" yWindow="0" windowWidth="20490" windowHeight="6960"/>
  </bookViews>
  <sheets>
    <sheet name="property" sheetId="1" r:id="rId1"/>
    <sheet name="modes" sheetId="2" r:id="rId2"/>
    <sheet name="ElastDyn_Inpu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I3" i="1"/>
  <c r="J3" i="1"/>
  <c r="P3" i="1" s="1"/>
  <c r="L3" i="1"/>
  <c r="S3" i="1" s="1"/>
  <c r="J27" i="1" s="1"/>
  <c r="I4" i="1"/>
  <c r="J4" i="1"/>
  <c r="P4" i="1" s="1"/>
  <c r="L4" i="1"/>
  <c r="O4" i="1" s="1"/>
  <c r="D28" i="1" s="1"/>
  <c r="I5" i="1"/>
  <c r="J5" i="1"/>
  <c r="K5" i="1" s="1"/>
  <c r="L5" i="1"/>
  <c r="O5" i="1" s="1"/>
  <c r="D29" i="1" s="1"/>
  <c r="I6" i="1"/>
  <c r="J6" i="1"/>
  <c r="K6" i="1" s="1"/>
  <c r="L6" i="1"/>
  <c r="S6" i="1" s="1"/>
  <c r="J30" i="1" s="1"/>
  <c r="I7" i="1"/>
  <c r="A31" i="1" s="1"/>
  <c r="J7" i="1"/>
  <c r="P7" i="1" s="1"/>
  <c r="L7" i="1"/>
  <c r="O7" i="1" s="1"/>
  <c r="D31" i="1" s="1"/>
  <c r="I8" i="1"/>
  <c r="J8" i="1"/>
  <c r="K8" i="1" s="1"/>
  <c r="L8" i="1"/>
  <c r="O8" i="1" s="1"/>
  <c r="D32" i="1" s="1"/>
  <c r="I9" i="1"/>
  <c r="J9" i="1"/>
  <c r="K9" i="1"/>
  <c r="L9" i="1"/>
  <c r="O9" i="1" s="1"/>
  <c r="D33" i="1" s="1"/>
  <c r="P9" i="1"/>
  <c r="Q9" i="1" s="1"/>
  <c r="H33" i="1" s="1"/>
  <c r="T9" i="1"/>
  <c r="E33" i="1" s="1"/>
  <c r="I10" i="1"/>
  <c r="A34" i="1" s="1"/>
  <c r="J10" i="1"/>
  <c r="K10" i="1" s="1"/>
  <c r="L10" i="1"/>
  <c r="O10" i="1" s="1"/>
  <c r="D34" i="1" s="1"/>
  <c r="S10" i="1"/>
  <c r="J34" i="1" s="1"/>
  <c r="I11" i="1"/>
  <c r="J11" i="1"/>
  <c r="P11" i="1" s="1"/>
  <c r="L11" i="1"/>
  <c r="S11" i="1" s="1"/>
  <c r="J35" i="1" s="1"/>
  <c r="I12" i="1"/>
  <c r="J12" i="1"/>
  <c r="K12" i="1" s="1"/>
  <c r="L12" i="1"/>
  <c r="O12" i="1" s="1"/>
  <c r="D36" i="1" s="1"/>
  <c r="I13" i="1"/>
  <c r="J13" i="1"/>
  <c r="K13" i="1" s="1"/>
  <c r="L13" i="1"/>
  <c r="O13" i="1" s="1"/>
  <c r="D37" i="1" s="1"/>
  <c r="I38" i="1"/>
  <c r="J38" i="1"/>
  <c r="A39" i="1"/>
  <c r="D39" i="1"/>
  <c r="D40" i="1"/>
  <c r="A41" i="1"/>
  <c r="D41" i="1"/>
  <c r="J42" i="1"/>
  <c r="D43" i="1"/>
  <c r="A27" i="1"/>
  <c r="A28" i="1"/>
  <c r="A29" i="1"/>
  <c r="A32" i="1"/>
  <c r="A33" i="1"/>
  <c r="G33" i="1"/>
  <c r="A35" i="1"/>
  <c r="A37" i="1"/>
  <c r="A38" i="1"/>
  <c r="A40" i="1"/>
  <c r="A42" i="1"/>
  <c r="A43" i="1"/>
  <c r="F40" i="1" l="1"/>
  <c r="H40" i="1"/>
  <c r="T13" i="1"/>
  <c r="A30" i="1"/>
  <c r="A36" i="1"/>
  <c r="R13" i="1"/>
  <c r="I37" i="1" s="1"/>
  <c r="R9" i="1"/>
  <c r="I33" i="1" s="1"/>
  <c r="P13" i="1"/>
  <c r="Q13" i="1" s="1"/>
  <c r="H37" i="1" s="1"/>
  <c r="K3" i="1"/>
  <c r="R3" i="1" s="1"/>
  <c r="I27" i="1" s="1"/>
  <c r="R8" i="1"/>
  <c r="I32" i="1" s="1"/>
  <c r="I42" i="1"/>
  <c r="I41" i="1"/>
  <c r="R10" i="1"/>
  <c r="I34" i="1" s="1"/>
  <c r="R6" i="1"/>
  <c r="I30" i="1" s="1"/>
  <c r="I40" i="1"/>
  <c r="R12" i="1"/>
  <c r="I36" i="1" s="1"/>
  <c r="T3" i="1"/>
  <c r="U3" i="1" s="1"/>
  <c r="F27" i="1" s="1"/>
  <c r="G27" i="1"/>
  <c r="Q3" i="1"/>
  <c r="H27" i="1" s="1"/>
  <c r="P5" i="1"/>
  <c r="G37" i="1"/>
  <c r="T12" i="1"/>
  <c r="U12" i="1" s="1"/>
  <c r="F36" i="1" s="1"/>
  <c r="T8" i="1"/>
  <c r="E32" i="1" s="1"/>
  <c r="G40" i="1"/>
  <c r="P12" i="1"/>
  <c r="P8" i="1"/>
  <c r="T5" i="1"/>
  <c r="M10" i="1"/>
  <c r="N10" i="1" s="1"/>
  <c r="S5" i="1"/>
  <c r="J29" i="1" s="1"/>
  <c r="O6" i="1"/>
  <c r="D30" i="1" s="1"/>
  <c r="M3" i="1"/>
  <c r="N3" i="1" s="1"/>
  <c r="M5" i="1"/>
  <c r="N5" i="1" s="1"/>
  <c r="D42" i="1"/>
  <c r="D38" i="1"/>
  <c r="O11" i="1"/>
  <c r="D35" i="1" s="1"/>
  <c r="M8" i="1"/>
  <c r="N8" i="1" s="1"/>
  <c r="S7" i="1"/>
  <c r="J31" i="1" s="1"/>
  <c r="M6" i="1"/>
  <c r="N6" i="1" s="1"/>
  <c r="E36" i="1"/>
  <c r="O3" i="1"/>
  <c r="D27" i="1" s="1"/>
  <c r="J43" i="1"/>
  <c r="J39" i="1"/>
  <c r="M12" i="1"/>
  <c r="N12" i="1" s="1"/>
  <c r="H43" i="1"/>
  <c r="G43" i="1"/>
  <c r="H39" i="1"/>
  <c r="G39" i="1"/>
  <c r="G35" i="1"/>
  <c r="Q11" i="1"/>
  <c r="H35" i="1" s="1"/>
  <c r="G31" i="1"/>
  <c r="Q7" i="1"/>
  <c r="H31" i="1" s="1"/>
  <c r="Q4" i="1"/>
  <c r="H28" i="1" s="1"/>
  <c r="G28" i="1"/>
  <c r="I43" i="1"/>
  <c r="I39" i="1"/>
  <c r="U13" i="1"/>
  <c r="F37" i="1" s="1"/>
  <c r="M13" i="1"/>
  <c r="N13" i="1" s="1"/>
  <c r="K11" i="1"/>
  <c r="R11" i="1" s="1"/>
  <c r="I35" i="1" s="1"/>
  <c r="T10" i="1"/>
  <c r="P10" i="1"/>
  <c r="U9" i="1"/>
  <c r="F33" i="1" s="1"/>
  <c r="M9" i="1"/>
  <c r="N9" i="1" s="1"/>
  <c r="K7" i="1"/>
  <c r="R7" i="1" s="1"/>
  <c r="I31" i="1" s="1"/>
  <c r="T6" i="1"/>
  <c r="P6" i="1"/>
  <c r="R5" i="1"/>
  <c r="I29" i="1" s="1"/>
  <c r="S4" i="1"/>
  <c r="J28" i="1" s="1"/>
  <c r="K4" i="1"/>
  <c r="R4" i="1" s="1"/>
  <c r="I28" i="1" s="1"/>
  <c r="J41" i="1"/>
  <c r="S13" i="1"/>
  <c r="J37" i="1" s="1"/>
  <c r="M11" i="1"/>
  <c r="N11" i="1" s="1"/>
  <c r="S9" i="1"/>
  <c r="J33" i="1" s="1"/>
  <c r="M7" i="1"/>
  <c r="N7" i="1" s="1"/>
  <c r="M4" i="1"/>
  <c r="N4" i="1" s="1"/>
  <c r="J40" i="1"/>
  <c r="S12" i="1"/>
  <c r="J36" i="1" s="1"/>
  <c r="T11" i="1"/>
  <c r="S8" i="1"/>
  <c r="J32" i="1" s="1"/>
  <c r="T7" i="1"/>
  <c r="T4" i="1"/>
  <c r="E41" i="1" l="1"/>
  <c r="F41" i="1"/>
  <c r="E40" i="1"/>
  <c r="X6" i="1"/>
  <c r="E27" i="1"/>
  <c r="E37" i="1"/>
  <c r="X8" i="1"/>
  <c r="X9" i="1"/>
  <c r="X12" i="1"/>
  <c r="U8" i="1"/>
  <c r="F32" i="1" s="1"/>
  <c r="Q12" i="1"/>
  <c r="H36" i="1" s="1"/>
  <c r="G36" i="1"/>
  <c r="G32" i="1"/>
  <c r="Q8" i="1"/>
  <c r="H32" i="1" s="1"/>
  <c r="H41" i="1"/>
  <c r="G41" i="1"/>
  <c r="U5" i="1"/>
  <c r="F29" i="1" s="1"/>
  <c r="E29" i="1"/>
  <c r="Q5" i="1"/>
  <c r="H29" i="1" s="1"/>
  <c r="G29" i="1"/>
  <c r="E31" i="1"/>
  <c r="U7" i="1"/>
  <c r="F31" i="1" s="1"/>
  <c r="E35" i="1"/>
  <c r="U11" i="1"/>
  <c r="F35" i="1" s="1"/>
  <c r="E43" i="1"/>
  <c r="F43" i="1"/>
  <c r="Q6" i="1"/>
  <c r="H30" i="1" s="1"/>
  <c r="G30" i="1"/>
  <c r="F42" i="1"/>
  <c r="E42" i="1"/>
  <c r="Q10" i="1"/>
  <c r="H34" i="1" s="1"/>
  <c r="G34" i="1"/>
  <c r="E39" i="1"/>
  <c r="U10" i="1"/>
  <c r="E34" i="1"/>
  <c r="H38" i="1"/>
  <c r="G38" i="1"/>
  <c r="E28" i="1"/>
  <c r="U4" i="1"/>
  <c r="F28" i="1" s="1"/>
  <c r="U6" i="1"/>
  <c r="F30" i="1" s="1"/>
  <c r="E30" i="1"/>
  <c r="F38" i="1"/>
  <c r="E38" i="1"/>
  <c r="H42" i="1"/>
  <c r="G42" i="1"/>
  <c r="F39" i="1" l="1"/>
  <c r="F34" i="1"/>
  <c r="X10" i="1"/>
  <c r="X4" i="1"/>
  <c r="X3" i="1"/>
  <c r="X5" i="1"/>
  <c r="X7" i="1"/>
  <c r="X11" i="1"/>
  <c r="Y4" i="1" l="1"/>
</calcChain>
</file>

<file path=xl/sharedStrings.xml><?xml version="1.0" encoding="utf-8"?>
<sst xmlns="http://schemas.openxmlformats.org/spreadsheetml/2006/main" count="92" uniqueCount="71">
  <si>
    <t>HtFract</t>
  </si>
  <si>
    <t>TMassDen</t>
  </si>
  <si>
    <t>TwFAStif</t>
  </si>
  <si>
    <t>TwSSStif</t>
  </si>
  <si>
    <t>(-)</t>
  </si>
  <si>
    <t>(kg/m)</t>
  </si>
  <si>
    <t>(Nm^2)</t>
  </si>
  <si>
    <t>Material</t>
    <phoneticPr fontId="1" type="noConversion"/>
  </si>
  <si>
    <t>Steel</t>
    <phoneticPr fontId="2" type="noConversion"/>
  </si>
  <si>
    <t>Density</t>
    <phoneticPr fontId="2" type="noConversion"/>
  </si>
  <si>
    <t>kg/m3</t>
    <phoneticPr fontId="2" type="noConversion"/>
  </si>
  <si>
    <t>Young's Modules</t>
    <phoneticPr fontId="2" type="noConversion"/>
  </si>
  <si>
    <t>pa</t>
    <phoneticPr fontId="2" type="noConversion"/>
  </si>
  <si>
    <t>Passon ratio</t>
    <phoneticPr fontId="2" type="noConversion"/>
  </si>
  <si>
    <t>Shear modules</t>
    <phoneticPr fontId="2" type="noConversion"/>
  </si>
  <si>
    <t>pa</t>
    <phoneticPr fontId="2" type="noConversion"/>
  </si>
  <si>
    <t>Tower</t>
  </si>
  <si>
    <t>section</t>
  </si>
  <si>
    <t>properties</t>
  </si>
  <si>
    <t>n_secs:</t>
  </si>
  <si>
    <t>number</t>
  </si>
  <si>
    <t>of</t>
  </si>
  <si>
    <t>tower</t>
  </si>
  <si>
    <t>sections</t>
  </si>
  <si>
    <t>at</t>
  </si>
  <si>
    <t>which</t>
  </si>
  <si>
    <t>are</t>
  </si>
  <si>
    <t>specified</t>
  </si>
  <si>
    <t>sec_loc</t>
  </si>
  <si>
    <t>str_tw</t>
  </si>
  <si>
    <t>tw_iner</t>
  </si>
  <si>
    <t>mass_den</t>
  </si>
  <si>
    <t>flp_iner</t>
  </si>
  <si>
    <t>edge_iner</t>
  </si>
  <si>
    <t>flp_stff</t>
  </si>
  <si>
    <t>edge_stff</t>
  </si>
  <si>
    <t>tor_stff</t>
  </si>
  <si>
    <t>axial_stff</t>
  </si>
  <si>
    <t>cg_offst</t>
  </si>
  <si>
    <t>sc_offst</t>
  </si>
  <si>
    <t>tc_offst</t>
  </si>
  <si>
    <t>(deg)</t>
  </si>
  <si>
    <t>(kg-m)</t>
  </si>
  <si>
    <t>(N)</t>
  </si>
  <si>
    <t>(m)</t>
  </si>
  <si>
    <t>Bmodes input</t>
    <phoneticPr fontId="1" type="noConversion"/>
  </si>
  <si>
    <t>HtFract</t>
    <phoneticPr fontId="2" type="noConversion"/>
  </si>
  <si>
    <t>Aera Inertia</t>
    <phoneticPr fontId="2" type="noConversion"/>
  </si>
  <si>
    <t>Polar Inertia</t>
    <phoneticPr fontId="2" type="noConversion"/>
  </si>
  <si>
    <t>Area</t>
    <phoneticPr fontId="2" type="noConversion"/>
  </si>
  <si>
    <t>Radius</t>
    <phoneticPr fontId="2" type="noConversion"/>
  </si>
  <si>
    <t>Thickness</t>
    <phoneticPr fontId="2" type="noConversion"/>
  </si>
  <si>
    <t>MassDen</t>
    <phoneticPr fontId="2" type="noConversion"/>
  </si>
  <si>
    <t>(m^4)</t>
    <phoneticPr fontId="1" type="noConversion"/>
  </si>
  <si>
    <t>(m)</t>
    <phoneticPr fontId="1" type="noConversion"/>
  </si>
  <si>
    <t>(m)</t>
    <phoneticPr fontId="1" type="noConversion"/>
  </si>
  <si>
    <t>(kg/m)</t>
    <phoneticPr fontId="1" type="noConversion"/>
  </si>
  <si>
    <t>(m^2)</t>
    <phoneticPr fontId="1" type="noConversion"/>
  </si>
  <si>
    <t>TwGJStif</t>
  </si>
  <si>
    <t>TwEAStif</t>
  </si>
  <si>
    <t>TwSSIner</t>
  </si>
  <si>
    <t>TwFAcgOf</t>
  </si>
  <si>
    <t>TwSScgOf</t>
  </si>
  <si>
    <t>(N)</t>
    <phoneticPr fontId="1" type="noConversion"/>
  </si>
  <si>
    <t>(kgm^2)</t>
    <phoneticPr fontId="1" type="noConversion"/>
  </si>
  <si>
    <t>(-)</t>
    <phoneticPr fontId="1" type="noConversion"/>
  </si>
  <si>
    <t>Tower-top height</t>
    <phoneticPr fontId="1" type="noConversion"/>
  </si>
  <si>
    <t>tower-base height</t>
    <phoneticPr fontId="1" type="noConversion"/>
  </si>
  <si>
    <t>total yaw inertia:</t>
    <phoneticPr fontId="1" type="noConversion"/>
  </si>
  <si>
    <t>TwFAIner</t>
    <phoneticPr fontId="1" type="noConversion"/>
  </si>
  <si>
    <t>Yaw inertia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</si>
</sst>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E+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 applyAlignment="1"/>
    <xf numFmtId="0" fontId="0" fillId="0" borderId="0" xfId="0" applyAlignment="1"/>
    <xf numFmtId="11" fontId="0" fillId="0" borderId="0" xfId="0" applyNumberFormat="1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0" xfId="0" applyNumberFormat="1" applyBorder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1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A19" workbookViewId="0">
      <selection activeCell="A22" sqref="A22:M37"/>
    </sheetView>
  </sheetViews>
  <sheetFormatPr defaultRowHeight="13.5" x14ac:dyDescent="0.15"/>
  <cols>
    <col min="1" max="2" width="9.5" bestFit="1" customWidth="1"/>
    <col min="4" max="10" width="11.625" bestFit="1" customWidth="1"/>
    <col min="11" max="13" width="9.5" bestFit="1" customWidth="1"/>
    <col min="15" max="21" width="9.5" bestFit="1" customWidth="1"/>
    <col min="24" max="24" width="12" customWidth="1"/>
    <col min="25" max="25" width="18.75" customWidth="1"/>
    <col min="26" max="26" width="9.5" bestFit="1" customWidth="1"/>
  </cols>
  <sheetData>
    <row r="1" spans="1:25" x14ac:dyDescent="0.15">
      <c r="A1" t="s">
        <v>0</v>
      </c>
      <c r="B1" t="s">
        <v>1</v>
      </c>
      <c r="C1" t="s">
        <v>2</v>
      </c>
      <c r="D1" t="s">
        <v>3</v>
      </c>
      <c r="I1" s="11" t="s">
        <v>46</v>
      </c>
      <c r="J1" s="12" t="s">
        <v>47</v>
      </c>
      <c r="K1" s="12" t="s">
        <v>48</v>
      </c>
      <c r="L1" s="11" t="s">
        <v>49</v>
      </c>
      <c r="M1" s="11" t="s">
        <v>50</v>
      </c>
      <c r="N1" s="11" t="s">
        <v>51</v>
      </c>
      <c r="O1" s="11" t="s">
        <v>52</v>
      </c>
      <c r="P1" s="13" t="s">
        <v>2</v>
      </c>
      <c r="Q1" s="13" t="s">
        <v>3</v>
      </c>
      <c r="R1" s="13" t="s">
        <v>58</v>
      </c>
      <c r="S1" s="13" t="s">
        <v>59</v>
      </c>
      <c r="T1" s="13" t="s">
        <v>69</v>
      </c>
      <c r="U1" s="13" t="s">
        <v>60</v>
      </c>
      <c r="V1" s="13" t="s">
        <v>61</v>
      </c>
      <c r="W1" s="14" t="s">
        <v>62</v>
      </c>
      <c r="X1" s="21" t="s">
        <v>70</v>
      </c>
    </row>
    <row r="2" spans="1:25" x14ac:dyDescent="0.15">
      <c r="A2" t="s">
        <v>4</v>
      </c>
      <c r="B2" t="s">
        <v>5</v>
      </c>
      <c r="C2" t="s">
        <v>6</v>
      </c>
      <c r="D2" t="s">
        <v>6</v>
      </c>
      <c r="F2" t="s">
        <v>7</v>
      </c>
      <c r="G2" s="2" t="s">
        <v>8</v>
      </c>
      <c r="H2" s="3"/>
      <c r="I2" t="s">
        <v>4</v>
      </c>
      <c r="J2" t="s">
        <v>53</v>
      </c>
      <c r="K2" t="s">
        <v>53</v>
      </c>
      <c r="L2" t="s">
        <v>57</v>
      </c>
      <c r="M2" t="s">
        <v>54</v>
      </c>
      <c r="N2" t="s">
        <v>55</v>
      </c>
      <c r="O2" t="s">
        <v>56</v>
      </c>
      <c r="P2" t="s">
        <v>6</v>
      </c>
      <c r="Q2" t="s">
        <v>6</v>
      </c>
      <c r="R2" t="s">
        <v>6</v>
      </c>
      <c r="S2" t="s">
        <v>63</v>
      </c>
      <c r="T2" t="s">
        <v>64</v>
      </c>
      <c r="U2" t="s">
        <v>64</v>
      </c>
      <c r="V2" t="s">
        <v>65</v>
      </c>
      <c r="W2" t="s">
        <v>65</v>
      </c>
    </row>
    <row r="3" spans="1:25" x14ac:dyDescent="0.15">
      <c r="A3">
        <v>0</v>
      </c>
      <c r="B3" s="1">
        <v>4306.51</v>
      </c>
      <c r="C3" s="1">
        <v>474490000000</v>
      </c>
      <c r="D3" s="1">
        <v>474490000000</v>
      </c>
      <c r="F3" s="3" t="s">
        <v>9</v>
      </c>
      <c r="G3" s="3">
        <v>8500</v>
      </c>
      <c r="H3" s="3" t="s">
        <v>10</v>
      </c>
      <c r="I3" s="1">
        <f t="shared" ref="I3:I19" si="0">A3</f>
        <v>0</v>
      </c>
      <c r="J3" s="1">
        <f t="shared" ref="J3:J19" si="1">C3/$G$4</f>
        <v>2.2594761904761906</v>
      </c>
      <c r="K3" s="1">
        <f t="shared" ref="K3:K19" si="2">2*J3</f>
        <v>4.5189523809523813</v>
      </c>
      <c r="L3" s="1">
        <f t="shared" ref="L3:L19" si="3">B3/$G$3</f>
        <v>0.50664823529411762</v>
      </c>
      <c r="M3" s="1">
        <f t="shared" ref="M3:M19" si="4">SQRT(0.5*(4*J3/L3+L3/PI()))</f>
        <v>2.9999908329034048</v>
      </c>
      <c r="N3" s="1">
        <f t="shared" ref="N3:N19" si="5">M3-SQRT(0.5*(4*J3/L3-L3/PI()))</f>
        <v>2.7000107153865471E-2</v>
      </c>
      <c r="O3" s="1">
        <f t="shared" ref="O3:O19" si="6">$G$3*L3</f>
        <v>4306.51</v>
      </c>
      <c r="P3" s="1">
        <f t="shared" ref="P3:P19" si="7">$G$4*J3</f>
        <v>474490000000.00006</v>
      </c>
      <c r="Q3" s="1">
        <f t="shared" ref="Q3:Q19" si="8">P3</f>
        <v>474490000000.00006</v>
      </c>
      <c r="R3" s="1">
        <f t="shared" ref="R3:R19" si="9">$G$6*K3</f>
        <v>364992307692.30774</v>
      </c>
      <c r="S3" s="1">
        <f t="shared" ref="S3:S19" si="10">$G$4*L3</f>
        <v>106396129411.76469</v>
      </c>
      <c r="T3" s="1">
        <f t="shared" ref="T3:T19" si="11">$G$3*J3</f>
        <v>19205.547619047622</v>
      </c>
      <c r="U3" s="1">
        <f t="shared" ref="U3:U19" si="12">T3</f>
        <v>19205.547619047622</v>
      </c>
      <c r="V3">
        <v>0</v>
      </c>
      <c r="W3">
        <v>0</v>
      </c>
      <c r="X3" s="1">
        <f>0.5*(T3+U3+T4+U4)*(I4-I3)*($G$7-$G$8)</f>
        <v>278781.51047619048</v>
      </c>
      <c r="Y3" t="s">
        <v>68</v>
      </c>
    </row>
    <row r="4" spans="1:25" x14ac:dyDescent="0.15">
      <c r="A4" s="1">
        <v>0.1</v>
      </c>
      <c r="B4" s="1">
        <v>4030.44</v>
      </c>
      <c r="C4" s="1">
        <v>413080000000</v>
      </c>
      <c r="D4" s="1">
        <v>413080000000</v>
      </c>
      <c r="F4" s="3" t="s">
        <v>11</v>
      </c>
      <c r="G4" s="4">
        <v>210000000000</v>
      </c>
      <c r="H4" s="3" t="s">
        <v>12</v>
      </c>
      <c r="I4" s="1">
        <f t="shared" si="0"/>
        <v>0.1</v>
      </c>
      <c r="J4" s="1">
        <f t="shared" si="1"/>
        <v>1.9670476190476192</v>
      </c>
      <c r="K4" s="1">
        <f t="shared" si="2"/>
        <v>3.9340952380952383</v>
      </c>
      <c r="L4" s="1">
        <f t="shared" si="3"/>
        <v>0.47416941176470589</v>
      </c>
      <c r="M4" s="1">
        <f t="shared" si="4"/>
        <v>2.893489249155635</v>
      </c>
      <c r="N4" s="1">
        <f t="shared" si="5"/>
        <v>2.6200072339215286E-2</v>
      </c>
      <c r="O4" s="1">
        <f t="shared" si="6"/>
        <v>4030.44</v>
      </c>
      <c r="P4" s="1">
        <f t="shared" si="7"/>
        <v>413080000000</v>
      </c>
      <c r="Q4" s="1">
        <f t="shared" si="8"/>
        <v>413080000000</v>
      </c>
      <c r="R4" s="1">
        <f t="shared" si="9"/>
        <v>317753846153.84619</v>
      </c>
      <c r="S4" s="1">
        <f t="shared" si="10"/>
        <v>99575576470.588242</v>
      </c>
      <c r="T4" s="1">
        <f t="shared" si="11"/>
        <v>16719.904761904763</v>
      </c>
      <c r="U4" s="1">
        <f t="shared" si="12"/>
        <v>16719.904761904763</v>
      </c>
      <c r="V4">
        <v>0</v>
      </c>
      <c r="W4">
        <v>0</v>
      </c>
      <c r="X4" s="1">
        <f t="shared" ref="X4:X18" si="13">0.5*(T4+U4+T5+U5)*(I5-I4)*($G$7-$G$8)</f>
        <v>242139.16</v>
      </c>
      <c r="Y4" s="1">
        <f>SUM(X3:X18)</f>
        <v>1534003.4514285713</v>
      </c>
    </row>
    <row r="5" spans="1:25" x14ac:dyDescent="0.15">
      <c r="A5" s="1">
        <v>0.2</v>
      </c>
      <c r="B5" s="1">
        <v>3763.45</v>
      </c>
      <c r="C5" s="1">
        <v>357830000000</v>
      </c>
      <c r="D5" s="1">
        <v>357830000000</v>
      </c>
      <c r="F5" s="3" t="s">
        <v>13</v>
      </c>
      <c r="G5" s="3">
        <v>0.3</v>
      </c>
      <c r="H5" s="3"/>
      <c r="I5" s="1">
        <f t="shared" si="0"/>
        <v>0.2</v>
      </c>
      <c r="J5" s="1">
        <f t="shared" si="1"/>
        <v>1.7039523809523809</v>
      </c>
      <c r="K5" s="1">
        <f t="shared" si="2"/>
        <v>3.4079047619047618</v>
      </c>
      <c r="L5" s="1">
        <f t="shared" si="3"/>
        <v>0.44275882352941176</v>
      </c>
      <c r="M5" s="1">
        <f t="shared" si="4"/>
        <v>2.7870136148273303</v>
      </c>
      <c r="N5" s="1">
        <f t="shared" si="5"/>
        <v>2.5399887582264302E-2</v>
      </c>
      <c r="O5" s="1">
        <f t="shared" si="6"/>
        <v>3763.45</v>
      </c>
      <c r="P5" s="1">
        <f t="shared" si="7"/>
        <v>357830000000</v>
      </c>
      <c r="Q5" s="1">
        <f t="shared" si="8"/>
        <v>357830000000</v>
      </c>
      <c r="R5" s="1">
        <f t="shared" si="9"/>
        <v>275253846153.84613</v>
      </c>
      <c r="S5" s="1">
        <f t="shared" si="10"/>
        <v>92979352941.176468</v>
      </c>
      <c r="T5" s="1">
        <f t="shared" si="11"/>
        <v>14483.595238095237</v>
      </c>
      <c r="U5" s="1">
        <f t="shared" si="12"/>
        <v>14483.595238095237</v>
      </c>
      <c r="V5">
        <v>0</v>
      </c>
      <c r="W5">
        <v>0</v>
      </c>
      <c r="X5" s="1">
        <f t="shared" si="13"/>
        <v>209228.26095238092</v>
      </c>
    </row>
    <row r="6" spans="1:25" x14ac:dyDescent="0.15">
      <c r="A6" s="1">
        <v>0.3</v>
      </c>
      <c r="B6" s="1">
        <v>3505.52</v>
      </c>
      <c r="C6" s="1">
        <v>308300000000</v>
      </c>
      <c r="D6" s="1">
        <v>308300000000</v>
      </c>
      <c r="F6" s="3" t="s">
        <v>14</v>
      </c>
      <c r="G6" s="4">
        <f>G4/2/(1+G5)</f>
        <v>80769230769.230774</v>
      </c>
      <c r="H6" s="3" t="s">
        <v>15</v>
      </c>
      <c r="I6" s="1">
        <f t="shared" si="0"/>
        <v>0.3</v>
      </c>
      <c r="J6" s="1">
        <f t="shared" si="1"/>
        <v>1.4680952380952381</v>
      </c>
      <c r="K6" s="1">
        <f t="shared" si="2"/>
        <v>2.9361904761904762</v>
      </c>
      <c r="L6" s="1">
        <f t="shared" si="3"/>
        <v>0.41241411764705882</v>
      </c>
      <c r="M6" s="1">
        <f t="shared" si="4"/>
        <v>2.6805144179701843</v>
      </c>
      <c r="N6" s="1">
        <f t="shared" si="5"/>
        <v>2.4599876028517542E-2</v>
      </c>
      <c r="O6" s="1">
        <f t="shared" si="6"/>
        <v>3505.52</v>
      </c>
      <c r="P6" s="1">
        <f t="shared" si="7"/>
        <v>308300000000</v>
      </c>
      <c r="Q6" s="1">
        <f t="shared" si="8"/>
        <v>308300000000</v>
      </c>
      <c r="R6" s="1">
        <f t="shared" si="9"/>
        <v>237153846153.84616</v>
      </c>
      <c r="S6" s="1">
        <f t="shared" si="10"/>
        <v>86606964705.882355</v>
      </c>
      <c r="T6" s="1">
        <f t="shared" si="11"/>
        <v>12478.809523809525</v>
      </c>
      <c r="U6" s="1">
        <f t="shared" si="12"/>
        <v>12478.809523809525</v>
      </c>
      <c r="V6">
        <v>0</v>
      </c>
      <c r="W6">
        <v>0</v>
      </c>
      <c r="X6" s="1">
        <f t="shared" si="13"/>
        <v>179781.8323809524</v>
      </c>
    </row>
    <row r="7" spans="1:25" x14ac:dyDescent="0.15">
      <c r="A7" s="1">
        <v>0.4</v>
      </c>
      <c r="B7" s="1">
        <v>3256.66</v>
      </c>
      <c r="C7" s="1">
        <v>264080000000</v>
      </c>
      <c r="D7" s="1">
        <v>264080000000</v>
      </c>
      <c r="F7" s="3" t="s">
        <v>66</v>
      </c>
      <c r="G7" s="1">
        <v>87.6</v>
      </c>
      <c r="I7" s="1">
        <f t="shared" si="0"/>
        <v>0.4</v>
      </c>
      <c r="J7" s="1">
        <f t="shared" si="1"/>
        <v>1.2575238095238095</v>
      </c>
      <c r="K7" s="1">
        <f t="shared" si="2"/>
        <v>2.515047619047619</v>
      </c>
      <c r="L7" s="1">
        <f t="shared" si="3"/>
        <v>0.3831364705882353</v>
      </c>
      <c r="M7" s="1">
        <f t="shared" si="4"/>
        <v>2.5739741673822865</v>
      </c>
      <c r="N7" s="1">
        <f t="shared" si="5"/>
        <v>2.3800273702576202E-2</v>
      </c>
      <c r="O7" s="1">
        <f t="shared" si="6"/>
        <v>3256.66</v>
      </c>
      <c r="P7" s="1">
        <f t="shared" si="7"/>
        <v>264080000000</v>
      </c>
      <c r="Q7" s="1">
        <f t="shared" si="8"/>
        <v>264080000000</v>
      </c>
      <c r="R7" s="1">
        <f t="shared" si="9"/>
        <v>203138461538.46155</v>
      </c>
      <c r="S7" s="1">
        <f t="shared" si="10"/>
        <v>80458658823.529419</v>
      </c>
      <c r="T7" s="1">
        <f t="shared" si="11"/>
        <v>10688.95238095238</v>
      </c>
      <c r="U7" s="1">
        <f t="shared" si="12"/>
        <v>10688.95238095238</v>
      </c>
      <c r="V7">
        <v>0</v>
      </c>
      <c r="W7">
        <v>0</v>
      </c>
      <c r="X7" s="1">
        <f t="shared" si="13"/>
        <v>153554.87999999995</v>
      </c>
    </row>
    <row r="8" spans="1:25" x14ac:dyDescent="0.15">
      <c r="A8" s="1">
        <v>0.5</v>
      </c>
      <c r="B8" s="1">
        <v>3016.86</v>
      </c>
      <c r="C8" s="1">
        <v>224800000000</v>
      </c>
      <c r="D8" s="1">
        <v>224800000000</v>
      </c>
      <c r="F8" s="3" t="s">
        <v>67</v>
      </c>
      <c r="G8" s="1">
        <v>10</v>
      </c>
      <c r="I8" s="1">
        <f t="shared" si="0"/>
        <v>0.5</v>
      </c>
      <c r="J8" s="1">
        <f t="shared" si="1"/>
        <v>1.0704761904761906</v>
      </c>
      <c r="K8" s="1">
        <f t="shared" si="2"/>
        <v>2.1409523809523812</v>
      </c>
      <c r="L8" s="1">
        <f t="shared" si="3"/>
        <v>0.35492470588235298</v>
      </c>
      <c r="M8" s="1">
        <f t="shared" si="4"/>
        <v>2.467512753812906</v>
      </c>
      <c r="N8" s="1">
        <f t="shared" si="5"/>
        <v>2.2999888742213592E-2</v>
      </c>
      <c r="O8" s="1">
        <f t="shared" si="6"/>
        <v>3016.86</v>
      </c>
      <c r="P8" s="1">
        <f t="shared" si="7"/>
        <v>224800000000.00003</v>
      </c>
      <c r="Q8" s="1">
        <f t="shared" si="8"/>
        <v>224800000000.00003</v>
      </c>
      <c r="R8" s="1">
        <f t="shared" si="9"/>
        <v>172923076923.07697</v>
      </c>
      <c r="S8" s="1">
        <f t="shared" si="10"/>
        <v>74534188235.294128</v>
      </c>
      <c r="T8" s="1">
        <f t="shared" si="11"/>
        <v>9099.0476190476202</v>
      </c>
      <c r="U8" s="1">
        <f t="shared" si="12"/>
        <v>9099.0476190476202</v>
      </c>
      <c r="V8">
        <v>0</v>
      </c>
      <c r="W8">
        <v>0</v>
      </c>
      <c r="X8" s="1">
        <f t="shared" si="13"/>
        <v>130305.55047619044</v>
      </c>
    </row>
    <row r="9" spans="1:25" x14ac:dyDescent="0.15">
      <c r="A9" s="1">
        <v>0.6</v>
      </c>
      <c r="B9" s="1">
        <v>2786.13</v>
      </c>
      <c r="C9" s="1">
        <v>190060000000</v>
      </c>
      <c r="D9" s="1">
        <v>190060000000</v>
      </c>
      <c r="I9" s="1">
        <f t="shared" si="0"/>
        <v>0.6</v>
      </c>
      <c r="J9" s="1">
        <f t="shared" si="1"/>
        <v>0.9050476190476191</v>
      </c>
      <c r="K9" s="1">
        <f t="shared" si="2"/>
        <v>1.8100952380952382</v>
      </c>
      <c r="L9" s="1">
        <f t="shared" si="3"/>
        <v>0.32778000000000002</v>
      </c>
      <c r="M9" s="1">
        <f t="shared" si="4"/>
        <v>2.3610283401980725</v>
      </c>
      <c r="N9" s="1">
        <f t="shared" si="5"/>
        <v>2.219974264648128E-2</v>
      </c>
      <c r="O9" s="1">
        <f t="shared" si="6"/>
        <v>2786.13</v>
      </c>
      <c r="P9" s="1">
        <f t="shared" si="7"/>
        <v>190060000000</v>
      </c>
      <c r="Q9" s="1">
        <f t="shared" si="8"/>
        <v>190060000000</v>
      </c>
      <c r="R9" s="1">
        <f t="shared" si="9"/>
        <v>146200000000.00003</v>
      </c>
      <c r="S9" s="1">
        <f t="shared" si="10"/>
        <v>68833800000</v>
      </c>
      <c r="T9" s="1">
        <f t="shared" si="11"/>
        <v>7692.9047619047624</v>
      </c>
      <c r="U9" s="1">
        <f t="shared" si="12"/>
        <v>7692.9047619047624</v>
      </c>
      <c r="V9">
        <v>0</v>
      </c>
      <c r="W9">
        <v>0</v>
      </c>
      <c r="X9" s="1">
        <f t="shared" si="13"/>
        <v>109791.99047619045</v>
      </c>
    </row>
    <row r="10" spans="1:25" x14ac:dyDescent="0.15">
      <c r="A10" s="1">
        <v>0.7</v>
      </c>
      <c r="B10" s="1">
        <v>2564.46</v>
      </c>
      <c r="C10" s="1">
        <v>159490000000</v>
      </c>
      <c r="D10" s="1">
        <v>159490000000</v>
      </c>
      <c r="I10" s="1">
        <f t="shared" si="0"/>
        <v>0.7</v>
      </c>
      <c r="J10" s="1">
        <f t="shared" si="1"/>
        <v>0.75947619047619053</v>
      </c>
      <c r="K10" s="1">
        <f t="shared" si="2"/>
        <v>1.5189523809523811</v>
      </c>
      <c r="L10" s="1">
        <f t="shared" si="3"/>
        <v>0.30170117647058825</v>
      </c>
      <c r="M10" s="1">
        <f t="shared" si="4"/>
        <v>2.2544716786112029</v>
      </c>
      <c r="N10" s="1">
        <f t="shared" si="5"/>
        <v>2.1400232706225708E-2</v>
      </c>
      <c r="O10" s="1">
        <f t="shared" si="6"/>
        <v>2564.46</v>
      </c>
      <c r="P10" s="1">
        <f t="shared" si="7"/>
        <v>159490000000</v>
      </c>
      <c r="Q10" s="1">
        <f t="shared" si="8"/>
        <v>159490000000</v>
      </c>
      <c r="R10" s="1">
        <f t="shared" si="9"/>
        <v>122684615384.6154</v>
      </c>
      <c r="S10" s="1">
        <f t="shared" si="10"/>
        <v>63357247058.823532</v>
      </c>
      <c r="T10" s="1">
        <f t="shared" si="11"/>
        <v>6455.5476190476193</v>
      </c>
      <c r="U10" s="1">
        <f t="shared" si="12"/>
        <v>6455.5476190476193</v>
      </c>
      <c r="V10">
        <v>0</v>
      </c>
      <c r="W10">
        <v>0</v>
      </c>
      <c r="X10" s="1">
        <f t="shared" si="13"/>
        <v>91797.474285714357</v>
      </c>
    </row>
    <row r="11" spans="1:25" x14ac:dyDescent="0.15">
      <c r="A11" s="1">
        <v>0.8</v>
      </c>
      <c r="B11" s="1">
        <v>2351.87</v>
      </c>
      <c r="C11" s="1">
        <v>132770000000</v>
      </c>
      <c r="D11" s="1">
        <v>132770000000</v>
      </c>
      <c r="I11" s="1">
        <f t="shared" si="0"/>
        <v>0.8</v>
      </c>
      <c r="J11" s="1">
        <f t="shared" si="1"/>
        <v>0.63223809523809527</v>
      </c>
      <c r="K11" s="1">
        <f t="shared" si="2"/>
        <v>1.2644761904761905</v>
      </c>
      <c r="L11" s="1">
        <f t="shared" si="3"/>
        <v>0.27669058823529408</v>
      </c>
      <c r="M11" s="1">
        <f t="shared" si="4"/>
        <v>2.1480310532561315</v>
      </c>
      <c r="N11" s="1">
        <f t="shared" si="5"/>
        <v>2.0599725080450604E-2</v>
      </c>
      <c r="O11" s="1">
        <f t="shared" si="6"/>
        <v>2351.8699999999994</v>
      </c>
      <c r="P11" s="1">
        <f t="shared" si="7"/>
        <v>132770000000</v>
      </c>
      <c r="Q11" s="1">
        <f t="shared" si="8"/>
        <v>132770000000</v>
      </c>
      <c r="R11" s="1">
        <f t="shared" si="9"/>
        <v>102130769230.76924</v>
      </c>
      <c r="S11" s="1">
        <f t="shared" si="10"/>
        <v>58105023529.411758</v>
      </c>
      <c r="T11" s="1">
        <f t="shared" si="11"/>
        <v>5374.0238095238101</v>
      </c>
      <c r="U11" s="1">
        <f t="shared" si="12"/>
        <v>5374.0238095238101</v>
      </c>
      <c r="V11">
        <v>0</v>
      </c>
      <c r="W11">
        <v>0</v>
      </c>
      <c r="X11" s="1">
        <f t="shared" si="13"/>
        <v>76108.417142857114</v>
      </c>
    </row>
    <row r="12" spans="1:25" x14ac:dyDescent="0.15">
      <c r="A12" s="1">
        <v>0.9</v>
      </c>
      <c r="B12" s="1">
        <v>2148.34</v>
      </c>
      <c r="C12" s="1">
        <v>109540000000</v>
      </c>
      <c r="D12" s="1">
        <v>109540000000</v>
      </c>
      <c r="I12" s="1">
        <f t="shared" si="0"/>
        <v>0.9</v>
      </c>
      <c r="J12" s="1">
        <f t="shared" si="1"/>
        <v>0.52161904761904765</v>
      </c>
      <c r="K12" s="1">
        <f t="shared" si="2"/>
        <v>1.0432380952380953</v>
      </c>
      <c r="L12" s="1">
        <f t="shared" si="3"/>
        <v>0.25274588235294121</v>
      </c>
      <c r="M12" s="1">
        <f t="shared" si="4"/>
        <v>2.041529411822701</v>
      </c>
      <c r="N12" s="1">
        <f t="shared" si="5"/>
        <v>1.979974980258925E-2</v>
      </c>
      <c r="O12" s="1">
        <f t="shared" si="6"/>
        <v>2148.34</v>
      </c>
      <c r="P12" s="1">
        <f t="shared" si="7"/>
        <v>109540000000</v>
      </c>
      <c r="Q12" s="1">
        <f t="shared" si="8"/>
        <v>109540000000</v>
      </c>
      <c r="R12" s="1">
        <f t="shared" si="9"/>
        <v>84261538461.538467</v>
      </c>
      <c r="S12" s="1">
        <f t="shared" si="10"/>
        <v>53076635294.117653</v>
      </c>
      <c r="T12" s="1">
        <f t="shared" si="11"/>
        <v>4433.7619047619046</v>
      </c>
      <c r="U12" s="1">
        <f t="shared" si="12"/>
        <v>4433.7619047619046</v>
      </c>
      <c r="V12">
        <v>0</v>
      </c>
      <c r="W12">
        <v>0</v>
      </c>
      <c r="X12" s="1">
        <f t="shared" si="13"/>
        <v>62514.375238095221</v>
      </c>
    </row>
    <row r="13" spans="1:25" x14ac:dyDescent="0.15">
      <c r="A13" s="1">
        <v>1</v>
      </c>
      <c r="B13" s="1">
        <v>1953.87</v>
      </c>
      <c r="C13" s="1">
        <v>89490000000</v>
      </c>
      <c r="D13" s="1">
        <v>89490000000</v>
      </c>
      <c r="I13" s="1">
        <f t="shared" si="0"/>
        <v>1</v>
      </c>
      <c r="J13" s="1">
        <f t="shared" si="1"/>
        <v>0.42614285714285716</v>
      </c>
      <c r="K13" s="1">
        <f t="shared" si="2"/>
        <v>0.85228571428571431</v>
      </c>
      <c r="L13" s="1">
        <f t="shared" si="3"/>
        <v>0.2298670588235294</v>
      </c>
      <c r="M13" s="1">
        <f t="shared" si="4"/>
        <v>1.9350239351243523</v>
      </c>
      <c r="N13" s="1">
        <f t="shared" si="5"/>
        <v>1.899975151585398E-2</v>
      </c>
      <c r="O13" s="1">
        <f t="shared" si="6"/>
        <v>1953.87</v>
      </c>
      <c r="P13" s="1">
        <f t="shared" si="7"/>
        <v>89490000000</v>
      </c>
      <c r="Q13" s="1">
        <f t="shared" si="8"/>
        <v>89490000000</v>
      </c>
      <c r="R13" s="1">
        <f t="shared" si="9"/>
        <v>68838461538.461548</v>
      </c>
      <c r="S13" s="1">
        <f t="shared" si="10"/>
        <v>48272082352.94117</v>
      </c>
      <c r="T13" s="1">
        <f t="shared" si="11"/>
        <v>3622.2142857142858</v>
      </c>
      <c r="U13" s="1">
        <f t="shared" si="12"/>
        <v>3622.2142857142858</v>
      </c>
      <c r="V13">
        <v>0</v>
      </c>
      <c r="W13">
        <v>0</v>
      </c>
      <c r="X13" s="1"/>
    </row>
    <row r="14" spans="1:25" x14ac:dyDescent="0.15">
      <c r="A14" s="1"/>
      <c r="B14" s="1"/>
      <c r="C14" s="1"/>
      <c r="D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X14" s="1"/>
    </row>
    <row r="15" spans="1:25" x14ac:dyDescent="0.15">
      <c r="A15" s="1"/>
      <c r="B15" s="1"/>
      <c r="C15" s="1"/>
      <c r="D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X15" s="1"/>
    </row>
    <row r="16" spans="1:25" x14ac:dyDescent="0.15">
      <c r="A16" s="1"/>
      <c r="B16" s="1"/>
      <c r="C16" s="1"/>
      <c r="D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X16" s="1"/>
    </row>
    <row r="17" spans="1:24" x14ac:dyDescent="0.15">
      <c r="A17" s="1"/>
      <c r="B17" s="1"/>
      <c r="C17" s="1"/>
      <c r="D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X17" s="1"/>
    </row>
    <row r="18" spans="1:24" x14ac:dyDescent="0.15">
      <c r="A18" s="1"/>
      <c r="B18" s="1"/>
      <c r="C18" s="1"/>
      <c r="D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X18" s="1"/>
    </row>
    <row r="19" spans="1:24" x14ac:dyDescent="0.15">
      <c r="A19" s="1"/>
      <c r="B19" s="1"/>
      <c r="C19" s="1"/>
      <c r="D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4" x14ac:dyDescent="0.15">
      <c r="S20" s="1"/>
    </row>
    <row r="21" spans="1:24" ht="14.25" thickBot="1" x14ac:dyDescent="0.2">
      <c r="A21" t="s">
        <v>45</v>
      </c>
    </row>
    <row r="22" spans="1:24" x14ac:dyDescent="0.15">
      <c r="A22" s="5" t="s">
        <v>16</v>
      </c>
      <c r="B22" s="6" t="s">
        <v>17</v>
      </c>
      <c r="C22" s="6" t="s">
        <v>18</v>
      </c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24" x14ac:dyDescent="0.15">
      <c r="A23" s="8">
        <v>11</v>
      </c>
      <c r="B23" s="9" t="s">
        <v>19</v>
      </c>
      <c r="C23" s="9" t="s">
        <v>20</v>
      </c>
      <c r="D23" s="9" t="s">
        <v>21</v>
      </c>
      <c r="E23" s="9" t="s">
        <v>22</v>
      </c>
      <c r="F23" s="9" t="s">
        <v>23</v>
      </c>
      <c r="G23" s="9" t="s">
        <v>24</v>
      </c>
      <c r="H23" s="9" t="s">
        <v>25</v>
      </c>
      <c r="I23" s="9" t="s">
        <v>18</v>
      </c>
      <c r="J23" s="9" t="s">
        <v>26</v>
      </c>
      <c r="K23" s="9" t="s">
        <v>27</v>
      </c>
      <c r="L23" s="9" t="s">
        <v>4</v>
      </c>
      <c r="M23" s="10"/>
    </row>
    <row r="24" spans="1:24" x14ac:dyDescent="0.1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1:24" x14ac:dyDescent="0.15">
      <c r="A25" s="8" t="s">
        <v>28</v>
      </c>
      <c r="B25" s="9" t="s">
        <v>29</v>
      </c>
      <c r="C25" s="9" t="s">
        <v>30</v>
      </c>
      <c r="D25" s="9" t="s">
        <v>31</v>
      </c>
      <c r="E25" s="9" t="s">
        <v>32</v>
      </c>
      <c r="F25" s="9" t="s">
        <v>33</v>
      </c>
      <c r="G25" s="9" t="s">
        <v>34</v>
      </c>
      <c r="H25" s="9" t="s">
        <v>35</v>
      </c>
      <c r="I25" s="9" t="s">
        <v>36</v>
      </c>
      <c r="J25" s="9" t="s">
        <v>37</v>
      </c>
      <c r="K25" s="9" t="s">
        <v>38</v>
      </c>
      <c r="L25" s="9" t="s">
        <v>39</v>
      </c>
      <c r="M25" s="10" t="s">
        <v>40</v>
      </c>
    </row>
    <row r="26" spans="1:24" x14ac:dyDescent="0.15">
      <c r="A26" s="8" t="s">
        <v>4</v>
      </c>
      <c r="B26" s="9" t="s">
        <v>41</v>
      </c>
      <c r="C26" s="9" t="s">
        <v>41</v>
      </c>
      <c r="D26" s="9" t="s">
        <v>5</v>
      </c>
      <c r="E26" s="9" t="s">
        <v>42</v>
      </c>
      <c r="F26" s="9" t="s">
        <v>42</v>
      </c>
      <c r="G26" s="9" t="s">
        <v>6</v>
      </c>
      <c r="H26" s="9" t="s">
        <v>6</v>
      </c>
      <c r="I26" s="9" t="s">
        <v>6</v>
      </c>
      <c r="J26" s="9" t="s">
        <v>43</v>
      </c>
      <c r="K26" s="9" t="s">
        <v>44</v>
      </c>
      <c r="L26" s="9" t="s">
        <v>44</v>
      </c>
      <c r="M26" s="10" t="s">
        <v>44</v>
      </c>
    </row>
    <row r="27" spans="1:24" x14ac:dyDescent="0.15">
      <c r="A27" s="16">
        <f t="shared" ref="A27:A43" si="14">I3</f>
        <v>0</v>
      </c>
      <c r="B27" s="9">
        <v>0</v>
      </c>
      <c r="C27" s="9">
        <v>0</v>
      </c>
      <c r="D27" s="22">
        <f t="shared" ref="D27:D43" si="15">O3</f>
        <v>4306.51</v>
      </c>
      <c r="E27" s="22">
        <f t="shared" ref="E27:E43" si="16">T3</f>
        <v>19205.547619047622</v>
      </c>
      <c r="F27" s="22">
        <f t="shared" ref="F27:F43" si="17">U3</f>
        <v>19205.547619047622</v>
      </c>
      <c r="G27" s="22">
        <f t="shared" ref="G27:G43" si="18">P3</f>
        <v>474490000000.00006</v>
      </c>
      <c r="H27" s="22">
        <f t="shared" ref="H27:H43" si="19">Q3</f>
        <v>474490000000.00006</v>
      </c>
      <c r="I27" s="22">
        <f t="shared" ref="I27:I43" si="20">R3</f>
        <v>364992307692.30774</v>
      </c>
      <c r="J27" s="22">
        <f t="shared" ref="J27:J43" si="21">S3</f>
        <v>106396129411.76469</v>
      </c>
      <c r="K27" s="9">
        <v>0</v>
      </c>
      <c r="L27" s="9">
        <v>0</v>
      </c>
      <c r="M27" s="10">
        <v>0</v>
      </c>
    </row>
    <row r="28" spans="1:24" x14ac:dyDescent="0.15">
      <c r="A28" s="16">
        <f t="shared" si="14"/>
        <v>0.1</v>
      </c>
      <c r="B28" s="9">
        <v>0</v>
      </c>
      <c r="C28" s="9">
        <v>0</v>
      </c>
      <c r="D28" s="22">
        <f t="shared" si="15"/>
        <v>4030.44</v>
      </c>
      <c r="E28" s="22">
        <f t="shared" si="16"/>
        <v>16719.904761904763</v>
      </c>
      <c r="F28" s="22">
        <f t="shared" si="17"/>
        <v>16719.904761904763</v>
      </c>
      <c r="G28" s="22">
        <f t="shared" si="18"/>
        <v>413080000000</v>
      </c>
      <c r="H28" s="22">
        <f t="shared" si="19"/>
        <v>413080000000</v>
      </c>
      <c r="I28" s="22">
        <f t="shared" si="20"/>
        <v>317753846153.84619</v>
      </c>
      <c r="J28" s="22">
        <f t="shared" si="21"/>
        <v>99575576470.588242</v>
      </c>
      <c r="K28" s="9">
        <v>0</v>
      </c>
      <c r="L28" s="9">
        <v>0</v>
      </c>
      <c r="M28" s="10">
        <v>0</v>
      </c>
    </row>
    <row r="29" spans="1:24" x14ac:dyDescent="0.15">
      <c r="A29" s="16">
        <f t="shared" si="14"/>
        <v>0.2</v>
      </c>
      <c r="B29" s="9">
        <v>0</v>
      </c>
      <c r="C29" s="9">
        <v>0</v>
      </c>
      <c r="D29" s="22">
        <f t="shared" si="15"/>
        <v>3763.45</v>
      </c>
      <c r="E29" s="22">
        <f t="shared" si="16"/>
        <v>14483.595238095237</v>
      </c>
      <c r="F29" s="22">
        <f t="shared" si="17"/>
        <v>14483.595238095237</v>
      </c>
      <c r="G29" s="22">
        <f t="shared" si="18"/>
        <v>357830000000</v>
      </c>
      <c r="H29" s="22">
        <f t="shared" si="19"/>
        <v>357830000000</v>
      </c>
      <c r="I29" s="22">
        <f t="shared" si="20"/>
        <v>275253846153.84613</v>
      </c>
      <c r="J29" s="22">
        <f t="shared" si="21"/>
        <v>92979352941.176468</v>
      </c>
      <c r="K29" s="9">
        <v>0</v>
      </c>
      <c r="L29" s="9">
        <v>0</v>
      </c>
      <c r="M29" s="10">
        <v>0</v>
      </c>
    </row>
    <row r="30" spans="1:24" x14ac:dyDescent="0.15">
      <c r="A30" s="16">
        <f t="shared" si="14"/>
        <v>0.3</v>
      </c>
      <c r="B30" s="9">
        <v>0</v>
      </c>
      <c r="C30" s="9">
        <v>0</v>
      </c>
      <c r="D30" s="22">
        <f t="shared" si="15"/>
        <v>3505.52</v>
      </c>
      <c r="E30" s="22">
        <f t="shared" si="16"/>
        <v>12478.809523809525</v>
      </c>
      <c r="F30" s="22">
        <f t="shared" si="17"/>
        <v>12478.809523809525</v>
      </c>
      <c r="G30" s="22">
        <f t="shared" si="18"/>
        <v>308300000000</v>
      </c>
      <c r="H30" s="22">
        <f t="shared" si="19"/>
        <v>308300000000</v>
      </c>
      <c r="I30" s="22">
        <f t="shared" si="20"/>
        <v>237153846153.84616</v>
      </c>
      <c r="J30" s="22">
        <f t="shared" si="21"/>
        <v>86606964705.882355</v>
      </c>
      <c r="K30" s="9">
        <v>0</v>
      </c>
      <c r="L30" s="9">
        <v>0</v>
      </c>
      <c r="M30" s="10">
        <v>0</v>
      </c>
    </row>
    <row r="31" spans="1:24" x14ac:dyDescent="0.15">
      <c r="A31" s="16">
        <f t="shared" si="14"/>
        <v>0.4</v>
      </c>
      <c r="B31" s="9">
        <v>0</v>
      </c>
      <c r="C31" s="9">
        <v>0</v>
      </c>
      <c r="D31" s="22">
        <f t="shared" si="15"/>
        <v>3256.66</v>
      </c>
      <c r="E31" s="22">
        <f t="shared" si="16"/>
        <v>10688.95238095238</v>
      </c>
      <c r="F31" s="22">
        <f t="shared" si="17"/>
        <v>10688.95238095238</v>
      </c>
      <c r="G31" s="22">
        <f t="shared" si="18"/>
        <v>264080000000</v>
      </c>
      <c r="H31" s="22">
        <f t="shared" si="19"/>
        <v>264080000000</v>
      </c>
      <c r="I31" s="22">
        <f t="shared" si="20"/>
        <v>203138461538.46155</v>
      </c>
      <c r="J31" s="22">
        <f t="shared" si="21"/>
        <v>80458658823.529419</v>
      </c>
      <c r="K31" s="9">
        <v>0</v>
      </c>
      <c r="L31" s="9">
        <v>0</v>
      </c>
      <c r="M31" s="10">
        <v>0</v>
      </c>
    </row>
    <row r="32" spans="1:24" x14ac:dyDescent="0.15">
      <c r="A32" s="16">
        <f t="shared" si="14"/>
        <v>0.5</v>
      </c>
      <c r="B32" s="9">
        <v>0</v>
      </c>
      <c r="C32" s="9">
        <v>0</v>
      </c>
      <c r="D32" s="22">
        <f t="shared" si="15"/>
        <v>3016.86</v>
      </c>
      <c r="E32" s="22">
        <f t="shared" si="16"/>
        <v>9099.0476190476202</v>
      </c>
      <c r="F32" s="22">
        <f t="shared" si="17"/>
        <v>9099.0476190476202</v>
      </c>
      <c r="G32" s="22">
        <f t="shared" si="18"/>
        <v>224800000000.00003</v>
      </c>
      <c r="H32" s="22">
        <f t="shared" si="19"/>
        <v>224800000000.00003</v>
      </c>
      <c r="I32" s="22">
        <f t="shared" si="20"/>
        <v>172923076923.07697</v>
      </c>
      <c r="J32" s="22">
        <f t="shared" si="21"/>
        <v>74534188235.294128</v>
      </c>
      <c r="K32" s="9">
        <v>0</v>
      </c>
      <c r="L32" s="9">
        <v>0</v>
      </c>
      <c r="M32" s="10">
        <v>0</v>
      </c>
    </row>
    <row r="33" spans="1:13" x14ac:dyDescent="0.15">
      <c r="A33" s="16">
        <f t="shared" si="14"/>
        <v>0.6</v>
      </c>
      <c r="B33" s="9">
        <v>0</v>
      </c>
      <c r="C33" s="9">
        <v>0</v>
      </c>
      <c r="D33" s="22">
        <f t="shared" si="15"/>
        <v>2786.13</v>
      </c>
      <c r="E33" s="22">
        <f t="shared" si="16"/>
        <v>7692.9047619047624</v>
      </c>
      <c r="F33" s="22">
        <f t="shared" si="17"/>
        <v>7692.9047619047624</v>
      </c>
      <c r="G33" s="22">
        <f t="shared" si="18"/>
        <v>190060000000</v>
      </c>
      <c r="H33" s="22">
        <f t="shared" si="19"/>
        <v>190060000000</v>
      </c>
      <c r="I33" s="22">
        <f t="shared" si="20"/>
        <v>146200000000.00003</v>
      </c>
      <c r="J33" s="22">
        <f t="shared" si="21"/>
        <v>68833800000</v>
      </c>
      <c r="K33" s="9">
        <v>0</v>
      </c>
      <c r="L33" s="9">
        <v>0</v>
      </c>
      <c r="M33" s="10">
        <v>0</v>
      </c>
    </row>
    <row r="34" spans="1:13" x14ac:dyDescent="0.15">
      <c r="A34" s="16">
        <f t="shared" si="14"/>
        <v>0.7</v>
      </c>
      <c r="B34" s="9">
        <v>0</v>
      </c>
      <c r="C34" s="9">
        <v>0</v>
      </c>
      <c r="D34" s="22">
        <f t="shared" si="15"/>
        <v>2564.46</v>
      </c>
      <c r="E34" s="22">
        <f t="shared" si="16"/>
        <v>6455.5476190476193</v>
      </c>
      <c r="F34" s="22">
        <f t="shared" si="17"/>
        <v>6455.5476190476193</v>
      </c>
      <c r="G34" s="22">
        <f t="shared" si="18"/>
        <v>159490000000</v>
      </c>
      <c r="H34" s="22">
        <f t="shared" si="19"/>
        <v>159490000000</v>
      </c>
      <c r="I34" s="22">
        <f t="shared" si="20"/>
        <v>122684615384.6154</v>
      </c>
      <c r="J34" s="22">
        <f t="shared" si="21"/>
        <v>63357247058.823532</v>
      </c>
      <c r="K34" s="9">
        <v>0</v>
      </c>
      <c r="L34" s="9">
        <v>0</v>
      </c>
      <c r="M34" s="10">
        <v>0</v>
      </c>
    </row>
    <row r="35" spans="1:13" x14ac:dyDescent="0.15">
      <c r="A35" s="16">
        <f t="shared" si="14"/>
        <v>0.8</v>
      </c>
      <c r="B35" s="9">
        <v>0</v>
      </c>
      <c r="C35" s="9">
        <v>0</v>
      </c>
      <c r="D35" s="22">
        <f t="shared" si="15"/>
        <v>2351.8699999999994</v>
      </c>
      <c r="E35" s="22">
        <f t="shared" si="16"/>
        <v>5374.0238095238101</v>
      </c>
      <c r="F35" s="22">
        <f t="shared" si="17"/>
        <v>5374.0238095238101</v>
      </c>
      <c r="G35" s="22">
        <f t="shared" si="18"/>
        <v>132770000000</v>
      </c>
      <c r="H35" s="22">
        <f t="shared" si="19"/>
        <v>132770000000</v>
      </c>
      <c r="I35" s="22">
        <f t="shared" si="20"/>
        <v>102130769230.76924</v>
      </c>
      <c r="J35" s="22">
        <f t="shared" si="21"/>
        <v>58105023529.411758</v>
      </c>
      <c r="K35" s="9">
        <v>0</v>
      </c>
      <c r="L35" s="9">
        <v>0</v>
      </c>
      <c r="M35" s="10">
        <v>0</v>
      </c>
    </row>
    <row r="36" spans="1:13" x14ac:dyDescent="0.15">
      <c r="A36" s="16">
        <f t="shared" si="14"/>
        <v>0.9</v>
      </c>
      <c r="B36" s="9">
        <v>0</v>
      </c>
      <c r="C36" s="9">
        <v>0</v>
      </c>
      <c r="D36" s="22">
        <f t="shared" si="15"/>
        <v>2148.34</v>
      </c>
      <c r="E36" s="22">
        <f t="shared" si="16"/>
        <v>4433.7619047619046</v>
      </c>
      <c r="F36" s="22">
        <f t="shared" si="17"/>
        <v>4433.7619047619046</v>
      </c>
      <c r="G36" s="22">
        <f t="shared" si="18"/>
        <v>109540000000</v>
      </c>
      <c r="H36" s="22">
        <f t="shared" si="19"/>
        <v>109540000000</v>
      </c>
      <c r="I36" s="22">
        <f t="shared" si="20"/>
        <v>84261538461.538467</v>
      </c>
      <c r="J36" s="22">
        <f t="shared" si="21"/>
        <v>53076635294.117653</v>
      </c>
      <c r="K36" s="9">
        <v>0</v>
      </c>
      <c r="L36" s="9">
        <v>0</v>
      </c>
      <c r="M36" s="10">
        <v>0</v>
      </c>
    </row>
    <row r="37" spans="1:13" x14ac:dyDescent="0.15">
      <c r="A37" s="16">
        <f t="shared" si="14"/>
        <v>1</v>
      </c>
      <c r="B37" s="9">
        <v>0</v>
      </c>
      <c r="C37" s="9">
        <v>0</v>
      </c>
      <c r="D37" s="22">
        <f t="shared" si="15"/>
        <v>1953.87</v>
      </c>
      <c r="E37" s="22">
        <f t="shared" si="16"/>
        <v>3622.2142857142858</v>
      </c>
      <c r="F37" s="22">
        <f t="shared" si="17"/>
        <v>3622.2142857142858</v>
      </c>
      <c r="G37" s="22">
        <f t="shared" si="18"/>
        <v>89490000000</v>
      </c>
      <c r="H37" s="22">
        <f t="shared" si="19"/>
        <v>89490000000</v>
      </c>
      <c r="I37" s="22">
        <f t="shared" si="20"/>
        <v>68838461538.461548</v>
      </c>
      <c r="J37" s="22">
        <f t="shared" si="21"/>
        <v>48272082352.94117</v>
      </c>
      <c r="K37" s="9">
        <v>0</v>
      </c>
      <c r="L37" s="9">
        <v>0</v>
      </c>
      <c r="M37" s="10">
        <v>0</v>
      </c>
    </row>
    <row r="38" spans="1:13" x14ac:dyDescent="0.15">
      <c r="A38" s="16">
        <f t="shared" si="14"/>
        <v>0</v>
      </c>
      <c r="B38" s="9">
        <v>0</v>
      </c>
      <c r="C38" s="9">
        <v>0</v>
      </c>
      <c r="D38" s="15">
        <f t="shared" si="15"/>
        <v>0</v>
      </c>
      <c r="E38" s="15">
        <f t="shared" si="16"/>
        <v>0</v>
      </c>
      <c r="F38" s="15">
        <f t="shared" si="17"/>
        <v>0</v>
      </c>
      <c r="G38" s="15">
        <f t="shared" si="18"/>
        <v>0</v>
      </c>
      <c r="H38" s="15">
        <f t="shared" si="19"/>
        <v>0</v>
      </c>
      <c r="I38" s="15">
        <f t="shared" si="20"/>
        <v>0</v>
      </c>
      <c r="J38" s="15">
        <f t="shared" si="21"/>
        <v>0</v>
      </c>
      <c r="K38" s="9">
        <v>0</v>
      </c>
      <c r="L38" s="9">
        <v>0</v>
      </c>
      <c r="M38" s="10">
        <v>0</v>
      </c>
    </row>
    <row r="39" spans="1:13" x14ac:dyDescent="0.15">
      <c r="A39" s="16">
        <f t="shared" si="14"/>
        <v>0</v>
      </c>
      <c r="B39" s="9">
        <v>0</v>
      </c>
      <c r="C39" s="9">
        <v>0</v>
      </c>
      <c r="D39" s="15">
        <f t="shared" si="15"/>
        <v>0</v>
      </c>
      <c r="E39" s="15">
        <f t="shared" si="16"/>
        <v>0</v>
      </c>
      <c r="F39" s="15">
        <f t="shared" si="17"/>
        <v>0</v>
      </c>
      <c r="G39" s="15">
        <f t="shared" si="18"/>
        <v>0</v>
      </c>
      <c r="H39" s="15">
        <f t="shared" si="19"/>
        <v>0</v>
      </c>
      <c r="I39" s="15">
        <f t="shared" si="20"/>
        <v>0</v>
      </c>
      <c r="J39" s="15">
        <f t="shared" si="21"/>
        <v>0</v>
      </c>
      <c r="K39" s="9">
        <v>0</v>
      </c>
      <c r="L39" s="9">
        <v>0</v>
      </c>
      <c r="M39" s="10">
        <v>0</v>
      </c>
    </row>
    <row r="40" spans="1:13" x14ac:dyDescent="0.15">
      <c r="A40" s="16">
        <f t="shared" si="14"/>
        <v>0</v>
      </c>
      <c r="B40" s="9">
        <v>0</v>
      </c>
      <c r="C40" s="9">
        <v>0</v>
      </c>
      <c r="D40" s="15">
        <f t="shared" si="15"/>
        <v>0</v>
      </c>
      <c r="E40" s="15">
        <f t="shared" si="16"/>
        <v>0</v>
      </c>
      <c r="F40" s="15">
        <f t="shared" si="17"/>
        <v>0</v>
      </c>
      <c r="G40" s="15">
        <f t="shared" si="18"/>
        <v>0</v>
      </c>
      <c r="H40" s="15">
        <f t="shared" si="19"/>
        <v>0</v>
      </c>
      <c r="I40" s="15">
        <f t="shared" si="20"/>
        <v>0</v>
      </c>
      <c r="J40" s="15">
        <f t="shared" si="21"/>
        <v>0</v>
      </c>
      <c r="K40" s="9">
        <v>0</v>
      </c>
      <c r="L40" s="9">
        <v>0</v>
      </c>
      <c r="M40" s="10">
        <v>0</v>
      </c>
    </row>
    <row r="41" spans="1:13" x14ac:dyDescent="0.15">
      <c r="A41" s="16">
        <f t="shared" si="14"/>
        <v>0</v>
      </c>
      <c r="B41" s="9">
        <v>0</v>
      </c>
      <c r="C41" s="9">
        <v>0</v>
      </c>
      <c r="D41" s="15">
        <f t="shared" si="15"/>
        <v>0</v>
      </c>
      <c r="E41" s="15">
        <f t="shared" si="16"/>
        <v>0</v>
      </c>
      <c r="F41" s="15">
        <f t="shared" si="17"/>
        <v>0</v>
      </c>
      <c r="G41" s="15">
        <f t="shared" si="18"/>
        <v>0</v>
      </c>
      <c r="H41" s="15">
        <f t="shared" si="19"/>
        <v>0</v>
      </c>
      <c r="I41" s="15">
        <f t="shared" si="20"/>
        <v>0</v>
      </c>
      <c r="J41" s="15">
        <f t="shared" si="21"/>
        <v>0</v>
      </c>
      <c r="K41" s="9">
        <v>0</v>
      </c>
      <c r="L41" s="9">
        <v>0</v>
      </c>
      <c r="M41" s="10">
        <v>0</v>
      </c>
    </row>
    <row r="42" spans="1:13" x14ac:dyDescent="0.15">
      <c r="A42" s="16">
        <f t="shared" si="14"/>
        <v>0</v>
      </c>
      <c r="B42" s="9">
        <v>0</v>
      </c>
      <c r="C42" s="9">
        <v>0</v>
      </c>
      <c r="D42" s="15">
        <f t="shared" si="15"/>
        <v>0</v>
      </c>
      <c r="E42" s="15">
        <f t="shared" si="16"/>
        <v>0</v>
      </c>
      <c r="F42" s="15">
        <f t="shared" si="17"/>
        <v>0</v>
      </c>
      <c r="G42" s="15">
        <f t="shared" si="18"/>
        <v>0</v>
      </c>
      <c r="H42" s="15">
        <f t="shared" si="19"/>
        <v>0</v>
      </c>
      <c r="I42" s="15">
        <f t="shared" si="20"/>
        <v>0</v>
      </c>
      <c r="J42" s="15">
        <f t="shared" si="21"/>
        <v>0</v>
      </c>
      <c r="K42" s="9">
        <v>0</v>
      </c>
      <c r="L42" s="9">
        <v>0</v>
      </c>
      <c r="M42" s="10">
        <v>0</v>
      </c>
    </row>
    <row r="43" spans="1:13" ht="14.25" thickBot="1" x14ac:dyDescent="0.2">
      <c r="A43" s="17">
        <f t="shared" si="14"/>
        <v>0</v>
      </c>
      <c r="B43" s="18">
        <v>0</v>
      </c>
      <c r="C43" s="18">
        <v>0</v>
      </c>
      <c r="D43" s="19">
        <f t="shared" si="15"/>
        <v>0</v>
      </c>
      <c r="E43" s="19">
        <f t="shared" si="16"/>
        <v>0</v>
      </c>
      <c r="F43" s="19">
        <f t="shared" si="17"/>
        <v>0</v>
      </c>
      <c r="G43" s="19">
        <f t="shared" si="18"/>
        <v>0</v>
      </c>
      <c r="H43" s="19">
        <f t="shared" si="19"/>
        <v>0</v>
      </c>
      <c r="I43" s="19">
        <f t="shared" si="20"/>
        <v>0</v>
      </c>
      <c r="J43" s="19">
        <f t="shared" si="21"/>
        <v>0</v>
      </c>
      <c r="K43" s="18">
        <v>0</v>
      </c>
      <c r="L43" s="18">
        <v>0</v>
      </c>
      <c r="M43" s="20">
        <v>0</v>
      </c>
    </row>
    <row r="44" spans="1:13" x14ac:dyDescent="0.15">
      <c r="A44" s="15"/>
      <c r="B44" s="9"/>
    </row>
    <row r="45" spans="1:13" x14ac:dyDescent="0.15">
      <c r="A45" s="9"/>
      <c r="B45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A1:XFD104857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</vt:lpstr>
      <vt:lpstr>modes</vt:lpstr>
      <vt:lpstr>ElastDyn_Input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</dc:creator>
  <cp:lastModifiedBy>yujie</cp:lastModifiedBy>
  <dcterms:created xsi:type="dcterms:W3CDTF">2021-05-07T08:19:31Z</dcterms:created>
  <dcterms:modified xsi:type="dcterms:W3CDTF">2021-05-26T05:27:51Z</dcterms:modified>
</cp:coreProperties>
</file>