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ingzhixue/Desktop/"/>
    </mc:Choice>
  </mc:AlternateContent>
  <bookViews>
    <workbookView xWindow="0" yWindow="0" windowWidth="28800" windowHeight="18000" tabRatio="501" activeTab="1"/>
  </bookViews>
  <sheets>
    <sheet name="项目主计划" sheetId="8" r:id="rId1"/>
    <sheet name="项目详细计划" sheetId="7" r:id="rId2"/>
    <sheet name="二期功能开发进度表" sheetId="4" state="hidden" r:id="rId3"/>
  </sheets>
  <definedNames>
    <definedName name="_xlnm._FilterDatabase" localSheetId="2" hidden="1">二期功能开发进度表!$A$2:$I$56</definedName>
    <definedName name="_xlnm._FilterDatabase" localSheetId="1" hidden="1">项目详细计划!$A$1:$M$180</definedName>
    <definedName name="_xlnm._FilterDatabase" localSheetId="0" hidden="1">项目主计划!#REF!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2" i="7" l="1"/>
  <c r="L148" i="7"/>
  <c r="L169" i="7"/>
  <c r="L170" i="7"/>
  <c r="L158" i="7"/>
  <c r="L91" i="7"/>
  <c r="L92" i="7"/>
  <c r="L188" i="7"/>
  <c r="L183" i="7"/>
  <c r="L184" i="7"/>
  <c r="L228" i="7"/>
  <c r="L208" i="7"/>
  <c r="L209" i="7"/>
  <c r="L210" i="7"/>
  <c r="L212" i="7"/>
  <c r="L213" i="7"/>
  <c r="L214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4" i="7"/>
  <c r="L115" i="7"/>
  <c r="L117" i="7"/>
  <c r="L118" i="7"/>
  <c r="L119" i="7"/>
  <c r="L113" i="7"/>
  <c r="L116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20" i="7"/>
  <c r="L121" i="7"/>
  <c r="L122" i="7"/>
  <c r="L139" i="7"/>
  <c r="L140" i="7"/>
  <c r="L141" i="7"/>
  <c r="L142" i="7"/>
  <c r="L143" i="7"/>
  <c r="L144" i="7"/>
  <c r="L145" i="7"/>
  <c r="L146" i="7"/>
  <c r="L147" i="7"/>
  <c r="L149" i="7"/>
  <c r="L150" i="7"/>
  <c r="L151" i="7"/>
  <c r="L152" i="7"/>
  <c r="L153" i="7"/>
  <c r="L154" i="7"/>
  <c r="L155" i="7"/>
  <c r="L156" i="7"/>
  <c r="L157" i="7"/>
  <c r="L159" i="7"/>
  <c r="L160" i="7"/>
  <c r="L161" i="7"/>
  <c r="L162" i="7"/>
  <c r="L163" i="7"/>
  <c r="L164" i="7"/>
  <c r="L165" i="7"/>
  <c r="L166" i="7"/>
  <c r="L167" i="7"/>
  <c r="L168" i="7"/>
  <c r="L171" i="7"/>
  <c r="L172" i="7"/>
  <c r="L181" i="7"/>
  <c r="L182" i="7"/>
  <c r="L185" i="7"/>
  <c r="L186" i="7"/>
  <c r="L187" i="7"/>
  <c r="L189" i="7"/>
  <c r="L190" i="7"/>
  <c r="L191" i="7"/>
  <c r="L193" i="7"/>
  <c r="L195" i="7"/>
  <c r="L206" i="7"/>
  <c r="L207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4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E35" i="8"/>
  <c r="E34" i="8"/>
  <c r="E33" i="8"/>
  <c r="E32" i="8"/>
  <c r="E31" i="8"/>
  <c r="E30" i="8"/>
  <c r="E29" i="8"/>
  <c r="D28" i="8"/>
  <c r="C28" i="8"/>
  <c r="E28" i="8"/>
  <c r="E27" i="8"/>
  <c r="E26" i="8"/>
  <c r="E25" i="8"/>
  <c r="E24" i="8"/>
  <c r="D23" i="8"/>
  <c r="C23" i="8"/>
  <c r="E23" i="8"/>
  <c r="E22" i="8"/>
  <c r="E21" i="8"/>
  <c r="E20" i="8"/>
  <c r="E19" i="8"/>
  <c r="E18" i="8"/>
  <c r="D17" i="8"/>
  <c r="C17" i="8"/>
  <c r="E17" i="8"/>
  <c r="E16" i="8"/>
  <c r="E15" i="8"/>
  <c r="E14" i="8"/>
  <c r="E13" i="8"/>
  <c r="D12" i="8"/>
  <c r="C12" i="8"/>
  <c r="E12" i="8"/>
  <c r="E11" i="8"/>
  <c r="E10" i="8"/>
  <c r="E9" i="8"/>
  <c r="D8" i="8"/>
  <c r="C8" i="8"/>
  <c r="E8" i="8"/>
  <c r="E7" i="8"/>
  <c r="D5" i="8"/>
  <c r="C5" i="8"/>
  <c r="E5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O20" i="4"/>
  <c r="O21" i="4"/>
  <c r="O26" i="4"/>
  <c r="O27" i="4"/>
  <c r="O28" i="4"/>
  <c r="O33" i="4"/>
  <c r="O36" i="4"/>
  <c r="O38" i="4"/>
  <c r="O43" i="4"/>
  <c r="O59" i="4"/>
  <c r="O61" i="4"/>
  <c r="N59" i="4"/>
  <c r="J59" i="4"/>
</calcChain>
</file>

<file path=xl/sharedStrings.xml><?xml version="1.0" encoding="utf-8"?>
<sst xmlns="http://schemas.openxmlformats.org/spreadsheetml/2006/main" count="719" uniqueCount="486">
  <si>
    <t>功能模块</t>
  </si>
  <si>
    <t>功能说明</t>
  </si>
  <si>
    <t>起始时间</t>
  </si>
  <si>
    <t>截止时间</t>
  </si>
  <si>
    <t>状态</t>
  </si>
  <si>
    <t>知识库</t>
  </si>
  <si>
    <t>完善知识库管理功能，增加对检修案例的知识沉淀，提升知识在系统中的使用</t>
  </si>
  <si>
    <t>正在开发</t>
  </si>
  <si>
    <t>预警诊断分析</t>
  </si>
  <si>
    <t>增加诊断分析工程师角色</t>
  </si>
  <si>
    <t>待开发</t>
  </si>
  <si>
    <t>备修模块</t>
  </si>
  <si>
    <t>卷筒备修</t>
  </si>
  <si>
    <t>待开发项目“状态分析”“计划实施”“统计分析-关键指标对比”</t>
  </si>
  <si>
    <t>统计分析</t>
  </si>
  <si>
    <t>关键指标跟踪</t>
  </si>
  <si>
    <t>配置设备运行绩效指标计算方法</t>
  </si>
  <si>
    <t>关键指标对比</t>
  </si>
  <si>
    <t>配置过程运行绩效指标计算方法</t>
  </si>
  <si>
    <t>设备大事件</t>
  </si>
  <si>
    <t>报表</t>
  </si>
  <si>
    <t>开发各类统计分析报表</t>
  </si>
  <si>
    <t>方案讨论中</t>
  </si>
  <si>
    <t>异常事件漏报管理</t>
  </si>
  <si>
    <t>备件管理</t>
  </si>
  <si>
    <t>智能诊断</t>
  </si>
  <si>
    <t>电气诊断分析工具</t>
  </si>
  <si>
    <t>概率分析&amp;趋势分析</t>
  </si>
  <si>
    <t>智能提醒</t>
  </si>
  <si>
    <t>检修管理</t>
  </si>
  <si>
    <t>远程检修支持</t>
  </si>
  <si>
    <t>远程（视频）会诊</t>
  </si>
  <si>
    <t>模型可视化</t>
  </si>
  <si>
    <t>状态自诊断</t>
  </si>
  <si>
    <t>EQMS流程对接与接口开发</t>
  </si>
  <si>
    <t>优先级</t>
  </si>
  <si>
    <t>项目阶段</t>
  </si>
  <si>
    <t>人天</t>
  </si>
  <si>
    <t>开始时间</t>
  </si>
  <si>
    <t>结束时间</t>
  </si>
  <si>
    <t>工时
（工作日）</t>
  </si>
  <si>
    <t>调整后</t>
  </si>
  <si>
    <t>需求调研</t>
  </si>
  <si>
    <t>包含对总包方案实现方案调研，对现场工程师、各专业人员、设备用户、管理者等的调研访谈，出具原型设计，需求分析报告以及必要的与相关系统的集成方案</t>
  </si>
  <si>
    <t>正在进行</t>
  </si>
  <si>
    <t>系统设计</t>
  </si>
  <si>
    <t>设备总包方案设计</t>
  </si>
  <si>
    <t>设计总包方案，串联设备诊断、点检、检修总体流程</t>
  </si>
  <si>
    <t>已完成</t>
  </si>
  <si>
    <t>设计备修业务实现</t>
  </si>
  <si>
    <t>设计备修业务功能</t>
  </si>
  <si>
    <t>精密检测诊断业务</t>
  </si>
  <si>
    <t>纳入、集成精密检测诊断业务，实现必要的业务流程和检测数据的趋势查看</t>
  </si>
  <si>
    <t>远程视频会议实现方案</t>
  </si>
  <si>
    <t>设计远程视频会议实现方案，实现远程诊断</t>
  </si>
  <si>
    <t>模型诊断可视化</t>
  </si>
  <si>
    <t>集成、植入模型诊断系统，实现模型诊断在平台中的可视化维护</t>
  </si>
  <si>
    <t>状态自诊断子系统</t>
  </si>
  <si>
    <t>对底层在线监测系统与设备进行状态监测与诊断，确保监测系统本身的正常运行</t>
  </si>
  <si>
    <t>待确认需求</t>
  </si>
  <si>
    <t>多基地方案设计</t>
  </si>
  <si>
    <t>针对各基地底层监测系统情况、网络带宽、设备远程运维需求，设计多基地方案</t>
  </si>
  <si>
    <t>EQMS流程对接方案设计</t>
  </si>
  <si>
    <t>结合本平台运维流程与EQMS流程，设计有效对接点，以便用户现场使用一套系统同时体现本平台业务价值</t>
  </si>
  <si>
    <t>点检管理</t>
  </si>
  <si>
    <t>点检计划</t>
  </si>
  <si>
    <t>已发布</t>
  </si>
  <si>
    <t>点检实施</t>
  </si>
  <si>
    <t>点检实绩</t>
  </si>
  <si>
    <t>精密检测管理</t>
  </si>
  <si>
    <t>精密实施计划</t>
  </si>
  <si>
    <t>精密规则执行</t>
  </si>
  <si>
    <t>精密报告编制</t>
  </si>
  <si>
    <t>诊断模型的结果进行可视化展示</t>
  </si>
  <si>
    <t>80人天</t>
  </si>
  <si>
    <t>结果展示，模型设置</t>
  </si>
  <si>
    <t>将</t>
  </si>
  <si>
    <t>40人天</t>
  </si>
  <si>
    <t>六月</t>
  </si>
  <si>
    <t>状态管控</t>
  </si>
  <si>
    <t>异常处理</t>
  </si>
  <si>
    <t>维护计划管理</t>
  </si>
  <si>
    <t>维护结果评估</t>
  </si>
  <si>
    <t>故障管理</t>
  </si>
  <si>
    <t>4人天</t>
  </si>
  <si>
    <t>六月底</t>
  </si>
  <si>
    <t>检修计划</t>
  </si>
  <si>
    <t>检修方案</t>
  </si>
  <si>
    <t>检修实施</t>
  </si>
  <si>
    <t>检修履历</t>
  </si>
  <si>
    <t>常规备修</t>
  </si>
  <si>
    <t>“我的首页”“统计分析-备件服役履历&amp;备件更换履历”</t>
  </si>
  <si>
    <t>15人天(不包括关键指标对比)</t>
  </si>
  <si>
    <t>辊道备修</t>
  </si>
  <si>
    <t>标准维护</t>
  </si>
  <si>
    <t>点检标准</t>
  </si>
  <si>
    <t>检修标准</t>
  </si>
  <si>
    <t>精密检测标准</t>
  </si>
  <si>
    <t>设备基本属性</t>
  </si>
  <si>
    <t>15人天（简版）</t>
  </si>
  <si>
    <t>20人天</t>
  </si>
  <si>
    <t>点检统计</t>
  </si>
  <si>
    <t>流程接口中对接EQMS系统</t>
  </si>
  <si>
    <t>多基地支持</t>
  </si>
  <si>
    <t>根据方案考虑建立分数据处理中心，支持多基地运维平台</t>
  </si>
  <si>
    <t>App</t>
  </si>
  <si>
    <t>完成点检管理、检修管理中相应的手机端功能，包括报警推送、点检实绩、评价等，以及新增角色的首页定制</t>
  </si>
  <si>
    <t>系统实施</t>
  </si>
  <si>
    <t>设备基础信息导入</t>
  </si>
  <si>
    <t>整理导入的设备信息，包括设备编码，基础属性，设备附件，测点信息、数据项</t>
  </si>
  <si>
    <t>备件管理、统计分析、异常事件漏报管理、</t>
  </si>
  <si>
    <t>设备视图配置</t>
  </si>
  <si>
    <t>配置接入设备的设备实时监测视图，设计设备2D或3D画面（根据提供资料）</t>
  </si>
  <si>
    <t>流程、权限、工作台配置</t>
  </si>
  <si>
    <t>配置业务流程模板、各角色权限、各角色对应虚拟工作台，以及其他相关配置工作</t>
  </si>
  <si>
    <t>系统测试</t>
  </si>
  <si>
    <t>包括功能测试、集成测试、系统测试、以及非功能性测试与性能优化等</t>
  </si>
  <si>
    <t>系统部署与培训</t>
  </si>
  <si>
    <t>系统的部署调试，使用培训，配置管理培训、系统运维培训 、系统上线等</t>
  </si>
  <si>
    <t>总工时</t>
  </si>
  <si>
    <t>报价</t>
  </si>
  <si>
    <t>118人/月</t>
  </si>
  <si>
    <t>项目阶段</t>
    <phoneticPr fontId="6" type="noConversion"/>
  </si>
  <si>
    <t>子模块</t>
    <phoneticPr fontId="6" type="noConversion"/>
  </si>
  <si>
    <t>WK1</t>
  </si>
  <si>
    <t>WK2</t>
  </si>
  <si>
    <t>WK3</t>
  </si>
  <si>
    <t>WK4</t>
  </si>
  <si>
    <t>WK5</t>
  </si>
  <si>
    <t>人员</t>
    <phoneticPr fontId="6" type="noConversion"/>
  </si>
  <si>
    <t>功能说明</t>
    <phoneticPr fontId="6" type="noConversion"/>
  </si>
  <si>
    <t>编号</t>
    <phoneticPr fontId="6" type="noConversion"/>
  </si>
  <si>
    <t>功能模块</t>
    <phoneticPr fontId="6" type="noConversion"/>
  </si>
  <si>
    <t>时长
（工作日）</t>
    <phoneticPr fontId="6" type="noConversion"/>
  </si>
  <si>
    <t>上线时间</t>
    <phoneticPr fontId="6" type="noConversion"/>
  </si>
  <si>
    <t>需求类型</t>
    <phoneticPr fontId="6" type="noConversion"/>
  </si>
  <si>
    <t>页面数量</t>
    <phoneticPr fontId="6" type="noConversion"/>
  </si>
  <si>
    <t>设备接入测试</t>
    <phoneticPr fontId="6" type="noConversion"/>
  </si>
  <si>
    <t>设备全量接入</t>
    <phoneticPr fontId="6" type="noConversion"/>
  </si>
  <si>
    <t>注塑机设备接入</t>
    <phoneticPr fontId="6" type="noConversion"/>
  </si>
  <si>
    <t>ESD和RFID系统接入</t>
    <phoneticPr fontId="6" type="noConversion"/>
  </si>
  <si>
    <t>自抄写设备接入</t>
    <phoneticPr fontId="6" type="noConversion"/>
  </si>
  <si>
    <t>PEIE自开发设备接入</t>
    <phoneticPr fontId="6" type="noConversion"/>
  </si>
  <si>
    <t>有线工业网关小批量采购</t>
    <phoneticPr fontId="6" type="noConversion"/>
  </si>
  <si>
    <t>无线工业网关小批量采购</t>
    <phoneticPr fontId="6" type="noConversion"/>
  </si>
  <si>
    <t>有线工业网关全量采购</t>
    <phoneticPr fontId="6" type="noConversion"/>
  </si>
  <si>
    <t>无线工业网关全量采购</t>
    <phoneticPr fontId="6" type="noConversion"/>
  </si>
  <si>
    <t>工业HUB全量采购</t>
    <phoneticPr fontId="6" type="noConversion"/>
  </si>
  <si>
    <t>KM注塑机授权采购</t>
    <phoneticPr fontId="6" type="noConversion"/>
  </si>
  <si>
    <t>KM注塑机接入盒子小批量采购</t>
    <phoneticPr fontId="6" type="noConversion"/>
  </si>
  <si>
    <t>KM注塑机接入盒子全量采购</t>
    <phoneticPr fontId="6" type="noConversion"/>
  </si>
  <si>
    <t>海天注塑机OPC授权采购</t>
    <phoneticPr fontId="6" type="noConversion"/>
  </si>
  <si>
    <t>海天注塑机OPC软件采购</t>
    <phoneticPr fontId="6" type="noConversion"/>
  </si>
  <si>
    <t>网关及HUB类硬件采购</t>
    <phoneticPr fontId="6" type="noConversion"/>
  </si>
  <si>
    <t>欧规63转MQTT中间件方案设计</t>
    <phoneticPr fontId="6" type="noConversion"/>
  </si>
  <si>
    <t>欧规63转MQTT中间件系统开发</t>
    <phoneticPr fontId="6" type="noConversion"/>
  </si>
  <si>
    <t>欧规63转MQTT中间件系统测试</t>
    <phoneticPr fontId="6" type="noConversion"/>
  </si>
  <si>
    <t>欧规63转MQTT中间件系统稳定性优化</t>
    <phoneticPr fontId="6" type="noConversion"/>
  </si>
  <si>
    <t>OPC转MQTT中间件方案设计</t>
    <phoneticPr fontId="6" type="noConversion"/>
  </si>
  <si>
    <t>OPC转MQTT中间件系统开发</t>
    <phoneticPr fontId="6" type="noConversion"/>
  </si>
  <si>
    <t>OPC转MQTT中间件系统测试</t>
    <phoneticPr fontId="6" type="noConversion"/>
  </si>
  <si>
    <t>OPC转MQTT中间件系统稳定性优化</t>
    <phoneticPr fontId="6" type="noConversion"/>
  </si>
  <si>
    <t>KM注塑机小批量接入</t>
    <phoneticPr fontId="6" type="noConversion"/>
  </si>
  <si>
    <t>OPC工业计算机采购</t>
    <phoneticPr fontId="6" type="noConversion"/>
  </si>
  <si>
    <t>海天注塑机小批量接入</t>
    <phoneticPr fontId="6" type="noConversion"/>
  </si>
  <si>
    <t>Q系列机器小批量接入优化</t>
    <phoneticPr fontId="6" type="noConversion"/>
  </si>
  <si>
    <t>FX系列机器接入优化</t>
    <phoneticPr fontId="6" type="noConversion"/>
  </si>
  <si>
    <t>中控系统类机器第三方厂商MQTT协议沟通</t>
    <phoneticPr fontId="6" type="noConversion"/>
  </si>
  <si>
    <t>中控系统类机器云端MQTT协议适配</t>
    <phoneticPr fontId="6" type="noConversion"/>
  </si>
  <si>
    <t>中控系统类机器小批量接入测试</t>
    <phoneticPr fontId="6" type="noConversion"/>
  </si>
  <si>
    <t>中控系统类机器接入优化</t>
    <phoneticPr fontId="6" type="noConversion"/>
  </si>
  <si>
    <t>ESD第三方厂商MQTT协议沟通</t>
    <phoneticPr fontId="6" type="noConversion"/>
  </si>
  <si>
    <t>ESD云端MQTT协议适配</t>
    <phoneticPr fontId="6" type="noConversion"/>
  </si>
  <si>
    <t>ESD小批量接入测试</t>
    <phoneticPr fontId="6" type="noConversion"/>
  </si>
  <si>
    <t>ESD接入优化</t>
    <phoneticPr fontId="6" type="noConversion"/>
  </si>
  <si>
    <t>RFID第三方厂商MQTT协议沟通</t>
    <phoneticPr fontId="6" type="noConversion"/>
  </si>
  <si>
    <t>RFID云端MQTT协议适配</t>
    <phoneticPr fontId="6" type="noConversion"/>
  </si>
  <si>
    <t>RFID小批量接入测试</t>
    <phoneticPr fontId="6" type="noConversion"/>
  </si>
  <si>
    <t>RFID接入优化</t>
    <phoneticPr fontId="6" type="noConversion"/>
  </si>
  <si>
    <t>自开发设备接入功能验证</t>
    <phoneticPr fontId="6" type="noConversion"/>
  </si>
  <si>
    <t>统计自开发设备基础数据</t>
    <phoneticPr fontId="6" type="noConversion"/>
  </si>
  <si>
    <t>平台初始化及录入数据</t>
    <phoneticPr fontId="6" type="noConversion"/>
  </si>
  <si>
    <t>设备小批量上线测试</t>
    <phoneticPr fontId="6" type="noConversion"/>
  </si>
  <si>
    <t>自开发设备接入稳定性优化</t>
    <phoneticPr fontId="6" type="noConversion"/>
  </si>
  <si>
    <t>自抄写设备基础网络改造</t>
    <phoneticPr fontId="6" type="noConversion"/>
  </si>
  <si>
    <t>自抄写主机FTP软件部署</t>
    <phoneticPr fontId="6" type="noConversion"/>
  </si>
  <si>
    <t>云端自抄写设备采集程序开发</t>
    <phoneticPr fontId="6" type="noConversion"/>
  </si>
  <si>
    <t>自抄写设备接入稳定性优化</t>
    <phoneticPr fontId="6" type="noConversion"/>
  </si>
  <si>
    <t>自抄写设备小批量接入测试</t>
    <phoneticPr fontId="6" type="noConversion"/>
  </si>
  <si>
    <t>自抄写主机程序升级</t>
    <phoneticPr fontId="6" type="noConversion"/>
  </si>
  <si>
    <t>PEIE自开发设备全量接入</t>
    <phoneticPr fontId="6" type="noConversion"/>
  </si>
  <si>
    <t>PEIE自开发设备全量接入稳定性优化</t>
    <phoneticPr fontId="6" type="noConversion"/>
  </si>
  <si>
    <t>自抄写设备全量接入</t>
    <phoneticPr fontId="6" type="noConversion"/>
  </si>
  <si>
    <t>自抄写设备全量接入稳定性优化</t>
    <phoneticPr fontId="6" type="noConversion"/>
  </si>
  <si>
    <t>海天注塑机全量接入稳定性优化</t>
    <phoneticPr fontId="6" type="noConversion"/>
  </si>
  <si>
    <t>海天注塑机全量接入</t>
    <phoneticPr fontId="6" type="noConversion"/>
  </si>
  <si>
    <t>KM注塑机全量接入</t>
    <phoneticPr fontId="6" type="noConversion"/>
  </si>
  <si>
    <t>KM注塑机全量接入稳定性优化</t>
    <phoneticPr fontId="6" type="noConversion"/>
  </si>
  <si>
    <t>整机模组动力设备接入测试</t>
    <phoneticPr fontId="6" type="noConversion"/>
  </si>
  <si>
    <t>注塑机配套设备全量接入</t>
    <phoneticPr fontId="6" type="noConversion"/>
  </si>
  <si>
    <t>注塑机配套设备全量接入稳定性优化</t>
    <phoneticPr fontId="6" type="noConversion"/>
  </si>
  <si>
    <t>改造类FX系列机器接入小批量接入</t>
    <phoneticPr fontId="6" type="noConversion"/>
  </si>
  <si>
    <t>非改造类Q系列机器小批量接入</t>
    <phoneticPr fontId="6" type="noConversion"/>
  </si>
  <si>
    <t>非改造类Q系列机器全量接入</t>
    <phoneticPr fontId="6" type="noConversion"/>
  </si>
  <si>
    <t>非改造类Q系列机器全量接入稳定性优化</t>
    <phoneticPr fontId="6" type="noConversion"/>
  </si>
  <si>
    <t>改造类FX系列机器全量接入</t>
    <phoneticPr fontId="6" type="noConversion"/>
  </si>
  <si>
    <t>改造类FX系列机器全量接入稳定性优化</t>
    <phoneticPr fontId="6" type="noConversion"/>
  </si>
  <si>
    <t>模组动力中控类系统全量接入优化</t>
    <phoneticPr fontId="6" type="noConversion"/>
  </si>
  <si>
    <t>ESD全量接入优化</t>
    <phoneticPr fontId="6" type="noConversion"/>
  </si>
  <si>
    <t>RFID全量接入优化</t>
    <phoneticPr fontId="6" type="noConversion"/>
  </si>
  <si>
    <t>项目整体接入功能验证</t>
    <phoneticPr fontId="6" type="noConversion"/>
  </si>
  <si>
    <t>项目整体接入压力测试</t>
    <phoneticPr fontId="6" type="noConversion"/>
  </si>
  <si>
    <t>项目整体接入优化</t>
    <phoneticPr fontId="6" type="noConversion"/>
  </si>
  <si>
    <t>项目整体接入任务交付</t>
    <phoneticPr fontId="6" type="noConversion"/>
  </si>
  <si>
    <t>注塑机网络及供电支持</t>
    <phoneticPr fontId="6" type="noConversion"/>
  </si>
  <si>
    <t>注塑机配套网络及供电支持</t>
    <phoneticPr fontId="6" type="noConversion"/>
  </si>
  <si>
    <t>整机模组配套网络及供电支持</t>
    <phoneticPr fontId="6" type="noConversion"/>
  </si>
  <si>
    <t>杜伟</t>
    <phoneticPr fontId="6" type="noConversion"/>
  </si>
  <si>
    <t>杜伟、肖洋</t>
    <phoneticPr fontId="6" type="noConversion"/>
  </si>
  <si>
    <t>杜伟、黄威</t>
    <phoneticPr fontId="6" type="noConversion"/>
  </si>
  <si>
    <t>陈锦炫</t>
    <phoneticPr fontId="6" type="noConversion"/>
  </si>
  <si>
    <t>李业生</t>
    <phoneticPr fontId="6" type="noConversion"/>
  </si>
  <si>
    <t>杜伟、陈锦炫</t>
    <phoneticPr fontId="6" type="noConversion"/>
  </si>
  <si>
    <t>黄威</t>
    <phoneticPr fontId="6" type="noConversion"/>
  </si>
  <si>
    <t>肖洋</t>
    <phoneticPr fontId="6" type="noConversion"/>
  </si>
  <si>
    <t>云端文件解析程序开发</t>
    <phoneticPr fontId="6" type="noConversion"/>
  </si>
  <si>
    <t>注塑辅助设备的小批量接入测试</t>
  </si>
  <si>
    <t>注塑辅助设备的接入优化</t>
  </si>
  <si>
    <t>注塑辅助设备接入测试</t>
    <phoneticPr fontId="6" type="noConversion"/>
  </si>
  <si>
    <t>黄威、吴雪峰</t>
    <phoneticPr fontId="6" type="noConversion"/>
  </si>
  <si>
    <t>第一页/共一页</t>
    <phoneticPr fontId="6" type="noConversion"/>
  </si>
  <si>
    <t>设备互联（一期）项目   项目主计划</t>
    <phoneticPr fontId="6" type="noConversion"/>
  </si>
  <si>
    <r>
      <t>项目周期:</t>
    </r>
    <r>
      <rPr>
        <b/>
        <sz val="22"/>
        <color rgb="FFFF0000"/>
        <rFont val="微软雅黑"/>
        <family val="2"/>
        <charset val="134"/>
      </rPr>
      <t>2018.07-2019.01</t>
    </r>
    <phoneticPr fontId="6" type="noConversion"/>
  </si>
  <si>
    <t>ID</t>
    <phoneticPr fontId="14" type="noConversion"/>
  </si>
  <si>
    <t>任务名称</t>
    <phoneticPr fontId="6" type="noConversion"/>
  </si>
  <si>
    <t>开始时间</t>
    <phoneticPr fontId="6" type="noConversion"/>
  </si>
  <si>
    <t>完成</t>
    <phoneticPr fontId="6" type="noConversion"/>
  </si>
  <si>
    <t>工期
（天）</t>
    <phoneticPr fontId="6" type="noConversion"/>
  </si>
  <si>
    <t>项目启动</t>
    <phoneticPr fontId="6" type="noConversion"/>
  </si>
  <si>
    <t>召开启动会议</t>
    <phoneticPr fontId="6" type="noConversion"/>
  </si>
  <si>
    <t>输出项目计划</t>
    <phoneticPr fontId="6" type="noConversion"/>
  </si>
  <si>
    <t>蓝图设计</t>
    <phoneticPr fontId="6" type="noConversion"/>
  </si>
  <si>
    <t>需求功能调研与分析</t>
    <phoneticPr fontId="6" type="noConversion"/>
  </si>
  <si>
    <t>用户需求说明书签字确认</t>
    <phoneticPr fontId="6" type="noConversion"/>
  </si>
  <si>
    <t>系统需求说明书签字确认</t>
    <phoneticPr fontId="6" type="noConversion"/>
  </si>
  <si>
    <t>资源配套要求</t>
    <phoneticPr fontId="6" type="noConversion"/>
  </si>
  <si>
    <t>设备改造-自开发设备</t>
    <phoneticPr fontId="6" type="noConversion"/>
  </si>
  <si>
    <t>设备改造-ESD和RFID设备</t>
    <phoneticPr fontId="6" type="noConversion"/>
  </si>
  <si>
    <t>设备改造-注塑和动力设备</t>
    <phoneticPr fontId="6" type="noConversion"/>
  </si>
  <si>
    <t>网络与安全</t>
    <phoneticPr fontId="6" type="noConversion"/>
  </si>
  <si>
    <t>设备接入调试</t>
    <phoneticPr fontId="6" type="noConversion"/>
  </si>
  <si>
    <t>硬件采购与安装</t>
    <phoneticPr fontId="6" type="noConversion"/>
  </si>
  <si>
    <t>PEIE自开发设备</t>
    <phoneticPr fontId="6" type="noConversion"/>
  </si>
  <si>
    <t>注塑机设备</t>
    <phoneticPr fontId="6" type="noConversion"/>
  </si>
  <si>
    <t>注塑配套和整装动力设备</t>
    <phoneticPr fontId="6" type="noConversion"/>
  </si>
  <si>
    <t>ESD和RFID设备及自抄写设备</t>
    <phoneticPr fontId="6" type="noConversion"/>
  </si>
  <si>
    <t>系统设计与开发</t>
    <phoneticPr fontId="6" type="noConversion"/>
  </si>
  <si>
    <t>功能设计</t>
    <phoneticPr fontId="6" type="noConversion"/>
  </si>
  <si>
    <t>系统开发和测试</t>
    <phoneticPr fontId="6" type="noConversion"/>
  </si>
  <si>
    <t>用户模块测试</t>
    <phoneticPr fontId="6" type="noConversion"/>
  </si>
  <si>
    <t>集成测试和UAT测试</t>
    <phoneticPr fontId="6" type="noConversion"/>
  </si>
  <si>
    <t>上线交付</t>
    <phoneticPr fontId="6" type="noConversion"/>
  </si>
  <si>
    <t>生产环境部署</t>
    <phoneticPr fontId="6" type="noConversion"/>
  </si>
  <si>
    <t>注塑机接入及MES对接上线</t>
    <phoneticPr fontId="6" type="noConversion"/>
  </si>
  <si>
    <t>功能培训   持续培训</t>
    <phoneticPr fontId="6" type="noConversion"/>
  </si>
  <si>
    <t>整体试运行及上线</t>
    <phoneticPr fontId="6" type="noConversion"/>
  </si>
  <si>
    <t>跟踪与优化</t>
    <phoneticPr fontId="6" type="noConversion"/>
  </si>
  <si>
    <t>项目验收</t>
    <phoneticPr fontId="6" type="noConversion"/>
  </si>
  <si>
    <t>项目名称：TCL电子设备互联（一期）</t>
    <phoneticPr fontId="6" type="noConversion"/>
  </si>
  <si>
    <t>提纲</t>
    <phoneticPr fontId="6" type="noConversion"/>
  </si>
  <si>
    <t>里程碑</t>
    <phoneticPr fontId="6" type="noConversion"/>
  </si>
  <si>
    <t>制作日期：2018年7月24日  V2.0</t>
    <phoneticPr fontId="6" type="noConversion"/>
  </si>
  <si>
    <t>任务</t>
    <phoneticPr fontId="6" type="noConversion"/>
  </si>
  <si>
    <t>设备接入与设备资产管理分离</t>
    <phoneticPr fontId="25" type="noConversion"/>
  </si>
  <si>
    <t>成志鹏</t>
    <phoneticPr fontId="6" type="noConversion"/>
  </si>
  <si>
    <t>设备权限设计</t>
    <phoneticPr fontId="25" type="noConversion"/>
  </si>
  <si>
    <t>用户组、组态中的设备权限</t>
    <phoneticPr fontId="6" type="noConversion"/>
  </si>
  <si>
    <t>其他设计</t>
    <phoneticPr fontId="25" type="noConversion"/>
  </si>
  <si>
    <t>告警记录等，部署架构</t>
    <phoneticPr fontId="6" type="noConversion"/>
  </si>
  <si>
    <t>设备接入改造</t>
    <phoneticPr fontId="25" type="noConversion"/>
  </si>
  <si>
    <t>接入数据与设备资产关联映射</t>
    <phoneticPr fontId="6" type="noConversion"/>
  </si>
  <si>
    <t>取消设备添加部分，支持多网关对应1设备</t>
    <phoneticPr fontId="6" type="noConversion"/>
  </si>
  <si>
    <t>系统管理</t>
    <phoneticPr fontId="6" type="noConversion"/>
  </si>
  <si>
    <t>用户组维护</t>
    <phoneticPr fontId="6" type="noConversion"/>
  </si>
  <si>
    <t>报表权限管理</t>
    <phoneticPr fontId="6" type="noConversion"/>
  </si>
  <si>
    <t>何衍其</t>
    <phoneticPr fontId="6" type="noConversion"/>
  </si>
  <si>
    <t>工厂管理</t>
    <phoneticPr fontId="6" type="noConversion"/>
  </si>
  <si>
    <t>工厂维护</t>
    <phoneticPr fontId="6" type="noConversion"/>
  </si>
  <si>
    <t>冯松岩</t>
    <phoneticPr fontId="6" type="noConversion"/>
  </si>
  <si>
    <t>车间维护</t>
    <phoneticPr fontId="6" type="noConversion"/>
  </si>
  <si>
    <t>设备模板</t>
    <phoneticPr fontId="25" type="noConversion"/>
  </si>
  <si>
    <t>增加文件类型、第一责任人等</t>
    <phoneticPr fontId="6" type="noConversion"/>
  </si>
  <si>
    <t>设备信息</t>
    <phoneticPr fontId="25" type="noConversion"/>
  </si>
  <si>
    <t>备件管理</t>
    <phoneticPr fontId="25" type="noConversion"/>
  </si>
  <si>
    <t>报警管理</t>
    <phoneticPr fontId="25" type="noConversion"/>
  </si>
  <si>
    <t>维保计划管理</t>
    <phoneticPr fontId="25" type="noConversion"/>
  </si>
  <si>
    <t>超时规则</t>
    <phoneticPr fontId="6" type="noConversion"/>
  </si>
  <si>
    <t>维保流程</t>
    <phoneticPr fontId="25" type="noConversion"/>
  </si>
  <si>
    <t>点检任务流程</t>
  </si>
  <si>
    <t>保养任务流程</t>
  </si>
  <si>
    <t>自报警、人工派发</t>
    <phoneticPr fontId="6" type="noConversion"/>
  </si>
  <si>
    <t>工单任务管理</t>
    <phoneticPr fontId="6" type="noConversion"/>
  </si>
  <si>
    <t>设备状态监测视图配置</t>
    <phoneticPr fontId="6" type="noConversion"/>
  </si>
  <si>
    <t>液晶产业园视图</t>
    <phoneticPr fontId="6" type="noConversion"/>
  </si>
  <si>
    <t>注塑车间视图</t>
    <phoneticPr fontId="6" type="noConversion"/>
  </si>
  <si>
    <t>注塑机系统视图</t>
    <phoneticPr fontId="6" type="noConversion"/>
  </si>
  <si>
    <t>注塑机视图/配套设备视图</t>
    <phoneticPr fontId="6" type="noConversion"/>
  </si>
  <si>
    <t>海天、KM</t>
    <phoneticPr fontId="6" type="noConversion"/>
  </si>
  <si>
    <t>注塑动力保障系统视图</t>
    <phoneticPr fontId="6" type="noConversion"/>
  </si>
  <si>
    <t>锅炉、冰水、传送线</t>
    <phoneticPr fontId="6" type="noConversion"/>
  </si>
  <si>
    <t>机芯厂</t>
    <phoneticPr fontId="6" type="noConversion"/>
  </si>
  <si>
    <t>SMT车间</t>
    <phoneticPr fontId="6" type="noConversion"/>
  </si>
  <si>
    <t>SMT线体</t>
    <phoneticPr fontId="6" type="noConversion"/>
  </si>
  <si>
    <t>SMT1…</t>
    <phoneticPr fontId="6" type="noConversion"/>
  </si>
  <si>
    <t>PCBA车间</t>
    <phoneticPr fontId="6" type="noConversion"/>
  </si>
  <si>
    <t>PCBA线体</t>
    <phoneticPr fontId="6" type="noConversion"/>
  </si>
  <si>
    <t>PCBA1…</t>
    <phoneticPr fontId="6" type="noConversion"/>
  </si>
  <si>
    <t>TV厂</t>
    <phoneticPr fontId="6" type="noConversion"/>
  </si>
  <si>
    <t>模组车间</t>
    <phoneticPr fontId="6" type="noConversion"/>
  </si>
  <si>
    <t>L4线</t>
    <phoneticPr fontId="6" type="noConversion"/>
  </si>
  <si>
    <t>动力、RFID、ESD、自开发测试设备</t>
    <phoneticPr fontId="6" type="noConversion"/>
  </si>
  <si>
    <t>整机车间</t>
    <phoneticPr fontId="6" type="noConversion"/>
  </si>
  <si>
    <t>F3线</t>
    <phoneticPr fontId="6" type="noConversion"/>
  </si>
  <si>
    <t>设备视图</t>
    <phoneticPr fontId="6" type="noConversion"/>
  </si>
  <si>
    <t>设备组态图片绘制</t>
    <phoneticPr fontId="6" type="noConversion"/>
  </si>
  <si>
    <t>注塑厂</t>
    <phoneticPr fontId="6" type="noConversion"/>
  </si>
  <si>
    <t>TV厂- L4 F3</t>
    <phoneticPr fontId="6" type="noConversion"/>
  </si>
  <si>
    <t>App</t>
    <phoneticPr fontId="6" type="noConversion"/>
  </si>
  <si>
    <t>报警处理</t>
    <phoneticPr fontId="6" type="noConversion"/>
  </si>
  <si>
    <t>维修任务处理</t>
    <phoneticPr fontId="6" type="noConversion"/>
  </si>
  <si>
    <t>点检任务处理</t>
    <phoneticPr fontId="6" type="noConversion"/>
  </si>
  <si>
    <t>日常保养任务处理</t>
    <phoneticPr fontId="6" type="noConversion"/>
  </si>
  <si>
    <t>保养大修任务处理</t>
    <phoneticPr fontId="6" type="noConversion"/>
  </si>
  <si>
    <t>消息通知</t>
    <phoneticPr fontId="6" type="noConversion"/>
  </si>
  <si>
    <t>设备监测-实时组态</t>
    <phoneticPr fontId="6" type="noConversion"/>
  </si>
  <si>
    <t>设备监测-设备信息</t>
    <phoneticPr fontId="6" type="noConversion"/>
  </si>
  <si>
    <t>设备监测-设备履历</t>
    <phoneticPr fontId="6" type="noConversion"/>
  </si>
  <si>
    <t>报表</t>
    <phoneticPr fontId="6" type="noConversion"/>
  </si>
  <si>
    <t>设备运行状态报表</t>
  </si>
  <si>
    <t>维修工时统计</t>
  </si>
  <si>
    <t>接单数量统计</t>
  </si>
  <si>
    <t>设备故障统计1</t>
    <phoneticPr fontId="6" type="noConversion"/>
  </si>
  <si>
    <t>设备故障统计2</t>
    <phoneticPr fontId="6" type="noConversion"/>
  </si>
  <si>
    <t>MTTR</t>
    <phoneticPr fontId="6" type="noConversion"/>
  </si>
  <si>
    <t>MTBF</t>
    <phoneticPr fontId="6" type="noConversion"/>
  </si>
  <si>
    <t>设备易损备件的使用记录</t>
    <phoneticPr fontId="6" type="noConversion"/>
  </si>
  <si>
    <t>设备的易损备件消耗分布状况</t>
    <phoneticPr fontId="6" type="noConversion"/>
  </si>
  <si>
    <t>数据分析</t>
    <phoneticPr fontId="6" type="noConversion"/>
  </si>
  <si>
    <t>备件统计</t>
    <phoneticPr fontId="6" type="noConversion"/>
  </si>
  <si>
    <t>故障趋势分析</t>
  </si>
  <si>
    <t>备件使用寿命分析</t>
  </si>
  <si>
    <t>线平衡率分析</t>
  </si>
  <si>
    <t>PE测试设备，根据测试结果进行故障分析</t>
  </si>
  <si>
    <t>针床故障分析</t>
  </si>
  <si>
    <t>与MES集成接口</t>
    <phoneticPr fontId="6" type="noConversion"/>
  </si>
  <si>
    <t>设备运转相关数据上传给新MES系统</t>
    <phoneticPr fontId="6" type="noConversion"/>
  </si>
  <si>
    <t>设备平台提供标准接口</t>
    <phoneticPr fontId="6" type="noConversion"/>
  </si>
  <si>
    <t>注塑工艺参数上传</t>
    <phoneticPr fontId="6" type="noConversion"/>
  </si>
  <si>
    <t>设备异常信息传递</t>
    <phoneticPr fontId="6" type="noConversion"/>
  </si>
  <si>
    <t>大屏显示</t>
    <phoneticPr fontId="6" type="noConversion"/>
  </si>
  <si>
    <t>数据接口提供</t>
    <phoneticPr fontId="6" type="noConversion"/>
  </si>
  <si>
    <t>设备相关二级页面</t>
    <phoneticPr fontId="6" type="noConversion"/>
  </si>
  <si>
    <t>详细需求待确认</t>
    <phoneticPr fontId="6" type="noConversion"/>
  </si>
  <si>
    <t>平台能力验证</t>
    <phoneticPr fontId="6" type="noConversion"/>
  </si>
  <si>
    <t>平台接口灵活性验证</t>
    <phoneticPr fontId="6" type="noConversion"/>
  </si>
  <si>
    <t>TCL开发人员参与</t>
    <phoneticPr fontId="6" type="noConversion"/>
  </si>
  <si>
    <t>黄威，TCL</t>
    <phoneticPr fontId="6" type="noConversion"/>
  </si>
  <si>
    <t>文件解析处理能力</t>
    <phoneticPr fontId="6" type="noConversion"/>
  </si>
  <si>
    <t>设备基本档案维护</t>
    <phoneticPr fontId="6" type="noConversion"/>
  </si>
  <si>
    <t>设备模板、设备信息</t>
    <phoneticPr fontId="6" type="noConversion"/>
  </si>
  <si>
    <t>备件管理</t>
    <phoneticPr fontId="6" type="noConversion"/>
  </si>
  <si>
    <t>点检处理</t>
    <phoneticPr fontId="6" type="noConversion"/>
  </si>
  <si>
    <t>保养处理</t>
    <phoneticPr fontId="6" type="noConversion"/>
  </si>
  <si>
    <t>数据分析验证</t>
    <phoneticPr fontId="6" type="noConversion"/>
  </si>
  <si>
    <t>针对注塑机采集数据</t>
    <phoneticPr fontId="6" type="noConversion"/>
  </si>
  <si>
    <t>其他设备数据与平台功能</t>
    <phoneticPr fontId="6" type="noConversion"/>
  </si>
  <si>
    <t>UAT测试</t>
    <phoneticPr fontId="6" type="noConversion"/>
  </si>
  <si>
    <t>TCL开发环境构建</t>
    <phoneticPr fontId="6" type="noConversion"/>
  </si>
  <si>
    <t>功能培训</t>
    <phoneticPr fontId="6" type="noConversion"/>
  </si>
  <si>
    <t>报警管理</t>
    <phoneticPr fontId="6" type="noConversion"/>
  </si>
  <si>
    <t>维保计划</t>
    <phoneticPr fontId="6" type="noConversion"/>
  </si>
  <si>
    <t>维保流程</t>
    <phoneticPr fontId="6" type="noConversion"/>
  </si>
  <si>
    <t>设备接入</t>
    <phoneticPr fontId="6" type="noConversion"/>
  </si>
  <si>
    <t>用户、权限</t>
    <phoneticPr fontId="6" type="noConversion"/>
  </si>
  <si>
    <t>集中培训</t>
    <phoneticPr fontId="6" type="noConversion"/>
  </si>
  <si>
    <t>整体</t>
    <phoneticPr fontId="6" type="noConversion"/>
  </si>
  <si>
    <t>系统概要设计</t>
    <phoneticPr fontId="6" type="noConversion"/>
  </si>
  <si>
    <t>系统接口设计</t>
    <phoneticPr fontId="6" type="noConversion"/>
  </si>
  <si>
    <t>数据库详细设计</t>
    <phoneticPr fontId="6" type="noConversion"/>
  </si>
  <si>
    <t>由王迪负责展开详细测试任务</t>
    <phoneticPr fontId="6" type="noConversion"/>
  </si>
  <si>
    <t>TCL关键用户</t>
    <phoneticPr fontId="6" type="noConversion"/>
  </si>
  <si>
    <t>迭代2 上线环境准备</t>
    <phoneticPr fontId="6" type="noConversion"/>
  </si>
  <si>
    <t>迭代1 上线环境准备</t>
    <phoneticPr fontId="6" type="noConversion"/>
  </si>
  <si>
    <t>迭代2UAT环境准备</t>
    <phoneticPr fontId="6" type="noConversion"/>
  </si>
  <si>
    <t>迭代1 部署</t>
    <phoneticPr fontId="6" type="noConversion"/>
  </si>
  <si>
    <t>平台试运行</t>
    <phoneticPr fontId="6" type="noConversion"/>
  </si>
  <si>
    <t>项目验收</t>
    <phoneticPr fontId="6" type="noConversion"/>
  </si>
  <si>
    <t>跟踪与优化</t>
    <phoneticPr fontId="6" type="noConversion"/>
  </si>
  <si>
    <t>迭代1集成测试</t>
    <phoneticPr fontId="6" type="noConversion"/>
  </si>
  <si>
    <t>迭代2 集成测试</t>
    <phoneticPr fontId="6" type="noConversion"/>
  </si>
  <si>
    <t>该部分为迭代2对应功能的UAT测试</t>
    <phoneticPr fontId="6" type="noConversion"/>
  </si>
  <si>
    <t>APP</t>
    <phoneticPr fontId="6" type="noConversion"/>
  </si>
  <si>
    <t>报警与维修流程衔接</t>
    <phoneticPr fontId="6" type="noConversion"/>
  </si>
  <si>
    <t>KQI</t>
    <phoneticPr fontId="6" type="noConversion"/>
  </si>
  <si>
    <t>视图KQI</t>
    <phoneticPr fontId="6" type="noConversion"/>
  </si>
  <si>
    <t>内部测试环境准备与部署</t>
    <phoneticPr fontId="6" type="noConversion"/>
  </si>
  <si>
    <t>在公网采购与开发相同一个环境</t>
    <phoneticPr fontId="6" type="noConversion"/>
  </si>
  <si>
    <t>迭代1生产境准备</t>
    <phoneticPr fontId="6" type="noConversion"/>
  </si>
  <si>
    <t>樊金伟</t>
    <phoneticPr fontId="6" type="noConversion"/>
  </si>
  <si>
    <t>紫光</t>
    <phoneticPr fontId="6" type="noConversion"/>
  </si>
  <si>
    <t>成志鹏</t>
    <phoneticPr fontId="6" type="noConversion"/>
  </si>
  <si>
    <t>邱工、樊金伟、成志鹏</t>
    <phoneticPr fontId="6" type="noConversion"/>
  </si>
  <si>
    <t>迭代2 UAT部署</t>
    <phoneticPr fontId="6" type="noConversion"/>
  </si>
  <si>
    <t>脚本编写，代码集成</t>
    <phoneticPr fontId="6" type="noConversion"/>
  </si>
  <si>
    <t>杜伟、成志鹏、MES</t>
    <phoneticPr fontId="6" type="noConversion"/>
  </si>
  <si>
    <t>MES接口内部测试</t>
    <phoneticPr fontId="6" type="noConversion"/>
  </si>
  <si>
    <t>设备管理</t>
    <phoneticPr fontId="6" type="noConversion"/>
  </si>
  <si>
    <t>备件管理</t>
    <phoneticPr fontId="6" type="noConversion"/>
  </si>
  <si>
    <t>报警管理</t>
    <phoneticPr fontId="6" type="noConversion"/>
  </si>
  <si>
    <t>点检流程</t>
    <phoneticPr fontId="6" type="noConversion"/>
  </si>
  <si>
    <t>保养流程</t>
    <phoneticPr fontId="6" type="noConversion"/>
  </si>
  <si>
    <t>APP</t>
    <phoneticPr fontId="6" type="noConversion"/>
  </si>
  <si>
    <t>数据分析</t>
    <phoneticPr fontId="6" type="noConversion"/>
  </si>
  <si>
    <t>中控大屏</t>
    <phoneticPr fontId="6" type="noConversion"/>
  </si>
  <si>
    <t>设备监测（看板）</t>
    <phoneticPr fontId="6" type="noConversion"/>
  </si>
  <si>
    <t>二次开发对接</t>
    <phoneticPr fontId="6" type="noConversion"/>
  </si>
  <si>
    <t>设计阶段评审</t>
    <phoneticPr fontId="6" type="noConversion"/>
  </si>
  <si>
    <t>概要设计与接口设计</t>
    <phoneticPr fontId="6" type="noConversion"/>
  </si>
  <si>
    <t>9月份二次开发沟通</t>
    <phoneticPr fontId="6" type="noConversion"/>
  </si>
  <si>
    <t>代码同步</t>
    <phoneticPr fontId="6" type="noConversion"/>
  </si>
  <si>
    <t>代码评审</t>
    <phoneticPr fontId="6" type="noConversion"/>
  </si>
  <si>
    <t>10月份二次开发沟通</t>
    <phoneticPr fontId="6" type="noConversion"/>
  </si>
  <si>
    <t>11月份二次开发沟通</t>
    <phoneticPr fontId="6" type="noConversion"/>
  </si>
  <si>
    <t>扈睿</t>
    <phoneticPr fontId="6" type="noConversion"/>
  </si>
  <si>
    <t>刘济慧</t>
    <phoneticPr fontId="6" type="noConversion"/>
  </si>
  <si>
    <t>线体维护</t>
    <phoneticPr fontId="6" type="noConversion"/>
  </si>
  <si>
    <t>增加线体维护模块、基础信息维护</t>
    <phoneticPr fontId="6" type="noConversion"/>
  </si>
  <si>
    <t>含工位别名修改</t>
  </si>
  <si>
    <t>增加设备部件、备件使用部位</t>
    <phoneticPr fontId="6" type="noConversion"/>
  </si>
  <si>
    <t>设备模板编辑</t>
    <phoneticPr fontId="6" type="noConversion"/>
  </si>
  <si>
    <t>属性类型扩展</t>
    <phoneticPr fontId="6" type="noConversion"/>
  </si>
  <si>
    <t>备件关联信息</t>
    <phoneticPr fontId="6" type="noConversion"/>
  </si>
  <si>
    <t>设备添加与修改</t>
    <phoneticPr fontId="6" type="noConversion"/>
  </si>
  <si>
    <t>设备备件维护</t>
    <phoneticPr fontId="6" type="noConversion"/>
  </si>
  <si>
    <t>设备台帐</t>
    <phoneticPr fontId="6" type="noConversion"/>
  </si>
  <si>
    <t>设备履历</t>
    <phoneticPr fontId="6" type="noConversion"/>
  </si>
  <si>
    <t>备件信息维护</t>
    <phoneticPr fontId="6" type="noConversion"/>
  </si>
  <si>
    <t>出入库明细</t>
    <phoneticPr fontId="6" type="noConversion"/>
  </si>
  <si>
    <t>告警自动恢复规则</t>
    <phoneticPr fontId="6" type="noConversion"/>
  </si>
  <si>
    <t>报警记录改造</t>
    <phoneticPr fontId="6" type="noConversion"/>
  </si>
  <si>
    <t>维修任务流程</t>
    <phoneticPr fontId="6" type="noConversion"/>
  </si>
  <si>
    <t>点检计划管理</t>
    <phoneticPr fontId="6" type="noConversion"/>
  </si>
  <si>
    <t>保养计划管理</t>
    <phoneticPr fontId="6" type="noConversion"/>
  </si>
  <si>
    <t>冯松岩、赵致喜</t>
  </si>
  <si>
    <t>鲁文玺、赵致喜</t>
  </si>
  <si>
    <t>韩代红、冯松岩、赵致喜</t>
  </si>
  <si>
    <t>与赛意集成测试并上线</t>
    <phoneticPr fontId="6" type="noConversion"/>
  </si>
  <si>
    <t>告警规则修改：连续多少次告警</t>
    <phoneticPr fontId="6" type="noConversion"/>
  </si>
  <si>
    <t>自动添加数据项</t>
    <phoneticPr fontId="6" type="noConversion"/>
  </si>
  <si>
    <t>上线初始化数据收集</t>
    <phoneticPr fontId="6" type="noConversion"/>
  </si>
  <si>
    <t>报表原型设计</t>
    <phoneticPr fontId="6" type="noConversion"/>
  </si>
  <si>
    <t>报表查询条件和表头，字段汇总逻辑</t>
    <phoneticPr fontId="6" type="noConversion"/>
  </si>
  <si>
    <t>韩代红</t>
    <phoneticPr fontId="6" type="noConversion"/>
  </si>
  <si>
    <t>中控大屏的需求和汇总逻辑</t>
    <phoneticPr fontId="6" type="noConversion"/>
  </si>
  <si>
    <t>罗强、成志鹏</t>
    <phoneticPr fontId="6" type="noConversion"/>
  </si>
  <si>
    <t>考虑产品团队实现</t>
    <phoneticPr fontId="6" type="noConversion"/>
  </si>
  <si>
    <t>二级页面与MES系统的集成方案</t>
    <phoneticPr fontId="6" type="noConversion"/>
  </si>
  <si>
    <t>成志鹏、何衍其</t>
    <phoneticPr fontId="6" type="noConversion"/>
  </si>
  <si>
    <t>APP统一登录验证</t>
    <phoneticPr fontId="6" type="noConversion"/>
  </si>
  <si>
    <t>冯庆、杨声奎</t>
  </si>
  <si>
    <t>鲁文玺、冯庆</t>
  </si>
  <si>
    <t>韩代红、鲁文玺、冯庆</t>
  </si>
  <si>
    <t>冯松岩、王井东</t>
    <phoneticPr fontId="6" type="noConversion"/>
  </si>
  <si>
    <t>尹金星、冯松岩</t>
    <phoneticPr fontId="6" type="noConversion"/>
  </si>
  <si>
    <t>冯庆、王井东</t>
    <phoneticPr fontId="6" type="noConversion"/>
  </si>
  <si>
    <t>鲁文玺、杨声奎</t>
    <phoneticPr fontId="6" type="noConversion"/>
  </si>
  <si>
    <t>尹金星、运豪达</t>
    <phoneticPr fontId="6" type="noConversion"/>
  </si>
  <si>
    <t>冯松岩、冯庆、成志鹏</t>
    <phoneticPr fontId="6" type="noConversion"/>
  </si>
  <si>
    <t>任务列表，超时判断、按钮</t>
    <phoneticPr fontId="6" type="noConversion"/>
  </si>
  <si>
    <t>已完成</t>
    <rPh sb="0" eb="1">
      <t>yi wan chneg</t>
    </rPh>
    <phoneticPr fontId="6" type="noConversion"/>
  </si>
  <si>
    <t>已完成</t>
    <rPh sb="0" eb="1">
      <t>yi wan cheng</t>
    </rPh>
    <phoneticPr fontId="6" type="noConversion"/>
  </si>
  <si>
    <t>超时规则设置，消息提醒，可配即可。</t>
    <rPh sb="14" eb="15">
      <t>ji ke</t>
    </rPh>
    <phoneticPr fontId="6" type="noConversion"/>
  </si>
  <si>
    <t>待定</t>
    <rPh sb="0" eb="1">
      <t>dai ding</t>
    </rPh>
    <phoneticPr fontId="6" type="noConversion"/>
  </si>
  <si>
    <t>刘济慧</t>
    <rPh sb="0" eb="1">
      <t>liu</t>
    </rPh>
    <rPh sb="1" eb="2">
      <t>ji hui</t>
    </rPh>
    <phoneticPr fontId="6" type="noConversion"/>
  </si>
  <si>
    <t>冯松岩、赵致喜</t>
    <phoneticPr fontId="6" type="noConversion"/>
  </si>
  <si>
    <t>待定</t>
    <rPh sb="0" eb="1">
      <t>dai idng</t>
    </rPh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</si>
</sst>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;@"/>
    <numFmt numFmtId="177" formatCode="m/d;@"/>
    <numFmt numFmtId="178" formatCode="[DBNum1][$-804]yyyy&quot;年&quot;m&quot;月&quot;;@"/>
  </numFmts>
  <fonts count="30" x14ac:knownFonts="1">
    <font>
      <sz val="12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12"/>
      <color theme="1"/>
      <name val="微软雅黑"/>
      <family val="2"/>
      <charset val="134"/>
    </font>
    <font>
      <sz val="12"/>
      <color theme="1"/>
      <name val="Abadi MT Condensed Extra Bold"/>
      <family val="1"/>
    </font>
    <font>
      <sz val="12"/>
      <color rgb="FFFF0000"/>
      <name val="DengXian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DengXian"/>
      <family val="2"/>
      <charset val="134"/>
      <scheme val="minor"/>
    </font>
    <font>
      <sz val="12"/>
      <name val="宋体"/>
      <family val="3"/>
      <charset val="134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24"/>
      <name val="微软雅黑"/>
      <family val="2"/>
      <charset val="134"/>
    </font>
    <font>
      <b/>
      <sz val="22"/>
      <color rgb="FFFF000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0"/>
      <name val="Arial"/>
      <family val="2"/>
    </font>
    <font>
      <b/>
      <sz val="14"/>
      <color rgb="FFFF0000"/>
      <name val="微软雅黑"/>
      <family val="2"/>
      <charset val="134"/>
    </font>
    <font>
      <b/>
      <sz val="12"/>
      <color rgb="FFFF0000"/>
      <name val="宋体"/>
      <family val="3"/>
      <charset val="134"/>
    </font>
    <font>
      <sz val="14"/>
      <color theme="1"/>
      <name val="微软雅黑"/>
      <family val="2"/>
      <charset val="134"/>
    </font>
    <font>
      <sz val="14"/>
      <name val="微软雅黑"/>
      <family val="2"/>
      <charset val="134"/>
    </font>
    <font>
      <b/>
      <sz val="14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9"/>
      <color rgb="FF000000"/>
      <name val="微软雅黑"/>
      <family val="3"/>
      <charset val="134"/>
    </font>
    <font>
      <b/>
      <sz val="9"/>
      <color rgb="FFFF0000"/>
      <name val="微软雅黑"/>
      <family val="2"/>
      <charset val="134"/>
    </font>
  </fonts>
  <fills count="23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20">
    <xf numFmtId="0" fontId="0" fillId="0" borderId="0"/>
    <xf numFmtId="0" fontId="1" fillId="0" borderId="0"/>
    <xf numFmtId="0" fontId="7" fillId="0" borderId="0"/>
    <xf numFmtId="0" fontId="7" fillId="0" borderId="0">
      <alignment vertical="center"/>
    </xf>
    <xf numFmtId="0" fontId="17" fillId="0" borderId="0">
      <alignment vertical="center"/>
    </xf>
    <xf numFmtId="178" fontId="24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2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2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0" xfId="0" applyAlignment="1">
      <alignment horizontal="right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4" fontId="0" fillId="0" borderId="0" xfId="0" applyNumberFormat="1"/>
    <xf numFmtId="0" fontId="4" fillId="6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14" fontId="0" fillId="5" borderId="0" xfId="0" applyNumberFormat="1" applyFill="1"/>
    <xf numFmtId="0" fontId="5" fillId="8" borderId="1" xfId="0" applyFont="1" applyFill="1" applyBorder="1" applyAlignment="1">
      <alignment horizontal="center" vertical="center" wrapText="1"/>
    </xf>
    <xf numFmtId="0" fontId="9" fillId="0" borderId="0" xfId="0" applyFont="1"/>
    <xf numFmtId="0" fontId="8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177" fontId="5" fillId="8" borderId="11" xfId="0" applyNumberFormat="1" applyFont="1" applyFill="1" applyBorder="1" applyAlignment="1">
      <alignment horizontal="center" vertical="center" wrapText="1"/>
    </xf>
    <xf numFmtId="177" fontId="5" fillId="8" borderId="7" xfId="0" applyNumberFormat="1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vertical="center"/>
    </xf>
    <xf numFmtId="0" fontId="8" fillId="9" borderId="2" xfId="0" applyFont="1" applyFill="1" applyBorder="1" applyAlignment="1">
      <alignment horizontal="left" vertical="center"/>
    </xf>
    <xf numFmtId="0" fontId="8" fillId="9" borderId="2" xfId="0" applyFont="1" applyFill="1" applyBorder="1" applyAlignment="1">
      <alignment horizontal="left" vertical="center" wrapText="1"/>
    </xf>
    <xf numFmtId="14" fontId="8" fillId="9" borderId="2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14" fontId="8" fillId="9" borderId="10" xfId="0" applyNumberFormat="1" applyFont="1" applyFill="1" applyBorder="1" applyAlignment="1">
      <alignment horizontal="center" vertical="center"/>
    </xf>
    <xf numFmtId="14" fontId="10" fillId="9" borderId="2" xfId="0" applyNumberFormat="1" applyFont="1" applyFill="1" applyBorder="1" applyAlignment="1">
      <alignment horizontal="center" vertical="center"/>
    </xf>
    <xf numFmtId="0" fontId="11" fillId="10" borderId="0" xfId="2" applyFont="1" applyFill="1" applyAlignment="1">
      <alignment vertical="center"/>
    </xf>
    <xf numFmtId="176" fontId="15" fillId="12" borderId="4" xfId="3" applyNumberFormat="1" applyFont="1" applyFill="1" applyBorder="1" applyAlignment="1">
      <alignment vertical="center"/>
    </xf>
    <xf numFmtId="0" fontId="7" fillId="0" borderId="0" xfId="2" applyFont="1"/>
    <xf numFmtId="177" fontId="16" fillId="12" borderId="1" xfId="3" applyNumberFormat="1" applyFont="1" applyFill="1" applyBorder="1" applyAlignment="1">
      <alignment horizontal="center" vertical="center"/>
    </xf>
    <xf numFmtId="0" fontId="13" fillId="0" borderId="1" xfId="3" applyFont="1" applyBorder="1" applyAlignment="1">
      <alignment horizontal="center" vertical="center"/>
    </xf>
    <xf numFmtId="0" fontId="18" fillId="0" borderId="4" xfId="4" applyFont="1" applyBorder="1" applyAlignment="1">
      <alignment horizontal="left" vertical="center" wrapText="1"/>
    </xf>
    <xf numFmtId="14" fontId="18" fillId="0" borderId="4" xfId="4" applyNumberFormat="1" applyFont="1" applyBorder="1" applyAlignment="1">
      <alignment horizontal="center" vertical="center" wrapText="1"/>
    </xf>
    <xf numFmtId="0" fontId="18" fillId="0" borderId="4" xfId="4" applyFont="1" applyBorder="1" applyAlignment="1">
      <alignment horizontal="center" vertical="center" wrapText="1"/>
    </xf>
    <xf numFmtId="0" fontId="19" fillId="0" borderId="0" xfId="2" applyFont="1"/>
    <xf numFmtId="0" fontId="20" fillId="0" borderId="1" xfId="3" applyFont="1" applyBorder="1" applyAlignment="1">
      <alignment horizontal="center" vertical="center"/>
    </xf>
    <xf numFmtId="0" fontId="21" fillId="0" borderId="4" xfId="4" applyFont="1" applyBorder="1" applyAlignment="1">
      <alignment horizontal="left" vertical="center" wrapText="1" indent="1"/>
    </xf>
    <xf numFmtId="14" fontId="21" fillId="0" borderId="4" xfId="4" applyNumberFormat="1" applyFont="1" applyBorder="1" applyAlignment="1">
      <alignment horizontal="center" vertical="center" wrapText="1"/>
    </xf>
    <xf numFmtId="0" fontId="21" fillId="0" borderId="4" xfId="4" applyFont="1" applyBorder="1" applyAlignment="1">
      <alignment horizontal="center" vertical="center" wrapText="1"/>
    </xf>
    <xf numFmtId="0" fontId="21" fillId="0" borderId="6" xfId="4" applyFont="1" applyBorder="1" applyAlignment="1">
      <alignment horizontal="center" vertical="center" wrapText="1"/>
    </xf>
    <xf numFmtId="0" fontId="21" fillId="0" borderId="5" xfId="4" applyFont="1" applyBorder="1" applyAlignment="1">
      <alignment horizontal="center" vertical="center" wrapText="1"/>
    </xf>
    <xf numFmtId="0" fontId="18" fillId="0" borderId="4" xfId="4" applyFont="1" applyFill="1" applyBorder="1" applyAlignment="1">
      <alignment horizontal="left" vertical="center" wrapText="1"/>
    </xf>
    <xf numFmtId="14" fontId="21" fillId="0" borderId="4" xfId="4" applyNumberFormat="1" applyFont="1" applyFill="1" applyBorder="1" applyAlignment="1">
      <alignment horizontal="center" vertical="center" wrapText="1"/>
    </xf>
    <xf numFmtId="0" fontId="21" fillId="0" borderId="4" xfId="4" applyFont="1" applyFill="1" applyBorder="1" applyAlignment="1">
      <alignment horizontal="left" vertical="center" wrapText="1" indent="1"/>
    </xf>
    <xf numFmtId="0" fontId="16" fillId="0" borderId="0" xfId="2" applyFont="1"/>
    <xf numFmtId="0" fontId="21" fillId="0" borderId="10" xfId="4" applyFont="1" applyBorder="1" applyAlignment="1">
      <alignment horizontal="left" vertical="center" wrapText="1" indent="1"/>
    </xf>
    <xf numFmtId="0" fontId="11" fillId="10" borderId="12" xfId="2" applyFont="1" applyFill="1" applyBorder="1" applyAlignment="1">
      <alignment vertical="center"/>
    </xf>
    <xf numFmtId="0" fontId="21" fillId="10" borderId="12" xfId="2" applyFont="1" applyFill="1" applyBorder="1" applyAlignment="1">
      <alignment vertical="center"/>
    </xf>
    <xf numFmtId="0" fontId="11" fillId="10" borderId="11" xfId="2" applyFont="1" applyFill="1" applyBorder="1" applyAlignment="1">
      <alignment vertical="center"/>
    </xf>
    <xf numFmtId="0" fontId="11" fillId="10" borderId="14" xfId="2" applyFont="1" applyFill="1" applyBorder="1" applyAlignment="1">
      <alignment vertical="center"/>
    </xf>
    <xf numFmtId="0" fontId="21" fillId="10" borderId="14" xfId="2" applyFont="1" applyFill="1" applyBorder="1" applyAlignment="1">
      <alignment vertical="center"/>
    </xf>
    <xf numFmtId="0" fontId="11" fillId="10" borderId="13" xfId="2" applyFont="1" applyFill="1" applyBorder="1" applyAlignment="1">
      <alignment vertical="center"/>
    </xf>
    <xf numFmtId="0" fontId="23" fillId="10" borderId="0" xfId="2" applyFont="1" applyFill="1" applyAlignment="1">
      <alignment vertical="center"/>
    </xf>
    <xf numFmtId="0" fontId="5" fillId="13" borderId="1" xfId="0" applyFont="1" applyFill="1" applyBorder="1" applyAlignment="1">
      <alignment horizontal="center" vertical="center" wrapText="1"/>
    </xf>
    <xf numFmtId="177" fontId="5" fillId="13" borderId="7" xfId="0" applyNumberFormat="1" applyFont="1" applyFill="1" applyBorder="1" applyAlignment="1">
      <alignment horizontal="center" vertical="center" wrapText="1"/>
    </xf>
    <xf numFmtId="0" fontId="8" fillId="0" borderId="15" xfId="0" applyFont="1" applyBorder="1"/>
    <xf numFmtId="0" fontId="8" fillId="13" borderId="15" xfId="0" applyFont="1" applyFill="1" applyBorder="1"/>
    <xf numFmtId="0" fontId="8" fillId="0" borderId="15" xfId="0" applyFont="1" applyFill="1" applyBorder="1"/>
    <xf numFmtId="0" fontId="8" fillId="9" borderId="15" xfId="0" applyFont="1" applyFill="1" applyBorder="1"/>
    <xf numFmtId="0" fontId="8" fillId="13" borderId="0" xfId="0" applyFont="1" applyFill="1"/>
    <xf numFmtId="0" fontId="8" fillId="0" borderId="16" xfId="0" applyFont="1" applyBorder="1"/>
    <xf numFmtId="0" fontId="8" fillId="0" borderId="17" xfId="0" applyFont="1" applyFill="1" applyBorder="1"/>
    <xf numFmtId="0" fontId="8" fillId="0" borderId="17" xfId="0" applyFont="1" applyBorder="1"/>
    <xf numFmtId="0" fontId="2" fillId="13" borderId="0" xfId="0" applyFont="1" applyFill="1"/>
    <xf numFmtId="0" fontId="8" fillId="9" borderId="1" xfId="0" applyFont="1" applyFill="1" applyBorder="1" applyAlignment="1">
      <alignment horizontal="left" vertical="center"/>
    </xf>
    <xf numFmtId="0" fontId="8" fillId="9" borderId="1" xfId="0" applyFont="1" applyFill="1" applyBorder="1" applyAlignment="1"/>
    <xf numFmtId="0" fontId="8" fillId="14" borderId="10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178" fontId="8" fillId="9" borderId="1" xfId="5" applyFont="1" applyFill="1" applyBorder="1" applyAlignment="1">
      <alignment horizontal="center" vertical="center"/>
    </xf>
    <xf numFmtId="178" fontId="8" fillId="9" borderId="1" xfId="5" applyFont="1" applyFill="1" applyBorder="1" applyAlignment="1">
      <alignment vertical="center"/>
    </xf>
    <xf numFmtId="0" fontId="8" fillId="9" borderId="1" xfId="0" applyFont="1" applyFill="1" applyBorder="1"/>
    <xf numFmtId="0" fontId="8" fillId="9" borderId="1" xfId="0" applyFont="1" applyFill="1" applyBorder="1" applyAlignment="1">
      <alignment horizontal="left"/>
    </xf>
    <xf numFmtId="0" fontId="8" fillId="0" borderId="18" xfId="0" applyFont="1" applyBorder="1"/>
    <xf numFmtId="14" fontId="8" fillId="9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2" fillId="9" borderId="1" xfId="0" applyFont="1" applyFill="1" applyBorder="1"/>
    <xf numFmtId="0" fontId="2" fillId="9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9" borderId="1" xfId="0" applyFont="1" applyFill="1" applyBorder="1" applyAlignment="1">
      <alignment horizontal="left"/>
    </xf>
    <xf numFmtId="0" fontId="8" fillId="0" borderId="20" xfId="0" applyFont="1" applyBorder="1"/>
    <xf numFmtId="0" fontId="8" fillId="13" borderId="20" xfId="0" applyFont="1" applyFill="1" applyBorder="1"/>
    <xf numFmtId="0" fontId="8" fillId="0" borderId="20" xfId="0" applyFont="1" applyFill="1" applyBorder="1"/>
    <xf numFmtId="0" fontId="2" fillId="0" borderId="4" xfId="0" applyFont="1" applyBorder="1"/>
    <xf numFmtId="0" fontId="8" fillId="9" borderId="19" xfId="0" applyFont="1" applyFill="1" applyBorder="1"/>
    <xf numFmtId="14" fontId="10" fillId="9" borderId="1" xfId="0" applyNumberFormat="1" applyFont="1" applyFill="1" applyBorder="1" applyAlignment="1">
      <alignment horizontal="center" vertical="center"/>
    </xf>
    <xf numFmtId="178" fontId="8" fillId="9" borderId="1" xfId="5" applyFont="1" applyFill="1" applyBorder="1" applyAlignment="1">
      <alignment horizontal="left" vertical="center"/>
    </xf>
    <xf numFmtId="0" fontId="8" fillId="9" borderId="17" xfId="0" applyFont="1" applyFill="1" applyBorder="1"/>
    <xf numFmtId="0" fontId="8" fillId="14" borderId="15" xfId="0" applyFont="1" applyFill="1" applyBorder="1"/>
    <xf numFmtId="0" fontId="2" fillId="15" borderId="1" xfId="0" applyFont="1" applyFill="1" applyBorder="1"/>
    <xf numFmtId="178" fontId="8" fillId="15" borderId="1" xfId="5" applyFont="1" applyFill="1" applyBorder="1" applyAlignment="1">
      <alignment horizontal="center" vertical="center"/>
    </xf>
    <xf numFmtId="178" fontId="8" fillId="15" borderId="1" xfId="5" applyFont="1" applyFill="1" applyBorder="1" applyAlignment="1">
      <alignment horizontal="left" vertical="center"/>
    </xf>
    <xf numFmtId="0" fontId="8" fillId="16" borderId="15" xfId="0" applyFont="1" applyFill="1" applyBorder="1"/>
    <xf numFmtId="0" fontId="28" fillId="17" borderId="1" xfId="0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left" vertical="center" wrapText="1"/>
    </xf>
    <xf numFmtId="0" fontId="28" fillId="18" borderId="15" xfId="0" applyFont="1" applyFill="1" applyBorder="1"/>
    <xf numFmtId="178" fontId="8" fillId="9" borderId="7" xfId="5" applyFont="1" applyFill="1" applyBorder="1" applyAlignment="1">
      <alignment horizontal="left" vertical="center"/>
    </xf>
    <xf numFmtId="178" fontId="8" fillId="9" borderId="2" xfId="5" applyFont="1" applyFill="1" applyBorder="1" applyAlignment="1">
      <alignment horizontal="left" vertical="center"/>
    </xf>
    <xf numFmtId="0" fontId="2" fillId="19" borderId="1" xfId="0" applyFont="1" applyFill="1" applyBorder="1"/>
    <xf numFmtId="0" fontId="8" fillId="19" borderId="1" xfId="0" applyFont="1" applyFill="1" applyBorder="1"/>
    <xf numFmtId="178" fontId="8" fillId="19" borderId="1" xfId="5" applyFont="1" applyFill="1" applyBorder="1" applyAlignment="1">
      <alignment vertical="center"/>
    </xf>
    <xf numFmtId="0" fontId="8" fillId="19" borderId="1" xfId="0" applyFont="1" applyFill="1" applyBorder="1" applyAlignment="1">
      <alignment horizontal="left"/>
    </xf>
    <xf numFmtId="0" fontId="2" fillId="19" borderId="1" xfId="0" applyFont="1" applyFill="1" applyBorder="1" applyAlignment="1">
      <alignment horizontal="left"/>
    </xf>
    <xf numFmtId="0" fontId="8" fillId="19" borderId="1" xfId="0" applyFont="1" applyFill="1" applyBorder="1" applyAlignment="1"/>
    <xf numFmtId="14" fontId="10" fillId="19" borderId="1" xfId="0" applyNumberFormat="1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left" vertical="center"/>
    </xf>
    <xf numFmtId="178" fontId="8" fillId="19" borderId="1" xfId="5" applyFont="1" applyFill="1" applyBorder="1" applyAlignment="1">
      <alignment horizontal="left" vertical="center"/>
    </xf>
    <xf numFmtId="58" fontId="2" fillId="9" borderId="1" xfId="0" applyNumberFormat="1" applyFont="1" applyFill="1" applyBorder="1" applyAlignment="1">
      <alignment horizontal="center" vertical="center"/>
    </xf>
    <xf numFmtId="178" fontId="8" fillId="20" borderId="1" xfId="5" applyFont="1" applyFill="1" applyBorder="1" applyAlignment="1">
      <alignment horizontal="left" vertical="center"/>
    </xf>
    <xf numFmtId="0" fontId="2" fillId="20" borderId="1" xfId="0" applyFont="1" applyFill="1" applyBorder="1"/>
    <xf numFmtId="0" fontId="8" fillId="20" borderId="1" xfId="0" applyFont="1" applyFill="1" applyBorder="1"/>
    <xf numFmtId="0" fontId="8" fillId="19" borderId="2" xfId="0" applyFont="1" applyFill="1" applyBorder="1" applyAlignment="1">
      <alignment horizontal="center" vertical="center"/>
    </xf>
    <xf numFmtId="0" fontId="8" fillId="19" borderId="2" xfId="0" applyFont="1" applyFill="1" applyBorder="1" applyAlignment="1">
      <alignment horizontal="left" vertical="center"/>
    </xf>
    <xf numFmtId="0" fontId="8" fillId="19" borderId="2" xfId="0" applyFont="1" applyFill="1" applyBorder="1" applyAlignment="1">
      <alignment vertical="center"/>
    </xf>
    <xf numFmtId="0" fontId="8" fillId="19" borderId="2" xfId="0" applyFont="1" applyFill="1" applyBorder="1" applyAlignment="1">
      <alignment horizontal="left" vertical="center" wrapText="1"/>
    </xf>
    <xf numFmtId="14" fontId="10" fillId="19" borderId="2" xfId="0" applyNumberFormat="1" applyFont="1" applyFill="1" applyBorder="1" applyAlignment="1">
      <alignment horizontal="center" vertical="center"/>
    </xf>
    <xf numFmtId="14" fontId="8" fillId="19" borderId="2" xfId="0" applyNumberFormat="1" applyFont="1" applyFill="1" applyBorder="1" applyAlignment="1">
      <alignment horizontal="center" vertical="center"/>
    </xf>
    <xf numFmtId="14" fontId="8" fillId="19" borderId="10" xfId="0" applyNumberFormat="1" applyFont="1" applyFill="1" applyBorder="1" applyAlignment="1">
      <alignment horizontal="center" vertical="center"/>
    </xf>
    <xf numFmtId="178" fontId="8" fillId="9" borderId="2" xfId="5" applyFont="1" applyFill="1" applyBorder="1" applyAlignment="1">
      <alignment horizontal="left" vertical="center"/>
    </xf>
    <xf numFmtId="178" fontId="8" fillId="9" borderId="1" xfId="5" applyFont="1" applyFill="1" applyBorder="1" applyAlignment="1">
      <alignment horizontal="left" vertical="center"/>
    </xf>
    <xf numFmtId="178" fontId="8" fillId="9" borderId="1" xfId="5" applyFont="1" applyFill="1" applyBorder="1" applyAlignment="1">
      <alignment horizontal="left" vertical="center"/>
    </xf>
    <xf numFmtId="178" fontId="8" fillId="6" borderId="1" xfId="5" applyFont="1" applyFill="1" applyBorder="1" applyAlignment="1">
      <alignment horizontal="left" vertical="center"/>
    </xf>
    <xf numFmtId="0" fontId="29" fillId="9" borderId="1" xfId="0" applyFont="1" applyFill="1" applyBorder="1" applyAlignment="1">
      <alignment horizontal="center" vertical="center"/>
    </xf>
    <xf numFmtId="178" fontId="8" fillId="9" borderId="1" xfId="5" applyFont="1" applyFill="1" applyBorder="1" applyAlignment="1">
      <alignment horizontal="left" vertical="center"/>
    </xf>
    <xf numFmtId="0" fontId="8" fillId="0" borderId="18" xfId="0" applyFont="1" applyFill="1" applyBorder="1"/>
    <xf numFmtId="0" fontId="8" fillId="21" borderId="15" xfId="0" applyFont="1" applyFill="1" applyBorder="1"/>
    <xf numFmtId="0" fontId="11" fillId="10" borderId="10" xfId="2" applyFont="1" applyFill="1" applyBorder="1" applyAlignment="1">
      <alignment horizontal="left" vertical="center"/>
    </xf>
    <xf numFmtId="0" fontId="11" fillId="10" borderId="14" xfId="2" applyFont="1" applyFill="1" applyBorder="1" applyAlignment="1">
      <alignment horizontal="left" vertical="center"/>
    </xf>
    <xf numFmtId="0" fontId="21" fillId="0" borderId="4" xfId="4" applyFont="1" applyBorder="1" applyAlignment="1">
      <alignment horizontal="center" vertical="center" wrapText="1"/>
    </xf>
    <xf numFmtId="0" fontId="21" fillId="0" borderId="6" xfId="4" applyFont="1" applyBorder="1" applyAlignment="1">
      <alignment horizontal="center" vertical="center" wrapText="1"/>
    </xf>
    <xf numFmtId="0" fontId="21" fillId="0" borderId="5" xfId="4" applyFont="1" applyBorder="1" applyAlignment="1">
      <alignment horizontal="center" vertical="center" wrapText="1"/>
    </xf>
    <xf numFmtId="0" fontId="22" fillId="0" borderId="4" xfId="4" applyFont="1" applyBorder="1" applyAlignment="1">
      <alignment horizontal="center" vertical="center" wrapText="1"/>
    </xf>
    <xf numFmtId="0" fontId="22" fillId="0" borderId="6" xfId="4" applyFont="1" applyBorder="1" applyAlignment="1">
      <alignment horizontal="center" vertical="center" wrapText="1"/>
    </xf>
    <xf numFmtId="0" fontId="22" fillId="0" borderId="5" xfId="4" applyFont="1" applyBorder="1" applyAlignment="1">
      <alignment horizontal="center" vertical="center" wrapText="1"/>
    </xf>
    <xf numFmtId="0" fontId="11" fillId="10" borderId="8" xfId="2" applyFont="1" applyFill="1" applyBorder="1" applyAlignment="1">
      <alignment horizontal="left" vertical="center"/>
    </xf>
    <xf numFmtId="0" fontId="11" fillId="10" borderId="12" xfId="2" applyFont="1" applyFill="1" applyBorder="1" applyAlignment="1">
      <alignment horizontal="left" vertical="center"/>
    </xf>
    <xf numFmtId="0" fontId="18" fillId="0" borderId="4" xfId="4" applyFont="1" applyBorder="1" applyAlignment="1">
      <alignment horizontal="center" vertical="center" wrapText="1"/>
    </xf>
    <xf numFmtId="0" fontId="18" fillId="0" borderId="6" xfId="4" applyFont="1" applyBorder="1" applyAlignment="1">
      <alignment horizontal="center" vertical="center" wrapText="1"/>
    </xf>
    <xf numFmtId="0" fontId="18" fillId="0" borderId="5" xfId="4" applyFont="1" applyBorder="1" applyAlignment="1">
      <alignment horizontal="center" vertical="center" wrapText="1"/>
    </xf>
    <xf numFmtId="0" fontId="21" fillId="0" borderId="1" xfId="4" applyFont="1" applyBorder="1" applyAlignment="1">
      <alignment horizontal="center" vertical="center" wrapText="1"/>
    </xf>
    <xf numFmtId="0" fontId="18" fillId="0" borderId="1" xfId="4" applyFont="1" applyBorder="1" applyAlignment="1">
      <alignment horizontal="center" vertical="center" wrapText="1"/>
    </xf>
    <xf numFmtId="0" fontId="11" fillId="10" borderId="1" xfId="2" applyFont="1" applyFill="1" applyBorder="1" applyAlignment="1">
      <alignment horizontal="center" vertical="center"/>
    </xf>
    <xf numFmtId="0" fontId="13" fillId="11" borderId="7" xfId="3" applyFont="1" applyFill="1" applyBorder="1" applyAlignment="1">
      <alignment horizontal="center" vertical="center"/>
    </xf>
    <xf numFmtId="0" fontId="13" fillId="11" borderId="2" xfId="3" applyFont="1" applyFill="1" applyBorder="1" applyAlignment="1">
      <alignment horizontal="center" vertical="center"/>
    </xf>
    <xf numFmtId="0" fontId="13" fillId="11" borderId="11" xfId="3" applyFont="1" applyFill="1" applyBorder="1" applyAlignment="1">
      <alignment horizontal="center" vertical="center"/>
    </xf>
    <xf numFmtId="0" fontId="13" fillId="11" borderId="13" xfId="3" applyFont="1" applyFill="1" applyBorder="1" applyAlignment="1">
      <alignment horizontal="center" vertical="center"/>
    </xf>
    <xf numFmtId="0" fontId="13" fillId="11" borderId="7" xfId="3" applyFont="1" applyFill="1" applyBorder="1" applyAlignment="1">
      <alignment horizontal="center" vertical="center" wrapText="1"/>
    </xf>
    <xf numFmtId="176" fontId="15" fillId="12" borderId="4" xfId="3" applyNumberFormat="1" applyFont="1" applyFill="1" applyBorder="1" applyAlignment="1">
      <alignment horizontal="center" vertical="center"/>
    </xf>
    <xf numFmtId="176" fontId="15" fillId="12" borderId="6" xfId="3" applyNumberFormat="1" applyFont="1" applyFill="1" applyBorder="1" applyAlignment="1">
      <alignment horizontal="center" vertical="center"/>
    </xf>
    <xf numFmtId="176" fontId="15" fillId="12" borderId="5" xfId="3" applyNumberFormat="1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178" fontId="8" fillId="9" borderId="7" xfId="5" applyFont="1" applyFill="1" applyBorder="1" applyAlignment="1">
      <alignment horizontal="left" vertical="center"/>
    </xf>
    <xf numFmtId="178" fontId="8" fillId="9" borderId="3" xfId="5" applyFont="1" applyFill="1" applyBorder="1" applyAlignment="1">
      <alignment horizontal="left" vertical="center"/>
    </xf>
    <xf numFmtId="178" fontId="8" fillId="9" borderId="2" xfId="5" applyFont="1" applyFill="1" applyBorder="1" applyAlignment="1">
      <alignment horizontal="left" vertical="center"/>
    </xf>
    <xf numFmtId="176" fontId="5" fillId="8" borderId="4" xfId="0" applyNumberFormat="1" applyFont="1" applyFill="1" applyBorder="1" applyAlignment="1">
      <alignment horizontal="center" vertical="center" wrapText="1"/>
    </xf>
    <xf numFmtId="176" fontId="5" fillId="8" borderId="6" xfId="0" applyNumberFormat="1" applyFont="1" applyFill="1" applyBorder="1" applyAlignment="1">
      <alignment horizontal="center" vertical="center" wrapText="1"/>
    </xf>
    <xf numFmtId="176" fontId="5" fillId="8" borderId="5" xfId="0" applyNumberFormat="1" applyFont="1" applyFill="1" applyBorder="1" applyAlignment="1">
      <alignment horizontal="center" vertical="center" wrapText="1"/>
    </xf>
    <xf numFmtId="178" fontId="8" fillId="9" borderId="1" xfId="5" applyFont="1" applyFill="1" applyBorder="1" applyAlignment="1">
      <alignment horizontal="left" vertical="center"/>
    </xf>
    <xf numFmtId="176" fontId="5" fillId="8" borderId="1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22" borderId="15" xfId="0" applyFont="1" applyFill="1" applyBorder="1"/>
  </cellXfs>
  <cellStyles count="120">
    <cellStyle name="常规" xfId="0" builtinId="0"/>
    <cellStyle name="常规 2" xfId="1"/>
    <cellStyle name="常规 3" xfId="2"/>
    <cellStyle name="常规 5" xfId="5"/>
    <cellStyle name="常规_HPS_OMS_ProjectPlan_V2 3" xfId="4"/>
    <cellStyle name="常规_TS_Business Dashboard System" xfId="3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</cellStyles>
  <dxfs count="0"/>
  <tableStyles count="0" defaultTableStyle="TableStyleMedium9" defaultPivotStyle="PivotStyleMedium7"/>
  <colors>
    <mruColors>
      <color rgb="FF00CC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21956</xdr:colOff>
      <xdr:row>4</xdr:row>
      <xdr:rowOff>76840</xdr:rowOff>
    </xdr:from>
    <xdr:to>
      <xdr:col>9</xdr:col>
      <xdr:colOff>558756</xdr:colOff>
      <xdr:row>4</xdr:row>
      <xdr:rowOff>220840</xdr:rowOff>
    </xdr:to>
    <xdr:sp macro="" textlink="">
      <xdr:nvSpPr>
        <xdr:cNvPr id="2" name="矩形 1">
          <a:extLst>
            <a:ext uri="{FF2B5EF4-FFF2-40B4-BE49-F238E27FC236}">
              <a16:creationId xmlns="" xmlns:a16="http://schemas.microsoft.com/office/drawing/2014/main" id="{8663FCCC-D60C-4D38-8C57-63FD449FD051}"/>
            </a:ext>
          </a:extLst>
        </xdr:cNvPr>
        <xdr:cNvSpPr/>
      </xdr:nvSpPr>
      <xdr:spPr>
        <a:xfrm>
          <a:off x="6514196" y="1402720"/>
          <a:ext cx="2761840" cy="144000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0</xdr:colOff>
      <xdr:row>11</xdr:row>
      <xdr:rowOff>65315</xdr:rowOff>
    </xdr:from>
    <xdr:to>
      <xdr:col>19</xdr:col>
      <xdr:colOff>43543</xdr:colOff>
      <xdr:row>11</xdr:row>
      <xdr:rowOff>209315</xdr:rowOff>
    </xdr:to>
    <xdr:sp macro="" textlink="">
      <xdr:nvSpPr>
        <xdr:cNvPr id="3" name="矩形 2">
          <a:extLst>
            <a:ext uri="{FF2B5EF4-FFF2-40B4-BE49-F238E27FC236}">
              <a16:creationId xmlns="" xmlns:a16="http://schemas.microsoft.com/office/drawing/2014/main" id="{DD218B49-DF50-4EBC-880E-C4ADA884A83D}"/>
            </a:ext>
          </a:extLst>
        </xdr:cNvPr>
        <xdr:cNvSpPr/>
      </xdr:nvSpPr>
      <xdr:spPr>
        <a:xfrm>
          <a:off x="7048500" y="3418115"/>
          <a:ext cx="7274923" cy="144000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21953</xdr:colOff>
      <xdr:row>7</xdr:row>
      <xdr:rowOff>63138</xdr:rowOff>
    </xdr:from>
    <xdr:to>
      <xdr:col>13</xdr:col>
      <xdr:colOff>0</xdr:colOff>
      <xdr:row>7</xdr:row>
      <xdr:rowOff>207138</xdr:rowOff>
    </xdr:to>
    <xdr:sp macro="" textlink="">
      <xdr:nvSpPr>
        <xdr:cNvPr id="4" name="矩形 3">
          <a:extLst>
            <a:ext uri="{FF2B5EF4-FFF2-40B4-BE49-F238E27FC236}">
              <a16:creationId xmlns="" xmlns:a16="http://schemas.microsoft.com/office/drawing/2014/main" id="{B88D1520-1455-4A33-AB45-FDFE1E18ECBD}"/>
            </a:ext>
          </a:extLst>
        </xdr:cNvPr>
        <xdr:cNvSpPr/>
      </xdr:nvSpPr>
      <xdr:spPr>
        <a:xfrm>
          <a:off x="7070453" y="2257698"/>
          <a:ext cx="3871867" cy="144000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13</xdr:col>
      <xdr:colOff>283029</xdr:colOff>
      <xdr:row>6</xdr:row>
      <xdr:rowOff>230704</xdr:rowOff>
    </xdr:from>
    <xdr:ext cx="2168263" cy="400366"/>
    <xdr:sp macro="" textlink="">
      <xdr:nvSpPr>
        <xdr:cNvPr id="5" name="TextBox 38">
          <a:extLst>
            <a:ext uri="{FF2B5EF4-FFF2-40B4-BE49-F238E27FC236}">
              <a16:creationId xmlns="" xmlns:a16="http://schemas.microsoft.com/office/drawing/2014/main" id="{EEE6CFBA-1832-49BB-B3F9-CDC61BE9FAC6}"/>
            </a:ext>
          </a:extLst>
        </xdr:cNvPr>
        <xdr:cNvSpPr txBox="1"/>
      </xdr:nvSpPr>
      <xdr:spPr>
        <a:xfrm>
          <a:off x="11225349" y="2135704"/>
          <a:ext cx="2168263" cy="4003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</a:rPr>
            <a:t>责任单位：项目组</a:t>
          </a:r>
        </a:p>
      </xdr:txBody>
    </xdr:sp>
    <xdr:clientData/>
  </xdr:oneCellAnchor>
  <xdr:twoCellAnchor>
    <xdr:from>
      <xdr:col>10</xdr:col>
      <xdr:colOff>506589</xdr:colOff>
      <xdr:row>22</xdr:row>
      <xdr:rowOff>76200</xdr:rowOff>
    </xdr:from>
    <xdr:to>
      <xdr:col>30</xdr:col>
      <xdr:colOff>548714</xdr:colOff>
      <xdr:row>22</xdr:row>
      <xdr:rowOff>220200</xdr:rowOff>
    </xdr:to>
    <xdr:sp macro="" textlink="">
      <xdr:nvSpPr>
        <xdr:cNvPr id="6" name="矩形 5">
          <a:extLst>
            <a:ext uri="{FF2B5EF4-FFF2-40B4-BE49-F238E27FC236}">
              <a16:creationId xmlns="" xmlns:a16="http://schemas.microsoft.com/office/drawing/2014/main" id="{410366DC-05FD-464E-87DE-B5E0A0979D14}"/>
            </a:ext>
          </a:extLst>
        </xdr:cNvPr>
        <xdr:cNvSpPr/>
      </xdr:nvSpPr>
      <xdr:spPr>
        <a:xfrm>
          <a:off x="9780129" y="6568440"/>
          <a:ext cx="12005525" cy="144000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20</xdr:col>
      <xdr:colOff>63500</xdr:colOff>
      <xdr:row>27</xdr:row>
      <xdr:rowOff>76200</xdr:rowOff>
    </xdr:from>
    <xdr:to>
      <xdr:col>35</xdr:col>
      <xdr:colOff>469901</xdr:colOff>
      <xdr:row>27</xdr:row>
      <xdr:rowOff>220200</xdr:rowOff>
    </xdr:to>
    <xdr:sp macro="" textlink="">
      <xdr:nvSpPr>
        <xdr:cNvPr id="7" name="矩形 6">
          <a:extLst>
            <a:ext uri="{FF2B5EF4-FFF2-40B4-BE49-F238E27FC236}">
              <a16:creationId xmlns="" xmlns:a16="http://schemas.microsoft.com/office/drawing/2014/main" id="{F9E4D78C-BD19-4368-8119-1C3D3D568BB3}"/>
            </a:ext>
          </a:extLst>
        </xdr:cNvPr>
        <xdr:cNvSpPr/>
      </xdr:nvSpPr>
      <xdr:spPr>
        <a:xfrm>
          <a:off x="14899640" y="8016240"/>
          <a:ext cx="9893301" cy="144000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19</xdr:col>
      <xdr:colOff>384309</xdr:colOff>
      <xdr:row>10</xdr:row>
      <xdr:rowOff>228600</xdr:rowOff>
    </xdr:from>
    <xdr:ext cx="1967005" cy="400366"/>
    <xdr:sp macro="" textlink="">
      <xdr:nvSpPr>
        <xdr:cNvPr id="8" name="TextBox 42">
          <a:extLst>
            <a:ext uri="{FF2B5EF4-FFF2-40B4-BE49-F238E27FC236}">
              <a16:creationId xmlns="" xmlns:a16="http://schemas.microsoft.com/office/drawing/2014/main" id="{75399D1D-A49E-4728-918C-E6728303974C}"/>
            </a:ext>
          </a:extLst>
        </xdr:cNvPr>
        <xdr:cNvSpPr txBox="1"/>
      </xdr:nvSpPr>
      <xdr:spPr>
        <a:xfrm>
          <a:off x="14664189" y="3291840"/>
          <a:ext cx="1967005" cy="4003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</a:rPr>
            <a:t>责任单位：业务部门</a:t>
          </a:r>
        </a:p>
      </xdr:txBody>
    </xdr:sp>
    <xdr:clientData/>
  </xdr:oneCellAnchor>
  <xdr:oneCellAnchor>
    <xdr:from>
      <xdr:col>24</xdr:col>
      <xdr:colOff>13721</xdr:colOff>
      <xdr:row>15</xdr:row>
      <xdr:rowOff>250371</xdr:rowOff>
    </xdr:from>
    <xdr:ext cx="3741850" cy="400366"/>
    <xdr:sp macro="" textlink="">
      <xdr:nvSpPr>
        <xdr:cNvPr id="9" name="TextBox 44">
          <a:extLst>
            <a:ext uri="{FF2B5EF4-FFF2-40B4-BE49-F238E27FC236}">
              <a16:creationId xmlns="" xmlns:a16="http://schemas.microsoft.com/office/drawing/2014/main" id="{911AC11A-4235-4753-86DE-54FD29152D15}"/>
            </a:ext>
          </a:extLst>
        </xdr:cNvPr>
        <xdr:cNvSpPr txBox="1"/>
      </xdr:nvSpPr>
      <xdr:spPr>
        <a:xfrm>
          <a:off x="17593061" y="4761411"/>
          <a:ext cx="3741850" cy="4003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</a:rPr>
            <a:t>责任单位：项目组、业务部门</a:t>
          </a:r>
        </a:p>
      </xdr:txBody>
    </xdr:sp>
    <xdr:clientData/>
  </xdr:oneCellAnchor>
  <xdr:oneCellAnchor>
    <xdr:from>
      <xdr:col>14</xdr:col>
      <xdr:colOff>531589</xdr:colOff>
      <xdr:row>26</xdr:row>
      <xdr:rowOff>228600</xdr:rowOff>
    </xdr:from>
    <xdr:ext cx="2846611" cy="400366"/>
    <xdr:sp macro="" textlink="">
      <xdr:nvSpPr>
        <xdr:cNvPr id="10" name="TextBox 45">
          <a:extLst>
            <a:ext uri="{FF2B5EF4-FFF2-40B4-BE49-F238E27FC236}">
              <a16:creationId xmlns="" xmlns:a16="http://schemas.microsoft.com/office/drawing/2014/main" id="{6371868C-9114-4823-B320-126EED0780BF}"/>
            </a:ext>
          </a:extLst>
        </xdr:cNvPr>
        <xdr:cNvSpPr txBox="1"/>
      </xdr:nvSpPr>
      <xdr:spPr>
        <a:xfrm>
          <a:off x="12030169" y="7879080"/>
          <a:ext cx="2846611" cy="4003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</a:rPr>
            <a:t>责任单位：项目组、业务部门</a:t>
          </a:r>
        </a:p>
      </xdr:txBody>
    </xdr:sp>
    <xdr:clientData/>
  </xdr:oneCellAnchor>
  <xdr:oneCellAnchor>
    <xdr:from>
      <xdr:col>10</xdr:col>
      <xdr:colOff>323497</xdr:colOff>
      <xdr:row>3</xdr:row>
      <xdr:rowOff>362251</xdr:rowOff>
    </xdr:from>
    <xdr:ext cx="1837317" cy="400366"/>
    <xdr:sp macro="" textlink="">
      <xdr:nvSpPr>
        <xdr:cNvPr id="11" name="TextBox 48">
          <a:extLst>
            <a:ext uri="{FF2B5EF4-FFF2-40B4-BE49-F238E27FC236}">
              <a16:creationId xmlns="" xmlns:a16="http://schemas.microsoft.com/office/drawing/2014/main" id="{FEA7642D-2145-48D1-ABD5-45C9CD71481D}"/>
            </a:ext>
          </a:extLst>
        </xdr:cNvPr>
        <xdr:cNvSpPr txBox="1"/>
      </xdr:nvSpPr>
      <xdr:spPr>
        <a:xfrm>
          <a:off x="9597037" y="1284271"/>
          <a:ext cx="1837317" cy="4003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</a:rPr>
            <a:t>责任单位：项目组</a:t>
          </a:r>
        </a:p>
      </xdr:txBody>
    </xdr:sp>
    <xdr:clientData/>
  </xdr:oneCellAnchor>
  <xdr:twoCellAnchor>
    <xdr:from>
      <xdr:col>5</xdr:col>
      <xdr:colOff>141515</xdr:colOff>
      <xdr:row>35</xdr:row>
      <xdr:rowOff>134258</xdr:rowOff>
    </xdr:from>
    <xdr:to>
      <xdr:col>7</xdr:col>
      <xdr:colOff>478972</xdr:colOff>
      <xdr:row>35</xdr:row>
      <xdr:rowOff>278258</xdr:rowOff>
    </xdr:to>
    <xdr:sp macro="" textlink="">
      <xdr:nvSpPr>
        <xdr:cNvPr id="12" name="矩形 11">
          <a:extLst>
            <a:ext uri="{FF2B5EF4-FFF2-40B4-BE49-F238E27FC236}">
              <a16:creationId xmlns="" xmlns:a16="http://schemas.microsoft.com/office/drawing/2014/main" id="{E06F67E8-961A-4931-85D4-89390008987D}"/>
            </a:ext>
          </a:extLst>
        </xdr:cNvPr>
        <xdr:cNvSpPr/>
      </xdr:nvSpPr>
      <xdr:spPr>
        <a:xfrm>
          <a:off x="6633755" y="10390778"/>
          <a:ext cx="1449977" cy="144000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33020</xdr:colOff>
      <xdr:row>16</xdr:row>
      <xdr:rowOff>63500</xdr:rowOff>
    </xdr:from>
    <xdr:to>
      <xdr:col>23</xdr:col>
      <xdr:colOff>177800</xdr:colOff>
      <xdr:row>16</xdr:row>
      <xdr:rowOff>207500</xdr:rowOff>
    </xdr:to>
    <xdr:sp macro="" textlink="">
      <xdr:nvSpPr>
        <xdr:cNvPr id="13" name="矩形 12">
          <a:extLst>
            <a:ext uri="{FF2B5EF4-FFF2-40B4-BE49-F238E27FC236}">
              <a16:creationId xmlns="" xmlns:a16="http://schemas.microsoft.com/office/drawing/2014/main" id="{F1F6FC90-ECA9-4266-8D62-26E063732E63}"/>
            </a:ext>
          </a:extLst>
        </xdr:cNvPr>
        <xdr:cNvSpPr/>
      </xdr:nvSpPr>
      <xdr:spPr>
        <a:xfrm>
          <a:off x="10419080" y="4864100"/>
          <a:ext cx="6728460" cy="144000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24</xdr:col>
      <xdr:colOff>391895</xdr:colOff>
      <xdr:row>28</xdr:row>
      <xdr:rowOff>237671</xdr:rowOff>
    </xdr:from>
    <xdr:ext cx="3799106" cy="400366"/>
    <xdr:sp macro="" textlink="">
      <xdr:nvSpPr>
        <xdr:cNvPr id="14" name="TextBox 45">
          <a:extLst>
            <a:ext uri="{FF2B5EF4-FFF2-40B4-BE49-F238E27FC236}">
              <a16:creationId xmlns="" xmlns:a16="http://schemas.microsoft.com/office/drawing/2014/main" id="{E0FF5074-2622-478E-AEC6-F863589BB337}"/>
            </a:ext>
          </a:extLst>
        </xdr:cNvPr>
        <xdr:cNvSpPr txBox="1"/>
      </xdr:nvSpPr>
      <xdr:spPr>
        <a:xfrm>
          <a:off x="17971235" y="8467271"/>
          <a:ext cx="3799106" cy="4003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</a:rPr>
            <a:t>责任单位：项目组、业务部门、</a:t>
          </a:r>
          <a:r>
            <a:rPr lang="en-US" altLang="zh-CN" sz="1400" b="1">
              <a:latin typeface="微软雅黑" panose="020B0503020204020204" pitchFamily="34" charset="-122"/>
              <a:ea typeface="微软雅黑" panose="020B0503020204020204" pitchFamily="34" charset="-122"/>
            </a:rPr>
            <a:t>MES</a:t>
          </a:r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</a:rPr>
            <a:t>项目组</a:t>
          </a:r>
        </a:p>
      </xdr:txBody>
    </xdr:sp>
    <xdr:clientData/>
  </xdr:oneCellAnchor>
  <xdr:twoCellAnchor>
    <xdr:from>
      <xdr:col>9</xdr:col>
      <xdr:colOff>246743</xdr:colOff>
      <xdr:row>35</xdr:row>
      <xdr:rowOff>132443</xdr:rowOff>
    </xdr:from>
    <xdr:to>
      <xdr:col>9</xdr:col>
      <xdr:colOff>467565</xdr:colOff>
      <xdr:row>35</xdr:row>
      <xdr:rowOff>276443</xdr:rowOff>
    </xdr:to>
    <xdr:sp macro="" textlink="">
      <xdr:nvSpPr>
        <xdr:cNvPr id="15" name="流程图: 决策 14">
          <a:extLst>
            <a:ext uri="{FF2B5EF4-FFF2-40B4-BE49-F238E27FC236}">
              <a16:creationId xmlns="" xmlns:a16="http://schemas.microsoft.com/office/drawing/2014/main" id="{4FC53FAB-39CA-42EA-A866-F6B80F1A4462}"/>
            </a:ext>
          </a:extLst>
        </xdr:cNvPr>
        <xdr:cNvSpPr/>
      </xdr:nvSpPr>
      <xdr:spPr>
        <a:xfrm>
          <a:off x="8964023" y="10388963"/>
          <a:ext cx="220822" cy="144000"/>
        </a:xfrm>
        <a:prstGeom prst="flowChartDecision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136435</xdr:colOff>
      <xdr:row>36</xdr:row>
      <xdr:rowOff>134258</xdr:rowOff>
    </xdr:from>
    <xdr:to>
      <xdr:col>7</xdr:col>
      <xdr:colOff>473892</xdr:colOff>
      <xdr:row>36</xdr:row>
      <xdr:rowOff>278258</xdr:rowOff>
    </xdr:to>
    <xdr:sp macro="" textlink="">
      <xdr:nvSpPr>
        <xdr:cNvPr id="16" name="矩形 15">
          <a:extLst>
            <a:ext uri="{FF2B5EF4-FFF2-40B4-BE49-F238E27FC236}">
              <a16:creationId xmlns="" xmlns:a16="http://schemas.microsoft.com/office/drawing/2014/main" id="{9E579731-C9E8-4082-B0AA-87EF77B9335B}"/>
            </a:ext>
          </a:extLst>
        </xdr:cNvPr>
        <xdr:cNvSpPr/>
      </xdr:nvSpPr>
      <xdr:spPr>
        <a:xfrm>
          <a:off x="6628675" y="10809878"/>
          <a:ext cx="1449977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86360</xdr:colOff>
      <xdr:row>5</xdr:row>
      <xdr:rowOff>58420</xdr:rowOff>
    </xdr:from>
    <xdr:to>
      <xdr:col>5</xdr:col>
      <xdr:colOff>158360</xdr:colOff>
      <xdr:row>5</xdr:row>
      <xdr:rowOff>202420</xdr:rowOff>
    </xdr:to>
    <xdr:sp macro="" textlink="">
      <xdr:nvSpPr>
        <xdr:cNvPr id="17" name="矩形 16">
          <a:extLst>
            <a:ext uri="{FF2B5EF4-FFF2-40B4-BE49-F238E27FC236}">
              <a16:creationId xmlns="" xmlns:a16="http://schemas.microsoft.com/office/drawing/2014/main" id="{1BEE347B-97AA-4D7C-BFEA-E16D741BF390}"/>
            </a:ext>
          </a:extLst>
        </xdr:cNvPr>
        <xdr:cNvSpPr/>
      </xdr:nvSpPr>
      <xdr:spPr>
        <a:xfrm>
          <a:off x="6578600" y="1673860"/>
          <a:ext cx="72000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154941</xdr:colOff>
      <xdr:row>6</xdr:row>
      <xdr:rowOff>91440</xdr:rowOff>
    </xdr:from>
    <xdr:to>
      <xdr:col>9</xdr:col>
      <xdr:colOff>547741</xdr:colOff>
      <xdr:row>6</xdr:row>
      <xdr:rowOff>235440</xdr:rowOff>
    </xdr:to>
    <xdr:sp macro="" textlink="">
      <xdr:nvSpPr>
        <xdr:cNvPr id="18" name="矩形 17">
          <a:extLst>
            <a:ext uri="{FF2B5EF4-FFF2-40B4-BE49-F238E27FC236}">
              <a16:creationId xmlns="" xmlns:a16="http://schemas.microsoft.com/office/drawing/2014/main" id="{32EBD1E7-998A-4A8C-9891-8D483DC4AC73}"/>
            </a:ext>
          </a:extLst>
        </xdr:cNvPr>
        <xdr:cNvSpPr/>
      </xdr:nvSpPr>
      <xdr:spPr>
        <a:xfrm>
          <a:off x="6647181" y="1996440"/>
          <a:ext cx="2617840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128815</xdr:colOff>
      <xdr:row>36</xdr:row>
      <xdr:rowOff>124098</xdr:rowOff>
    </xdr:from>
    <xdr:to>
      <xdr:col>7</xdr:col>
      <xdr:colOff>466272</xdr:colOff>
      <xdr:row>36</xdr:row>
      <xdr:rowOff>268098</xdr:rowOff>
    </xdr:to>
    <xdr:sp macro="" textlink="">
      <xdr:nvSpPr>
        <xdr:cNvPr id="19" name="矩形 18">
          <a:extLst>
            <a:ext uri="{FF2B5EF4-FFF2-40B4-BE49-F238E27FC236}">
              <a16:creationId xmlns="" xmlns:a16="http://schemas.microsoft.com/office/drawing/2014/main" id="{A80E7C73-CDA5-48A3-A4FB-D1FED38156A0}"/>
            </a:ext>
          </a:extLst>
        </xdr:cNvPr>
        <xdr:cNvSpPr/>
      </xdr:nvSpPr>
      <xdr:spPr>
        <a:xfrm>
          <a:off x="6621055" y="10799718"/>
          <a:ext cx="1449977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22135</xdr:colOff>
      <xdr:row>8</xdr:row>
      <xdr:rowOff>106680</xdr:rowOff>
    </xdr:from>
    <xdr:to>
      <xdr:col>10</xdr:col>
      <xdr:colOff>182880</xdr:colOff>
      <xdr:row>8</xdr:row>
      <xdr:rowOff>250680</xdr:rowOff>
    </xdr:to>
    <xdr:sp macro="" textlink="">
      <xdr:nvSpPr>
        <xdr:cNvPr id="20" name="矩形 19">
          <a:extLst>
            <a:ext uri="{FF2B5EF4-FFF2-40B4-BE49-F238E27FC236}">
              <a16:creationId xmlns="" xmlns:a16="http://schemas.microsoft.com/office/drawing/2014/main" id="{91EC35D0-FAF3-4B8E-B4FE-44BE72175748}"/>
            </a:ext>
          </a:extLst>
        </xdr:cNvPr>
        <xdr:cNvSpPr/>
      </xdr:nvSpPr>
      <xdr:spPr>
        <a:xfrm>
          <a:off x="7070635" y="2590800"/>
          <a:ext cx="2385785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205015</xdr:colOff>
      <xdr:row>9</xdr:row>
      <xdr:rowOff>91440</xdr:rowOff>
    </xdr:from>
    <xdr:to>
      <xdr:col>11</xdr:col>
      <xdr:colOff>487680</xdr:colOff>
      <xdr:row>9</xdr:row>
      <xdr:rowOff>235440</xdr:rowOff>
    </xdr:to>
    <xdr:sp macro="" textlink="">
      <xdr:nvSpPr>
        <xdr:cNvPr id="21" name="矩形 20">
          <a:extLst>
            <a:ext uri="{FF2B5EF4-FFF2-40B4-BE49-F238E27FC236}">
              <a16:creationId xmlns="" xmlns:a16="http://schemas.microsoft.com/office/drawing/2014/main" id="{53BA9840-BDCE-4A91-8AE7-B3B91CF23688}"/>
            </a:ext>
          </a:extLst>
        </xdr:cNvPr>
        <xdr:cNvSpPr/>
      </xdr:nvSpPr>
      <xdr:spPr>
        <a:xfrm>
          <a:off x="9478555" y="2865120"/>
          <a:ext cx="838925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22134</xdr:colOff>
      <xdr:row>10</xdr:row>
      <xdr:rowOff>106680</xdr:rowOff>
    </xdr:from>
    <xdr:to>
      <xdr:col>12</xdr:col>
      <xdr:colOff>486134</xdr:colOff>
      <xdr:row>10</xdr:row>
      <xdr:rowOff>250680</xdr:rowOff>
    </xdr:to>
    <xdr:sp macro="" textlink="">
      <xdr:nvSpPr>
        <xdr:cNvPr id="22" name="矩形 21">
          <a:extLst>
            <a:ext uri="{FF2B5EF4-FFF2-40B4-BE49-F238E27FC236}">
              <a16:creationId xmlns="" xmlns:a16="http://schemas.microsoft.com/office/drawing/2014/main" id="{F020E1C6-F098-4685-96C4-CAC1A17FE706}"/>
            </a:ext>
          </a:extLst>
        </xdr:cNvPr>
        <xdr:cNvSpPr/>
      </xdr:nvSpPr>
      <xdr:spPr>
        <a:xfrm>
          <a:off x="9851934" y="3169920"/>
          <a:ext cx="1020260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</xdr:colOff>
      <xdr:row>12</xdr:row>
      <xdr:rowOff>76200</xdr:rowOff>
    </xdr:from>
    <xdr:to>
      <xdr:col>10</xdr:col>
      <xdr:colOff>177801</xdr:colOff>
      <xdr:row>12</xdr:row>
      <xdr:rowOff>220200</xdr:rowOff>
    </xdr:to>
    <xdr:sp macro="" textlink="">
      <xdr:nvSpPr>
        <xdr:cNvPr id="23" name="矩形 22">
          <a:extLst>
            <a:ext uri="{FF2B5EF4-FFF2-40B4-BE49-F238E27FC236}">
              <a16:creationId xmlns="" xmlns:a16="http://schemas.microsoft.com/office/drawing/2014/main" id="{65DA6F04-FA89-4811-8955-D883036CD777}"/>
            </a:ext>
          </a:extLst>
        </xdr:cNvPr>
        <xdr:cNvSpPr/>
      </xdr:nvSpPr>
      <xdr:spPr>
        <a:xfrm>
          <a:off x="7048501" y="3718560"/>
          <a:ext cx="2402840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0</xdr:colOff>
      <xdr:row>13</xdr:row>
      <xdr:rowOff>101600</xdr:rowOff>
    </xdr:from>
    <xdr:to>
      <xdr:col>14</xdr:col>
      <xdr:colOff>495300</xdr:colOff>
      <xdr:row>13</xdr:row>
      <xdr:rowOff>245600</xdr:rowOff>
    </xdr:to>
    <xdr:sp macro="" textlink="">
      <xdr:nvSpPr>
        <xdr:cNvPr id="24" name="矩形 23">
          <a:extLst>
            <a:ext uri="{FF2B5EF4-FFF2-40B4-BE49-F238E27FC236}">
              <a16:creationId xmlns="" xmlns:a16="http://schemas.microsoft.com/office/drawing/2014/main" id="{DC6F56BF-2A1C-43D7-B354-3CA8B0670435}"/>
            </a:ext>
          </a:extLst>
        </xdr:cNvPr>
        <xdr:cNvSpPr/>
      </xdr:nvSpPr>
      <xdr:spPr>
        <a:xfrm>
          <a:off x="7048500" y="4033520"/>
          <a:ext cx="4945380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0</xdr:colOff>
      <xdr:row>14</xdr:row>
      <xdr:rowOff>63500</xdr:rowOff>
    </xdr:from>
    <xdr:to>
      <xdr:col>18</xdr:col>
      <xdr:colOff>492125</xdr:colOff>
      <xdr:row>14</xdr:row>
      <xdr:rowOff>217660</xdr:rowOff>
    </xdr:to>
    <xdr:sp macro="" textlink="">
      <xdr:nvSpPr>
        <xdr:cNvPr id="25" name="矩形 24">
          <a:extLst>
            <a:ext uri="{FF2B5EF4-FFF2-40B4-BE49-F238E27FC236}">
              <a16:creationId xmlns="" xmlns:a16="http://schemas.microsoft.com/office/drawing/2014/main" id="{9BB4C8A6-6D36-45D1-8E8A-B1B5F263D5FC}"/>
            </a:ext>
          </a:extLst>
        </xdr:cNvPr>
        <xdr:cNvSpPr/>
      </xdr:nvSpPr>
      <xdr:spPr>
        <a:xfrm>
          <a:off x="7048500" y="4284980"/>
          <a:ext cx="7167245" cy="15416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30481</xdr:colOff>
      <xdr:row>15</xdr:row>
      <xdr:rowOff>73659</xdr:rowOff>
    </xdr:from>
    <xdr:to>
      <xdr:col>18</xdr:col>
      <xdr:colOff>476250</xdr:colOff>
      <xdr:row>15</xdr:row>
      <xdr:rowOff>217659</xdr:rowOff>
    </xdr:to>
    <xdr:sp macro="" textlink="">
      <xdr:nvSpPr>
        <xdr:cNvPr id="26" name="矩形 25">
          <a:extLst>
            <a:ext uri="{FF2B5EF4-FFF2-40B4-BE49-F238E27FC236}">
              <a16:creationId xmlns="" xmlns:a16="http://schemas.microsoft.com/office/drawing/2014/main" id="{E451B6AE-2FEB-4721-9730-6B265CB337B3}"/>
            </a:ext>
          </a:extLst>
        </xdr:cNvPr>
        <xdr:cNvSpPr/>
      </xdr:nvSpPr>
      <xdr:spPr>
        <a:xfrm>
          <a:off x="8191501" y="4584699"/>
          <a:ext cx="6008369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88901</xdr:colOff>
      <xdr:row>17</xdr:row>
      <xdr:rowOff>88900</xdr:rowOff>
    </xdr:from>
    <xdr:to>
      <xdr:col>23</xdr:col>
      <xdr:colOff>185421</xdr:colOff>
      <xdr:row>17</xdr:row>
      <xdr:rowOff>232900</xdr:rowOff>
    </xdr:to>
    <xdr:sp macro="" textlink="">
      <xdr:nvSpPr>
        <xdr:cNvPr id="27" name="矩形 26">
          <a:extLst>
            <a:ext uri="{FF2B5EF4-FFF2-40B4-BE49-F238E27FC236}">
              <a16:creationId xmlns="" xmlns:a16="http://schemas.microsoft.com/office/drawing/2014/main" id="{91A7F598-E103-49C0-8BCA-A8A5B34A97F6}"/>
            </a:ext>
          </a:extLst>
        </xdr:cNvPr>
        <xdr:cNvSpPr/>
      </xdr:nvSpPr>
      <xdr:spPr>
        <a:xfrm>
          <a:off x="11031221" y="5179060"/>
          <a:ext cx="6123940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25400</xdr:colOff>
      <xdr:row>18</xdr:row>
      <xdr:rowOff>76200</xdr:rowOff>
    </xdr:from>
    <xdr:to>
      <xdr:col>14</xdr:col>
      <xdr:colOff>533399</xdr:colOff>
      <xdr:row>18</xdr:row>
      <xdr:rowOff>220200</xdr:rowOff>
    </xdr:to>
    <xdr:sp macro="" textlink="">
      <xdr:nvSpPr>
        <xdr:cNvPr id="28" name="矩形 27">
          <a:extLst>
            <a:ext uri="{FF2B5EF4-FFF2-40B4-BE49-F238E27FC236}">
              <a16:creationId xmlns="" xmlns:a16="http://schemas.microsoft.com/office/drawing/2014/main" id="{29DCF36D-8567-4D45-91AE-0C0D70AA238A}"/>
            </a:ext>
          </a:extLst>
        </xdr:cNvPr>
        <xdr:cNvSpPr/>
      </xdr:nvSpPr>
      <xdr:spPr>
        <a:xfrm>
          <a:off x="10411460" y="5455920"/>
          <a:ext cx="1620519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32295</xdr:colOff>
      <xdr:row>19</xdr:row>
      <xdr:rowOff>78378</xdr:rowOff>
    </xdr:from>
    <xdr:to>
      <xdr:col>21</xdr:col>
      <xdr:colOff>523240</xdr:colOff>
      <xdr:row>19</xdr:row>
      <xdr:rowOff>222378</xdr:rowOff>
    </xdr:to>
    <xdr:sp macro="" textlink="">
      <xdr:nvSpPr>
        <xdr:cNvPr id="29" name="矩形 28">
          <a:extLst>
            <a:ext uri="{FF2B5EF4-FFF2-40B4-BE49-F238E27FC236}">
              <a16:creationId xmlns="" xmlns:a16="http://schemas.microsoft.com/office/drawing/2014/main" id="{1AC18E5D-A7CD-4DFB-AB40-55459D187244}"/>
            </a:ext>
          </a:extLst>
        </xdr:cNvPr>
        <xdr:cNvSpPr/>
      </xdr:nvSpPr>
      <xdr:spPr>
        <a:xfrm>
          <a:off x="10974615" y="5747658"/>
          <a:ext cx="5116285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50800</xdr:colOff>
      <xdr:row>20</xdr:row>
      <xdr:rowOff>101600</xdr:rowOff>
    </xdr:from>
    <xdr:to>
      <xdr:col>23</xdr:col>
      <xdr:colOff>203200</xdr:colOff>
      <xdr:row>20</xdr:row>
      <xdr:rowOff>245600</xdr:rowOff>
    </xdr:to>
    <xdr:sp macro="" textlink="">
      <xdr:nvSpPr>
        <xdr:cNvPr id="30" name="矩形 29">
          <a:extLst>
            <a:ext uri="{FF2B5EF4-FFF2-40B4-BE49-F238E27FC236}">
              <a16:creationId xmlns="" xmlns:a16="http://schemas.microsoft.com/office/drawing/2014/main" id="{AE1F8287-8FE1-42F3-8364-3046F11BF9ED}"/>
            </a:ext>
          </a:extLst>
        </xdr:cNvPr>
        <xdr:cNvSpPr/>
      </xdr:nvSpPr>
      <xdr:spPr>
        <a:xfrm>
          <a:off x="13218160" y="6060440"/>
          <a:ext cx="3954780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25400</xdr:colOff>
      <xdr:row>21</xdr:row>
      <xdr:rowOff>76200</xdr:rowOff>
    </xdr:from>
    <xdr:to>
      <xdr:col>19</xdr:col>
      <xdr:colOff>30480</xdr:colOff>
      <xdr:row>21</xdr:row>
      <xdr:rowOff>220200</xdr:rowOff>
    </xdr:to>
    <xdr:sp macro="" textlink="">
      <xdr:nvSpPr>
        <xdr:cNvPr id="31" name="矩形 30">
          <a:extLst>
            <a:ext uri="{FF2B5EF4-FFF2-40B4-BE49-F238E27FC236}">
              <a16:creationId xmlns="" xmlns:a16="http://schemas.microsoft.com/office/drawing/2014/main" id="{303D4C0A-4BE1-43FF-BE7E-00EDC062CC7C}"/>
            </a:ext>
          </a:extLst>
        </xdr:cNvPr>
        <xdr:cNvSpPr/>
      </xdr:nvSpPr>
      <xdr:spPr>
        <a:xfrm>
          <a:off x="12080240" y="6324600"/>
          <a:ext cx="2230120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546100</xdr:colOff>
      <xdr:row>23</xdr:row>
      <xdr:rowOff>63500</xdr:rowOff>
    </xdr:from>
    <xdr:to>
      <xdr:col>16</xdr:col>
      <xdr:colOff>520700</xdr:colOff>
      <xdr:row>23</xdr:row>
      <xdr:rowOff>207500</xdr:rowOff>
    </xdr:to>
    <xdr:sp macro="" textlink="">
      <xdr:nvSpPr>
        <xdr:cNvPr id="32" name="矩形 31">
          <a:extLst>
            <a:ext uri="{FF2B5EF4-FFF2-40B4-BE49-F238E27FC236}">
              <a16:creationId xmlns="" xmlns:a16="http://schemas.microsoft.com/office/drawing/2014/main" id="{753E7D91-6274-4D51-A0FF-444C967A7A4F}"/>
            </a:ext>
          </a:extLst>
        </xdr:cNvPr>
        <xdr:cNvSpPr/>
      </xdr:nvSpPr>
      <xdr:spPr>
        <a:xfrm>
          <a:off x="9819640" y="6845300"/>
          <a:ext cx="3312160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63500</xdr:colOff>
      <xdr:row>24</xdr:row>
      <xdr:rowOff>76200</xdr:rowOff>
    </xdr:from>
    <xdr:to>
      <xdr:col>30</xdr:col>
      <xdr:colOff>0</xdr:colOff>
      <xdr:row>24</xdr:row>
      <xdr:rowOff>220200</xdr:rowOff>
    </xdr:to>
    <xdr:sp macro="" textlink="">
      <xdr:nvSpPr>
        <xdr:cNvPr id="33" name="矩形 32">
          <a:extLst>
            <a:ext uri="{FF2B5EF4-FFF2-40B4-BE49-F238E27FC236}">
              <a16:creationId xmlns="" xmlns:a16="http://schemas.microsoft.com/office/drawing/2014/main" id="{05ABFD22-74ED-4FA4-A4E5-C97937331707}"/>
            </a:ext>
          </a:extLst>
        </xdr:cNvPr>
        <xdr:cNvSpPr/>
      </xdr:nvSpPr>
      <xdr:spPr>
        <a:xfrm>
          <a:off x="10449560" y="7147560"/>
          <a:ext cx="10787380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63500</xdr:colOff>
      <xdr:row>25</xdr:row>
      <xdr:rowOff>88900</xdr:rowOff>
    </xdr:from>
    <xdr:to>
      <xdr:col>29</xdr:col>
      <xdr:colOff>571750</xdr:colOff>
      <xdr:row>25</xdr:row>
      <xdr:rowOff>232900</xdr:rowOff>
    </xdr:to>
    <xdr:sp macro="" textlink="">
      <xdr:nvSpPr>
        <xdr:cNvPr id="34" name="矩形 33">
          <a:extLst>
            <a:ext uri="{FF2B5EF4-FFF2-40B4-BE49-F238E27FC236}">
              <a16:creationId xmlns="" xmlns:a16="http://schemas.microsoft.com/office/drawing/2014/main" id="{B3929DCA-9CEB-45C2-A182-34B9CCC465E0}"/>
            </a:ext>
          </a:extLst>
        </xdr:cNvPr>
        <xdr:cNvSpPr/>
      </xdr:nvSpPr>
      <xdr:spPr>
        <a:xfrm>
          <a:off x="15631160" y="7449820"/>
          <a:ext cx="5537450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38100</xdr:colOff>
      <xdr:row>26</xdr:row>
      <xdr:rowOff>88900</xdr:rowOff>
    </xdr:from>
    <xdr:to>
      <xdr:col>31</xdr:col>
      <xdr:colOff>0</xdr:colOff>
      <xdr:row>26</xdr:row>
      <xdr:rowOff>232900</xdr:rowOff>
    </xdr:to>
    <xdr:sp macro="" textlink="">
      <xdr:nvSpPr>
        <xdr:cNvPr id="35" name="矩形 34">
          <a:extLst>
            <a:ext uri="{FF2B5EF4-FFF2-40B4-BE49-F238E27FC236}">
              <a16:creationId xmlns="" xmlns:a16="http://schemas.microsoft.com/office/drawing/2014/main" id="{2FE0DB5C-0D5B-41C2-825B-5DEC8FA7183D}"/>
            </a:ext>
          </a:extLst>
        </xdr:cNvPr>
        <xdr:cNvSpPr/>
      </xdr:nvSpPr>
      <xdr:spPr>
        <a:xfrm>
          <a:off x="16299180" y="7739380"/>
          <a:ext cx="5631180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20</xdr:col>
      <xdr:colOff>88900</xdr:colOff>
      <xdr:row>28</xdr:row>
      <xdr:rowOff>76200</xdr:rowOff>
    </xdr:from>
    <xdr:to>
      <xdr:col>22</xdr:col>
      <xdr:colOff>11150</xdr:colOff>
      <xdr:row>28</xdr:row>
      <xdr:rowOff>220200</xdr:rowOff>
    </xdr:to>
    <xdr:sp macro="" textlink="">
      <xdr:nvSpPr>
        <xdr:cNvPr id="36" name="矩形 35">
          <a:extLst>
            <a:ext uri="{FF2B5EF4-FFF2-40B4-BE49-F238E27FC236}">
              <a16:creationId xmlns="" xmlns:a16="http://schemas.microsoft.com/office/drawing/2014/main" id="{ACCA18F8-FC0C-45E2-B3B8-C51FC2D9BD29}"/>
            </a:ext>
          </a:extLst>
        </xdr:cNvPr>
        <xdr:cNvSpPr/>
      </xdr:nvSpPr>
      <xdr:spPr>
        <a:xfrm>
          <a:off x="14925040" y="8305800"/>
          <a:ext cx="1347190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50800</xdr:colOff>
      <xdr:row>29</xdr:row>
      <xdr:rowOff>88900</xdr:rowOff>
    </xdr:from>
    <xdr:to>
      <xdr:col>24</xdr:col>
      <xdr:colOff>25400</xdr:colOff>
      <xdr:row>29</xdr:row>
      <xdr:rowOff>232900</xdr:rowOff>
    </xdr:to>
    <xdr:sp macro="" textlink="">
      <xdr:nvSpPr>
        <xdr:cNvPr id="37" name="矩形 36">
          <a:extLst>
            <a:ext uri="{FF2B5EF4-FFF2-40B4-BE49-F238E27FC236}">
              <a16:creationId xmlns="" xmlns:a16="http://schemas.microsoft.com/office/drawing/2014/main" id="{8A8C2129-80CE-4E4A-A3AC-05C66F782F21}"/>
            </a:ext>
          </a:extLst>
        </xdr:cNvPr>
        <xdr:cNvSpPr/>
      </xdr:nvSpPr>
      <xdr:spPr>
        <a:xfrm>
          <a:off x="16311880" y="8608060"/>
          <a:ext cx="1292860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50800</xdr:colOff>
      <xdr:row>30</xdr:row>
      <xdr:rowOff>88900</xdr:rowOff>
    </xdr:from>
    <xdr:to>
      <xdr:col>27</xdr:col>
      <xdr:colOff>520700</xdr:colOff>
      <xdr:row>30</xdr:row>
      <xdr:rowOff>232900</xdr:rowOff>
    </xdr:to>
    <xdr:sp macro="" textlink="">
      <xdr:nvSpPr>
        <xdr:cNvPr id="38" name="矩形 37">
          <a:extLst>
            <a:ext uri="{FF2B5EF4-FFF2-40B4-BE49-F238E27FC236}">
              <a16:creationId xmlns="" xmlns:a16="http://schemas.microsoft.com/office/drawing/2014/main" id="{9E43CC00-05CF-412C-B154-C4C35975EE50}"/>
            </a:ext>
          </a:extLst>
        </xdr:cNvPr>
        <xdr:cNvSpPr/>
      </xdr:nvSpPr>
      <xdr:spPr>
        <a:xfrm>
          <a:off x="16311880" y="8897620"/>
          <a:ext cx="3624580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127000</xdr:colOff>
      <xdr:row>31</xdr:row>
      <xdr:rowOff>81642</xdr:rowOff>
    </xdr:from>
    <xdr:to>
      <xdr:col>34</xdr:col>
      <xdr:colOff>25400</xdr:colOff>
      <xdr:row>31</xdr:row>
      <xdr:rowOff>225642</xdr:rowOff>
    </xdr:to>
    <xdr:sp macro="" textlink="">
      <xdr:nvSpPr>
        <xdr:cNvPr id="39" name="矩形 38">
          <a:extLst>
            <a:ext uri="{FF2B5EF4-FFF2-40B4-BE49-F238E27FC236}">
              <a16:creationId xmlns="" xmlns:a16="http://schemas.microsoft.com/office/drawing/2014/main" id="{DA96D285-7686-4614-913F-E379EC6AC49E}"/>
            </a:ext>
          </a:extLst>
        </xdr:cNvPr>
        <xdr:cNvSpPr/>
      </xdr:nvSpPr>
      <xdr:spPr>
        <a:xfrm>
          <a:off x="15694660" y="9179922"/>
          <a:ext cx="8097520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31</xdr:col>
      <xdr:colOff>28576</xdr:colOff>
      <xdr:row>32</xdr:row>
      <xdr:rowOff>74386</xdr:rowOff>
    </xdr:from>
    <xdr:to>
      <xdr:col>35</xdr:col>
      <xdr:colOff>465826</xdr:colOff>
      <xdr:row>32</xdr:row>
      <xdr:rowOff>218386</xdr:rowOff>
    </xdr:to>
    <xdr:sp macro="" textlink="">
      <xdr:nvSpPr>
        <xdr:cNvPr id="40" name="矩形 39">
          <a:extLst>
            <a:ext uri="{FF2B5EF4-FFF2-40B4-BE49-F238E27FC236}">
              <a16:creationId xmlns="" xmlns:a16="http://schemas.microsoft.com/office/drawing/2014/main" id="{27722728-B070-4721-A6AA-8825A0E5F290}"/>
            </a:ext>
          </a:extLst>
        </xdr:cNvPr>
        <xdr:cNvSpPr/>
      </xdr:nvSpPr>
      <xdr:spPr>
        <a:xfrm>
          <a:off x="21958936" y="9462226"/>
          <a:ext cx="2829930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482600</xdr:colOff>
      <xdr:row>33</xdr:row>
      <xdr:rowOff>92528</xdr:rowOff>
    </xdr:from>
    <xdr:to>
      <xdr:col>35</xdr:col>
      <xdr:colOff>469901</xdr:colOff>
      <xdr:row>33</xdr:row>
      <xdr:rowOff>236528</xdr:rowOff>
    </xdr:to>
    <xdr:sp macro="" textlink="">
      <xdr:nvSpPr>
        <xdr:cNvPr id="41" name="矩形 40">
          <a:extLst>
            <a:ext uri="{FF2B5EF4-FFF2-40B4-BE49-F238E27FC236}">
              <a16:creationId xmlns="" xmlns:a16="http://schemas.microsoft.com/office/drawing/2014/main" id="{7B74DD4E-C67E-4098-9010-5D7F6BBA12BB}"/>
            </a:ext>
          </a:extLst>
        </xdr:cNvPr>
        <xdr:cNvSpPr/>
      </xdr:nvSpPr>
      <xdr:spPr>
        <a:xfrm>
          <a:off x="17452340" y="9769928"/>
          <a:ext cx="7340601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35</xdr:col>
      <xdr:colOff>546100</xdr:colOff>
      <xdr:row>34</xdr:row>
      <xdr:rowOff>76200</xdr:rowOff>
    </xdr:from>
    <xdr:to>
      <xdr:col>36</xdr:col>
      <xdr:colOff>152400</xdr:colOff>
      <xdr:row>34</xdr:row>
      <xdr:rowOff>220200</xdr:rowOff>
    </xdr:to>
    <xdr:sp macro="" textlink="">
      <xdr:nvSpPr>
        <xdr:cNvPr id="42" name="矩形 41">
          <a:extLst>
            <a:ext uri="{FF2B5EF4-FFF2-40B4-BE49-F238E27FC236}">
              <a16:creationId xmlns="" xmlns:a16="http://schemas.microsoft.com/office/drawing/2014/main" id="{688E1DEB-4F3F-459D-87DC-CBA33058B01A}"/>
            </a:ext>
          </a:extLst>
        </xdr:cNvPr>
        <xdr:cNvSpPr/>
      </xdr:nvSpPr>
      <xdr:spPr>
        <a:xfrm>
          <a:off x="24869140" y="10043160"/>
          <a:ext cx="162560" cy="144000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114301</xdr:colOff>
      <xdr:row>4</xdr:row>
      <xdr:rowOff>76200</xdr:rowOff>
    </xdr:from>
    <xdr:to>
      <xdr:col>10</xdr:col>
      <xdr:colOff>335123</xdr:colOff>
      <xdr:row>4</xdr:row>
      <xdr:rowOff>220200</xdr:rowOff>
    </xdr:to>
    <xdr:sp macro="" textlink="">
      <xdr:nvSpPr>
        <xdr:cNvPr id="43" name="流程图: 决策 42">
          <a:extLst>
            <a:ext uri="{FF2B5EF4-FFF2-40B4-BE49-F238E27FC236}">
              <a16:creationId xmlns="" xmlns:a16="http://schemas.microsoft.com/office/drawing/2014/main" id="{80F4B922-79C7-4480-9A27-F6A68CB35FC7}"/>
            </a:ext>
          </a:extLst>
        </xdr:cNvPr>
        <xdr:cNvSpPr/>
      </xdr:nvSpPr>
      <xdr:spPr>
        <a:xfrm>
          <a:off x="9387841" y="1402080"/>
          <a:ext cx="220822" cy="144000"/>
        </a:xfrm>
        <a:prstGeom prst="flowChartDecision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87087</xdr:colOff>
      <xdr:row>7</xdr:row>
      <xdr:rowOff>54428</xdr:rowOff>
    </xdr:from>
    <xdr:to>
      <xdr:col>13</xdr:col>
      <xdr:colOff>307909</xdr:colOff>
      <xdr:row>7</xdr:row>
      <xdr:rowOff>198428</xdr:rowOff>
    </xdr:to>
    <xdr:sp macro="" textlink="">
      <xdr:nvSpPr>
        <xdr:cNvPr id="44" name="流程图: 决策 43">
          <a:extLst>
            <a:ext uri="{FF2B5EF4-FFF2-40B4-BE49-F238E27FC236}">
              <a16:creationId xmlns="" xmlns:a16="http://schemas.microsoft.com/office/drawing/2014/main" id="{057818C7-A017-444B-8507-BAA9069CA71F}"/>
            </a:ext>
          </a:extLst>
        </xdr:cNvPr>
        <xdr:cNvSpPr/>
      </xdr:nvSpPr>
      <xdr:spPr>
        <a:xfrm>
          <a:off x="11029407" y="2248988"/>
          <a:ext cx="220822" cy="144000"/>
        </a:xfrm>
        <a:prstGeom prst="flowChartDecision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19</xdr:col>
      <xdr:colOff>87087</xdr:colOff>
      <xdr:row>11</xdr:row>
      <xdr:rowOff>65314</xdr:rowOff>
    </xdr:from>
    <xdr:to>
      <xdr:col>19</xdr:col>
      <xdr:colOff>307909</xdr:colOff>
      <xdr:row>11</xdr:row>
      <xdr:rowOff>209314</xdr:rowOff>
    </xdr:to>
    <xdr:sp macro="" textlink="">
      <xdr:nvSpPr>
        <xdr:cNvPr id="45" name="流程图: 决策 44">
          <a:extLst>
            <a:ext uri="{FF2B5EF4-FFF2-40B4-BE49-F238E27FC236}">
              <a16:creationId xmlns="" xmlns:a16="http://schemas.microsoft.com/office/drawing/2014/main" id="{38A51B35-49F9-4CEA-848D-BC5760AD2405}"/>
            </a:ext>
          </a:extLst>
        </xdr:cNvPr>
        <xdr:cNvSpPr/>
      </xdr:nvSpPr>
      <xdr:spPr>
        <a:xfrm>
          <a:off x="14366967" y="3418114"/>
          <a:ext cx="220822" cy="144000"/>
        </a:xfrm>
        <a:prstGeom prst="flowChartDecision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217716</xdr:colOff>
      <xdr:row>16</xdr:row>
      <xdr:rowOff>54428</xdr:rowOff>
    </xdr:from>
    <xdr:to>
      <xdr:col>23</xdr:col>
      <xdr:colOff>438538</xdr:colOff>
      <xdr:row>16</xdr:row>
      <xdr:rowOff>198428</xdr:rowOff>
    </xdr:to>
    <xdr:sp macro="" textlink="">
      <xdr:nvSpPr>
        <xdr:cNvPr id="46" name="流程图: 决策 45">
          <a:extLst>
            <a:ext uri="{FF2B5EF4-FFF2-40B4-BE49-F238E27FC236}">
              <a16:creationId xmlns="" xmlns:a16="http://schemas.microsoft.com/office/drawing/2014/main" id="{FA131413-E928-4875-9DE2-A8050587D043}"/>
            </a:ext>
          </a:extLst>
        </xdr:cNvPr>
        <xdr:cNvSpPr/>
      </xdr:nvSpPr>
      <xdr:spPr>
        <a:xfrm>
          <a:off x="17187456" y="4855028"/>
          <a:ext cx="220822" cy="144000"/>
        </a:xfrm>
        <a:prstGeom prst="flowChartDecision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31</xdr:col>
      <xdr:colOff>1</xdr:colOff>
      <xdr:row>22</xdr:row>
      <xdr:rowOff>54428</xdr:rowOff>
    </xdr:from>
    <xdr:to>
      <xdr:col>31</xdr:col>
      <xdr:colOff>220823</xdr:colOff>
      <xdr:row>22</xdr:row>
      <xdr:rowOff>198428</xdr:rowOff>
    </xdr:to>
    <xdr:sp macro="" textlink="">
      <xdr:nvSpPr>
        <xdr:cNvPr id="47" name="流程图: 决策 46">
          <a:extLst>
            <a:ext uri="{FF2B5EF4-FFF2-40B4-BE49-F238E27FC236}">
              <a16:creationId xmlns="" xmlns:a16="http://schemas.microsoft.com/office/drawing/2014/main" id="{B134748D-CCA4-49B7-9ECE-DA265BE98EF2}"/>
            </a:ext>
          </a:extLst>
        </xdr:cNvPr>
        <xdr:cNvSpPr/>
      </xdr:nvSpPr>
      <xdr:spPr>
        <a:xfrm>
          <a:off x="21930361" y="6546668"/>
          <a:ext cx="220822" cy="144000"/>
        </a:xfrm>
        <a:prstGeom prst="flowChartDecision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31</xdr:col>
      <xdr:colOff>242320</xdr:colOff>
      <xdr:row>21</xdr:row>
      <xdr:rowOff>203200</xdr:rowOff>
    </xdr:from>
    <xdr:ext cx="1751580" cy="414880"/>
    <xdr:sp macro="" textlink="">
      <xdr:nvSpPr>
        <xdr:cNvPr id="48" name="TextBox 44">
          <a:extLst>
            <a:ext uri="{FF2B5EF4-FFF2-40B4-BE49-F238E27FC236}">
              <a16:creationId xmlns="" xmlns:a16="http://schemas.microsoft.com/office/drawing/2014/main" id="{0B58152E-A3DE-4312-AF1B-5A4EB60C1D9B}"/>
            </a:ext>
          </a:extLst>
        </xdr:cNvPr>
        <xdr:cNvSpPr txBox="1"/>
      </xdr:nvSpPr>
      <xdr:spPr>
        <a:xfrm>
          <a:off x="22172680" y="6451600"/>
          <a:ext cx="1751580" cy="4148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</a:rPr>
            <a:t>责任单位：项目组</a:t>
          </a:r>
        </a:p>
      </xdr:txBody>
    </xdr:sp>
    <xdr:clientData/>
  </xdr:oneCellAnchor>
  <xdr:twoCellAnchor>
    <xdr:from>
      <xdr:col>19</xdr:col>
      <xdr:colOff>283030</xdr:colOff>
      <xdr:row>27</xdr:row>
      <xdr:rowOff>76199</xdr:rowOff>
    </xdr:from>
    <xdr:to>
      <xdr:col>19</xdr:col>
      <xdr:colOff>503852</xdr:colOff>
      <xdr:row>27</xdr:row>
      <xdr:rowOff>220199</xdr:rowOff>
    </xdr:to>
    <xdr:sp macro="" textlink="">
      <xdr:nvSpPr>
        <xdr:cNvPr id="49" name="流程图: 决策 48">
          <a:extLst>
            <a:ext uri="{FF2B5EF4-FFF2-40B4-BE49-F238E27FC236}">
              <a16:creationId xmlns="" xmlns:a16="http://schemas.microsoft.com/office/drawing/2014/main" id="{6D35E9E3-1F64-40A0-A730-C958478D04F1}"/>
            </a:ext>
          </a:extLst>
        </xdr:cNvPr>
        <xdr:cNvSpPr/>
      </xdr:nvSpPr>
      <xdr:spPr>
        <a:xfrm>
          <a:off x="14562910" y="8016239"/>
          <a:ext cx="220822" cy="144000"/>
        </a:xfrm>
        <a:prstGeom prst="flowChartDecision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24</xdr:col>
      <xdr:colOff>119744</xdr:colOff>
      <xdr:row>29</xdr:row>
      <xdr:rowOff>65314</xdr:rowOff>
    </xdr:from>
    <xdr:to>
      <xdr:col>24</xdr:col>
      <xdr:colOff>340566</xdr:colOff>
      <xdr:row>29</xdr:row>
      <xdr:rowOff>209314</xdr:rowOff>
    </xdr:to>
    <xdr:sp macro="" textlink="">
      <xdr:nvSpPr>
        <xdr:cNvPr id="50" name="流程图: 决策 49">
          <a:extLst>
            <a:ext uri="{FF2B5EF4-FFF2-40B4-BE49-F238E27FC236}">
              <a16:creationId xmlns="" xmlns:a16="http://schemas.microsoft.com/office/drawing/2014/main" id="{220A79BE-249A-478F-8910-DE086B8537FE}"/>
            </a:ext>
          </a:extLst>
        </xdr:cNvPr>
        <xdr:cNvSpPr/>
      </xdr:nvSpPr>
      <xdr:spPr>
        <a:xfrm>
          <a:off x="17699084" y="8584474"/>
          <a:ext cx="220822" cy="144000"/>
        </a:xfrm>
        <a:prstGeom prst="flowChartDecision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32295</xdr:colOff>
      <xdr:row>19</xdr:row>
      <xdr:rowOff>78378</xdr:rowOff>
    </xdr:from>
    <xdr:to>
      <xdr:col>21</xdr:col>
      <xdr:colOff>523240</xdr:colOff>
      <xdr:row>19</xdr:row>
      <xdr:rowOff>222378</xdr:rowOff>
    </xdr:to>
    <xdr:sp macro="" textlink="">
      <xdr:nvSpPr>
        <xdr:cNvPr id="51" name="矩形 50">
          <a:extLst>
            <a:ext uri="{FF2B5EF4-FFF2-40B4-BE49-F238E27FC236}">
              <a16:creationId xmlns="" xmlns:a16="http://schemas.microsoft.com/office/drawing/2014/main" id="{2323E01F-BC1A-4E06-8D0C-F5A61E6C2612}"/>
            </a:ext>
          </a:extLst>
        </xdr:cNvPr>
        <xdr:cNvSpPr/>
      </xdr:nvSpPr>
      <xdr:spPr>
        <a:xfrm>
          <a:off x="10974615" y="5747658"/>
          <a:ext cx="5116285" cy="144000"/>
        </a:xfrm>
        <a:prstGeom prst="rect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30</xdr:col>
      <xdr:colOff>217716</xdr:colOff>
      <xdr:row>32</xdr:row>
      <xdr:rowOff>76200</xdr:rowOff>
    </xdr:from>
    <xdr:to>
      <xdr:col>30</xdr:col>
      <xdr:colOff>438538</xdr:colOff>
      <xdr:row>32</xdr:row>
      <xdr:rowOff>220200</xdr:rowOff>
    </xdr:to>
    <xdr:sp macro="" textlink="">
      <xdr:nvSpPr>
        <xdr:cNvPr id="52" name="流程图: 决策 51">
          <a:extLst>
            <a:ext uri="{FF2B5EF4-FFF2-40B4-BE49-F238E27FC236}">
              <a16:creationId xmlns="" xmlns:a16="http://schemas.microsoft.com/office/drawing/2014/main" id="{6E9C2E46-7DDC-46B1-8E50-7FBED67BF442}"/>
            </a:ext>
          </a:extLst>
        </xdr:cNvPr>
        <xdr:cNvSpPr/>
      </xdr:nvSpPr>
      <xdr:spPr>
        <a:xfrm>
          <a:off x="21454656" y="9464040"/>
          <a:ext cx="220822" cy="144000"/>
        </a:xfrm>
        <a:prstGeom prst="flowChartDecision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25</xdr:col>
      <xdr:colOff>373745</xdr:colOff>
      <xdr:row>31</xdr:row>
      <xdr:rowOff>241300</xdr:rowOff>
    </xdr:from>
    <xdr:ext cx="2521855" cy="400366"/>
    <xdr:sp macro="" textlink="">
      <xdr:nvSpPr>
        <xdr:cNvPr id="53" name="TextBox 45">
          <a:extLst>
            <a:ext uri="{FF2B5EF4-FFF2-40B4-BE49-F238E27FC236}">
              <a16:creationId xmlns="" xmlns:a16="http://schemas.microsoft.com/office/drawing/2014/main" id="{F76D9D5B-C11C-446E-B85E-0F80BD707112}"/>
            </a:ext>
          </a:extLst>
        </xdr:cNvPr>
        <xdr:cNvSpPr txBox="1"/>
      </xdr:nvSpPr>
      <xdr:spPr>
        <a:xfrm>
          <a:off x="18509345" y="9339580"/>
          <a:ext cx="2521855" cy="4003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</a:rPr>
            <a:t>责任单位：项目组、业务部门</a:t>
          </a:r>
        </a:p>
      </xdr:txBody>
    </xdr:sp>
    <xdr:clientData/>
  </xdr:oneCellAnchor>
  <xdr:twoCellAnchor>
    <xdr:from>
      <xdr:col>35</xdr:col>
      <xdr:colOff>154216</xdr:colOff>
      <xdr:row>34</xdr:row>
      <xdr:rowOff>63500</xdr:rowOff>
    </xdr:from>
    <xdr:to>
      <xdr:col>35</xdr:col>
      <xdr:colOff>375038</xdr:colOff>
      <xdr:row>34</xdr:row>
      <xdr:rowOff>207500</xdr:rowOff>
    </xdr:to>
    <xdr:sp macro="" textlink="">
      <xdr:nvSpPr>
        <xdr:cNvPr id="54" name="流程图: 决策 53">
          <a:extLst>
            <a:ext uri="{FF2B5EF4-FFF2-40B4-BE49-F238E27FC236}">
              <a16:creationId xmlns="" xmlns:a16="http://schemas.microsoft.com/office/drawing/2014/main" id="{DB8FA745-0FDF-4112-9B8D-4988C239D7A1}"/>
            </a:ext>
          </a:extLst>
        </xdr:cNvPr>
        <xdr:cNvSpPr/>
      </xdr:nvSpPr>
      <xdr:spPr>
        <a:xfrm>
          <a:off x="24477256" y="10030460"/>
          <a:ext cx="220822" cy="144000"/>
        </a:xfrm>
        <a:prstGeom prst="flowChartDecision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30</xdr:col>
      <xdr:colOff>386445</xdr:colOff>
      <xdr:row>33</xdr:row>
      <xdr:rowOff>228600</xdr:rowOff>
    </xdr:from>
    <xdr:ext cx="2521855" cy="400366"/>
    <xdr:sp macro="" textlink="">
      <xdr:nvSpPr>
        <xdr:cNvPr id="55" name="TextBox 45">
          <a:extLst>
            <a:ext uri="{FF2B5EF4-FFF2-40B4-BE49-F238E27FC236}">
              <a16:creationId xmlns="" xmlns:a16="http://schemas.microsoft.com/office/drawing/2014/main" id="{051B2C0B-C5EE-416C-94E7-9260D08E26E4}"/>
            </a:ext>
          </a:extLst>
        </xdr:cNvPr>
        <xdr:cNvSpPr txBox="1"/>
      </xdr:nvSpPr>
      <xdr:spPr>
        <a:xfrm>
          <a:off x="21623385" y="9906000"/>
          <a:ext cx="2521855" cy="4003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</a:rPr>
            <a:t>责任单位：项目组、业务部门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showGridLines="0" workbookViewId="0">
      <pane xSplit="4" ySplit="4" topLeftCell="P29" activePane="bottomRight" state="frozen"/>
      <selection pane="topRight" activeCell="E1" sqref="E1"/>
      <selection pane="bottomLeft" activeCell="A5" sqref="A5"/>
      <selection pane="bottomRight" activeCell="F28" sqref="F28:AK28"/>
    </sheetView>
  </sheetViews>
  <sheetFormatPr baseColWidth="10" defaultColWidth="8.1640625" defaultRowHeight="18" x14ac:dyDescent="0.2"/>
  <cols>
    <col min="1" max="1" width="6" style="80" customWidth="1"/>
    <col min="2" max="2" width="32.5" style="80" customWidth="1"/>
    <col min="3" max="3" width="15.6640625" style="80" bestFit="1" customWidth="1"/>
    <col min="4" max="4" width="16" style="80" customWidth="1"/>
    <col min="5" max="5" width="8.6640625" style="80" customWidth="1"/>
    <col min="6" max="20" width="6.5" style="80" customWidth="1"/>
    <col min="21" max="21" width="8.6640625" style="80" customWidth="1"/>
    <col min="22" max="22" width="8.33203125" style="80" customWidth="1"/>
    <col min="23" max="23" width="8.5" style="80" customWidth="1"/>
    <col min="24" max="24" width="7.33203125" style="80" customWidth="1"/>
    <col min="25" max="25" width="6.5" style="80" customWidth="1"/>
    <col min="26" max="28" width="7.5" style="80" customWidth="1"/>
    <col min="29" max="29" width="6.5" style="80" customWidth="1"/>
    <col min="30" max="30" width="7.5" style="80" customWidth="1"/>
    <col min="31" max="31" width="8.33203125" style="80" customWidth="1"/>
    <col min="32" max="33" width="7.5" style="80" customWidth="1"/>
    <col min="34" max="37" width="6.5" style="80" customWidth="1"/>
    <col min="38" max="16384" width="8.1640625" style="80"/>
  </cols>
  <sheetData>
    <row r="1" spans="1:37" s="54" customFormat="1" ht="18" customHeight="1" x14ac:dyDescent="0.2">
      <c r="A1" s="170" t="s">
        <v>230</v>
      </c>
      <c r="B1" s="170"/>
      <c r="C1" s="170" t="s">
        <v>231</v>
      </c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 t="s">
        <v>232</v>
      </c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</row>
    <row r="2" spans="1:37" s="54" customFormat="1" ht="23.25" customHeight="1" x14ac:dyDescent="0.2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</row>
    <row r="3" spans="1:37" s="56" customFormat="1" ht="32" customHeight="1" x14ac:dyDescent="0.15">
      <c r="A3" s="171" t="s">
        <v>233</v>
      </c>
      <c r="B3" s="173" t="s">
        <v>234</v>
      </c>
      <c r="C3" s="171" t="s">
        <v>235</v>
      </c>
      <c r="D3" s="171" t="s">
        <v>236</v>
      </c>
      <c r="E3" s="175" t="s">
        <v>237</v>
      </c>
      <c r="F3" s="55"/>
      <c r="G3" s="176">
        <v>43282</v>
      </c>
      <c r="H3" s="177"/>
      <c r="I3" s="177"/>
      <c r="J3" s="177"/>
      <c r="K3" s="178"/>
      <c r="L3" s="176">
        <v>43313</v>
      </c>
      <c r="M3" s="177"/>
      <c r="N3" s="177"/>
      <c r="O3" s="178"/>
      <c r="P3" s="176">
        <v>43344</v>
      </c>
      <c r="Q3" s="177"/>
      <c r="R3" s="177"/>
      <c r="S3" s="178"/>
      <c r="T3" s="176">
        <v>43374</v>
      </c>
      <c r="U3" s="177"/>
      <c r="V3" s="177"/>
      <c r="W3" s="177"/>
      <c r="X3" s="178"/>
      <c r="Y3" s="176">
        <v>43405</v>
      </c>
      <c r="Z3" s="177"/>
      <c r="AA3" s="177"/>
      <c r="AB3" s="178"/>
      <c r="AC3" s="176">
        <v>43435</v>
      </c>
      <c r="AD3" s="177"/>
      <c r="AE3" s="177"/>
      <c r="AF3" s="177"/>
      <c r="AG3" s="178"/>
      <c r="AH3" s="176">
        <v>43466</v>
      </c>
      <c r="AI3" s="177"/>
      <c r="AJ3" s="177"/>
      <c r="AK3" s="178"/>
    </row>
    <row r="4" spans="1:37" s="56" customFormat="1" ht="32" customHeight="1" x14ac:dyDescent="0.15">
      <c r="A4" s="172"/>
      <c r="B4" s="174"/>
      <c r="C4" s="172"/>
      <c r="D4" s="172"/>
      <c r="E4" s="172"/>
      <c r="F4" s="57">
        <v>43276</v>
      </c>
      <c r="G4" s="57">
        <f>F4+7</f>
        <v>43283</v>
      </c>
      <c r="H4" s="57">
        <f>G4+7</f>
        <v>43290</v>
      </c>
      <c r="I4" s="57">
        <f t="shared" ref="I4" si="0">H4+7</f>
        <v>43297</v>
      </c>
      <c r="J4" s="57">
        <f>I4+7</f>
        <v>43304</v>
      </c>
      <c r="K4" s="57">
        <f>J4+7</f>
        <v>43311</v>
      </c>
      <c r="L4" s="57">
        <f t="shared" ref="L4:AK4" si="1">K4+7</f>
        <v>43318</v>
      </c>
      <c r="M4" s="57">
        <f t="shared" si="1"/>
        <v>43325</v>
      </c>
      <c r="N4" s="57">
        <f t="shared" si="1"/>
        <v>43332</v>
      </c>
      <c r="O4" s="57">
        <f t="shared" si="1"/>
        <v>43339</v>
      </c>
      <c r="P4" s="57">
        <f t="shared" si="1"/>
        <v>43346</v>
      </c>
      <c r="Q4" s="57">
        <f t="shared" si="1"/>
        <v>43353</v>
      </c>
      <c r="R4" s="57">
        <f t="shared" si="1"/>
        <v>43360</v>
      </c>
      <c r="S4" s="57">
        <f t="shared" si="1"/>
        <v>43367</v>
      </c>
      <c r="T4" s="57">
        <f t="shared" si="1"/>
        <v>43374</v>
      </c>
      <c r="U4" s="57">
        <f t="shared" si="1"/>
        <v>43381</v>
      </c>
      <c r="V4" s="57">
        <f t="shared" si="1"/>
        <v>43388</v>
      </c>
      <c r="W4" s="57">
        <f t="shared" si="1"/>
        <v>43395</v>
      </c>
      <c r="X4" s="57">
        <f t="shared" si="1"/>
        <v>43402</v>
      </c>
      <c r="Y4" s="57">
        <f t="shared" si="1"/>
        <v>43409</v>
      </c>
      <c r="Z4" s="57">
        <f t="shared" si="1"/>
        <v>43416</v>
      </c>
      <c r="AA4" s="57">
        <f t="shared" si="1"/>
        <v>43423</v>
      </c>
      <c r="AB4" s="57">
        <f t="shared" si="1"/>
        <v>43430</v>
      </c>
      <c r="AC4" s="57">
        <f t="shared" si="1"/>
        <v>43437</v>
      </c>
      <c r="AD4" s="57">
        <f t="shared" si="1"/>
        <v>43444</v>
      </c>
      <c r="AE4" s="57">
        <f t="shared" si="1"/>
        <v>43451</v>
      </c>
      <c r="AF4" s="57">
        <f t="shared" si="1"/>
        <v>43458</v>
      </c>
      <c r="AG4" s="57">
        <f t="shared" si="1"/>
        <v>43465</v>
      </c>
      <c r="AH4" s="57">
        <f t="shared" si="1"/>
        <v>43472</v>
      </c>
      <c r="AI4" s="57">
        <f t="shared" si="1"/>
        <v>43479</v>
      </c>
      <c r="AJ4" s="57">
        <f t="shared" si="1"/>
        <v>43486</v>
      </c>
      <c r="AK4" s="57">
        <f t="shared" si="1"/>
        <v>43493</v>
      </c>
    </row>
    <row r="5" spans="1:37" s="62" customFormat="1" ht="23" customHeight="1" x14ac:dyDescent="0.15">
      <c r="A5" s="58">
        <v>1</v>
      </c>
      <c r="B5" s="59" t="s">
        <v>238</v>
      </c>
      <c r="C5" s="60">
        <f>MIN(C6:C7)</f>
        <v>43278</v>
      </c>
      <c r="D5" s="60">
        <f>MAX(D6:D7)</f>
        <v>43308</v>
      </c>
      <c r="E5" s="61">
        <f>NETWORKDAYS(C5,D5,0)</f>
        <v>23</v>
      </c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  <c r="AD5" s="169"/>
      <c r="AE5" s="169"/>
      <c r="AF5" s="169"/>
      <c r="AG5" s="169"/>
      <c r="AH5" s="169"/>
      <c r="AI5" s="169"/>
      <c r="AJ5" s="169"/>
      <c r="AK5" s="169"/>
    </row>
    <row r="6" spans="1:37" s="56" customFormat="1" ht="23" customHeight="1" x14ac:dyDescent="0.15">
      <c r="A6" s="63">
        <v>2</v>
      </c>
      <c r="B6" s="64" t="s">
        <v>239</v>
      </c>
      <c r="C6" s="65">
        <v>43278</v>
      </c>
      <c r="D6" s="65">
        <v>43278</v>
      </c>
      <c r="E6" s="66">
        <v>1</v>
      </c>
      <c r="F6" s="157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9"/>
    </row>
    <row r="7" spans="1:37" s="56" customFormat="1" ht="23" customHeight="1" x14ac:dyDescent="0.15">
      <c r="A7" s="63">
        <v>3</v>
      </c>
      <c r="B7" s="64" t="s">
        <v>240</v>
      </c>
      <c r="C7" s="65">
        <v>43279</v>
      </c>
      <c r="D7" s="65">
        <v>43308</v>
      </c>
      <c r="E7" s="66">
        <f>NETWORKDAYS(C7,D7,0)</f>
        <v>22</v>
      </c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</row>
    <row r="8" spans="1:37" s="62" customFormat="1" ht="23" customHeight="1" x14ac:dyDescent="0.15">
      <c r="A8" s="58">
        <v>4</v>
      </c>
      <c r="B8" s="59" t="s">
        <v>241</v>
      </c>
      <c r="C8" s="60">
        <f>MIN(C9:C11)</f>
        <v>43283</v>
      </c>
      <c r="D8" s="60">
        <f>MAX(D9:D11)</f>
        <v>43332</v>
      </c>
      <c r="E8" s="61">
        <f>NETWORKDAYS(C8,D8,0)</f>
        <v>36</v>
      </c>
      <c r="F8" s="165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6"/>
      <c r="AE8" s="166"/>
      <c r="AF8" s="166"/>
      <c r="AG8" s="166"/>
      <c r="AH8" s="166"/>
      <c r="AI8" s="166"/>
      <c r="AJ8" s="166"/>
      <c r="AK8" s="167"/>
    </row>
    <row r="9" spans="1:37" s="56" customFormat="1" ht="23" customHeight="1" x14ac:dyDescent="0.15">
      <c r="A9" s="63">
        <v>5</v>
      </c>
      <c r="B9" s="64" t="s">
        <v>242</v>
      </c>
      <c r="C9" s="65">
        <v>43283</v>
      </c>
      <c r="D9" s="65">
        <v>43312</v>
      </c>
      <c r="E9" s="66">
        <f>NETWORKDAYS(C9,D9,0)</f>
        <v>22</v>
      </c>
      <c r="F9" s="157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9"/>
    </row>
    <row r="10" spans="1:37" s="56" customFormat="1" ht="23" customHeight="1" x14ac:dyDescent="0.15">
      <c r="A10" s="63">
        <v>6</v>
      </c>
      <c r="B10" s="64" t="s">
        <v>243</v>
      </c>
      <c r="C10" s="65">
        <v>43313</v>
      </c>
      <c r="D10" s="65">
        <v>43322</v>
      </c>
      <c r="E10" s="66">
        <f t="shared" ref="E10:E35" si="2">NETWORKDAYS(C10,D10,0)</f>
        <v>8</v>
      </c>
      <c r="F10" s="157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9"/>
    </row>
    <row r="11" spans="1:37" s="56" customFormat="1" ht="23" customHeight="1" x14ac:dyDescent="0.15">
      <c r="A11" s="63">
        <v>7</v>
      </c>
      <c r="B11" s="64" t="s">
        <v>244</v>
      </c>
      <c r="C11" s="65">
        <v>43318</v>
      </c>
      <c r="D11" s="65">
        <v>43332</v>
      </c>
      <c r="E11" s="66">
        <f t="shared" si="2"/>
        <v>11</v>
      </c>
      <c r="F11" s="157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9"/>
    </row>
    <row r="12" spans="1:37" s="56" customFormat="1" ht="23" customHeight="1" x14ac:dyDescent="0.15">
      <c r="A12" s="58">
        <v>8</v>
      </c>
      <c r="B12" s="59" t="s">
        <v>245</v>
      </c>
      <c r="C12" s="60">
        <f>MIN(C13:C16)</f>
        <v>43283</v>
      </c>
      <c r="D12" s="60">
        <f>MAX(D13:D16)</f>
        <v>43373</v>
      </c>
      <c r="E12" s="61">
        <f t="shared" si="2"/>
        <v>65</v>
      </c>
      <c r="F12" s="66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8"/>
    </row>
    <row r="13" spans="1:37" s="56" customFormat="1" ht="23" customHeight="1" x14ac:dyDescent="0.15">
      <c r="A13" s="63">
        <v>9</v>
      </c>
      <c r="B13" s="64" t="s">
        <v>246</v>
      </c>
      <c r="C13" s="65">
        <v>43283</v>
      </c>
      <c r="D13" s="65">
        <v>43312</v>
      </c>
      <c r="E13" s="66">
        <f t="shared" si="2"/>
        <v>22</v>
      </c>
      <c r="F13" s="66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8"/>
    </row>
    <row r="14" spans="1:37" s="56" customFormat="1" ht="23" customHeight="1" x14ac:dyDescent="0.15">
      <c r="A14" s="63">
        <v>10</v>
      </c>
      <c r="B14" s="64" t="s">
        <v>247</v>
      </c>
      <c r="C14" s="65">
        <v>43283</v>
      </c>
      <c r="D14" s="65">
        <v>43343</v>
      </c>
      <c r="E14" s="66">
        <f t="shared" si="2"/>
        <v>45</v>
      </c>
      <c r="F14" s="66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8"/>
    </row>
    <row r="15" spans="1:37" s="56" customFormat="1" ht="23" customHeight="1" x14ac:dyDescent="0.15">
      <c r="A15" s="63">
        <v>11</v>
      </c>
      <c r="B15" s="64" t="s">
        <v>248</v>
      </c>
      <c r="C15" s="65">
        <v>43283</v>
      </c>
      <c r="D15" s="65">
        <v>43373</v>
      </c>
      <c r="E15" s="66">
        <f t="shared" si="2"/>
        <v>65</v>
      </c>
      <c r="F15" s="66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8"/>
    </row>
    <row r="16" spans="1:37" s="56" customFormat="1" ht="23" customHeight="1" x14ac:dyDescent="0.15">
      <c r="A16" s="63">
        <v>12</v>
      </c>
      <c r="B16" s="64" t="s">
        <v>249</v>
      </c>
      <c r="C16" s="65">
        <v>43297</v>
      </c>
      <c r="D16" s="65">
        <v>43373</v>
      </c>
      <c r="E16" s="66">
        <f t="shared" si="2"/>
        <v>55</v>
      </c>
      <c r="F16" s="66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8"/>
    </row>
    <row r="17" spans="1:37" s="62" customFormat="1" ht="23" customHeight="1" x14ac:dyDescent="0.15">
      <c r="A17" s="58">
        <v>13</v>
      </c>
      <c r="B17" s="69" t="s">
        <v>250</v>
      </c>
      <c r="C17" s="60">
        <f>MIN(C18:C22)</f>
        <v>43325</v>
      </c>
      <c r="D17" s="60">
        <f>MAX(D18:D22)</f>
        <v>43403</v>
      </c>
      <c r="E17" s="61">
        <f t="shared" si="2"/>
        <v>57</v>
      </c>
      <c r="F17" s="165"/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6"/>
      <c r="AJ17" s="166"/>
      <c r="AK17" s="167"/>
    </row>
    <row r="18" spans="1:37" s="56" customFormat="1" ht="23" customHeight="1" x14ac:dyDescent="0.15">
      <c r="A18" s="63">
        <v>14</v>
      </c>
      <c r="B18" s="64" t="s">
        <v>251</v>
      </c>
      <c r="C18" s="65">
        <v>43332</v>
      </c>
      <c r="D18" s="70">
        <v>43403</v>
      </c>
      <c r="E18" s="66">
        <f t="shared" si="2"/>
        <v>52</v>
      </c>
      <c r="F18" s="157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9"/>
    </row>
    <row r="19" spans="1:37" s="56" customFormat="1" ht="23" customHeight="1" x14ac:dyDescent="0.15">
      <c r="A19" s="63">
        <v>15</v>
      </c>
      <c r="B19" s="64" t="s">
        <v>252</v>
      </c>
      <c r="C19" s="65">
        <v>43325</v>
      </c>
      <c r="D19" s="65">
        <v>43343</v>
      </c>
      <c r="E19" s="66">
        <f t="shared" si="2"/>
        <v>15</v>
      </c>
      <c r="F19" s="157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9"/>
    </row>
    <row r="20" spans="1:37" s="56" customFormat="1" ht="23" customHeight="1" x14ac:dyDescent="0.15">
      <c r="A20" s="63">
        <v>16</v>
      </c>
      <c r="B20" s="64" t="s">
        <v>253</v>
      </c>
      <c r="C20" s="65">
        <v>43332</v>
      </c>
      <c r="D20" s="65">
        <v>43392</v>
      </c>
      <c r="E20" s="66">
        <f t="shared" si="2"/>
        <v>45</v>
      </c>
      <c r="F20" s="66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8"/>
    </row>
    <row r="21" spans="1:37" s="56" customFormat="1" ht="23" customHeight="1" x14ac:dyDescent="0.15">
      <c r="A21" s="63">
        <v>17</v>
      </c>
      <c r="B21" s="64" t="s">
        <v>254</v>
      </c>
      <c r="C21" s="65">
        <v>43360</v>
      </c>
      <c r="D21" s="65">
        <v>43403</v>
      </c>
      <c r="E21" s="66">
        <f t="shared" si="2"/>
        <v>32</v>
      </c>
      <c r="F21" s="157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9"/>
    </row>
    <row r="22" spans="1:37" s="56" customFormat="1" ht="42" x14ac:dyDescent="0.15">
      <c r="A22" s="63">
        <v>18</v>
      </c>
      <c r="B22" s="64" t="s">
        <v>255</v>
      </c>
      <c r="C22" s="65">
        <v>43346</v>
      </c>
      <c r="D22" s="65">
        <v>43373</v>
      </c>
      <c r="E22" s="66">
        <f t="shared" si="2"/>
        <v>20</v>
      </c>
      <c r="F22" s="157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9"/>
    </row>
    <row r="23" spans="1:37" s="62" customFormat="1" ht="23" customHeight="1" x14ac:dyDescent="0.15">
      <c r="A23" s="58">
        <v>19</v>
      </c>
      <c r="B23" s="59" t="s">
        <v>256</v>
      </c>
      <c r="C23" s="60">
        <f>MIN(C24:C27)</f>
        <v>43318</v>
      </c>
      <c r="D23" s="60">
        <f>MAX(D24:D27)</f>
        <v>43455</v>
      </c>
      <c r="E23" s="61">
        <f t="shared" si="2"/>
        <v>100</v>
      </c>
      <c r="F23" s="165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  <c r="AH23" s="166"/>
      <c r="AI23" s="166"/>
      <c r="AJ23" s="166"/>
      <c r="AK23" s="167"/>
    </row>
    <row r="24" spans="1:37" s="56" customFormat="1" ht="23" customHeight="1" x14ac:dyDescent="0.15">
      <c r="A24" s="63">
        <v>20</v>
      </c>
      <c r="B24" s="64" t="s">
        <v>257</v>
      </c>
      <c r="C24" s="65">
        <v>43318</v>
      </c>
      <c r="D24" s="65">
        <v>43358</v>
      </c>
      <c r="E24" s="66">
        <f t="shared" si="2"/>
        <v>30</v>
      </c>
      <c r="F24" s="157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9"/>
    </row>
    <row r="25" spans="1:37" s="56" customFormat="1" ht="23" customHeight="1" x14ac:dyDescent="0.15">
      <c r="A25" s="63">
        <v>21</v>
      </c>
      <c r="B25" s="71" t="s">
        <v>258</v>
      </c>
      <c r="C25" s="65">
        <v>43325</v>
      </c>
      <c r="D25" s="65">
        <v>43448</v>
      </c>
      <c r="E25" s="66">
        <f t="shared" si="2"/>
        <v>90</v>
      </c>
      <c r="F25" s="157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9"/>
    </row>
    <row r="26" spans="1:37" s="56" customFormat="1" ht="23" customHeight="1" x14ac:dyDescent="0.15">
      <c r="A26" s="63">
        <v>22</v>
      </c>
      <c r="B26" s="71" t="s">
        <v>259</v>
      </c>
      <c r="C26" s="65">
        <v>43388</v>
      </c>
      <c r="D26" s="65">
        <v>43448</v>
      </c>
      <c r="E26" s="66">
        <f>NETWORKDAYS(C26,D26,0)</f>
        <v>45</v>
      </c>
      <c r="F26" s="157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9"/>
    </row>
    <row r="27" spans="1:37" s="56" customFormat="1" ht="23" customHeight="1" x14ac:dyDescent="0.15">
      <c r="A27" s="63">
        <v>23</v>
      </c>
      <c r="B27" s="71" t="s">
        <v>260</v>
      </c>
      <c r="C27" s="65">
        <v>43395</v>
      </c>
      <c r="D27" s="65">
        <v>43455</v>
      </c>
      <c r="E27" s="66">
        <f>NETWORKDAYS(C27,D27,0)</f>
        <v>45</v>
      </c>
      <c r="F27" s="157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9"/>
    </row>
    <row r="28" spans="1:37" s="72" customFormat="1" ht="23" customHeight="1" x14ac:dyDescent="0.15">
      <c r="A28" s="58">
        <v>24</v>
      </c>
      <c r="B28" s="59" t="s">
        <v>261</v>
      </c>
      <c r="C28" s="60">
        <f>MIN(C29:C34)</f>
        <v>43381</v>
      </c>
      <c r="D28" s="60">
        <f>MAX(D29:D34)</f>
        <v>43489</v>
      </c>
      <c r="E28" s="61">
        <f t="shared" si="2"/>
        <v>79</v>
      </c>
      <c r="F28" s="160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  <c r="AK28" s="162"/>
    </row>
    <row r="29" spans="1:37" s="56" customFormat="1" ht="23" customHeight="1" x14ac:dyDescent="0.15">
      <c r="A29" s="63">
        <v>25</v>
      </c>
      <c r="B29" s="64" t="s">
        <v>262</v>
      </c>
      <c r="C29" s="65">
        <v>43381</v>
      </c>
      <c r="D29" s="65">
        <v>43392</v>
      </c>
      <c r="E29" s="66">
        <f>NETWORKDAYS(C29,D29,0)</f>
        <v>10</v>
      </c>
      <c r="F29" s="66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8"/>
    </row>
    <row r="30" spans="1:37" s="56" customFormat="1" ht="36" customHeight="1" x14ac:dyDescent="0.15">
      <c r="A30" s="63">
        <v>26</v>
      </c>
      <c r="B30" s="71" t="s">
        <v>263</v>
      </c>
      <c r="C30" s="65">
        <v>43395</v>
      </c>
      <c r="D30" s="65">
        <v>43404</v>
      </c>
      <c r="E30" s="66">
        <f t="shared" si="2"/>
        <v>8</v>
      </c>
      <c r="F30" s="157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9"/>
    </row>
    <row r="31" spans="1:37" s="56" customFormat="1" ht="23" customHeight="1" x14ac:dyDescent="0.15">
      <c r="A31" s="63">
        <v>27</v>
      </c>
      <c r="B31" s="64" t="s">
        <v>138</v>
      </c>
      <c r="C31" s="65">
        <v>43395</v>
      </c>
      <c r="D31" s="65">
        <v>43434</v>
      </c>
      <c r="E31" s="66">
        <f>NETWORKDAYS(C31,D31,0)</f>
        <v>30</v>
      </c>
      <c r="F31" s="66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8"/>
    </row>
    <row r="32" spans="1:37" s="56" customFormat="1" ht="23" customHeight="1" x14ac:dyDescent="0.15">
      <c r="A32" s="63">
        <v>28</v>
      </c>
      <c r="B32" s="64" t="s">
        <v>264</v>
      </c>
      <c r="C32" s="65">
        <v>43388</v>
      </c>
      <c r="D32" s="65">
        <v>43476</v>
      </c>
      <c r="E32" s="66">
        <f t="shared" ref="E32" si="3">NETWORKDAYS(C32,D32,0)</f>
        <v>65</v>
      </c>
      <c r="F32" s="157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9"/>
    </row>
    <row r="33" spans="1:37" s="56" customFormat="1" ht="23" customHeight="1" x14ac:dyDescent="0.15">
      <c r="A33" s="63">
        <v>29</v>
      </c>
      <c r="B33" s="64" t="s">
        <v>265</v>
      </c>
      <c r="C33" s="65">
        <v>43458</v>
      </c>
      <c r="D33" s="65">
        <v>43489</v>
      </c>
      <c r="E33" s="66">
        <f t="shared" si="2"/>
        <v>24</v>
      </c>
      <c r="F33" s="157"/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9"/>
    </row>
    <row r="34" spans="1:37" s="56" customFormat="1" ht="23" customHeight="1" x14ac:dyDescent="0.15">
      <c r="A34" s="63">
        <v>30</v>
      </c>
      <c r="B34" s="73" t="s">
        <v>266</v>
      </c>
      <c r="C34" s="65">
        <v>43405</v>
      </c>
      <c r="D34" s="65">
        <v>43489</v>
      </c>
      <c r="E34" s="66">
        <f t="shared" si="2"/>
        <v>61</v>
      </c>
      <c r="F34" s="157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9"/>
    </row>
    <row r="35" spans="1:37" s="56" customFormat="1" ht="23" customHeight="1" x14ac:dyDescent="0.15">
      <c r="A35" s="58">
        <v>31</v>
      </c>
      <c r="B35" s="59" t="s">
        <v>267</v>
      </c>
      <c r="C35" s="60">
        <v>43490</v>
      </c>
      <c r="D35" s="60">
        <v>43490</v>
      </c>
      <c r="E35" s="61">
        <f t="shared" si="2"/>
        <v>1</v>
      </c>
      <c r="F35" s="157"/>
      <c r="G35" s="158"/>
      <c r="H35" s="158"/>
      <c r="I35" s="158"/>
      <c r="J35" s="158"/>
      <c r="K35" s="158"/>
      <c r="L35" s="15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9"/>
    </row>
    <row r="36" spans="1:37" s="54" customFormat="1" ht="33" x14ac:dyDescent="0.2">
      <c r="A36" s="163" t="s">
        <v>268</v>
      </c>
      <c r="B36" s="164"/>
      <c r="C36" s="164"/>
      <c r="D36" s="164"/>
      <c r="E36" s="164"/>
      <c r="F36" s="74"/>
      <c r="G36" s="74"/>
      <c r="H36" s="74"/>
      <c r="I36" s="75" t="s">
        <v>269</v>
      </c>
      <c r="J36" s="74"/>
      <c r="K36" s="75" t="s">
        <v>270</v>
      </c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6"/>
    </row>
    <row r="37" spans="1:37" s="54" customFormat="1" ht="33" x14ac:dyDescent="0.2">
      <c r="A37" s="155" t="s">
        <v>271</v>
      </c>
      <c r="B37" s="156"/>
      <c r="C37" s="156"/>
      <c r="D37" s="156"/>
      <c r="E37" s="156"/>
      <c r="F37" s="77"/>
      <c r="G37" s="77"/>
      <c r="H37" s="77"/>
      <c r="I37" s="78" t="s">
        <v>272</v>
      </c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9"/>
    </row>
  </sheetData>
  <mergeCells count="40">
    <mergeCell ref="F5:AK5"/>
    <mergeCell ref="A1:B2"/>
    <mergeCell ref="C1:V2"/>
    <mergeCell ref="W1:AK2"/>
    <mergeCell ref="A3:A4"/>
    <mergeCell ref="B3:B4"/>
    <mergeCell ref="C3:C4"/>
    <mergeCell ref="D3:D4"/>
    <mergeCell ref="E3:E4"/>
    <mergeCell ref="G3:K3"/>
    <mergeCell ref="L3:O3"/>
    <mergeCell ref="P3:S3"/>
    <mergeCell ref="T3:X3"/>
    <mergeCell ref="Y3:AB3"/>
    <mergeCell ref="AC3:AG3"/>
    <mergeCell ref="AH3:AK3"/>
    <mergeCell ref="F23:AK23"/>
    <mergeCell ref="F6:AK6"/>
    <mergeCell ref="F7:AK7"/>
    <mergeCell ref="F8:AK8"/>
    <mergeCell ref="F9:AK9"/>
    <mergeCell ref="F10:AK10"/>
    <mergeCell ref="F11:AK11"/>
    <mergeCell ref="F17:AK17"/>
    <mergeCell ref="F18:AK18"/>
    <mergeCell ref="F19:AK19"/>
    <mergeCell ref="F21:AK21"/>
    <mergeCell ref="F22:AK22"/>
    <mergeCell ref="A37:E37"/>
    <mergeCell ref="F24:AK24"/>
    <mergeCell ref="F25:AK25"/>
    <mergeCell ref="F26:AK26"/>
    <mergeCell ref="F27:AK27"/>
    <mergeCell ref="F28:AK28"/>
    <mergeCell ref="F30:AK30"/>
    <mergeCell ref="F32:AK32"/>
    <mergeCell ref="F33:AK33"/>
    <mergeCell ref="F34:AK34"/>
    <mergeCell ref="F35:AK35"/>
    <mergeCell ref="A36:E36"/>
  </mergeCells>
  <phoneticPr fontId="6" type="noConversion"/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H228"/>
  <sheetViews>
    <sheetView showGridLines="0" tabSelected="1" zoomScale="157" zoomScaleNormal="90" zoomScalePageLayoutView="90" workbookViewId="0">
      <pane xSplit="8" ySplit="3" topLeftCell="I127" activePane="bottomRight" state="frozen"/>
      <selection pane="topRight" activeCell="I1" sqref="I1"/>
      <selection pane="bottomLeft" activeCell="A4" sqref="A4"/>
      <selection pane="bottomRight" activeCell="H138" sqref="H138"/>
    </sheetView>
  </sheetViews>
  <sheetFormatPr baseColWidth="10" defaultColWidth="9" defaultRowHeight="18" x14ac:dyDescent="0.25"/>
  <cols>
    <col min="1" max="1" width="4.5" style="39" customWidth="1"/>
    <col min="2" max="2" width="15.5" style="39" customWidth="1"/>
    <col min="3" max="3" width="8.5" style="40" customWidth="1"/>
    <col min="4" max="4" width="15" style="41" customWidth="1"/>
    <col min="5" max="5" width="17.83203125" style="41" customWidth="1"/>
    <col min="6" max="6" width="2.6640625" style="41" customWidth="1"/>
    <col min="7" max="7" width="5.1640625" style="41" customWidth="1"/>
    <col min="8" max="8" width="18" style="42" customWidth="1"/>
    <col min="9" max="10" width="9.6640625" style="5" bestFit="1" customWidth="1"/>
    <col min="11" max="11" width="3.83203125" style="5" customWidth="1"/>
    <col min="12" max="12" width="5.83203125" style="43" customWidth="1"/>
    <col min="13" max="13" width="5.5" style="39" customWidth="1"/>
    <col min="14" max="14" width="5.5" style="39" bestFit="1" customWidth="1"/>
    <col min="15" max="17" width="4.6640625" style="39" bestFit="1" customWidth="1"/>
    <col min="18" max="18" width="4.6640625" style="91" bestFit="1" customWidth="1"/>
    <col min="19" max="19" width="4.6640625" style="39" bestFit="1" customWidth="1"/>
    <col min="20" max="22" width="5.5" style="39" bestFit="1" customWidth="1"/>
    <col min="23" max="23" width="4.6640625" style="39" bestFit="1" customWidth="1"/>
    <col min="24" max="26" width="5.5" style="39" bestFit="1" customWidth="1"/>
    <col min="27" max="27" width="4.6640625" style="39" bestFit="1" customWidth="1"/>
    <col min="28" max="31" width="5.5" style="39" bestFit="1" customWidth="1"/>
    <col min="32" max="34" width="4.6640625" style="39" bestFit="1" customWidth="1"/>
    <col min="35" max="16384" width="9" style="39"/>
  </cols>
  <sheetData>
    <row r="1" spans="1:34" s="37" customFormat="1" ht="16" x14ac:dyDescent="0.25">
      <c r="A1" s="179" t="s">
        <v>131</v>
      </c>
      <c r="B1" s="179" t="s">
        <v>122</v>
      </c>
      <c r="C1" s="179" t="s">
        <v>132</v>
      </c>
      <c r="D1" s="179" t="s">
        <v>123</v>
      </c>
      <c r="E1" s="179" t="s">
        <v>130</v>
      </c>
      <c r="F1" s="179" t="s">
        <v>135</v>
      </c>
      <c r="G1" s="179" t="s">
        <v>136</v>
      </c>
      <c r="H1" s="179" t="s">
        <v>129</v>
      </c>
      <c r="I1" s="179" t="s">
        <v>2</v>
      </c>
      <c r="J1" s="179" t="s">
        <v>3</v>
      </c>
      <c r="K1" s="179" t="s">
        <v>134</v>
      </c>
      <c r="L1" s="179" t="s">
        <v>133</v>
      </c>
      <c r="M1" s="179" t="s">
        <v>4</v>
      </c>
      <c r="N1" s="189">
        <v>43344</v>
      </c>
      <c r="O1" s="189"/>
      <c r="P1" s="189"/>
      <c r="Q1" s="189"/>
      <c r="R1" s="185">
        <v>43374</v>
      </c>
      <c r="S1" s="186"/>
      <c r="T1" s="186"/>
      <c r="U1" s="187"/>
      <c r="V1" s="185">
        <v>43405</v>
      </c>
      <c r="W1" s="186"/>
      <c r="X1" s="186"/>
      <c r="Y1" s="186"/>
      <c r="Z1" s="187"/>
      <c r="AA1" s="189">
        <v>43435</v>
      </c>
      <c r="AB1" s="189"/>
      <c r="AC1" s="189"/>
      <c r="AD1" s="189"/>
      <c r="AE1" s="189">
        <v>43466</v>
      </c>
      <c r="AF1" s="189"/>
      <c r="AG1" s="189"/>
      <c r="AH1" s="189"/>
    </row>
    <row r="2" spans="1:34" s="37" customFormat="1" ht="16" x14ac:dyDescent="0.25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36" t="s">
        <v>124</v>
      </c>
      <c r="O2" s="36" t="s">
        <v>125</v>
      </c>
      <c r="P2" s="36" t="s">
        <v>126</v>
      </c>
      <c r="Q2" s="36" t="s">
        <v>127</v>
      </c>
      <c r="R2" s="81" t="s">
        <v>124</v>
      </c>
      <c r="S2" s="36" t="s">
        <v>125</v>
      </c>
      <c r="T2" s="36" t="s">
        <v>126</v>
      </c>
      <c r="U2" s="36" t="s">
        <v>127</v>
      </c>
      <c r="V2" s="36" t="s">
        <v>124</v>
      </c>
      <c r="W2" s="36" t="s">
        <v>125</v>
      </c>
      <c r="X2" s="36" t="s">
        <v>126</v>
      </c>
      <c r="Y2" s="36" t="s">
        <v>127</v>
      </c>
      <c r="Z2" s="36" t="s">
        <v>128</v>
      </c>
      <c r="AA2" s="36" t="s">
        <v>124</v>
      </c>
      <c r="AB2" s="36" t="s">
        <v>125</v>
      </c>
      <c r="AC2" s="36" t="s">
        <v>126</v>
      </c>
      <c r="AD2" s="36" t="s">
        <v>127</v>
      </c>
      <c r="AE2" s="36" t="s">
        <v>124</v>
      </c>
      <c r="AF2" s="36" t="s">
        <v>125</v>
      </c>
      <c r="AG2" s="36" t="s">
        <v>126</v>
      </c>
      <c r="AH2" s="36" t="s">
        <v>127</v>
      </c>
    </row>
    <row r="3" spans="1:34" s="37" customFormat="1" ht="16" x14ac:dyDescent="0.25">
      <c r="A3" s="181"/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44">
        <v>43346</v>
      </c>
      <c r="O3" s="45">
        <f t="shared" ref="O3:AH3" si="0">N3+7</f>
        <v>43353</v>
      </c>
      <c r="P3" s="45">
        <f t="shared" si="0"/>
        <v>43360</v>
      </c>
      <c r="Q3" s="45">
        <f t="shared" si="0"/>
        <v>43367</v>
      </c>
      <c r="R3" s="82">
        <f t="shared" si="0"/>
        <v>43374</v>
      </c>
      <c r="S3" s="45">
        <f t="shared" si="0"/>
        <v>43381</v>
      </c>
      <c r="T3" s="45">
        <f t="shared" si="0"/>
        <v>43388</v>
      </c>
      <c r="U3" s="45">
        <f t="shared" si="0"/>
        <v>43395</v>
      </c>
      <c r="V3" s="45">
        <f t="shared" si="0"/>
        <v>43402</v>
      </c>
      <c r="W3" s="45">
        <f t="shared" si="0"/>
        <v>43409</v>
      </c>
      <c r="X3" s="45">
        <f t="shared" si="0"/>
        <v>43416</v>
      </c>
      <c r="Y3" s="45">
        <f t="shared" si="0"/>
        <v>43423</v>
      </c>
      <c r="Z3" s="45">
        <f t="shared" si="0"/>
        <v>43430</v>
      </c>
      <c r="AA3" s="45">
        <f t="shared" si="0"/>
        <v>43437</v>
      </c>
      <c r="AB3" s="45">
        <f t="shared" si="0"/>
        <v>43444</v>
      </c>
      <c r="AC3" s="45">
        <f t="shared" si="0"/>
        <v>43451</v>
      </c>
      <c r="AD3" s="45">
        <f t="shared" si="0"/>
        <v>43458</v>
      </c>
      <c r="AE3" s="45">
        <f t="shared" si="0"/>
        <v>43465</v>
      </c>
      <c r="AF3" s="45">
        <f t="shared" si="0"/>
        <v>43472</v>
      </c>
      <c r="AG3" s="45">
        <f t="shared" si="0"/>
        <v>43479</v>
      </c>
      <c r="AH3" s="45">
        <f t="shared" si="0"/>
        <v>43486</v>
      </c>
    </row>
    <row r="4" spans="1:34" s="38" customFormat="1" ht="14" x14ac:dyDescent="0.2">
      <c r="A4" s="140"/>
      <c r="B4" s="140" t="s">
        <v>137</v>
      </c>
      <c r="C4" s="141" t="s">
        <v>153</v>
      </c>
      <c r="D4" s="142"/>
      <c r="E4" s="141"/>
      <c r="F4" s="141"/>
      <c r="G4" s="141"/>
      <c r="H4" s="143"/>
      <c r="I4" s="144">
        <v>43332</v>
      </c>
      <c r="J4" s="144">
        <v>43403</v>
      </c>
      <c r="K4" s="146"/>
      <c r="L4" s="51">
        <f>NETWORKDAYS(I4,J4,0)</f>
        <v>52</v>
      </c>
      <c r="M4" s="94"/>
      <c r="N4" s="111"/>
      <c r="O4" s="111"/>
      <c r="P4" s="111"/>
      <c r="Q4" s="111"/>
      <c r="R4" s="111"/>
      <c r="S4" s="111"/>
      <c r="T4" s="111"/>
      <c r="U4" s="111"/>
      <c r="V4" s="111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</row>
    <row r="5" spans="1:34" s="38" customFormat="1" ht="14" x14ac:dyDescent="0.2">
      <c r="A5" s="46"/>
      <c r="B5" s="46"/>
      <c r="C5" s="48"/>
      <c r="D5" s="47" t="s">
        <v>143</v>
      </c>
      <c r="E5" s="48"/>
      <c r="F5" s="48"/>
      <c r="G5" s="48"/>
      <c r="H5" s="49" t="s">
        <v>218</v>
      </c>
      <c r="I5" s="50">
        <v>43339</v>
      </c>
      <c r="J5" s="50">
        <v>43343</v>
      </c>
      <c r="K5" s="52"/>
      <c r="L5" s="51">
        <f t="shared" ref="L5:L68" si="1">NETWORKDAYS(I5,J5,0)</f>
        <v>5</v>
      </c>
      <c r="M5" s="94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</row>
    <row r="6" spans="1:34" s="38" customFormat="1" ht="14" x14ac:dyDescent="0.2">
      <c r="A6" s="46"/>
      <c r="B6" s="46"/>
      <c r="C6" s="48"/>
      <c r="D6" s="47" t="s">
        <v>144</v>
      </c>
      <c r="E6" s="48"/>
      <c r="F6" s="48"/>
      <c r="G6" s="48"/>
      <c r="H6" s="49" t="s">
        <v>218</v>
      </c>
      <c r="I6" s="50">
        <v>43339</v>
      </c>
      <c r="J6" s="50">
        <v>43343</v>
      </c>
      <c r="K6" s="52"/>
      <c r="L6" s="51">
        <f t="shared" si="1"/>
        <v>5</v>
      </c>
      <c r="M6" s="94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</row>
    <row r="7" spans="1:34" s="38" customFormat="1" ht="14" x14ac:dyDescent="0.2">
      <c r="A7" s="46"/>
      <c r="B7" s="46"/>
      <c r="C7" s="48"/>
      <c r="D7" s="47" t="s">
        <v>145</v>
      </c>
      <c r="E7" s="48"/>
      <c r="F7" s="48"/>
      <c r="G7" s="48"/>
      <c r="H7" s="49" t="s">
        <v>218</v>
      </c>
      <c r="I7" s="50">
        <v>43353</v>
      </c>
      <c r="J7" s="50">
        <v>43371</v>
      </c>
      <c r="K7" s="52"/>
      <c r="L7" s="51">
        <f t="shared" si="1"/>
        <v>15</v>
      </c>
      <c r="M7" s="94"/>
      <c r="N7" s="83"/>
      <c r="O7" s="111"/>
      <c r="P7" s="111"/>
      <c r="Q7" s="111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</row>
    <row r="8" spans="1:34" s="38" customFormat="1" ht="14" x14ac:dyDescent="0.2">
      <c r="A8" s="46"/>
      <c r="B8" s="46"/>
      <c r="C8" s="48"/>
      <c r="D8" s="47" t="s">
        <v>146</v>
      </c>
      <c r="E8" s="48"/>
      <c r="F8" s="48"/>
      <c r="G8" s="48"/>
      <c r="H8" s="49" t="s">
        <v>218</v>
      </c>
      <c r="I8" s="50">
        <v>43360</v>
      </c>
      <c r="J8" s="50">
        <v>43371</v>
      </c>
      <c r="K8" s="52"/>
      <c r="L8" s="51">
        <f t="shared" si="1"/>
        <v>10</v>
      </c>
      <c r="M8" s="94"/>
      <c r="N8" s="83"/>
      <c r="O8" s="83"/>
      <c r="P8" s="111"/>
      <c r="Q8" s="111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</row>
    <row r="9" spans="1:34" s="38" customFormat="1" ht="14" x14ac:dyDescent="0.2">
      <c r="A9" s="46"/>
      <c r="B9" s="46"/>
      <c r="C9" s="48"/>
      <c r="D9" s="47" t="s">
        <v>147</v>
      </c>
      <c r="E9" s="48"/>
      <c r="F9" s="48"/>
      <c r="G9" s="48"/>
      <c r="H9" s="49" t="s">
        <v>218</v>
      </c>
      <c r="I9" s="50">
        <v>43367</v>
      </c>
      <c r="J9" s="50">
        <v>43371</v>
      </c>
      <c r="K9" s="52"/>
      <c r="L9" s="51">
        <f t="shared" si="1"/>
        <v>5</v>
      </c>
      <c r="M9" s="94"/>
      <c r="N9" s="83"/>
      <c r="O9" s="83"/>
      <c r="P9" s="83"/>
      <c r="Q9" s="111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</row>
    <row r="10" spans="1:34" s="38" customFormat="1" ht="14" x14ac:dyDescent="0.2">
      <c r="A10" s="46"/>
      <c r="B10" s="46"/>
      <c r="C10" s="48" t="s">
        <v>142</v>
      </c>
      <c r="D10" s="47"/>
      <c r="E10" s="48"/>
      <c r="F10" s="48"/>
      <c r="G10" s="48"/>
      <c r="H10" s="49"/>
      <c r="I10" s="53">
        <v>43325</v>
      </c>
      <c r="J10" s="53">
        <v>43373</v>
      </c>
      <c r="K10" s="52"/>
      <c r="L10" s="51">
        <f t="shared" si="1"/>
        <v>35</v>
      </c>
      <c r="M10" s="94"/>
      <c r="N10" s="111"/>
      <c r="O10" s="111"/>
      <c r="P10" s="111"/>
      <c r="Q10" s="111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</row>
    <row r="11" spans="1:34" s="38" customFormat="1" ht="14" x14ac:dyDescent="0.2">
      <c r="A11" s="46"/>
      <c r="B11" s="46"/>
      <c r="C11" s="48"/>
      <c r="D11" s="47" t="s">
        <v>179</v>
      </c>
      <c r="E11" s="48"/>
      <c r="F11" s="48"/>
      <c r="G11" s="48"/>
      <c r="H11" s="49" t="s">
        <v>219</v>
      </c>
      <c r="I11" s="50">
        <v>43339</v>
      </c>
      <c r="J11" s="50">
        <v>43343</v>
      </c>
      <c r="K11" s="52"/>
      <c r="L11" s="51">
        <f t="shared" si="1"/>
        <v>5</v>
      </c>
      <c r="M11" s="94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</row>
    <row r="12" spans="1:34" s="38" customFormat="1" ht="14" x14ac:dyDescent="0.2">
      <c r="A12" s="46"/>
      <c r="B12" s="46"/>
      <c r="C12" s="48"/>
      <c r="D12" s="47" t="s">
        <v>180</v>
      </c>
      <c r="E12" s="48"/>
      <c r="F12" s="48"/>
      <c r="G12" s="48"/>
      <c r="H12" s="49" t="s">
        <v>229</v>
      </c>
      <c r="I12" s="50">
        <v>43346</v>
      </c>
      <c r="J12" s="50">
        <v>43350</v>
      </c>
      <c r="K12" s="52"/>
      <c r="L12" s="51">
        <f t="shared" si="1"/>
        <v>5</v>
      </c>
      <c r="M12" s="94"/>
      <c r="N12" s="111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</row>
    <row r="13" spans="1:34" s="38" customFormat="1" ht="14" x14ac:dyDescent="0.2">
      <c r="A13" s="46"/>
      <c r="B13" s="46"/>
      <c r="C13" s="48"/>
      <c r="D13" s="47" t="s">
        <v>181</v>
      </c>
      <c r="E13" s="48"/>
      <c r="F13" s="48"/>
      <c r="G13" s="48"/>
      <c r="H13" s="49" t="s">
        <v>219</v>
      </c>
      <c r="I13" s="50">
        <v>43353</v>
      </c>
      <c r="J13" s="50">
        <v>43357</v>
      </c>
      <c r="K13" s="52"/>
      <c r="L13" s="51">
        <f t="shared" si="1"/>
        <v>5</v>
      </c>
      <c r="M13" s="94"/>
      <c r="N13" s="83"/>
      <c r="O13" s="111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</row>
    <row r="14" spans="1:34" s="38" customFormat="1" ht="14" x14ac:dyDescent="0.2">
      <c r="A14" s="46"/>
      <c r="B14" s="46"/>
      <c r="C14" s="48"/>
      <c r="D14" s="47" t="s">
        <v>182</v>
      </c>
      <c r="E14" s="48" t="s">
        <v>458</v>
      </c>
      <c r="F14" s="48"/>
      <c r="G14" s="48"/>
      <c r="H14" s="49" t="s">
        <v>219</v>
      </c>
      <c r="I14" s="50">
        <v>43360</v>
      </c>
      <c r="J14" s="50">
        <v>43364</v>
      </c>
      <c r="K14" s="52"/>
      <c r="L14" s="51">
        <f t="shared" si="1"/>
        <v>5</v>
      </c>
      <c r="M14" s="94"/>
      <c r="N14" s="83"/>
      <c r="O14" s="83"/>
      <c r="P14" s="111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</row>
    <row r="15" spans="1:34" s="38" customFormat="1" ht="14" x14ac:dyDescent="0.2">
      <c r="A15" s="46"/>
      <c r="B15" s="46"/>
      <c r="C15" s="48"/>
      <c r="D15" s="47" t="s">
        <v>183</v>
      </c>
      <c r="E15" s="48" t="s">
        <v>457</v>
      </c>
      <c r="F15" s="48"/>
      <c r="G15" s="48"/>
      <c r="H15" s="49" t="s">
        <v>219</v>
      </c>
      <c r="I15" s="50">
        <v>43367</v>
      </c>
      <c r="J15" s="50">
        <v>43371</v>
      </c>
      <c r="K15" s="52"/>
      <c r="L15" s="51">
        <f t="shared" si="1"/>
        <v>5</v>
      </c>
      <c r="M15" s="94"/>
      <c r="N15" s="83"/>
      <c r="O15" s="83"/>
      <c r="P15" s="83"/>
      <c r="Q15" s="111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</row>
    <row r="16" spans="1:34" s="38" customFormat="1" ht="14" x14ac:dyDescent="0.2">
      <c r="A16" s="46"/>
      <c r="B16" s="46"/>
      <c r="C16" s="48" t="s">
        <v>141</v>
      </c>
      <c r="D16" s="47"/>
      <c r="E16" s="48"/>
      <c r="F16" s="48"/>
      <c r="G16" s="48"/>
      <c r="H16" s="49"/>
      <c r="I16" s="53">
        <v>43346</v>
      </c>
      <c r="J16" s="53">
        <v>43373</v>
      </c>
      <c r="K16" s="52"/>
      <c r="L16" s="51">
        <f t="shared" si="1"/>
        <v>20</v>
      </c>
      <c r="M16" s="94"/>
      <c r="N16" s="111"/>
      <c r="O16" s="111"/>
      <c r="P16" s="111"/>
      <c r="Q16" s="111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</row>
    <row r="17" spans="1:34" s="38" customFormat="1" ht="14" x14ac:dyDescent="0.2">
      <c r="A17" s="46"/>
      <c r="B17" s="46"/>
      <c r="C17" s="48"/>
      <c r="D17" s="47" t="s">
        <v>184</v>
      </c>
      <c r="E17" s="48"/>
      <c r="F17" s="48"/>
      <c r="G17" s="48"/>
      <c r="H17" s="49" t="s">
        <v>220</v>
      </c>
      <c r="I17" s="50">
        <v>43346</v>
      </c>
      <c r="J17" s="50">
        <v>43350</v>
      </c>
      <c r="K17" s="52"/>
      <c r="L17" s="51">
        <f t="shared" si="1"/>
        <v>5</v>
      </c>
      <c r="M17" s="94"/>
      <c r="N17" s="111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</row>
    <row r="18" spans="1:34" s="38" customFormat="1" ht="14" x14ac:dyDescent="0.2">
      <c r="A18" s="46"/>
      <c r="B18" s="46"/>
      <c r="C18" s="48"/>
      <c r="D18" s="47" t="s">
        <v>189</v>
      </c>
      <c r="E18" s="48"/>
      <c r="F18" s="48"/>
      <c r="G18" s="48"/>
      <c r="H18" s="49" t="s">
        <v>221</v>
      </c>
      <c r="I18" s="50">
        <v>43346</v>
      </c>
      <c r="J18" s="50">
        <v>43350</v>
      </c>
      <c r="K18" s="52"/>
      <c r="L18" s="51">
        <f t="shared" si="1"/>
        <v>5</v>
      </c>
      <c r="M18" s="94"/>
      <c r="N18" s="111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</row>
    <row r="19" spans="1:34" s="38" customFormat="1" ht="14" x14ac:dyDescent="0.2">
      <c r="A19" s="46"/>
      <c r="B19" s="46"/>
      <c r="C19" s="48"/>
      <c r="D19" s="47" t="s">
        <v>185</v>
      </c>
      <c r="E19" s="48"/>
      <c r="F19" s="48"/>
      <c r="G19" s="48"/>
      <c r="H19" s="49" t="s">
        <v>219</v>
      </c>
      <c r="I19" s="50">
        <v>43353</v>
      </c>
      <c r="J19" s="50">
        <v>43357</v>
      </c>
      <c r="K19" s="52"/>
      <c r="L19" s="51">
        <f t="shared" si="1"/>
        <v>5</v>
      </c>
      <c r="M19" s="94"/>
      <c r="N19" s="83"/>
      <c r="O19" s="111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</row>
    <row r="20" spans="1:34" s="38" customFormat="1" ht="14" x14ac:dyDescent="0.2">
      <c r="A20" s="46"/>
      <c r="B20" s="46"/>
      <c r="C20" s="48"/>
      <c r="D20" s="47" t="s">
        <v>186</v>
      </c>
      <c r="E20" s="48"/>
      <c r="F20" s="48"/>
      <c r="G20" s="48"/>
      <c r="H20" s="49" t="s">
        <v>219</v>
      </c>
      <c r="I20" s="50">
        <v>43346</v>
      </c>
      <c r="J20" s="50">
        <v>43357</v>
      </c>
      <c r="K20" s="52"/>
      <c r="L20" s="51">
        <f t="shared" si="1"/>
        <v>10</v>
      </c>
      <c r="M20" s="94"/>
      <c r="N20" s="111"/>
      <c r="O20" s="111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</row>
    <row r="21" spans="1:34" s="38" customFormat="1" ht="14" x14ac:dyDescent="0.2">
      <c r="A21" s="46"/>
      <c r="B21" s="46"/>
      <c r="C21" s="48"/>
      <c r="D21" s="47" t="s">
        <v>225</v>
      </c>
      <c r="E21" s="48"/>
      <c r="F21" s="48"/>
      <c r="G21" s="48"/>
      <c r="H21" s="49" t="s">
        <v>219</v>
      </c>
      <c r="I21" s="50">
        <v>43346</v>
      </c>
      <c r="J21" s="50">
        <v>43357</v>
      </c>
      <c r="K21" s="52"/>
      <c r="L21" s="51">
        <f t="shared" si="1"/>
        <v>10</v>
      </c>
      <c r="M21" s="94"/>
      <c r="N21" s="111"/>
      <c r="O21" s="111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</row>
    <row r="22" spans="1:34" s="38" customFormat="1" ht="14" x14ac:dyDescent="0.2">
      <c r="A22" s="46"/>
      <c r="B22" s="46"/>
      <c r="C22" s="48"/>
      <c r="D22" s="47" t="s">
        <v>188</v>
      </c>
      <c r="E22" s="48"/>
      <c r="F22" s="48"/>
      <c r="G22" s="48"/>
      <c r="H22" s="49" t="s">
        <v>219</v>
      </c>
      <c r="I22" s="50">
        <v>43360</v>
      </c>
      <c r="J22" s="50">
        <v>43364</v>
      </c>
      <c r="K22" s="52"/>
      <c r="L22" s="51">
        <f t="shared" si="1"/>
        <v>5</v>
      </c>
      <c r="M22" s="94"/>
      <c r="N22" s="83"/>
      <c r="O22" s="83"/>
      <c r="P22" s="111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</row>
    <row r="23" spans="1:34" s="38" customFormat="1" ht="14" x14ac:dyDescent="0.2">
      <c r="A23" s="46"/>
      <c r="B23" s="46"/>
      <c r="C23" s="48"/>
      <c r="D23" s="47" t="s">
        <v>187</v>
      </c>
      <c r="E23" s="48"/>
      <c r="F23" s="48"/>
      <c r="G23" s="48"/>
      <c r="H23" s="49" t="s">
        <v>219</v>
      </c>
      <c r="I23" s="50">
        <v>43367</v>
      </c>
      <c r="J23" s="50">
        <v>43371</v>
      </c>
      <c r="K23" s="52"/>
      <c r="L23" s="51">
        <f t="shared" si="1"/>
        <v>5</v>
      </c>
      <c r="M23" s="94"/>
      <c r="N23" s="83"/>
      <c r="O23" s="83"/>
      <c r="P23" s="83"/>
      <c r="Q23" s="111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</row>
    <row r="24" spans="1:34" s="38" customFormat="1" ht="14" x14ac:dyDescent="0.2">
      <c r="A24" s="46"/>
      <c r="B24" s="46"/>
      <c r="C24" s="48" t="s">
        <v>139</v>
      </c>
      <c r="D24" s="47"/>
      <c r="E24" s="48"/>
      <c r="F24" s="48"/>
      <c r="G24" s="48"/>
      <c r="H24" s="49"/>
      <c r="I24" s="53">
        <v>43332</v>
      </c>
      <c r="J24" s="53">
        <v>43403</v>
      </c>
      <c r="K24" s="52"/>
      <c r="L24" s="51">
        <f t="shared" si="1"/>
        <v>52</v>
      </c>
      <c r="M24" s="94"/>
      <c r="N24" s="111"/>
      <c r="O24" s="111"/>
      <c r="P24" s="111"/>
      <c r="Q24" s="111"/>
      <c r="R24" s="111"/>
      <c r="S24" s="111"/>
      <c r="T24" s="111"/>
      <c r="U24" s="111"/>
      <c r="V24" s="111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</row>
    <row r="25" spans="1:34" s="38" customFormat="1" ht="14" x14ac:dyDescent="0.2">
      <c r="A25" s="46"/>
      <c r="B25" s="46"/>
      <c r="C25" s="48"/>
      <c r="D25" s="47" t="s">
        <v>148</v>
      </c>
      <c r="E25" s="48"/>
      <c r="F25" s="48"/>
      <c r="G25" s="48"/>
      <c r="H25" s="49" t="s">
        <v>217</v>
      </c>
      <c r="I25" s="50">
        <v>43339</v>
      </c>
      <c r="J25" s="50">
        <v>43370</v>
      </c>
      <c r="K25" s="52"/>
      <c r="L25" s="51">
        <f t="shared" si="1"/>
        <v>24</v>
      </c>
      <c r="M25" s="94"/>
      <c r="N25" s="111"/>
      <c r="O25" s="111"/>
      <c r="P25" s="111"/>
      <c r="Q25" s="111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</row>
    <row r="26" spans="1:34" s="38" customFormat="1" ht="14" x14ac:dyDescent="0.2">
      <c r="A26" s="46"/>
      <c r="B26" s="46"/>
      <c r="C26" s="48"/>
      <c r="D26" s="47" t="s">
        <v>154</v>
      </c>
      <c r="E26" s="48"/>
      <c r="F26" s="48"/>
      <c r="G26" s="48"/>
      <c r="H26" s="49" t="s">
        <v>217</v>
      </c>
      <c r="I26" s="50">
        <v>43339</v>
      </c>
      <c r="J26" s="50">
        <v>43343</v>
      </c>
      <c r="K26" s="52"/>
      <c r="L26" s="51">
        <f t="shared" si="1"/>
        <v>5</v>
      </c>
      <c r="M26" s="94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</row>
    <row r="27" spans="1:34" s="38" customFormat="1" ht="14" x14ac:dyDescent="0.2">
      <c r="A27" s="46"/>
      <c r="B27" s="46"/>
      <c r="C27" s="48"/>
      <c r="D27" s="47" t="s">
        <v>155</v>
      </c>
      <c r="E27" s="48"/>
      <c r="F27" s="48"/>
      <c r="G27" s="48"/>
      <c r="H27" s="49" t="s">
        <v>217</v>
      </c>
      <c r="I27" s="50">
        <v>43346</v>
      </c>
      <c r="J27" s="50">
        <v>43371</v>
      </c>
      <c r="K27" s="52"/>
      <c r="L27" s="51">
        <f t="shared" si="1"/>
        <v>20</v>
      </c>
      <c r="M27" s="94"/>
      <c r="N27" s="111"/>
      <c r="O27" s="111"/>
      <c r="P27" s="111"/>
      <c r="Q27" s="111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</row>
    <row r="28" spans="1:34" s="38" customFormat="1" ht="14" x14ac:dyDescent="0.2">
      <c r="A28" s="46"/>
      <c r="B28" s="46"/>
      <c r="C28" s="48"/>
      <c r="D28" s="47" t="s">
        <v>156</v>
      </c>
      <c r="E28" s="48"/>
      <c r="F28" s="48"/>
      <c r="G28" s="48"/>
      <c r="H28" s="49" t="s">
        <v>217</v>
      </c>
      <c r="I28" s="50">
        <v>43381</v>
      </c>
      <c r="J28" s="50">
        <v>43386</v>
      </c>
      <c r="K28" s="52"/>
      <c r="L28" s="51">
        <f t="shared" si="1"/>
        <v>5</v>
      </c>
      <c r="M28" s="94"/>
      <c r="N28" s="83"/>
      <c r="O28" s="83"/>
      <c r="P28" s="83"/>
      <c r="Q28" s="83"/>
      <c r="R28" s="83"/>
      <c r="S28" s="111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</row>
    <row r="29" spans="1:34" s="38" customFormat="1" ht="14" x14ac:dyDescent="0.2">
      <c r="A29" s="46"/>
      <c r="B29" s="46"/>
      <c r="C29" s="48"/>
      <c r="D29" s="47" t="s">
        <v>157</v>
      </c>
      <c r="E29" s="48"/>
      <c r="F29" s="48"/>
      <c r="G29" s="48"/>
      <c r="H29" s="49" t="s">
        <v>217</v>
      </c>
      <c r="I29" s="50">
        <v>43388</v>
      </c>
      <c r="J29" s="50">
        <v>43393</v>
      </c>
      <c r="K29" s="52"/>
      <c r="L29" s="51">
        <f t="shared" si="1"/>
        <v>5</v>
      </c>
      <c r="M29" s="94"/>
      <c r="N29" s="83"/>
      <c r="O29" s="83"/>
      <c r="P29" s="83"/>
      <c r="Q29" s="83"/>
      <c r="R29" s="83"/>
      <c r="S29" s="83"/>
      <c r="T29" s="111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</row>
    <row r="30" spans="1:34" s="38" customFormat="1" ht="14" x14ac:dyDescent="0.2">
      <c r="A30" s="46"/>
      <c r="B30" s="46"/>
      <c r="C30" s="48"/>
      <c r="D30" s="47" t="s">
        <v>149</v>
      </c>
      <c r="E30" s="48"/>
      <c r="F30" s="48"/>
      <c r="G30" s="48"/>
      <c r="H30" s="49" t="s">
        <v>217</v>
      </c>
      <c r="I30" s="50">
        <v>43360</v>
      </c>
      <c r="J30" s="50">
        <v>43371</v>
      </c>
      <c r="K30" s="52"/>
      <c r="L30" s="51">
        <f t="shared" si="1"/>
        <v>10</v>
      </c>
      <c r="M30" s="94"/>
      <c r="N30" s="83"/>
      <c r="O30" s="83"/>
      <c r="P30" s="111"/>
      <c r="Q30" s="111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</row>
    <row r="31" spans="1:34" s="38" customFormat="1" ht="14" x14ac:dyDescent="0.2">
      <c r="A31" s="46"/>
      <c r="B31" s="46"/>
      <c r="C31" s="48"/>
      <c r="D31" s="47" t="s">
        <v>162</v>
      </c>
      <c r="E31" s="48"/>
      <c r="F31" s="48"/>
      <c r="G31" s="48"/>
      <c r="H31" s="49" t="s">
        <v>217</v>
      </c>
      <c r="I31" s="50">
        <v>43381</v>
      </c>
      <c r="J31" s="50">
        <v>43393</v>
      </c>
      <c r="K31" s="52"/>
      <c r="L31" s="51">
        <f t="shared" si="1"/>
        <v>10</v>
      </c>
      <c r="M31" s="94"/>
      <c r="N31" s="83"/>
      <c r="O31" s="83"/>
      <c r="P31" s="83"/>
      <c r="Q31" s="83"/>
      <c r="R31" s="83"/>
      <c r="S31" s="111"/>
      <c r="T31" s="111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</row>
    <row r="32" spans="1:34" s="38" customFormat="1" ht="14" x14ac:dyDescent="0.2">
      <c r="A32" s="46"/>
      <c r="B32" s="46"/>
      <c r="C32" s="48"/>
      <c r="D32" s="47" t="s">
        <v>150</v>
      </c>
      <c r="E32" s="48"/>
      <c r="F32" s="48"/>
      <c r="G32" s="48"/>
      <c r="H32" s="49" t="s">
        <v>217</v>
      </c>
      <c r="I32" s="50">
        <v>43381</v>
      </c>
      <c r="J32" s="50">
        <v>43386</v>
      </c>
      <c r="K32" s="52"/>
      <c r="L32" s="51">
        <f t="shared" si="1"/>
        <v>5</v>
      </c>
      <c r="M32" s="94"/>
      <c r="N32" s="83"/>
      <c r="O32" s="83"/>
      <c r="P32" s="83"/>
      <c r="Q32" s="83"/>
      <c r="R32" s="83"/>
      <c r="S32" s="111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</row>
    <row r="33" spans="1:34" s="38" customFormat="1" ht="14" x14ac:dyDescent="0.2">
      <c r="A33" s="46"/>
      <c r="B33" s="46"/>
      <c r="C33" s="48"/>
      <c r="D33" s="47" t="s">
        <v>151</v>
      </c>
      <c r="E33" s="48"/>
      <c r="F33" s="48"/>
      <c r="G33" s="48"/>
      <c r="H33" s="49" t="s">
        <v>217</v>
      </c>
      <c r="I33" s="50">
        <v>43360</v>
      </c>
      <c r="J33" s="50">
        <v>43365</v>
      </c>
      <c r="K33" s="52"/>
      <c r="L33" s="51">
        <f t="shared" si="1"/>
        <v>5</v>
      </c>
      <c r="M33" s="94"/>
      <c r="N33" s="83"/>
      <c r="O33" s="83"/>
      <c r="P33" s="111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</row>
    <row r="34" spans="1:34" s="38" customFormat="1" ht="14" x14ac:dyDescent="0.2">
      <c r="A34" s="46"/>
      <c r="B34" s="46"/>
      <c r="C34" s="48"/>
      <c r="D34" s="47" t="s">
        <v>152</v>
      </c>
      <c r="E34" s="48"/>
      <c r="F34" s="48"/>
      <c r="G34" s="48"/>
      <c r="H34" s="49" t="s">
        <v>217</v>
      </c>
      <c r="I34" s="50">
        <v>43360</v>
      </c>
      <c r="J34" s="50">
        <v>43365</v>
      </c>
      <c r="K34" s="52"/>
      <c r="L34" s="51">
        <f t="shared" si="1"/>
        <v>5</v>
      </c>
      <c r="M34" s="94"/>
      <c r="N34" s="83"/>
      <c r="O34" s="83"/>
      <c r="P34" s="111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</row>
    <row r="35" spans="1:34" s="38" customFormat="1" ht="14" x14ac:dyDescent="0.2">
      <c r="A35" s="46"/>
      <c r="B35" s="46"/>
      <c r="C35" s="48"/>
      <c r="D35" s="47" t="s">
        <v>163</v>
      </c>
      <c r="E35" s="48"/>
      <c r="F35" s="48"/>
      <c r="G35" s="48"/>
      <c r="H35" s="49" t="s">
        <v>217</v>
      </c>
      <c r="I35" s="50">
        <v>43360</v>
      </c>
      <c r="J35" s="50">
        <v>43365</v>
      </c>
      <c r="K35" s="52"/>
      <c r="L35" s="51">
        <f t="shared" si="1"/>
        <v>5</v>
      </c>
      <c r="M35" s="94"/>
      <c r="N35" s="83"/>
      <c r="O35" s="83"/>
      <c r="P35" s="111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</row>
    <row r="36" spans="1:34" s="38" customFormat="1" ht="14" x14ac:dyDescent="0.2">
      <c r="A36" s="46"/>
      <c r="B36" s="46"/>
      <c r="C36" s="48"/>
      <c r="D36" s="47" t="s">
        <v>158</v>
      </c>
      <c r="E36" s="48"/>
      <c r="F36" s="48"/>
      <c r="G36" s="48"/>
      <c r="H36" s="49" t="s">
        <v>217</v>
      </c>
      <c r="I36" s="50">
        <v>43353</v>
      </c>
      <c r="J36" s="50">
        <v>43357</v>
      </c>
      <c r="K36" s="52"/>
      <c r="L36" s="51">
        <f t="shared" si="1"/>
        <v>5</v>
      </c>
      <c r="M36" s="94"/>
      <c r="N36" s="83"/>
      <c r="O36" s="111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</row>
    <row r="37" spans="1:34" s="38" customFormat="1" ht="14" x14ac:dyDescent="0.2">
      <c r="A37" s="46"/>
      <c r="B37" s="46"/>
      <c r="C37" s="48"/>
      <c r="D37" s="47" t="s">
        <v>159</v>
      </c>
      <c r="E37" s="48"/>
      <c r="F37" s="48"/>
      <c r="G37" s="48"/>
      <c r="H37" s="49" t="s">
        <v>217</v>
      </c>
      <c r="I37" s="50">
        <v>43360</v>
      </c>
      <c r="J37" s="50">
        <v>43381</v>
      </c>
      <c r="K37" s="52"/>
      <c r="L37" s="51">
        <f t="shared" si="1"/>
        <v>16</v>
      </c>
      <c r="M37" s="94"/>
      <c r="N37" s="83"/>
      <c r="O37" s="83"/>
      <c r="P37" s="111"/>
      <c r="Q37" s="111"/>
      <c r="R37" s="111"/>
      <c r="S37" s="111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</row>
    <row r="38" spans="1:34" s="38" customFormat="1" ht="14" x14ac:dyDescent="0.2">
      <c r="A38" s="46"/>
      <c r="B38" s="46"/>
      <c r="C38" s="48"/>
      <c r="D38" s="47" t="s">
        <v>160</v>
      </c>
      <c r="E38" s="48"/>
      <c r="F38" s="48"/>
      <c r="G38" s="48"/>
      <c r="H38" s="49" t="s">
        <v>217</v>
      </c>
      <c r="I38" s="50">
        <v>43381</v>
      </c>
      <c r="J38" s="50">
        <v>43393</v>
      </c>
      <c r="K38" s="52"/>
      <c r="L38" s="51">
        <f t="shared" si="1"/>
        <v>10</v>
      </c>
      <c r="M38" s="94"/>
      <c r="N38" s="83"/>
      <c r="O38" s="83"/>
      <c r="P38" s="83"/>
      <c r="Q38" s="83"/>
      <c r="R38" s="83"/>
      <c r="S38" s="111"/>
      <c r="T38" s="111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</row>
    <row r="39" spans="1:34" s="38" customFormat="1" ht="14" x14ac:dyDescent="0.2">
      <c r="A39" s="46"/>
      <c r="B39" s="46"/>
      <c r="C39" s="48"/>
      <c r="D39" s="47" t="s">
        <v>161</v>
      </c>
      <c r="E39" s="48"/>
      <c r="F39" s="48"/>
      <c r="G39" s="48"/>
      <c r="H39" s="49" t="s">
        <v>217</v>
      </c>
      <c r="I39" s="50">
        <v>43395</v>
      </c>
      <c r="J39" s="50">
        <v>43400</v>
      </c>
      <c r="K39" s="52"/>
      <c r="L39" s="51">
        <f t="shared" si="1"/>
        <v>5</v>
      </c>
      <c r="M39" s="94"/>
      <c r="N39" s="83"/>
      <c r="O39" s="83"/>
      <c r="P39" s="83"/>
      <c r="Q39" s="83"/>
      <c r="R39" s="83"/>
      <c r="S39" s="83"/>
      <c r="T39" s="83"/>
      <c r="U39" s="111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</row>
    <row r="40" spans="1:34" s="38" customFormat="1" ht="14" x14ac:dyDescent="0.2">
      <c r="A40" s="46"/>
      <c r="B40" s="46"/>
      <c r="C40" s="48"/>
      <c r="D40" s="47" t="s">
        <v>164</v>
      </c>
      <c r="E40" s="48"/>
      <c r="F40" s="48"/>
      <c r="G40" s="48"/>
      <c r="H40" s="49" t="s">
        <v>217</v>
      </c>
      <c r="I40" s="50">
        <v>43381</v>
      </c>
      <c r="J40" s="50">
        <v>43393</v>
      </c>
      <c r="K40" s="52"/>
      <c r="L40" s="51">
        <f t="shared" si="1"/>
        <v>10</v>
      </c>
      <c r="M40" s="94"/>
      <c r="N40" s="83"/>
      <c r="O40" s="83"/>
      <c r="P40" s="83"/>
      <c r="Q40" s="83"/>
      <c r="R40" s="83"/>
      <c r="S40" s="111"/>
      <c r="T40" s="111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</row>
    <row r="41" spans="1:34" s="38" customFormat="1" ht="14" x14ac:dyDescent="0.2">
      <c r="A41" s="46"/>
      <c r="B41" s="46"/>
      <c r="C41" s="48"/>
      <c r="D41" s="47" t="s">
        <v>214</v>
      </c>
      <c r="E41" s="48"/>
      <c r="F41" s="48"/>
      <c r="G41" s="48"/>
      <c r="H41" s="49" t="s">
        <v>222</v>
      </c>
      <c r="I41" s="50">
        <v>43346</v>
      </c>
      <c r="J41" s="50">
        <v>43373</v>
      </c>
      <c r="K41" s="52"/>
      <c r="L41" s="51">
        <f t="shared" si="1"/>
        <v>20</v>
      </c>
      <c r="M41" s="94"/>
      <c r="N41" s="111"/>
      <c r="O41" s="111"/>
      <c r="P41" s="111"/>
      <c r="Q41" s="111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</row>
    <row r="42" spans="1:34" s="38" customFormat="1" ht="14" x14ac:dyDescent="0.2">
      <c r="A42" s="46"/>
      <c r="B42" s="46"/>
      <c r="C42" s="48" t="s">
        <v>228</v>
      </c>
      <c r="D42" s="47"/>
      <c r="E42" s="48"/>
      <c r="F42" s="48"/>
      <c r="G42" s="48"/>
      <c r="H42" s="49"/>
      <c r="I42" s="53">
        <v>43360</v>
      </c>
      <c r="J42" s="53">
        <v>43403</v>
      </c>
      <c r="K42" s="50"/>
      <c r="L42" s="51">
        <f t="shared" si="1"/>
        <v>32</v>
      </c>
      <c r="M42" s="94"/>
      <c r="N42" s="83"/>
      <c r="O42" s="83"/>
      <c r="P42" s="111"/>
      <c r="Q42" s="111"/>
      <c r="R42" s="111"/>
      <c r="S42" s="111"/>
      <c r="T42" s="111"/>
      <c r="U42" s="111"/>
      <c r="V42" s="111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</row>
    <row r="43" spans="1:34" s="38" customFormat="1" ht="14" x14ac:dyDescent="0.2">
      <c r="A43" s="46"/>
      <c r="B43" s="46"/>
      <c r="C43" s="48"/>
      <c r="D43" s="47" t="s">
        <v>226</v>
      </c>
      <c r="E43" s="48"/>
      <c r="F43" s="48"/>
      <c r="G43" s="48"/>
      <c r="H43" s="49" t="s">
        <v>218</v>
      </c>
      <c r="I43" s="50">
        <v>43360</v>
      </c>
      <c r="J43" s="50">
        <v>43371</v>
      </c>
      <c r="K43" s="50"/>
      <c r="L43" s="51">
        <f t="shared" si="1"/>
        <v>10</v>
      </c>
      <c r="M43" s="94"/>
      <c r="N43" s="83"/>
      <c r="O43" s="83"/>
      <c r="P43" s="111"/>
      <c r="Q43" s="111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</row>
    <row r="44" spans="1:34" s="38" customFormat="1" ht="14" x14ac:dyDescent="0.2">
      <c r="A44" s="46"/>
      <c r="B44" s="46"/>
      <c r="C44" s="48"/>
      <c r="D44" s="47" t="s">
        <v>227</v>
      </c>
      <c r="E44" s="48"/>
      <c r="F44" s="48"/>
      <c r="G44" s="48"/>
      <c r="H44" s="49" t="s">
        <v>218</v>
      </c>
      <c r="I44" s="50">
        <v>43381</v>
      </c>
      <c r="J44" s="50">
        <v>43393</v>
      </c>
      <c r="K44" s="50"/>
      <c r="L44" s="51">
        <f t="shared" si="1"/>
        <v>10</v>
      </c>
      <c r="M44" s="94"/>
      <c r="N44" s="83"/>
      <c r="O44" s="83"/>
      <c r="P44" s="83"/>
      <c r="Q44" s="83"/>
      <c r="R44" s="83"/>
      <c r="S44" s="111"/>
      <c r="T44" s="111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</row>
    <row r="45" spans="1:34" s="38" customFormat="1" ht="14" x14ac:dyDescent="0.2">
      <c r="A45" s="46"/>
      <c r="B45" s="46"/>
      <c r="C45" s="48"/>
      <c r="D45" s="47" t="s">
        <v>215</v>
      </c>
      <c r="E45" s="48"/>
      <c r="F45" s="48"/>
      <c r="G45" s="48"/>
      <c r="H45" s="49" t="s">
        <v>222</v>
      </c>
      <c r="I45" s="50">
        <v>43346</v>
      </c>
      <c r="J45" s="50">
        <v>43373</v>
      </c>
      <c r="K45" s="52"/>
      <c r="L45" s="51">
        <f t="shared" si="1"/>
        <v>20</v>
      </c>
      <c r="M45" s="94"/>
      <c r="N45" s="111"/>
      <c r="O45" s="111"/>
      <c r="P45" s="111"/>
      <c r="Q45" s="111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</row>
    <row r="46" spans="1:34" s="38" customFormat="1" ht="14" x14ac:dyDescent="0.2">
      <c r="A46" s="46"/>
      <c r="B46" s="46"/>
      <c r="C46" s="48" t="s">
        <v>198</v>
      </c>
      <c r="D46" s="47"/>
      <c r="E46" s="48"/>
      <c r="F46" s="48"/>
      <c r="G46" s="48"/>
      <c r="H46" s="49"/>
      <c r="I46" s="53">
        <v>43339</v>
      </c>
      <c r="J46" s="53">
        <v>43403</v>
      </c>
      <c r="K46" s="50"/>
      <c r="L46" s="51">
        <f t="shared" si="1"/>
        <v>47</v>
      </c>
      <c r="M46" s="94"/>
      <c r="N46" s="111"/>
      <c r="O46" s="111"/>
      <c r="P46" s="111"/>
      <c r="Q46" s="111"/>
      <c r="R46" s="111"/>
      <c r="S46" s="111"/>
      <c r="T46" s="111"/>
      <c r="U46" s="111"/>
      <c r="V46" s="111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</row>
    <row r="47" spans="1:34" s="38" customFormat="1" ht="14" x14ac:dyDescent="0.2">
      <c r="A47" s="46"/>
      <c r="B47" s="46"/>
      <c r="C47" s="48"/>
      <c r="D47" s="47" t="s">
        <v>202</v>
      </c>
      <c r="E47" s="48"/>
      <c r="F47" s="48"/>
      <c r="G47" s="48"/>
      <c r="H47" s="49" t="s">
        <v>218</v>
      </c>
      <c r="I47" s="50">
        <v>43339</v>
      </c>
      <c r="J47" s="50">
        <v>43350</v>
      </c>
      <c r="K47" s="50"/>
      <c r="L47" s="51">
        <f t="shared" si="1"/>
        <v>10</v>
      </c>
      <c r="M47" s="94"/>
      <c r="N47" s="111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</row>
    <row r="48" spans="1:34" s="38" customFormat="1" ht="14" x14ac:dyDescent="0.2">
      <c r="A48" s="46"/>
      <c r="B48" s="46"/>
      <c r="C48" s="48"/>
      <c r="D48" s="47" t="s">
        <v>165</v>
      </c>
      <c r="E48" s="48"/>
      <c r="F48" s="48"/>
      <c r="G48" s="48"/>
      <c r="H48" s="49" t="s">
        <v>218</v>
      </c>
      <c r="I48" s="50">
        <v>43346</v>
      </c>
      <c r="J48" s="50">
        <v>43350</v>
      </c>
      <c r="K48" s="50"/>
      <c r="L48" s="51">
        <f t="shared" si="1"/>
        <v>5</v>
      </c>
      <c r="M48" s="94"/>
      <c r="N48" s="111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</row>
    <row r="49" spans="1:34" s="38" customFormat="1" ht="14" x14ac:dyDescent="0.2">
      <c r="A49" s="46"/>
      <c r="B49" s="46"/>
      <c r="C49" s="48"/>
      <c r="D49" s="47" t="s">
        <v>201</v>
      </c>
      <c r="E49" s="48"/>
      <c r="F49" s="48"/>
      <c r="G49" s="48"/>
      <c r="H49" s="49" t="s">
        <v>218</v>
      </c>
      <c r="I49" s="50">
        <v>43381</v>
      </c>
      <c r="J49" s="50">
        <v>43385</v>
      </c>
      <c r="K49" s="50"/>
      <c r="L49" s="51">
        <f t="shared" si="1"/>
        <v>5</v>
      </c>
      <c r="M49" s="94"/>
      <c r="N49" s="83"/>
      <c r="O49" s="83"/>
      <c r="P49" s="83"/>
      <c r="Q49" s="83"/>
      <c r="R49" s="83"/>
      <c r="S49" s="111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</row>
    <row r="50" spans="1:34" s="38" customFormat="1" ht="14" x14ac:dyDescent="0.2">
      <c r="A50" s="46"/>
      <c r="B50" s="46"/>
      <c r="C50" s="48"/>
      <c r="D50" s="47" t="s">
        <v>166</v>
      </c>
      <c r="E50" s="48"/>
      <c r="F50" s="48"/>
      <c r="G50" s="48"/>
      <c r="H50" s="49" t="s">
        <v>218</v>
      </c>
      <c r="I50" s="50">
        <v>43388</v>
      </c>
      <c r="J50" s="50">
        <v>43393</v>
      </c>
      <c r="K50" s="50"/>
      <c r="L50" s="51">
        <f t="shared" si="1"/>
        <v>5</v>
      </c>
      <c r="M50" s="94"/>
      <c r="N50" s="83"/>
      <c r="O50" s="83"/>
      <c r="P50" s="83"/>
      <c r="Q50" s="83"/>
      <c r="R50" s="83"/>
      <c r="S50" s="83"/>
      <c r="T50" s="111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</row>
    <row r="51" spans="1:34" s="38" customFormat="1" ht="14" x14ac:dyDescent="0.2">
      <c r="A51" s="46"/>
      <c r="B51" s="46"/>
      <c r="C51" s="48"/>
      <c r="D51" s="47" t="s">
        <v>167</v>
      </c>
      <c r="E51" s="48"/>
      <c r="F51" s="48"/>
      <c r="G51" s="48"/>
      <c r="H51" s="49" t="s">
        <v>219</v>
      </c>
      <c r="I51" s="50">
        <v>43353</v>
      </c>
      <c r="J51" s="50">
        <v>43357</v>
      </c>
      <c r="K51" s="50"/>
      <c r="L51" s="51">
        <f t="shared" si="1"/>
        <v>5</v>
      </c>
      <c r="M51" s="94"/>
      <c r="N51" s="83"/>
      <c r="O51" s="111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</row>
    <row r="52" spans="1:34" s="38" customFormat="1" ht="14" x14ac:dyDescent="0.2">
      <c r="A52" s="46"/>
      <c r="B52" s="46"/>
      <c r="C52" s="48"/>
      <c r="D52" s="47" t="s">
        <v>168</v>
      </c>
      <c r="E52" s="48"/>
      <c r="F52" s="48"/>
      <c r="G52" s="48"/>
      <c r="H52" s="49" t="s">
        <v>219</v>
      </c>
      <c r="I52" s="50">
        <v>43381</v>
      </c>
      <c r="J52" s="50">
        <v>43385</v>
      </c>
      <c r="K52" s="50"/>
      <c r="L52" s="51">
        <f t="shared" si="1"/>
        <v>5</v>
      </c>
      <c r="M52" s="94"/>
      <c r="N52" s="83"/>
      <c r="O52" s="83"/>
      <c r="P52" s="83"/>
      <c r="Q52" s="83"/>
      <c r="R52" s="83"/>
      <c r="S52" s="111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</row>
    <row r="53" spans="1:34" s="38" customFormat="1" ht="14" x14ac:dyDescent="0.2">
      <c r="A53" s="46"/>
      <c r="B53" s="46"/>
      <c r="C53" s="48"/>
      <c r="D53" s="47" t="s">
        <v>169</v>
      </c>
      <c r="E53" s="48"/>
      <c r="F53" s="48"/>
      <c r="G53" s="48"/>
      <c r="H53" s="49" t="s">
        <v>219</v>
      </c>
      <c r="I53" s="50">
        <v>43388</v>
      </c>
      <c r="J53" s="50">
        <v>43392</v>
      </c>
      <c r="K53" s="50"/>
      <c r="L53" s="51">
        <f t="shared" si="1"/>
        <v>5</v>
      </c>
      <c r="M53" s="94"/>
      <c r="N53" s="83"/>
      <c r="O53" s="83"/>
      <c r="P53" s="83"/>
      <c r="Q53" s="83"/>
      <c r="R53" s="83"/>
      <c r="S53" s="83"/>
      <c r="T53" s="111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</row>
    <row r="54" spans="1:34" s="38" customFormat="1" ht="14" x14ac:dyDescent="0.2">
      <c r="A54" s="46"/>
      <c r="B54" s="46"/>
      <c r="C54" s="48"/>
      <c r="D54" s="47" t="s">
        <v>170</v>
      </c>
      <c r="E54" s="48"/>
      <c r="F54" s="48"/>
      <c r="G54" s="48"/>
      <c r="H54" s="49" t="s">
        <v>219</v>
      </c>
      <c r="I54" s="50">
        <v>43395</v>
      </c>
      <c r="J54" s="50">
        <v>43399</v>
      </c>
      <c r="K54" s="50"/>
      <c r="L54" s="51">
        <f t="shared" si="1"/>
        <v>5</v>
      </c>
      <c r="M54" s="94"/>
      <c r="N54" s="83"/>
      <c r="O54" s="83"/>
      <c r="P54" s="83"/>
      <c r="Q54" s="83"/>
      <c r="R54" s="83"/>
      <c r="S54" s="83"/>
      <c r="T54" s="83"/>
      <c r="U54" s="111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</row>
    <row r="55" spans="1:34" s="38" customFormat="1" ht="14" x14ac:dyDescent="0.2">
      <c r="A55" s="46"/>
      <c r="B55" s="46"/>
      <c r="C55" s="48"/>
      <c r="D55" s="47" t="s">
        <v>216</v>
      </c>
      <c r="E55" s="48"/>
      <c r="F55" s="48"/>
      <c r="G55" s="48"/>
      <c r="H55" s="49" t="s">
        <v>222</v>
      </c>
      <c r="I55" s="50">
        <v>43346</v>
      </c>
      <c r="J55" s="50">
        <v>43373</v>
      </c>
      <c r="K55" s="52"/>
      <c r="L55" s="51">
        <f t="shared" si="1"/>
        <v>20</v>
      </c>
      <c r="M55" s="94"/>
      <c r="N55" s="111"/>
      <c r="O55" s="111"/>
      <c r="P55" s="111"/>
      <c r="Q55" s="111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</row>
    <row r="56" spans="1:34" s="38" customFormat="1" ht="14" x14ac:dyDescent="0.2">
      <c r="A56" s="46"/>
      <c r="B56" s="46"/>
      <c r="C56" s="48" t="s">
        <v>140</v>
      </c>
      <c r="D56" s="47"/>
      <c r="E56" s="48"/>
      <c r="F56" s="48"/>
      <c r="G56" s="48"/>
      <c r="H56" s="49"/>
      <c r="I56" s="53">
        <v>43346</v>
      </c>
      <c r="J56" s="53">
        <v>43373</v>
      </c>
      <c r="K56" s="50"/>
      <c r="L56" s="51">
        <f t="shared" si="1"/>
        <v>20</v>
      </c>
      <c r="M56" s="94"/>
      <c r="N56" s="111"/>
      <c r="O56" s="111"/>
      <c r="P56" s="111"/>
      <c r="Q56" s="111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</row>
    <row r="57" spans="1:34" s="38" customFormat="1" ht="14" x14ac:dyDescent="0.2">
      <c r="A57" s="46"/>
      <c r="B57" s="46"/>
      <c r="C57" s="48"/>
      <c r="D57" s="47" t="s">
        <v>171</v>
      </c>
      <c r="E57" s="48"/>
      <c r="F57" s="48"/>
      <c r="G57" s="48"/>
      <c r="H57" s="49" t="s">
        <v>219</v>
      </c>
      <c r="I57" s="50">
        <v>43346</v>
      </c>
      <c r="J57" s="50">
        <v>43350</v>
      </c>
      <c r="K57" s="50"/>
      <c r="L57" s="51">
        <f t="shared" si="1"/>
        <v>5</v>
      </c>
      <c r="M57" s="94"/>
      <c r="N57" s="111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</row>
    <row r="58" spans="1:34" s="38" customFormat="1" ht="14" x14ac:dyDescent="0.2">
      <c r="A58" s="46"/>
      <c r="B58" s="46"/>
      <c r="C58" s="48"/>
      <c r="D58" s="47" t="s">
        <v>172</v>
      </c>
      <c r="E58" s="48"/>
      <c r="F58" s="48"/>
      <c r="G58" s="48"/>
      <c r="H58" s="49" t="s">
        <v>219</v>
      </c>
      <c r="I58" s="50">
        <v>43353</v>
      </c>
      <c r="J58" s="50">
        <v>43358</v>
      </c>
      <c r="K58" s="50"/>
      <c r="L58" s="51">
        <f t="shared" si="1"/>
        <v>5</v>
      </c>
      <c r="M58" s="94"/>
      <c r="N58" s="83"/>
      <c r="O58" s="111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</row>
    <row r="59" spans="1:34" s="38" customFormat="1" ht="14" x14ac:dyDescent="0.2">
      <c r="A59" s="46"/>
      <c r="B59" s="46"/>
      <c r="C59" s="48"/>
      <c r="D59" s="47" t="s">
        <v>173</v>
      </c>
      <c r="E59" s="48"/>
      <c r="F59" s="48"/>
      <c r="G59" s="48"/>
      <c r="H59" s="49" t="s">
        <v>219</v>
      </c>
      <c r="I59" s="50">
        <v>43360</v>
      </c>
      <c r="J59" s="50">
        <v>43365</v>
      </c>
      <c r="K59" s="50"/>
      <c r="L59" s="51">
        <f t="shared" si="1"/>
        <v>5</v>
      </c>
      <c r="M59" s="94"/>
      <c r="N59" s="83"/>
      <c r="O59" s="83"/>
      <c r="P59" s="111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</row>
    <row r="60" spans="1:34" s="38" customFormat="1" ht="14" x14ac:dyDescent="0.2">
      <c r="A60" s="46"/>
      <c r="B60" s="46"/>
      <c r="C60" s="48"/>
      <c r="D60" s="47" t="s">
        <v>174</v>
      </c>
      <c r="E60" s="48"/>
      <c r="F60" s="48"/>
      <c r="G60" s="48"/>
      <c r="H60" s="49" t="s">
        <v>219</v>
      </c>
      <c r="I60" s="50">
        <v>43367</v>
      </c>
      <c r="J60" s="50">
        <v>43371</v>
      </c>
      <c r="K60" s="50"/>
      <c r="L60" s="51">
        <f t="shared" si="1"/>
        <v>5</v>
      </c>
      <c r="M60" s="94"/>
      <c r="N60" s="83"/>
      <c r="O60" s="83"/>
      <c r="P60" s="83"/>
      <c r="Q60" s="111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</row>
    <row r="61" spans="1:34" s="38" customFormat="1" ht="14" x14ac:dyDescent="0.2">
      <c r="A61" s="46"/>
      <c r="B61" s="46"/>
      <c r="C61" s="48"/>
      <c r="D61" s="47" t="s">
        <v>175</v>
      </c>
      <c r="E61" s="48"/>
      <c r="F61" s="48"/>
      <c r="G61" s="48"/>
      <c r="H61" s="49" t="s">
        <v>219</v>
      </c>
      <c r="I61" s="50">
        <v>43346</v>
      </c>
      <c r="J61" s="50">
        <v>43350</v>
      </c>
      <c r="K61" s="50"/>
      <c r="L61" s="51">
        <f t="shared" si="1"/>
        <v>5</v>
      </c>
      <c r="M61" s="94"/>
      <c r="N61" s="111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</row>
    <row r="62" spans="1:34" s="38" customFormat="1" ht="14" x14ac:dyDescent="0.2">
      <c r="A62" s="46"/>
      <c r="B62" s="46"/>
      <c r="C62" s="48"/>
      <c r="D62" s="47" t="s">
        <v>176</v>
      </c>
      <c r="E62" s="48"/>
      <c r="F62" s="48"/>
      <c r="G62" s="48"/>
      <c r="H62" s="49" t="s">
        <v>219</v>
      </c>
      <c r="I62" s="50">
        <v>43353</v>
      </c>
      <c r="J62" s="50">
        <v>43358</v>
      </c>
      <c r="K62" s="50"/>
      <c r="L62" s="51">
        <f t="shared" si="1"/>
        <v>5</v>
      </c>
      <c r="M62" s="94"/>
      <c r="N62" s="83"/>
      <c r="O62" s="111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</row>
    <row r="63" spans="1:34" s="38" customFormat="1" ht="14" x14ac:dyDescent="0.2">
      <c r="A63" s="46"/>
      <c r="B63" s="46"/>
      <c r="C63" s="48"/>
      <c r="D63" s="47" t="s">
        <v>177</v>
      </c>
      <c r="E63" s="48"/>
      <c r="F63" s="48"/>
      <c r="G63" s="48"/>
      <c r="H63" s="49" t="s">
        <v>219</v>
      </c>
      <c r="I63" s="50">
        <v>43360</v>
      </c>
      <c r="J63" s="50">
        <v>43365</v>
      </c>
      <c r="K63" s="50"/>
      <c r="L63" s="51">
        <f t="shared" si="1"/>
        <v>5</v>
      </c>
      <c r="M63" s="94"/>
      <c r="N63" s="83"/>
      <c r="O63" s="83"/>
      <c r="P63" s="111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</row>
    <row r="64" spans="1:34" s="38" customFormat="1" ht="14" x14ac:dyDescent="0.2">
      <c r="A64" s="46"/>
      <c r="B64" s="46"/>
      <c r="C64" s="48"/>
      <c r="D64" s="47" t="s">
        <v>178</v>
      </c>
      <c r="E64" s="48"/>
      <c r="F64" s="48"/>
      <c r="G64" s="48"/>
      <c r="H64" s="49" t="s">
        <v>219</v>
      </c>
      <c r="I64" s="50">
        <v>43367</v>
      </c>
      <c r="J64" s="50">
        <v>43371</v>
      </c>
      <c r="K64" s="50"/>
      <c r="L64" s="51">
        <f t="shared" si="1"/>
        <v>5</v>
      </c>
      <c r="M64" s="94"/>
      <c r="N64" s="83"/>
      <c r="O64" s="83"/>
      <c r="P64" s="83"/>
      <c r="Q64" s="111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</row>
    <row r="65" spans="1:34" s="38" customFormat="1" ht="14" x14ac:dyDescent="0.2">
      <c r="A65" s="140"/>
      <c r="B65" s="140" t="s">
        <v>138</v>
      </c>
      <c r="C65" s="141"/>
      <c r="D65" s="142"/>
      <c r="E65" s="141"/>
      <c r="F65" s="141"/>
      <c r="G65" s="141"/>
      <c r="H65" s="143"/>
      <c r="I65" s="144">
        <v>43381</v>
      </c>
      <c r="J65" s="144">
        <v>43434</v>
      </c>
      <c r="K65" s="145"/>
      <c r="L65" s="51">
        <f t="shared" si="1"/>
        <v>40</v>
      </c>
      <c r="M65" s="94"/>
      <c r="N65" s="83"/>
      <c r="O65" s="83"/>
      <c r="P65" s="83"/>
      <c r="Q65" s="83"/>
      <c r="R65" s="83"/>
      <c r="S65" s="111"/>
      <c r="T65" s="111"/>
      <c r="U65" s="111"/>
      <c r="V65" s="111"/>
      <c r="W65" s="111"/>
      <c r="X65" s="111"/>
      <c r="Y65" s="111"/>
      <c r="Z65" s="111"/>
      <c r="AA65" s="83"/>
      <c r="AB65" s="83"/>
      <c r="AC65" s="83"/>
      <c r="AD65" s="83"/>
      <c r="AE65" s="83"/>
      <c r="AF65" s="83"/>
      <c r="AG65" s="83"/>
      <c r="AH65" s="83"/>
    </row>
    <row r="66" spans="1:34" s="38" customFormat="1" ht="14" x14ac:dyDescent="0.2">
      <c r="A66" s="46"/>
      <c r="B66" s="46"/>
      <c r="C66" s="48"/>
      <c r="D66" s="47" t="s">
        <v>190</v>
      </c>
      <c r="E66" s="48"/>
      <c r="F66" s="48"/>
      <c r="G66" s="48"/>
      <c r="H66" s="49" t="s">
        <v>223</v>
      </c>
      <c r="I66" s="50">
        <v>43381</v>
      </c>
      <c r="J66" s="50">
        <v>43385</v>
      </c>
      <c r="K66" s="50"/>
      <c r="L66" s="51">
        <f t="shared" si="1"/>
        <v>5</v>
      </c>
      <c r="M66" s="94"/>
      <c r="N66" s="83"/>
      <c r="O66" s="83"/>
      <c r="P66" s="83"/>
      <c r="Q66" s="83"/>
      <c r="R66" s="83"/>
      <c r="S66" s="111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</row>
    <row r="67" spans="1:34" s="38" customFormat="1" ht="14" x14ac:dyDescent="0.2">
      <c r="A67" s="46"/>
      <c r="B67" s="46"/>
      <c r="C67" s="48"/>
      <c r="D67" s="47" t="s">
        <v>191</v>
      </c>
      <c r="E67" s="48"/>
      <c r="F67" s="48"/>
      <c r="G67" s="48"/>
      <c r="H67" s="49" t="s">
        <v>223</v>
      </c>
      <c r="I67" s="50">
        <v>43388</v>
      </c>
      <c r="J67" s="50">
        <v>43392</v>
      </c>
      <c r="K67" s="50"/>
      <c r="L67" s="51">
        <f t="shared" si="1"/>
        <v>5</v>
      </c>
      <c r="M67" s="94"/>
      <c r="N67" s="83"/>
      <c r="O67" s="83"/>
      <c r="P67" s="83"/>
      <c r="Q67" s="83"/>
      <c r="R67" s="83"/>
      <c r="S67" s="83"/>
      <c r="T67" s="111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</row>
    <row r="68" spans="1:34" s="38" customFormat="1" ht="14" x14ac:dyDescent="0.2">
      <c r="A68" s="46"/>
      <c r="B68" s="46"/>
      <c r="C68" s="48"/>
      <c r="D68" s="47" t="s">
        <v>192</v>
      </c>
      <c r="E68" s="48"/>
      <c r="F68" s="48"/>
      <c r="G68" s="48"/>
      <c r="H68" s="49" t="s">
        <v>223</v>
      </c>
      <c r="I68" s="50">
        <v>43381</v>
      </c>
      <c r="J68" s="50">
        <v>43385</v>
      </c>
      <c r="K68" s="50"/>
      <c r="L68" s="51">
        <f t="shared" si="1"/>
        <v>5</v>
      </c>
      <c r="M68" s="94"/>
      <c r="N68" s="83"/>
      <c r="O68" s="83"/>
      <c r="P68" s="83"/>
      <c r="Q68" s="83"/>
      <c r="R68" s="83"/>
      <c r="S68" s="111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</row>
    <row r="69" spans="1:34" s="38" customFormat="1" ht="14" x14ac:dyDescent="0.2">
      <c r="A69" s="46"/>
      <c r="B69" s="46"/>
      <c r="C69" s="48"/>
      <c r="D69" s="47" t="s">
        <v>193</v>
      </c>
      <c r="E69" s="48"/>
      <c r="F69" s="48"/>
      <c r="G69" s="48"/>
      <c r="H69" s="49" t="s">
        <v>223</v>
      </c>
      <c r="I69" s="50">
        <v>43388</v>
      </c>
      <c r="J69" s="50">
        <v>43392</v>
      </c>
      <c r="K69" s="50"/>
      <c r="L69" s="51">
        <f t="shared" ref="L69:L135" si="2">NETWORKDAYS(I69,J69,0)</f>
        <v>5</v>
      </c>
      <c r="M69" s="94"/>
      <c r="N69" s="83"/>
      <c r="O69" s="83"/>
      <c r="P69" s="83"/>
      <c r="Q69" s="83"/>
      <c r="R69" s="83"/>
      <c r="S69" s="83"/>
      <c r="T69" s="111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</row>
    <row r="70" spans="1:34" s="38" customFormat="1" ht="14" x14ac:dyDescent="0.2">
      <c r="A70" s="46"/>
      <c r="B70" s="46"/>
      <c r="C70" s="48"/>
      <c r="D70" s="47" t="s">
        <v>196</v>
      </c>
      <c r="E70" s="48"/>
      <c r="F70" s="48"/>
      <c r="G70" s="48"/>
      <c r="H70" s="49" t="s">
        <v>217</v>
      </c>
      <c r="I70" s="50">
        <v>43395</v>
      </c>
      <c r="J70" s="50">
        <v>43400</v>
      </c>
      <c r="K70" s="50"/>
      <c r="L70" s="51">
        <f t="shared" si="2"/>
        <v>5</v>
      </c>
      <c r="M70" s="94"/>
      <c r="N70" s="83"/>
      <c r="O70" s="83"/>
      <c r="P70" s="83"/>
      <c r="Q70" s="83"/>
      <c r="R70" s="83"/>
      <c r="S70" s="83"/>
      <c r="T70" s="83"/>
      <c r="U70" s="111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</row>
    <row r="71" spans="1:34" s="38" customFormat="1" ht="14" x14ac:dyDescent="0.2">
      <c r="A71" s="46"/>
      <c r="B71" s="46"/>
      <c r="C71" s="48"/>
      <c r="D71" s="47" t="s">
        <v>197</v>
      </c>
      <c r="E71" s="48"/>
      <c r="F71" s="48"/>
      <c r="G71" s="48"/>
      <c r="H71" s="49" t="s">
        <v>217</v>
      </c>
      <c r="I71" s="50">
        <v>43402</v>
      </c>
      <c r="J71" s="50">
        <v>43404</v>
      </c>
      <c r="K71" s="50"/>
      <c r="L71" s="51">
        <f t="shared" si="2"/>
        <v>3</v>
      </c>
      <c r="M71" s="94"/>
      <c r="N71" s="83"/>
      <c r="O71" s="83"/>
      <c r="P71" s="83"/>
      <c r="Q71" s="83"/>
      <c r="R71" s="83"/>
      <c r="S71" s="83"/>
      <c r="T71" s="83"/>
      <c r="U71" s="83"/>
      <c r="V71" s="111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</row>
    <row r="72" spans="1:34" s="38" customFormat="1" ht="14" x14ac:dyDescent="0.2">
      <c r="A72" s="46"/>
      <c r="B72" s="46"/>
      <c r="C72" s="48"/>
      <c r="D72" s="47" t="s">
        <v>195</v>
      </c>
      <c r="E72" s="48"/>
      <c r="F72" s="48"/>
      <c r="G72" s="48"/>
      <c r="H72" s="49" t="s">
        <v>217</v>
      </c>
      <c r="I72" s="50">
        <v>43395</v>
      </c>
      <c r="J72" s="50">
        <v>43400</v>
      </c>
      <c r="K72" s="50"/>
      <c r="L72" s="51">
        <f t="shared" si="2"/>
        <v>5</v>
      </c>
      <c r="M72" s="94"/>
      <c r="N72" s="83"/>
      <c r="O72" s="83"/>
      <c r="P72" s="83"/>
      <c r="Q72" s="83"/>
      <c r="R72" s="83"/>
      <c r="S72" s="83"/>
      <c r="T72" s="83"/>
      <c r="U72" s="111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</row>
    <row r="73" spans="1:34" s="38" customFormat="1" ht="14" x14ac:dyDescent="0.2">
      <c r="A73" s="46"/>
      <c r="B73" s="46"/>
      <c r="C73" s="48"/>
      <c r="D73" s="47" t="s">
        <v>194</v>
      </c>
      <c r="E73" s="48"/>
      <c r="F73" s="48"/>
      <c r="G73" s="48"/>
      <c r="H73" s="49" t="s">
        <v>217</v>
      </c>
      <c r="I73" s="50">
        <v>43402</v>
      </c>
      <c r="J73" s="50">
        <v>43404</v>
      </c>
      <c r="K73" s="50"/>
      <c r="L73" s="51">
        <f t="shared" si="2"/>
        <v>3</v>
      </c>
      <c r="M73" s="94"/>
      <c r="N73" s="83"/>
      <c r="O73" s="83"/>
      <c r="P73" s="83"/>
      <c r="Q73" s="83"/>
      <c r="R73" s="83"/>
      <c r="S73" s="83"/>
      <c r="T73" s="83"/>
      <c r="U73" s="83"/>
      <c r="V73" s="111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</row>
    <row r="74" spans="1:34" s="38" customFormat="1" ht="14" x14ac:dyDescent="0.2">
      <c r="A74" s="46"/>
      <c r="B74" s="46"/>
      <c r="C74" s="48"/>
      <c r="D74" s="47" t="s">
        <v>199</v>
      </c>
      <c r="E74" s="48"/>
      <c r="F74" s="48"/>
      <c r="G74" s="48"/>
      <c r="H74" s="49" t="s">
        <v>224</v>
      </c>
      <c r="I74" s="50">
        <v>43395</v>
      </c>
      <c r="J74" s="50">
        <v>43400</v>
      </c>
      <c r="K74" s="50"/>
      <c r="L74" s="51">
        <f t="shared" si="2"/>
        <v>5</v>
      </c>
      <c r="M74" s="94"/>
      <c r="N74" s="83"/>
      <c r="O74" s="83"/>
      <c r="P74" s="83"/>
      <c r="Q74" s="83"/>
      <c r="R74" s="83"/>
      <c r="S74" s="83"/>
      <c r="T74" s="83"/>
      <c r="U74" s="111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</row>
    <row r="75" spans="1:34" s="38" customFormat="1" ht="14" x14ac:dyDescent="0.2">
      <c r="A75" s="46"/>
      <c r="B75" s="46"/>
      <c r="C75" s="48"/>
      <c r="D75" s="47" t="s">
        <v>200</v>
      </c>
      <c r="E75" s="48"/>
      <c r="F75" s="48"/>
      <c r="G75" s="48"/>
      <c r="H75" s="49" t="s">
        <v>224</v>
      </c>
      <c r="I75" s="50">
        <v>43402</v>
      </c>
      <c r="J75" s="50">
        <v>43404</v>
      </c>
      <c r="K75" s="50"/>
      <c r="L75" s="51">
        <f t="shared" si="2"/>
        <v>3</v>
      </c>
      <c r="M75" s="94"/>
      <c r="N75" s="83"/>
      <c r="O75" s="83"/>
      <c r="P75" s="83"/>
      <c r="Q75" s="83"/>
      <c r="R75" s="83"/>
      <c r="S75" s="83"/>
      <c r="T75" s="83"/>
      <c r="U75" s="83"/>
      <c r="V75" s="111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</row>
    <row r="76" spans="1:34" s="38" customFormat="1" ht="14" x14ac:dyDescent="0.2">
      <c r="A76" s="46"/>
      <c r="B76" s="46"/>
      <c r="C76" s="48"/>
      <c r="D76" s="47" t="s">
        <v>203</v>
      </c>
      <c r="E76" s="48"/>
      <c r="F76" s="48"/>
      <c r="G76" s="48"/>
      <c r="H76" s="49" t="s">
        <v>224</v>
      </c>
      <c r="I76" s="50">
        <v>43388</v>
      </c>
      <c r="J76" s="50">
        <v>43392</v>
      </c>
      <c r="K76" s="50"/>
      <c r="L76" s="51">
        <f t="shared" si="2"/>
        <v>5</v>
      </c>
      <c r="M76" s="94"/>
      <c r="N76" s="83"/>
      <c r="O76" s="83"/>
      <c r="P76" s="83"/>
      <c r="Q76" s="83"/>
      <c r="R76" s="83"/>
      <c r="S76" s="83"/>
      <c r="T76" s="111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</row>
    <row r="77" spans="1:34" s="38" customFormat="1" ht="14" x14ac:dyDescent="0.2">
      <c r="A77" s="46"/>
      <c r="B77" s="46"/>
      <c r="C77" s="48"/>
      <c r="D77" s="47" t="s">
        <v>204</v>
      </c>
      <c r="E77" s="48"/>
      <c r="F77" s="48"/>
      <c r="G77" s="48"/>
      <c r="H77" s="49" t="s">
        <v>224</v>
      </c>
      <c r="I77" s="50">
        <v>43395</v>
      </c>
      <c r="J77" s="50">
        <v>43399</v>
      </c>
      <c r="K77" s="50"/>
      <c r="L77" s="51">
        <f t="shared" si="2"/>
        <v>5</v>
      </c>
      <c r="M77" s="94"/>
      <c r="N77" s="83"/>
      <c r="O77" s="83"/>
      <c r="P77" s="83"/>
      <c r="Q77" s="83"/>
      <c r="R77" s="83"/>
      <c r="S77" s="83"/>
      <c r="T77" s="83"/>
      <c r="U77" s="111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</row>
    <row r="78" spans="1:34" s="38" customFormat="1" ht="14" x14ac:dyDescent="0.2">
      <c r="A78" s="46"/>
      <c r="B78" s="46"/>
      <c r="C78" s="48"/>
      <c r="D78" s="47" t="s">
        <v>205</v>
      </c>
      <c r="E78" s="48"/>
      <c r="F78" s="48"/>
      <c r="G78" s="48"/>
      <c r="H78" s="49" t="s">
        <v>224</v>
      </c>
      <c r="I78" s="50">
        <v>43395</v>
      </c>
      <c r="J78" s="50">
        <v>43399</v>
      </c>
      <c r="K78" s="50"/>
      <c r="L78" s="51">
        <f t="shared" si="2"/>
        <v>5</v>
      </c>
      <c r="M78" s="94"/>
      <c r="N78" s="83"/>
      <c r="O78" s="83"/>
      <c r="P78" s="83"/>
      <c r="Q78" s="83"/>
      <c r="R78" s="83"/>
      <c r="S78" s="83"/>
      <c r="T78" s="83"/>
      <c r="U78" s="111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</row>
    <row r="79" spans="1:34" s="38" customFormat="1" ht="14" x14ac:dyDescent="0.2">
      <c r="A79" s="46"/>
      <c r="B79" s="46"/>
      <c r="C79" s="48"/>
      <c r="D79" s="47" t="s">
        <v>206</v>
      </c>
      <c r="E79" s="48"/>
      <c r="F79" s="48"/>
      <c r="G79" s="48"/>
      <c r="H79" s="49" t="s">
        <v>224</v>
      </c>
      <c r="I79" s="50">
        <v>43402</v>
      </c>
      <c r="J79" s="50">
        <v>43406</v>
      </c>
      <c r="K79" s="50"/>
      <c r="L79" s="51">
        <f t="shared" si="2"/>
        <v>5</v>
      </c>
      <c r="M79" s="94"/>
      <c r="N79" s="83"/>
      <c r="O79" s="83"/>
      <c r="P79" s="83"/>
      <c r="Q79" s="83"/>
      <c r="R79" s="83"/>
      <c r="S79" s="83"/>
      <c r="T79" s="83"/>
      <c r="U79" s="83"/>
      <c r="V79" s="111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</row>
    <row r="80" spans="1:34" s="38" customFormat="1" ht="14" x14ac:dyDescent="0.2">
      <c r="A80" s="46"/>
      <c r="B80" s="46"/>
      <c r="C80" s="48"/>
      <c r="D80" s="47" t="s">
        <v>207</v>
      </c>
      <c r="E80" s="48"/>
      <c r="F80" s="48"/>
      <c r="G80" s="48"/>
      <c r="H80" s="49" t="s">
        <v>223</v>
      </c>
      <c r="I80" s="50">
        <v>43402</v>
      </c>
      <c r="J80" s="50">
        <v>43406</v>
      </c>
      <c r="K80" s="50"/>
      <c r="L80" s="51">
        <f t="shared" si="2"/>
        <v>5</v>
      </c>
      <c r="M80" s="94"/>
      <c r="N80" s="83"/>
      <c r="O80" s="83"/>
      <c r="P80" s="83"/>
      <c r="Q80" s="83"/>
      <c r="R80" s="83"/>
      <c r="S80" s="83"/>
      <c r="T80" s="83"/>
      <c r="U80" s="83"/>
      <c r="V80" s="111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</row>
    <row r="81" spans="1:34" s="38" customFormat="1" ht="14" x14ac:dyDescent="0.2">
      <c r="A81" s="46"/>
      <c r="B81" s="46"/>
      <c r="C81" s="48"/>
      <c r="D81" s="47" t="s">
        <v>208</v>
      </c>
      <c r="E81" s="48"/>
      <c r="F81" s="48"/>
      <c r="G81" s="48"/>
      <c r="H81" s="49" t="s">
        <v>223</v>
      </c>
      <c r="I81" s="50">
        <v>43402</v>
      </c>
      <c r="J81" s="50">
        <v>43406</v>
      </c>
      <c r="K81" s="50"/>
      <c r="L81" s="51">
        <f t="shared" si="2"/>
        <v>5</v>
      </c>
      <c r="M81" s="94"/>
      <c r="N81" s="83"/>
      <c r="O81" s="83"/>
      <c r="P81" s="83"/>
      <c r="Q81" s="83"/>
      <c r="R81" s="83"/>
      <c r="S81" s="83"/>
      <c r="T81" s="83"/>
      <c r="U81" s="83"/>
      <c r="V81" s="111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</row>
    <row r="82" spans="1:34" s="38" customFormat="1" ht="14" x14ac:dyDescent="0.2">
      <c r="A82" s="46"/>
      <c r="B82" s="46"/>
      <c r="C82" s="48"/>
      <c r="D82" s="47" t="s">
        <v>209</v>
      </c>
      <c r="E82" s="48"/>
      <c r="F82" s="48"/>
      <c r="G82" s="48"/>
      <c r="H82" s="49" t="s">
        <v>223</v>
      </c>
      <c r="I82" s="50">
        <v>43402</v>
      </c>
      <c r="J82" s="50">
        <v>43406</v>
      </c>
      <c r="K82" s="50"/>
      <c r="L82" s="51">
        <f t="shared" si="2"/>
        <v>5</v>
      </c>
      <c r="M82" s="94"/>
      <c r="N82" s="83"/>
      <c r="O82" s="83"/>
      <c r="P82" s="83"/>
      <c r="Q82" s="83"/>
      <c r="R82" s="83"/>
      <c r="S82" s="83"/>
      <c r="T82" s="83"/>
      <c r="U82" s="83"/>
      <c r="V82" s="111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</row>
    <row r="83" spans="1:34" s="38" customFormat="1" ht="14" x14ac:dyDescent="0.2">
      <c r="A83" s="46"/>
      <c r="B83" s="46"/>
      <c r="C83" s="48"/>
      <c r="D83" s="47" t="s">
        <v>210</v>
      </c>
      <c r="E83" s="48"/>
      <c r="F83" s="48"/>
      <c r="G83" s="48"/>
      <c r="H83" s="49" t="s">
        <v>217</v>
      </c>
      <c r="I83" s="50">
        <v>43409</v>
      </c>
      <c r="J83" s="50">
        <v>43413</v>
      </c>
      <c r="K83" s="50"/>
      <c r="L83" s="51">
        <f t="shared" si="2"/>
        <v>5</v>
      </c>
      <c r="M83" s="94"/>
      <c r="N83" s="83"/>
      <c r="O83" s="83"/>
      <c r="P83" s="83"/>
      <c r="Q83" s="83"/>
      <c r="R83" s="83"/>
      <c r="S83" s="83"/>
      <c r="T83" s="83"/>
      <c r="U83" s="83"/>
      <c r="V83" s="83"/>
      <c r="W83" s="111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</row>
    <row r="84" spans="1:34" s="38" customFormat="1" ht="14" x14ac:dyDescent="0.2">
      <c r="A84" s="46"/>
      <c r="B84" s="46"/>
      <c r="C84" s="48"/>
      <c r="D84" s="47" t="s">
        <v>211</v>
      </c>
      <c r="E84" s="48"/>
      <c r="F84" s="48"/>
      <c r="G84" s="48"/>
      <c r="H84" s="49" t="s">
        <v>217</v>
      </c>
      <c r="I84" s="50">
        <v>43416</v>
      </c>
      <c r="J84" s="50">
        <v>43420</v>
      </c>
      <c r="K84" s="50"/>
      <c r="L84" s="51">
        <f t="shared" si="2"/>
        <v>5</v>
      </c>
      <c r="M84" s="94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111"/>
      <c r="Y84" s="83"/>
      <c r="Z84" s="83"/>
      <c r="AA84" s="83"/>
      <c r="AB84" s="83"/>
      <c r="AC84" s="83"/>
      <c r="AD84" s="83"/>
      <c r="AE84" s="83"/>
      <c r="AF84" s="83"/>
      <c r="AG84" s="83"/>
      <c r="AH84" s="83"/>
    </row>
    <row r="85" spans="1:34" s="38" customFormat="1" ht="14" x14ac:dyDescent="0.2">
      <c r="A85" s="46"/>
      <c r="B85" s="46"/>
      <c r="C85" s="48"/>
      <c r="D85" s="47" t="s">
        <v>212</v>
      </c>
      <c r="E85" s="48"/>
      <c r="F85" s="48"/>
      <c r="G85" s="48"/>
      <c r="H85" s="49" t="s">
        <v>217</v>
      </c>
      <c r="I85" s="50">
        <v>43423</v>
      </c>
      <c r="J85" s="50">
        <v>43427</v>
      </c>
      <c r="K85" s="50"/>
      <c r="L85" s="51">
        <f t="shared" si="2"/>
        <v>5</v>
      </c>
      <c r="M85" s="94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111"/>
      <c r="Z85" s="83"/>
      <c r="AA85" s="83"/>
      <c r="AB85" s="83"/>
      <c r="AC85" s="83"/>
      <c r="AD85" s="83"/>
      <c r="AE85" s="83"/>
      <c r="AF85" s="83"/>
      <c r="AG85" s="83"/>
      <c r="AH85" s="83"/>
    </row>
    <row r="86" spans="1:34" s="38" customFormat="1" ht="14" x14ac:dyDescent="0.2">
      <c r="A86" s="46"/>
      <c r="B86" s="46"/>
      <c r="C86" s="48"/>
      <c r="D86" s="47" t="s">
        <v>213</v>
      </c>
      <c r="E86" s="48"/>
      <c r="F86" s="48"/>
      <c r="G86" s="48"/>
      <c r="H86" s="49" t="s">
        <v>217</v>
      </c>
      <c r="I86" s="50">
        <v>43430</v>
      </c>
      <c r="J86" s="50">
        <v>43434</v>
      </c>
      <c r="K86" s="50"/>
      <c r="L86" s="51">
        <f t="shared" si="2"/>
        <v>5</v>
      </c>
      <c r="M86" s="94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111"/>
      <c r="AA86" s="83"/>
      <c r="AB86" s="83"/>
      <c r="AC86" s="83"/>
      <c r="AD86" s="83"/>
      <c r="AE86" s="83"/>
      <c r="AF86" s="83"/>
      <c r="AG86" s="83"/>
      <c r="AH86" s="83"/>
    </row>
    <row r="87" spans="1:34" x14ac:dyDescent="0.25">
      <c r="A87" s="125"/>
      <c r="B87" s="133" t="s">
        <v>257</v>
      </c>
      <c r="C87" s="135"/>
      <c r="D87" s="127"/>
      <c r="E87" s="134"/>
      <c r="F87" s="133"/>
      <c r="G87" s="133"/>
      <c r="H87" s="134"/>
      <c r="I87" s="131">
        <v>43346</v>
      </c>
      <c r="J87" s="131">
        <v>43358</v>
      </c>
      <c r="K87" s="132"/>
      <c r="L87" s="102">
        <f t="shared" si="2"/>
        <v>10</v>
      </c>
      <c r="M87" s="110"/>
      <c r="N87" s="111"/>
      <c r="O87" s="111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</row>
    <row r="88" spans="1:34" x14ac:dyDescent="0.25">
      <c r="A88" s="103"/>
      <c r="B88" s="95"/>
      <c r="C88" s="182" t="s">
        <v>386</v>
      </c>
      <c r="D88" s="113" t="s">
        <v>273</v>
      </c>
      <c r="E88" s="92"/>
      <c r="F88" s="95"/>
      <c r="G88" s="95"/>
      <c r="H88" s="92" t="s">
        <v>274</v>
      </c>
      <c r="I88" s="101">
        <v>43346</v>
      </c>
      <c r="J88" s="101">
        <v>43350</v>
      </c>
      <c r="K88" s="104"/>
      <c r="L88" s="102">
        <f t="shared" si="2"/>
        <v>5</v>
      </c>
      <c r="M88" s="105"/>
      <c r="N88" s="111"/>
      <c r="O88" s="107"/>
      <c r="P88" s="107"/>
      <c r="Q88" s="107"/>
      <c r="R88" s="108"/>
      <c r="S88" s="107"/>
      <c r="T88" s="107"/>
      <c r="U88" s="107"/>
      <c r="V88" s="109"/>
      <c r="W88" s="109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</row>
    <row r="89" spans="1:34" x14ac:dyDescent="0.25">
      <c r="A89" s="103"/>
      <c r="B89" s="95"/>
      <c r="C89" s="183"/>
      <c r="D89" s="113" t="s">
        <v>275</v>
      </c>
      <c r="E89" s="92" t="s">
        <v>276</v>
      </c>
      <c r="F89" s="95"/>
      <c r="G89" s="95"/>
      <c r="H89" s="92" t="s">
        <v>274</v>
      </c>
      <c r="I89" s="101">
        <v>43353</v>
      </c>
      <c r="J89" s="101">
        <v>43356</v>
      </c>
      <c r="K89" s="104"/>
      <c r="L89" s="102">
        <f t="shared" si="2"/>
        <v>4</v>
      </c>
      <c r="M89" s="105"/>
      <c r="N89" s="100"/>
      <c r="O89" s="86"/>
      <c r="P89" s="83"/>
      <c r="Q89" s="83"/>
      <c r="R89" s="84"/>
      <c r="S89" s="83"/>
      <c r="T89" s="83"/>
      <c r="U89" s="83"/>
      <c r="V89" s="85"/>
      <c r="W89" s="85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</row>
    <row r="90" spans="1:34" x14ac:dyDescent="0.25">
      <c r="A90" s="103"/>
      <c r="B90" s="95"/>
      <c r="C90" s="184"/>
      <c r="D90" s="113" t="s">
        <v>277</v>
      </c>
      <c r="E90" s="92" t="s">
        <v>278</v>
      </c>
      <c r="F90" s="95"/>
      <c r="G90" s="95"/>
      <c r="H90" s="92" t="s">
        <v>274</v>
      </c>
      <c r="I90" s="101">
        <v>43357</v>
      </c>
      <c r="J90" s="101">
        <v>43358</v>
      </c>
      <c r="K90" s="104"/>
      <c r="L90" s="102">
        <f t="shared" si="2"/>
        <v>1</v>
      </c>
      <c r="M90" s="105"/>
      <c r="N90" s="100"/>
      <c r="O90" s="86"/>
      <c r="P90" s="83"/>
      <c r="Q90" s="83"/>
      <c r="R90" s="87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</row>
    <row r="91" spans="1:34" x14ac:dyDescent="0.25">
      <c r="A91" s="103"/>
      <c r="B91" s="95"/>
      <c r="C91" s="113" t="s">
        <v>387</v>
      </c>
      <c r="D91" s="97"/>
      <c r="E91" s="92"/>
      <c r="F91" s="95"/>
      <c r="G91" s="95"/>
      <c r="H91" s="49" t="s">
        <v>223</v>
      </c>
      <c r="I91" s="101"/>
      <c r="J91" s="101"/>
      <c r="K91" s="104"/>
      <c r="L91" s="102">
        <f t="shared" si="2"/>
        <v>0</v>
      </c>
      <c r="M91" s="105"/>
      <c r="N91" s="100"/>
      <c r="O91" s="86"/>
      <c r="P91" s="83"/>
      <c r="Q91" s="83"/>
      <c r="R91" s="87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</row>
    <row r="92" spans="1:34" x14ac:dyDescent="0.25">
      <c r="A92" s="103"/>
      <c r="B92" s="95"/>
      <c r="C92" s="113" t="s">
        <v>388</v>
      </c>
      <c r="D92" s="97"/>
      <c r="E92" s="92"/>
      <c r="F92" s="95"/>
      <c r="G92" s="95"/>
      <c r="H92" s="92" t="s">
        <v>477</v>
      </c>
      <c r="I92" s="101">
        <v>43353</v>
      </c>
      <c r="J92" s="101">
        <v>43450</v>
      </c>
      <c r="K92" s="104"/>
      <c r="L92" s="102">
        <f t="shared" si="2"/>
        <v>70</v>
      </c>
      <c r="M92" s="105"/>
      <c r="N92" s="100"/>
      <c r="O92" s="119"/>
      <c r="P92" s="83"/>
      <c r="Q92" s="83"/>
      <c r="R92" s="87"/>
      <c r="S92" s="83"/>
      <c r="T92" s="83"/>
      <c r="U92" s="83"/>
      <c r="V92" s="83"/>
      <c r="W92" s="83"/>
      <c r="X92" s="83"/>
      <c r="Y92" s="83"/>
      <c r="Z92" s="83"/>
      <c r="AA92" s="83"/>
      <c r="AB92" s="119"/>
      <c r="AC92" s="119"/>
      <c r="AD92" s="83"/>
      <c r="AE92" s="83"/>
      <c r="AF92" s="83"/>
      <c r="AG92" s="83"/>
      <c r="AH92" s="83"/>
    </row>
    <row r="93" spans="1:34" x14ac:dyDescent="0.25">
      <c r="A93" s="103"/>
      <c r="B93" s="95"/>
      <c r="C93" s="149" t="s">
        <v>460</v>
      </c>
      <c r="D93" s="97" t="s">
        <v>461</v>
      </c>
      <c r="E93" s="92"/>
      <c r="F93" s="95"/>
      <c r="G93" s="95"/>
      <c r="H93" s="92" t="s">
        <v>462</v>
      </c>
      <c r="I93" s="101"/>
      <c r="J93" s="101"/>
      <c r="K93" s="104"/>
      <c r="L93" s="102"/>
      <c r="M93" s="105"/>
      <c r="N93" s="100"/>
      <c r="O93" s="83"/>
      <c r="P93" s="119"/>
      <c r="Q93" s="119"/>
      <c r="R93" s="87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119"/>
      <c r="AD93" s="83"/>
      <c r="AE93" s="83"/>
      <c r="AF93" s="83"/>
      <c r="AG93" s="83"/>
      <c r="AH93" s="83"/>
    </row>
    <row r="94" spans="1:34" x14ac:dyDescent="0.25">
      <c r="A94" s="103"/>
      <c r="B94" s="95"/>
      <c r="C94" s="149" t="s">
        <v>463</v>
      </c>
      <c r="D94" s="97"/>
      <c r="E94" s="92"/>
      <c r="F94" s="95"/>
      <c r="G94" s="95"/>
      <c r="H94" s="92" t="s">
        <v>464</v>
      </c>
      <c r="I94" s="101"/>
      <c r="J94" s="101"/>
      <c r="K94" s="104"/>
      <c r="L94" s="102"/>
      <c r="M94" s="105"/>
      <c r="N94" s="100"/>
      <c r="O94" s="83"/>
      <c r="P94" s="83"/>
      <c r="Q94" s="83"/>
      <c r="R94" s="87"/>
      <c r="S94" s="83"/>
      <c r="T94" s="119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</row>
    <row r="95" spans="1:34" x14ac:dyDescent="0.25">
      <c r="A95" s="125"/>
      <c r="B95" s="133" t="s">
        <v>258</v>
      </c>
      <c r="C95" s="135"/>
      <c r="D95" s="127"/>
      <c r="E95" s="134"/>
      <c r="F95" s="133"/>
      <c r="G95" s="133"/>
      <c r="H95" s="134"/>
      <c r="I95" s="131">
        <v>43325</v>
      </c>
      <c r="J95" s="131">
        <v>43448</v>
      </c>
      <c r="K95" s="132"/>
      <c r="L95" s="102">
        <f t="shared" si="2"/>
        <v>90</v>
      </c>
      <c r="M95" s="105"/>
      <c r="N95" s="100"/>
      <c r="O95" s="83"/>
      <c r="P95" s="83"/>
      <c r="Q95" s="83"/>
      <c r="R95" s="84"/>
      <c r="S95" s="83"/>
      <c r="T95" s="83"/>
      <c r="U95" s="83"/>
      <c r="V95" s="83"/>
      <c r="W95" s="83"/>
      <c r="X95" s="83"/>
      <c r="Y95" s="83"/>
      <c r="Z95" s="85"/>
      <c r="AA95" s="85"/>
      <c r="AB95" s="85"/>
      <c r="AC95" s="85"/>
      <c r="AD95" s="83"/>
      <c r="AE95" s="85"/>
      <c r="AF95" s="85"/>
      <c r="AG95" s="85"/>
      <c r="AH95" s="85"/>
    </row>
    <row r="96" spans="1:34" x14ac:dyDescent="0.25">
      <c r="A96" s="103"/>
      <c r="B96" s="95"/>
      <c r="C96" s="113" t="s">
        <v>279</v>
      </c>
      <c r="D96" s="97" t="s">
        <v>280</v>
      </c>
      <c r="E96" s="92" t="s">
        <v>281</v>
      </c>
      <c r="F96" s="95"/>
      <c r="G96" s="95"/>
      <c r="H96" s="92" t="s">
        <v>223</v>
      </c>
      <c r="I96" s="101">
        <v>43370</v>
      </c>
      <c r="J96" s="101">
        <v>43371</v>
      </c>
      <c r="K96" s="104"/>
      <c r="L96" s="102">
        <f t="shared" si="2"/>
        <v>2</v>
      </c>
      <c r="M96" s="105"/>
      <c r="N96" s="100"/>
      <c r="O96" s="86"/>
      <c r="P96" s="86"/>
      <c r="Q96" s="86"/>
      <c r="R96" s="84"/>
      <c r="S96" s="83"/>
      <c r="T96" s="83"/>
      <c r="U96" s="83"/>
      <c r="V96" s="83"/>
      <c r="W96" s="83"/>
      <c r="X96" s="83"/>
      <c r="Y96" s="83"/>
      <c r="Z96" s="85"/>
      <c r="AA96" s="85"/>
      <c r="AB96" s="85"/>
      <c r="AC96" s="85"/>
      <c r="AD96" s="83"/>
      <c r="AE96" s="85"/>
      <c r="AF96" s="85"/>
      <c r="AG96" s="85"/>
      <c r="AH96" s="85"/>
    </row>
    <row r="97" spans="1:34" x14ac:dyDescent="0.25">
      <c r="A97" s="103"/>
      <c r="B97" s="95"/>
      <c r="C97" s="113" t="s">
        <v>282</v>
      </c>
      <c r="D97" s="97" t="s">
        <v>283</v>
      </c>
      <c r="E97" s="92"/>
      <c r="F97" s="92"/>
      <c r="G97" s="92"/>
      <c r="H97" s="93" t="s">
        <v>434</v>
      </c>
      <c r="I97" s="101">
        <v>43360</v>
      </c>
      <c r="J97" s="101">
        <v>43366</v>
      </c>
      <c r="K97" s="104"/>
      <c r="L97" s="102">
        <f t="shared" si="2"/>
        <v>5</v>
      </c>
      <c r="M97" s="105" t="s">
        <v>479</v>
      </c>
      <c r="N97" s="100"/>
      <c r="O97" s="83"/>
      <c r="P97" s="119"/>
      <c r="Q97" s="83"/>
      <c r="R97" s="84"/>
      <c r="S97" s="83"/>
      <c r="T97" s="83"/>
      <c r="U97" s="83"/>
      <c r="V97" s="83"/>
      <c r="W97" s="83"/>
      <c r="X97" s="83"/>
      <c r="Y97" s="83"/>
      <c r="Z97" s="85"/>
      <c r="AA97" s="85"/>
      <c r="AB97" s="85"/>
      <c r="AC97" s="85"/>
      <c r="AD97" s="83"/>
      <c r="AE97" s="85"/>
      <c r="AF97" s="85"/>
      <c r="AG97" s="85"/>
      <c r="AH97" s="85"/>
    </row>
    <row r="98" spans="1:34" ht="18.75" customHeight="1" x14ac:dyDescent="0.25">
      <c r="A98" s="103"/>
      <c r="B98" s="95"/>
      <c r="C98" s="113"/>
      <c r="D98" s="97" t="s">
        <v>284</v>
      </c>
      <c r="E98" s="92"/>
      <c r="F98" s="92"/>
      <c r="G98" s="92"/>
      <c r="H98" s="93" t="s">
        <v>285</v>
      </c>
      <c r="I98" s="101">
        <v>43360</v>
      </c>
      <c r="J98" s="101">
        <v>43366</v>
      </c>
      <c r="K98" s="104"/>
      <c r="L98" s="102">
        <f t="shared" si="2"/>
        <v>5</v>
      </c>
      <c r="M98" s="105"/>
      <c r="N98" s="100"/>
      <c r="O98" s="83"/>
      <c r="P98" s="86"/>
      <c r="Q98" s="83"/>
      <c r="R98" s="84"/>
      <c r="S98" s="83"/>
      <c r="T98" s="83"/>
      <c r="U98" s="83"/>
      <c r="V98" s="83"/>
      <c r="W98" s="83"/>
      <c r="X98" s="83"/>
      <c r="Y98" s="83"/>
      <c r="Z98" s="85"/>
      <c r="AA98" s="85"/>
      <c r="AB98" s="85"/>
      <c r="AC98" s="85"/>
      <c r="AD98" s="83"/>
      <c r="AE98" s="85"/>
      <c r="AF98" s="85"/>
      <c r="AG98" s="85"/>
      <c r="AH98" s="85"/>
    </row>
    <row r="99" spans="1:34" x14ac:dyDescent="0.25">
      <c r="A99" s="103"/>
      <c r="B99" s="95"/>
      <c r="C99" s="113" t="s">
        <v>286</v>
      </c>
      <c r="D99" s="97" t="s">
        <v>287</v>
      </c>
      <c r="E99" s="92"/>
      <c r="F99" s="92"/>
      <c r="G99" s="92"/>
      <c r="H99" s="93" t="s">
        <v>434</v>
      </c>
      <c r="I99" s="101">
        <v>43360</v>
      </c>
      <c r="J99" s="101">
        <v>43366</v>
      </c>
      <c r="K99" s="104"/>
      <c r="L99" s="102">
        <f t="shared" si="2"/>
        <v>5</v>
      </c>
      <c r="M99" s="105" t="s">
        <v>479</v>
      </c>
      <c r="N99" s="100"/>
      <c r="O99" s="83"/>
      <c r="P99" s="119"/>
      <c r="Q99" s="83"/>
      <c r="R99" s="84"/>
      <c r="S99" s="83"/>
      <c r="T99" s="83"/>
      <c r="U99" s="83"/>
      <c r="V99" s="83"/>
      <c r="W99" s="83"/>
      <c r="X99" s="83"/>
      <c r="Y99" s="83"/>
      <c r="Z99" s="85"/>
      <c r="AA99" s="85"/>
      <c r="AB99" s="85"/>
      <c r="AC99" s="85"/>
      <c r="AD99" s="83"/>
      <c r="AE99" s="85"/>
      <c r="AF99" s="85"/>
      <c r="AG99" s="85"/>
      <c r="AH99" s="85"/>
    </row>
    <row r="100" spans="1:34" x14ac:dyDescent="0.25">
      <c r="A100" s="103"/>
      <c r="B100" s="95"/>
      <c r="C100" s="113"/>
      <c r="D100" s="97" t="s">
        <v>289</v>
      </c>
      <c r="E100" s="92"/>
      <c r="F100" s="92"/>
      <c r="G100" s="92"/>
      <c r="H100" s="93" t="s">
        <v>434</v>
      </c>
      <c r="I100" s="101">
        <v>43360</v>
      </c>
      <c r="J100" s="101">
        <v>43366</v>
      </c>
      <c r="K100" s="104"/>
      <c r="L100" s="102">
        <f t="shared" si="2"/>
        <v>5</v>
      </c>
      <c r="M100" s="105" t="s">
        <v>479</v>
      </c>
      <c r="N100" s="100"/>
      <c r="O100" s="83"/>
      <c r="P100" s="119"/>
      <c r="Q100" s="83"/>
      <c r="R100" s="84"/>
      <c r="S100" s="83"/>
      <c r="T100" s="83"/>
      <c r="U100" s="83"/>
      <c r="V100" s="83"/>
      <c r="W100" s="83"/>
      <c r="X100" s="83"/>
      <c r="Y100" s="83"/>
      <c r="Z100" s="85"/>
      <c r="AA100" s="85"/>
      <c r="AB100" s="85"/>
      <c r="AC100" s="85"/>
      <c r="AD100" s="83"/>
      <c r="AE100" s="85"/>
      <c r="AF100" s="85"/>
      <c r="AG100" s="85"/>
      <c r="AH100" s="85"/>
    </row>
    <row r="101" spans="1:34" x14ac:dyDescent="0.25">
      <c r="A101" s="103"/>
      <c r="B101" s="95"/>
      <c r="C101" s="113"/>
      <c r="D101" s="97" t="s">
        <v>435</v>
      </c>
      <c r="E101" s="92" t="s">
        <v>436</v>
      </c>
      <c r="F101" s="92"/>
      <c r="G101" s="92"/>
      <c r="H101" s="92" t="s">
        <v>472</v>
      </c>
      <c r="I101" s="101">
        <v>43360</v>
      </c>
      <c r="J101" s="101">
        <v>43383</v>
      </c>
      <c r="K101" s="104"/>
      <c r="L101" s="102">
        <f t="shared" si="2"/>
        <v>18</v>
      </c>
      <c r="M101" s="105"/>
      <c r="N101" s="100"/>
      <c r="O101" s="83"/>
      <c r="P101" s="119"/>
      <c r="Q101" s="119"/>
      <c r="R101" s="84"/>
      <c r="S101" s="83"/>
      <c r="T101" s="83"/>
      <c r="U101" s="83"/>
      <c r="V101" s="83"/>
      <c r="W101" s="83"/>
      <c r="X101" s="83"/>
      <c r="Y101" s="83"/>
      <c r="Z101" s="85"/>
      <c r="AA101" s="85"/>
      <c r="AB101" s="85"/>
      <c r="AC101" s="85"/>
      <c r="AD101" s="83"/>
      <c r="AE101" s="85"/>
      <c r="AF101" s="85"/>
      <c r="AG101" s="85"/>
      <c r="AH101" s="85"/>
    </row>
    <row r="102" spans="1:34" x14ac:dyDescent="0.25">
      <c r="A102" s="103"/>
      <c r="B102" s="151" t="s">
        <v>465</v>
      </c>
      <c r="C102" s="150" t="s">
        <v>290</v>
      </c>
      <c r="D102" s="97" t="s">
        <v>439</v>
      </c>
      <c r="E102" s="92" t="s">
        <v>438</v>
      </c>
      <c r="F102" s="95"/>
      <c r="G102" s="95"/>
      <c r="H102" s="92" t="s">
        <v>484</v>
      </c>
      <c r="I102" s="101">
        <v>43353</v>
      </c>
      <c r="J102" s="101">
        <v>43359</v>
      </c>
      <c r="K102" s="104"/>
      <c r="L102" s="102">
        <f t="shared" si="2"/>
        <v>5</v>
      </c>
      <c r="M102" s="105"/>
      <c r="N102" s="100"/>
      <c r="O102" s="119"/>
      <c r="P102" s="83"/>
      <c r="Q102" s="83"/>
      <c r="R102" s="84"/>
      <c r="S102" s="83"/>
      <c r="T102" s="83"/>
      <c r="U102" s="83"/>
      <c r="V102" s="83"/>
      <c r="W102" s="83"/>
      <c r="X102" s="83"/>
      <c r="Y102" s="83"/>
      <c r="Z102" s="85"/>
      <c r="AA102" s="85"/>
      <c r="AB102" s="85"/>
      <c r="AC102" s="85"/>
      <c r="AD102" s="83"/>
      <c r="AE102" s="85"/>
      <c r="AF102" s="85"/>
      <c r="AG102" s="85"/>
      <c r="AH102" s="85"/>
    </row>
    <row r="103" spans="1:34" x14ac:dyDescent="0.25">
      <c r="A103" s="103"/>
      <c r="B103" s="95"/>
      <c r="C103" s="150"/>
      <c r="D103" s="97" t="s">
        <v>440</v>
      </c>
      <c r="E103" s="92" t="s">
        <v>291</v>
      </c>
      <c r="F103" s="95"/>
      <c r="G103" s="95"/>
      <c r="H103" s="92" t="s">
        <v>453</v>
      </c>
      <c r="I103" s="101">
        <v>43360</v>
      </c>
      <c r="J103" s="101">
        <v>43366</v>
      </c>
      <c r="K103" s="104"/>
      <c r="L103" s="102">
        <f t="shared" si="2"/>
        <v>5</v>
      </c>
      <c r="M103" s="105"/>
      <c r="N103" s="100"/>
      <c r="O103" s="83"/>
      <c r="P103" s="119"/>
      <c r="Q103" s="83"/>
      <c r="R103" s="84"/>
      <c r="S103" s="83"/>
      <c r="T103" s="83"/>
      <c r="U103" s="83"/>
      <c r="V103" s="83"/>
      <c r="W103" s="83"/>
      <c r="X103" s="83"/>
      <c r="Y103" s="83"/>
      <c r="Z103" s="85"/>
      <c r="AA103" s="85"/>
      <c r="AB103" s="85"/>
      <c r="AC103" s="85"/>
      <c r="AD103" s="83"/>
      <c r="AE103" s="85"/>
      <c r="AF103" s="85"/>
      <c r="AG103" s="85"/>
      <c r="AH103" s="85"/>
    </row>
    <row r="104" spans="1:34" x14ac:dyDescent="0.25">
      <c r="A104" s="103"/>
      <c r="B104" s="95"/>
      <c r="C104" s="150"/>
      <c r="D104" s="97" t="s">
        <v>441</v>
      </c>
      <c r="E104" s="92"/>
      <c r="F104" s="92"/>
      <c r="G104" s="92"/>
      <c r="H104" s="92" t="s">
        <v>453</v>
      </c>
      <c r="I104" s="101">
        <v>43367</v>
      </c>
      <c r="J104" s="101">
        <v>43373</v>
      </c>
      <c r="K104" s="104"/>
      <c r="L104" s="102">
        <f t="shared" si="2"/>
        <v>5</v>
      </c>
      <c r="M104" s="105"/>
      <c r="N104" s="100"/>
      <c r="O104" s="83"/>
      <c r="P104" s="83"/>
      <c r="Q104" s="119"/>
      <c r="R104" s="84"/>
      <c r="S104" s="83"/>
      <c r="T104" s="83"/>
      <c r="U104" s="83"/>
      <c r="V104" s="83"/>
      <c r="W104" s="83"/>
      <c r="X104" s="83"/>
      <c r="Y104" s="83"/>
      <c r="Z104" s="85"/>
      <c r="AA104" s="85"/>
      <c r="AB104" s="85"/>
      <c r="AC104" s="85"/>
      <c r="AD104" s="83"/>
      <c r="AE104" s="85"/>
      <c r="AF104" s="85"/>
      <c r="AG104" s="85"/>
      <c r="AH104" s="89"/>
    </row>
    <row r="105" spans="1:34" x14ac:dyDescent="0.25">
      <c r="A105" s="103"/>
      <c r="B105" s="151" t="s">
        <v>465</v>
      </c>
      <c r="C105" s="150" t="s">
        <v>292</v>
      </c>
      <c r="D105" s="97" t="s">
        <v>442</v>
      </c>
      <c r="E105" s="99" t="s">
        <v>437</v>
      </c>
      <c r="F105" s="99"/>
      <c r="G105" s="99"/>
      <c r="H105" s="92" t="s">
        <v>482</v>
      </c>
      <c r="I105" s="101"/>
      <c r="J105" s="101"/>
      <c r="K105" s="104"/>
      <c r="L105" s="102">
        <f t="shared" si="2"/>
        <v>0</v>
      </c>
      <c r="M105" s="105"/>
      <c r="N105" s="100"/>
      <c r="O105" s="115"/>
      <c r="P105" s="115"/>
      <c r="Q105" s="83"/>
      <c r="R105" s="84"/>
      <c r="S105" s="83"/>
      <c r="T105" s="83"/>
      <c r="U105" s="83"/>
      <c r="V105" s="83"/>
      <c r="W105" s="83"/>
      <c r="X105" s="83"/>
      <c r="Y105" s="83"/>
      <c r="Z105" s="85"/>
      <c r="AA105" s="85"/>
      <c r="AB105" s="85"/>
      <c r="AC105" s="85"/>
      <c r="AD105" s="83"/>
      <c r="AE105" s="85"/>
      <c r="AF105" s="85"/>
      <c r="AG105" s="85"/>
      <c r="AH105" s="89"/>
    </row>
    <row r="106" spans="1:34" x14ac:dyDescent="0.25">
      <c r="A106" s="103"/>
      <c r="B106" s="98"/>
      <c r="C106" s="150"/>
      <c r="D106" s="97" t="s">
        <v>443</v>
      </c>
      <c r="E106" s="99"/>
      <c r="F106" s="99"/>
      <c r="G106" s="99"/>
      <c r="H106" s="92" t="s">
        <v>482</v>
      </c>
      <c r="I106" s="101"/>
      <c r="J106" s="101"/>
      <c r="K106" s="104"/>
      <c r="L106" s="102">
        <f t="shared" si="2"/>
        <v>0</v>
      </c>
      <c r="M106" s="105"/>
      <c r="N106" s="100"/>
      <c r="O106" s="83"/>
      <c r="P106" s="115"/>
      <c r="Q106" s="83"/>
      <c r="R106" s="84"/>
      <c r="S106" s="83"/>
      <c r="T106" s="83"/>
      <c r="U106" s="83"/>
      <c r="V106" s="83"/>
      <c r="W106" s="83"/>
      <c r="X106" s="83"/>
      <c r="Y106" s="83"/>
      <c r="Z106" s="85"/>
      <c r="AA106" s="85"/>
      <c r="AB106" s="85"/>
      <c r="AC106" s="85"/>
      <c r="AD106" s="83"/>
      <c r="AE106" s="85"/>
      <c r="AF106" s="85"/>
      <c r="AG106" s="85"/>
      <c r="AH106" s="89"/>
    </row>
    <row r="107" spans="1:34" x14ac:dyDescent="0.25">
      <c r="A107" s="103"/>
      <c r="B107" s="98"/>
      <c r="C107" s="150"/>
      <c r="D107" s="97" t="s">
        <v>444</v>
      </c>
      <c r="E107" s="99"/>
      <c r="F107" s="99"/>
      <c r="G107" s="99"/>
      <c r="H107" s="92" t="s">
        <v>482</v>
      </c>
      <c r="I107" s="101"/>
      <c r="J107" s="101"/>
      <c r="K107" s="104"/>
      <c r="L107" s="102">
        <f t="shared" si="2"/>
        <v>0</v>
      </c>
      <c r="M107" s="105"/>
      <c r="N107" s="100"/>
      <c r="O107" s="83"/>
      <c r="P107" s="83"/>
      <c r="Q107" s="115"/>
      <c r="R107" s="84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90"/>
    </row>
    <row r="108" spans="1:34" x14ac:dyDescent="0.25">
      <c r="A108" s="103"/>
      <c r="B108" s="98"/>
      <c r="C108" s="150"/>
      <c r="D108" s="97" t="s">
        <v>445</v>
      </c>
      <c r="E108" s="99"/>
      <c r="F108" s="99"/>
      <c r="G108" s="99"/>
      <c r="H108" s="92" t="s">
        <v>485</v>
      </c>
      <c r="I108" s="101"/>
      <c r="J108" s="101"/>
      <c r="K108" s="104"/>
      <c r="L108" s="102">
        <f t="shared" si="2"/>
        <v>0</v>
      </c>
      <c r="M108" s="105"/>
      <c r="N108" s="100"/>
      <c r="O108" s="83"/>
      <c r="P108" s="83"/>
      <c r="Q108" s="115"/>
      <c r="R108" s="84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90"/>
    </row>
    <row r="109" spans="1:34" x14ac:dyDescent="0.25">
      <c r="A109" s="103"/>
      <c r="B109" s="98"/>
      <c r="C109" s="113" t="s">
        <v>293</v>
      </c>
      <c r="D109" s="97" t="s">
        <v>446</v>
      </c>
      <c r="E109" s="99"/>
      <c r="F109" s="99"/>
      <c r="G109" s="99"/>
      <c r="H109" s="92" t="s">
        <v>473</v>
      </c>
      <c r="I109" s="101">
        <v>43344</v>
      </c>
      <c r="J109" s="101">
        <v>43352</v>
      </c>
      <c r="K109" s="104"/>
      <c r="L109" s="102">
        <f t="shared" si="2"/>
        <v>5</v>
      </c>
      <c r="M109" s="105" t="s">
        <v>480</v>
      </c>
      <c r="N109" s="119"/>
      <c r="O109" s="83"/>
      <c r="P109" s="83"/>
      <c r="Q109" s="83"/>
      <c r="R109" s="84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90"/>
    </row>
    <row r="110" spans="1:34" x14ac:dyDescent="0.25">
      <c r="A110" s="103"/>
      <c r="B110" s="98"/>
      <c r="C110" s="113"/>
      <c r="D110" s="97" t="s">
        <v>447</v>
      </c>
      <c r="E110" s="99"/>
      <c r="F110" s="99"/>
      <c r="G110" s="99"/>
      <c r="H110" s="92" t="s">
        <v>473</v>
      </c>
      <c r="I110" s="101">
        <v>43344</v>
      </c>
      <c r="J110" s="101">
        <v>43352</v>
      </c>
      <c r="K110" s="104"/>
      <c r="L110" s="102">
        <f t="shared" si="2"/>
        <v>5</v>
      </c>
      <c r="M110" s="105" t="s">
        <v>480</v>
      </c>
      <c r="N110" s="119"/>
      <c r="O110" s="83"/>
      <c r="P110" s="83"/>
      <c r="Q110" s="83"/>
      <c r="R110" s="84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90"/>
    </row>
    <row r="111" spans="1:34" x14ac:dyDescent="0.25">
      <c r="A111" s="103"/>
      <c r="B111" s="151" t="s">
        <v>465</v>
      </c>
      <c r="C111" s="150" t="s">
        <v>294</v>
      </c>
      <c r="D111" s="97" t="s">
        <v>448</v>
      </c>
      <c r="E111" s="99"/>
      <c r="F111" s="99"/>
      <c r="G111" s="99"/>
      <c r="H111" s="92" t="s">
        <v>482</v>
      </c>
      <c r="I111" s="101"/>
      <c r="J111" s="101"/>
      <c r="K111" s="104"/>
      <c r="L111" s="102">
        <f t="shared" si="2"/>
        <v>0</v>
      </c>
      <c r="M111" s="105"/>
      <c r="N111" s="100"/>
      <c r="O111" s="83"/>
      <c r="P111" s="83"/>
      <c r="Q111" s="115"/>
      <c r="R111" s="84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90"/>
    </row>
    <row r="112" spans="1:34" x14ac:dyDescent="0.25">
      <c r="A112" s="103"/>
      <c r="B112" s="98"/>
      <c r="C112" s="150"/>
      <c r="D112" s="97" t="s">
        <v>449</v>
      </c>
      <c r="E112" s="99" t="s">
        <v>402</v>
      </c>
      <c r="F112" s="99"/>
      <c r="G112" s="99"/>
      <c r="H112" s="92" t="s">
        <v>474</v>
      </c>
      <c r="I112" s="101">
        <v>43381</v>
      </c>
      <c r="J112" s="101">
        <v>43387</v>
      </c>
      <c r="K112" s="104"/>
      <c r="L112" s="102">
        <f>NETWORKDAYS(I112,J112,0)</f>
        <v>5</v>
      </c>
      <c r="M112" s="105"/>
      <c r="N112" s="100"/>
      <c r="O112" s="115"/>
      <c r="P112" s="115"/>
      <c r="Q112" s="83"/>
      <c r="R112" s="84"/>
      <c r="S112" s="154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90"/>
    </row>
    <row r="113" spans="1:34" x14ac:dyDescent="0.25">
      <c r="A113" s="103"/>
      <c r="B113" s="98"/>
      <c r="C113" s="98"/>
      <c r="D113" s="97" t="s">
        <v>450</v>
      </c>
      <c r="E113" s="99" t="s">
        <v>300</v>
      </c>
      <c r="F113" s="99"/>
      <c r="G113" s="99"/>
      <c r="H113" s="92" t="s">
        <v>474</v>
      </c>
      <c r="I113" s="101">
        <v>43381</v>
      </c>
      <c r="J113" s="101">
        <v>43387</v>
      </c>
      <c r="K113" s="104"/>
      <c r="L113" s="102">
        <f>NETWORKDAYS(I113,J113,0)</f>
        <v>5</v>
      </c>
      <c r="M113" s="105"/>
      <c r="N113" s="100"/>
      <c r="O113" s="83"/>
      <c r="P113" s="115"/>
      <c r="Q113" s="115"/>
      <c r="R113" s="84"/>
      <c r="S113" s="154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90"/>
    </row>
    <row r="114" spans="1:34" x14ac:dyDescent="0.25">
      <c r="A114" s="103"/>
      <c r="B114" s="98"/>
      <c r="C114" s="113" t="s">
        <v>295</v>
      </c>
      <c r="D114" s="97" t="s">
        <v>451</v>
      </c>
      <c r="E114" s="99"/>
      <c r="F114" s="99"/>
      <c r="G114" s="99"/>
      <c r="H114" s="92" t="s">
        <v>475</v>
      </c>
      <c r="I114" s="101">
        <v>43381</v>
      </c>
      <c r="J114" s="101">
        <v>43387</v>
      </c>
      <c r="K114" s="104"/>
      <c r="L114" s="102">
        <f t="shared" si="2"/>
        <v>5</v>
      </c>
      <c r="M114" s="105"/>
      <c r="N114" s="100"/>
      <c r="O114" s="88"/>
      <c r="P114" s="115"/>
      <c r="Q114" s="115"/>
      <c r="R114" s="84"/>
      <c r="S114" s="154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90"/>
    </row>
    <row r="115" spans="1:34" x14ac:dyDescent="0.25">
      <c r="A115" s="103"/>
      <c r="B115" s="98"/>
      <c r="C115" s="113"/>
      <c r="D115" s="97" t="s">
        <v>452</v>
      </c>
      <c r="E115" s="99"/>
      <c r="F115" s="99"/>
      <c r="G115" s="99"/>
      <c r="H115" s="92" t="s">
        <v>475</v>
      </c>
      <c r="I115" s="101">
        <v>43381</v>
      </c>
      <c r="J115" s="101">
        <v>43394</v>
      </c>
      <c r="K115" s="104"/>
      <c r="L115" s="102">
        <f t="shared" si="2"/>
        <v>10</v>
      </c>
      <c r="M115" s="105"/>
      <c r="N115" s="100"/>
      <c r="O115" s="83"/>
      <c r="P115" s="83"/>
      <c r="Q115" s="83"/>
      <c r="R115" s="84"/>
      <c r="S115" s="119"/>
      <c r="T115" s="119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90"/>
    </row>
    <row r="116" spans="1:34" x14ac:dyDescent="0.25">
      <c r="A116" s="103"/>
      <c r="B116" s="98"/>
      <c r="C116" s="113" t="s">
        <v>301</v>
      </c>
      <c r="D116" s="97" t="s">
        <v>301</v>
      </c>
      <c r="E116" s="99" t="s">
        <v>478</v>
      </c>
      <c r="F116" s="99"/>
      <c r="G116" s="99"/>
      <c r="H116" s="92" t="s">
        <v>474</v>
      </c>
      <c r="I116" s="101">
        <v>43388</v>
      </c>
      <c r="J116" s="101">
        <v>43394</v>
      </c>
      <c r="K116" s="104"/>
      <c r="L116" s="102">
        <f>NETWORKDAYS(I116,J116,0)</f>
        <v>5</v>
      </c>
      <c r="M116" s="105"/>
      <c r="N116" s="153"/>
      <c r="O116" s="83"/>
      <c r="P116" s="115"/>
      <c r="Q116" s="115"/>
      <c r="R116" s="84"/>
      <c r="S116" s="115"/>
      <c r="T116" s="154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90"/>
    </row>
    <row r="117" spans="1:34" x14ac:dyDescent="0.25">
      <c r="A117" s="103"/>
      <c r="B117" s="98"/>
      <c r="C117" s="113" t="s">
        <v>296</v>
      </c>
      <c r="D117" s="97"/>
      <c r="E117" s="99" t="s">
        <v>481</v>
      </c>
      <c r="F117" s="99"/>
      <c r="G117" s="99"/>
      <c r="H117" s="92" t="s">
        <v>474</v>
      </c>
      <c r="I117" s="101">
        <v>43395</v>
      </c>
      <c r="J117" s="101">
        <v>43403</v>
      </c>
      <c r="K117" s="104"/>
      <c r="L117" s="102">
        <f>NETWORKDAYS(I117,J117,0)</f>
        <v>7</v>
      </c>
      <c r="M117" s="105"/>
      <c r="N117" s="100"/>
      <c r="O117" s="83"/>
      <c r="P117" s="115"/>
      <c r="Q117" s="115"/>
      <c r="R117" s="84"/>
      <c r="S117" s="83"/>
      <c r="T117" s="83"/>
      <c r="U117" s="154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90"/>
    </row>
    <row r="118" spans="1:34" x14ac:dyDescent="0.25">
      <c r="A118" s="103"/>
      <c r="B118" s="98"/>
      <c r="C118" s="113" t="s">
        <v>297</v>
      </c>
      <c r="D118" s="97" t="s">
        <v>298</v>
      </c>
      <c r="E118" s="99"/>
      <c r="F118" s="99"/>
      <c r="G118" s="99"/>
      <c r="H118" s="92" t="s">
        <v>475</v>
      </c>
      <c r="I118" s="101">
        <v>43381</v>
      </c>
      <c r="J118" s="101">
        <v>43401</v>
      </c>
      <c r="K118" s="104"/>
      <c r="L118" s="102">
        <f t="shared" si="2"/>
        <v>15</v>
      </c>
      <c r="M118" s="105"/>
      <c r="N118" s="100"/>
      <c r="O118" s="83"/>
      <c r="P118" s="83"/>
      <c r="Q118" s="83"/>
      <c r="R118" s="84"/>
      <c r="S118" s="119"/>
      <c r="T118" s="119"/>
      <c r="U118" s="119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90"/>
    </row>
    <row r="119" spans="1:34" x14ac:dyDescent="0.25">
      <c r="A119" s="103"/>
      <c r="B119" s="98"/>
      <c r="C119" s="113"/>
      <c r="D119" s="97" t="s">
        <v>299</v>
      </c>
      <c r="E119" s="99"/>
      <c r="F119" s="99"/>
      <c r="G119" s="99"/>
      <c r="H119" s="92" t="s">
        <v>475</v>
      </c>
      <c r="I119" s="101">
        <v>43395</v>
      </c>
      <c r="J119" s="101">
        <v>43408</v>
      </c>
      <c r="K119" s="104"/>
      <c r="L119" s="102">
        <f t="shared" si="2"/>
        <v>10</v>
      </c>
      <c r="M119" s="105"/>
      <c r="N119" s="100"/>
      <c r="O119" s="83"/>
      <c r="P119" s="83"/>
      <c r="Q119" s="83"/>
      <c r="R119" s="84"/>
      <c r="S119" s="83"/>
      <c r="T119" s="83"/>
      <c r="U119" s="119"/>
      <c r="V119" s="119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90"/>
    </row>
    <row r="120" spans="1:34" x14ac:dyDescent="0.25">
      <c r="A120" s="103"/>
      <c r="B120" s="98"/>
      <c r="C120" s="113" t="s">
        <v>324</v>
      </c>
      <c r="D120" s="97" t="s">
        <v>325</v>
      </c>
      <c r="E120" s="99"/>
      <c r="F120" s="99"/>
      <c r="G120" s="99"/>
      <c r="H120" s="92" t="s">
        <v>433</v>
      </c>
      <c r="I120" s="101">
        <v>43367</v>
      </c>
      <c r="J120" s="101">
        <v>43373</v>
      </c>
      <c r="K120" s="104"/>
      <c r="L120" s="102">
        <f>NETWORKDAYS(I120,J120,0)</f>
        <v>5</v>
      </c>
      <c r="M120" s="105"/>
      <c r="N120" s="100"/>
      <c r="O120" s="83"/>
      <c r="P120" s="83"/>
      <c r="Q120" s="119"/>
      <c r="R120" s="84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90"/>
    </row>
    <row r="121" spans="1:34" x14ac:dyDescent="0.25">
      <c r="A121" s="103"/>
      <c r="B121" s="98"/>
      <c r="C121" s="113"/>
      <c r="D121" s="97" t="s">
        <v>310</v>
      </c>
      <c r="E121" s="99"/>
      <c r="F121" s="99"/>
      <c r="G121" s="99"/>
      <c r="H121" s="92" t="s">
        <v>433</v>
      </c>
      <c r="I121" s="101">
        <v>43353</v>
      </c>
      <c r="J121" s="101">
        <v>43359</v>
      </c>
      <c r="K121" s="104"/>
      <c r="L121" s="102">
        <f>NETWORKDAYS(I121,J121,0)</f>
        <v>5</v>
      </c>
      <c r="M121" s="105"/>
      <c r="N121" s="100"/>
      <c r="O121" s="119"/>
      <c r="P121" s="83"/>
      <c r="Q121" s="83"/>
      <c r="R121" s="84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90"/>
    </row>
    <row r="122" spans="1:34" x14ac:dyDescent="0.25">
      <c r="A122" s="103"/>
      <c r="B122" s="98"/>
      <c r="C122" s="113"/>
      <c r="D122" s="97" t="s">
        <v>326</v>
      </c>
      <c r="E122" s="99"/>
      <c r="F122" s="99"/>
      <c r="G122" s="99"/>
      <c r="H122" s="92" t="s">
        <v>433</v>
      </c>
      <c r="I122" s="101">
        <v>43360</v>
      </c>
      <c r="J122" s="101">
        <v>43366</v>
      </c>
      <c r="K122" s="104"/>
      <c r="L122" s="102">
        <f>NETWORKDAYS(I122,J122,0)</f>
        <v>5</v>
      </c>
      <c r="M122" s="105"/>
      <c r="N122" s="100"/>
      <c r="O122" s="83"/>
      <c r="P122" s="119"/>
      <c r="Q122" s="83"/>
      <c r="R122" s="84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90"/>
    </row>
    <row r="123" spans="1:34" x14ac:dyDescent="0.25">
      <c r="A123" s="103"/>
      <c r="B123" s="98"/>
      <c r="C123" s="113" t="s">
        <v>302</v>
      </c>
      <c r="D123" s="97" t="s">
        <v>303</v>
      </c>
      <c r="E123" s="99"/>
      <c r="F123" s="99"/>
      <c r="G123" s="99"/>
      <c r="H123" s="92" t="s">
        <v>483</v>
      </c>
      <c r="I123" s="101">
        <v>43388</v>
      </c>
      <c r="J123" s="101">
        <v>43394</v>
      </c>
      <c r="K123" s="104"/>
      <c r="L123" s="102">
        <f t="shared" si="2"/>
        <v>5</v>
      </c>
      <c r="M123" s="105"/>
      <c r="N123" s="100"/>
      <c r="O123" s="83"/>
      <c r="P123" s="83"/>
      <c r="Q123" s="83"/>
      <c r="R123" s="84"/>
      <c r="S123" s="83"/>
      <c r="T123" s="211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90"/>
    </row>
    <row r="124" spans="1:34" x14ac:dyDescent="0.25">
      <c r="A124" s="103"/>
      <c r="B124" s="98"/>
      <c r="C124" s="113"/>
      <c r="D124" s="97" t="s">
        <v>304</v>
      </c>
      <c r="E124" s="99"/>
      <c r="F124" s="99"/>
      <c r="G124" s="99"/>
      <c r="H124" s="92" t="s">
        <v>483</v>
      </c>
      <c r="I124" s="101">
        <v>43388</v>
      </c>
      <c r="J124" s="101">
        <v>43394</v>
      </c>
      <c r="K124" s="104"/>
      <c r="L124" s="102">
        <f t="shared" si="2"/>
        <v>5</v>
      </c>
      <c r="M124" s="105"/>
      <c r="N124" s="100"/>
      <c r="O124" s="83"/>
      <c r="P124" s="83"/>
      <c r="Q124" s="83"/>
      <c r="R124" s="84"/>
      <c r="S124" s="83"/>
      <c r="T124" s="211"/>
      <c r="U124" s="115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90"/>
    </row>
    <row r="125" spans="1:34" x14ac:dyDescent="0.25">
      <c r="A125" s="103"/>
      <c r="B125" s="98"/>
      <c r="C125" s="113"/>
      <c r="D125" s="97" t="s">
        <v>305</v>
      </c>
      <c r="E125" s="99"/>
      <c r="F125" s="99"/>
      <c r="G125" s="99"/>
      <c r="H125" s="92" t="s">
        <v>483</v>
      </c>
      <c r="I125" s="101">
        <v>43388</v>
      </c>
      <c r="J125" s="101">
        <v>43394</v>
      </c>
      <c r="K125" s="104"/>
      <c r="L125" s="102">
        <f t="shared" si="2"/>
        <v>5</v>
      </c>
      <c r="M125" s="105"/>
      <c r="N125" s="100"/>
      <c r="O125" s="83"/>
      <c r="P125" s="83"/>
      <c r="Q125" s="83"/>
      <c r="R125" s="84"/>
      <c r="S125" s="83"/>
      <c r="T125" s="211"/>
      <c r="U125" s="115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90"/>
    </row>
    <row r="126" spans="1:34" x14ac:dyDescent="0.25">
      <c r="A126" s="103"/>
      <c r="B126" s="98"/>
      <c r="C126" s="113"/>
      <c r="D126" s="97" t="s">
        <v>306</v>
      </c>
      <c r="E126" s="99" t="s">
        <v>307</v>
      </c>
      <c r="F126" s="99"/>
      <c r="G126" s="99"/>
      <c r="H126" s="92" t="s">
        <v>483</v>
      </c>
      <c r="I126" s="101">
        <v>43388</v>
      </c>
      <c r="J126" s="101">
        <v>43394</v>
      </c>
      <c r="K126" s="104"/>
      <c r="L126" s="102">
        <f t="shared" si="2"/>
        <v>5</v>
      </c>
      <c r="M126" s="105"/>
      <c r="N126" s="100"/>
      <c r="O126" s="83"/>
      <c r="P126" s="83"/>
      <c r="Q126" s="83"/>
      <c r="R126" s="84"/>
      <c r="S126" s="83"/>
      <c r="T126" s="211"/>
      <c r="U126" s="115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90"/>
    </row>
    <row r="127" spans="1:34" x14ac:dyDescent="0.25">
      <c r="A127" s="103"/>
      <c r="B127" s="98"/>
      <c r="C127" s="113"/>
      <c r="D127" s="97" t="s">
        <v>308</v>
      </c>
      <c r="E127" s="99" t="s">
        <v>309</v>
      </c>
      <c r="F127" s="99"/>
      <c r="G127" s="99"/>
      <c r="H127" s="92" t="s">
        <v>483</v>
      </c>
      <c r="I127" s="101">
        <v>43388</v>
      </c>
      <c r="J127" s="101">
        <v>43394</v>
      </c>
      <c r="K127" s="104"/>
      <c r="L127" s="102">
        <f t="shared" si="2"/>
        <v>5</v>
      </c>
      <c r="M127" s="105"/>
      <c r="N127" s="100"/>
      <c r="O127" s="83"/>
      <c r="P127" s="83"/>
      <c r="Q127" s="83"/>
      <c r="R127" s="84"/>
      <c r="S127" s="83"/>
      <c r="T127" s="211"/>
      <c r="U127" s="115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90"/>
    </row>
    <row r="128" spans="1:34" x14ac:dyDescent="0.25">
      <c r="A128" s="103"/>
      <c r="B128" s="98"/>
      <c r="C128" s="113"/>
      <c r="D128" s="97" t="s">
        <v>310</v>
      </c>
      <c r="E128" s="99"/>
      <c r="F128" s="99"/>
      <c r="G128" s="99"/>
      <c r="H128" s="92" t="s">
        <v>483</v>
      </c>
      <c r="I128" s="101">
        <v>43388</v>
      </c>
      <c r="J128" s="101">
        <v>43394</v>
      </c>
      <c r="K128" s="104"/>
      <c r="L128" s="102">
        <f t="shared" si="2"/>
        <v>5</v>
      </c>
      <c r="M128" s="105"/>
      <c r="N128" s="100"/>
      <c r="O128" s="83"/>
      <c r="P128" s="115"/>
      <c r="Q128" s="115"/>
      <c r="R128" s="84"/>
      <c r="S128" s="83"/>
      <c r="T128" s="211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90"/>
    </row>
    <row r="129" spans="1:34" x14ac:dyDescent="0.25">
      <c r="A129" s="103"/>
      <c r="B129" s="98"/>
      <c r="C129" s="113"/>
      <c r="D129" s="97" t="s">
        <v>311</v>
      </c>
      <c r="E129" s="99"/>
      <c r="F129" s="99"/>
      <c r="G129" s="99"/>
      <c r="H129" s="92" t="s">
        <v>483</v>
      </c>
      <c r="I129" s="101">
        <v>43388</v>
      </c>
      <c r="J129" s="101">
        <v>43394</v>
      </c>
      <c r="K129" s="104"/>
      <c r="L129" s="102">
        <f t="shared" si="2"/>
        <v>5</v>
      </c>
      <c r="M129" s="105"/>
      <c r="N129" s="100"/>
      <c r="O129" s="83"/>
      <c r="P129" s="83"/>
      <c r="Q129" s="115"/>
      <c r="R129" s="84"/>
      <c r="S129" s="115"/>
      <c r="T129" s="211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83"/>
      <c r="AF129" s="83"/>
      <c r="AG129" s="83"/>
      <c r="AH129" s="90"/>
    </row>
    <row r="130" spans="1:34" x14ac:dyDescent="0.25">
      <c r="A130" s="103"/>
      <c r="B130" s="98"/>
      <c r="C130" s="113"/>
      <c r="D130" s="97" t="s">
        <v>312</v>
      </c>
      <c r="E130" s="99" t="s">
        <v>313</v>
      </c>
      <c r="F130" s="99"/>
      <c r="G130" s="99"/>
      <c r="H130" s="92" t="s">
        <v>483</v>
      </c>
      <c r="I130" s="101">
        <v>43388</v>
      </c>
      <c r="J130" s="101">
        <v>43394</v>
      </c>
      <c r="K130" s="104"/>
      <c r="L130" s="102">
        <f t="shared" si="2"/>
        <v>5</v>
      </c>
      <c r="M130" s="105"/>
      <c r="N130" s="100"/>
      <c r="O130" s="83"/>
      <c r="P130" s="83"/>
      <c r="Q130" s="115"/>
      <c r="R130" s="84"/>
      <c r="S130" s="115"/>
      <c r="T130" s="211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90"/>
    </row>
    <row r="131" spans="1:34" x14ac:dyDescent="0.25">
      <c r="A131" s="103"/>
      <c r="B131" s="98"/>
      <c r="C131" s="113"/>
      <c r="D131" s="97" t="s">
        <v>314</v>
      </c>
      <c r="E131" s="99"/>
      <c r="F131" s="99"/>
      <c r="G131" s="99"/>
      <c r="H131" s="92" t="s">
        <v>483</v>
      </c>
      <c r="I131" s="101">
        <v>43388</v>
      </c>
      <c r="J131" s="101">
        <v>43394</v>
      </c>
      <c r="K131" s="104"/>
      <c r="L131" s="102">
        <f t="shared" si="2"/>
        <v>5</v>
      </c>
      <c r="M131" s="105"/>
      <c r="N131" s="100"/>
      <c r="O131" s="83"/>
      <c r="P131" s="83"/>
      <c r="Q131" s="115"/>
      <c r="R131" s="84"/>
      <c r="S131" s="115"/>
      <c r="T131" s="211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  <c r="AH131" s="90"/>
    </row>
    <row r="132" spans="1:34" x14ac:dyDescent="0.25">
      <c r="A132" s="103"/>
      <c r="B132" s="98"/>
      <c r="C132" s="113"/>
      <c r="D132" s="97" t="s">
        <v>315</v>
      </c>
      <c r="E132" s="99" t="s">
        <v>316</v>
      </c>
      <c r="F132" s="99"/>
      <c r="G132" s="99"/>
      <c r="H132" s="92" t="s">
        <v>483</v>
      </c>
      <c r="I132" s="101">
        <v>43388</v>
      </c>
      <c r="J132" s="101">
        <v>43394</v>
      </c>
      <c r="K132" s="104"/>
      <c r="L132" s="102">
        <f t="shared" si="2"/>
        <v>5</v>
      </c>
      <c r="M132" s="105"/>
      <c r="N132" s="100"/>
      <c r="O132" s="83"/>
      <c r="P132" s="83"/>
      <c r="Q132" s="115"/>
      <c r="R132" s="84"/>
      <c r="S132" s="115"/>
      <c r="T132" s="211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90"/>
    </row>
    <row r="133" spans="1:34" x14ac:dyDescent="0.25">
      <c r="A133" s="103"/>
      <c r="B133" s="98"/>
      <c r="C133" s="113"/>
      <c r="D133" s="97" t="s">
        <v>317</v>
      </c>
      <c r="E133" s="99"/>
      <c r="F133" s="99"/>
      <c r="G133" s="99"/>
      <c r="H133" s="92" t="s">
        <v>483</v>
      </c>
      <c r="I133" s="101">
        <v>43381</v>
      </c>
      <c r="J133" s="101">
        <v>43387</v>
      </c>
      <c r="K133" s="104"/>
      <c r="L133" s="102">
        <f t="shared" si="2"/>
        <v>5</v>
      </c>
      <c r="M133" s="105"/>
      <c r="N133" s="100"/>
      <c r="O133" s="83"/>
      <c r="P133" s="83"/>
      <c r="Q133" s="115"/>
      <c r="R133" s="84"/>
      <c r="S133" s="211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90"/>
    </row>
    <row r="134" spans="1:34" x14ac:dyDescent="0.25">
      <c r="A134" s="103"/>
      <c r="B134" s="98"/>
      <c r="C134" s="113"/>
      <c r="D134" s="97" t="s">
        <v>318</v>
      </c>
      <c r="E134" s="99"/>
      <c r="F134" s="99"/>
      <c r="G134" s="99"/>
      <c r="H134" s="92" t="s">
        <v>483</v>
      </c>
      <c r="I134" s="101">
        <v>43381</v>
      </c>
      <c r="J134" s="101">
        <v>43387</v>
      </c>
      <c r="K134" s="104"/>
      <c r="L134" s="102">
        <f t="shared" si="2"/>
        <v>5</v>
      </c>
      <c r="M134" s="105"/>
      <c r="N134" s="100"/>
      <c r="O134" s="83"/>
      <c r="P134" s="83"/>
      <c r="Q134" s="83"/>
      <c r="R134" s="84"/>
      <c r="S134" s="211"/>
      <c r="T134" s="115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90"/>
    </row>
    <row r="135" spans="1:34" x14ac:dyDescent="0.25">
      <c r="A135" s="103"/>
      <c r="B135" s="98"/>
      <c r="C135" s="113"/>
      <c r="D135" s="97" t="s">
        <v>319</v>
      </c>
      <c r="E135" s="99" t="s">
        <v>320</v>
      </c>
      <c r="F135" s="99"/>
      <c r="G135" s="99"/>
      <c r="H135" s="92" t="s">
        <v>483</v>
      </c>
      <c r="I135" s="101">
        <v>43381</v>
      </c>
      <c r="J135" s="101">
        <v>43387</v>
      </c>
      <c r="K135" s="104"/>
      <c r="L135" s="102">
        <f t="shared" si="2"/>
        <v>5</v>
      </c>
      <c r="M135" s="105"/>
      <c r="N135" s="100"/>
      <c r="O135" s="83"/>
      <c r="P135" s="83"/>
      <c r="Q135" s="83"/>
      <c r="R135" s="84"/>
      <c r="S135" s="211"/>
      <c r="T135" s="115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90"/>
    </row>
    <row r="136" spans="1:34" x14ac:dyDescent="0.25">
      <c r="A136" s="103"/>
      <c r="B136" s="98"/>
      <c r="C136" s="113"/>
      <c r="D136" s="97" t="s">
        <v>321</v>
      </c>
      <c r="E136" s="99"/>
      <c r="F136" s="99"/>
      <c r="G136" s="99"/>
      <c r="H136" s="92" t="s">
        <v>483</v>
      </c>
      <c r="I136" s="101">
        <v>43381</v>
      </c>
      <c r="J136" s="101">
        <v>43387</v>
      </c>
      <c r="K136" s="104"/>
      <c r="L136" s="102">
        <f t="shared" ref="L136:L223" si="3">NETWORKDAYS(I136,J136,0)</f>
        <v>5</v>
      </c>
      <c r="M136" s="105"/>
      <c r="N136" s="100"/>
      <c r="O136" s="83"/>
      <c r="P136" s="83"/>
      <c r="Q136" s="83"/>
      <c r="R136" s="84"/>
      <c r="S136" s="211"/>
      <c r="T136" s="115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90"/>
    </row>
    <row r="137" spans="1:34" x14ac:dyDescent="0.25">
      <c r="A137" s="103"/>
      <c r="B137" s="98"/>
      <c r="C137" s="113"/>
      <c r="D137" s="97" t="s">
        <v>322</v>
      </c>
      <c r="E137" s="99" t="s">
        <v>320</v>
      </c>
      <c r="F137" s="99"/>
      <c r="G137" s="99"/>
      <c r="H137" s="92" t="s">
        <v>483</v>
      </c>
      <c r="I137" s="101">
        <v>43381</v>
      </c>
      <c r="J137" s="101">
        <v>43387</v>
      </c>
      <c r="K137" s="104"/>
      <c r="L137" s="102">
        <f t="shared" si="3"/>
        <v>5</v>
      </c>
      <c r="M137" s="105"/>
      <c r="N137" s="100"/>
      <c r="O137" s="83"/>
      <c r="P137" s="83"/>
      <c r="Q137" s="83"/>
      <c r="R137" s="84"/>
      <c r="S137" s="211"/>
      <c r="T137" s="115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90"/>
    </row>
    <row r="138" spans="1:34" x14ac:dyDescent="0.25">
      <c r="A138" s="103"/>
      <c r="B138" s="98"/>
      <c r="C138" s="113"/>
      <c r="D138" s="97" t="s">
        <v>323</v>
      </c>
      <c r="E138" s="99" t="s">
        <v>320</v>
      </c>
      <c r="F138" s="99"/>
      <c r="G138" s="99"/>
      <c r="H138" s="92" t="s">
        <v>483</v>
      </c>
      <c r="I138" s="101">
        <v>43381</v>
      </c>
      <c r="J138" s="101">
        <v>43387</v>
      </c>
      <c r="K138" s="104"/>
      <c r="L138" s="102">
        <f t="shared" si="3"/>
        <v>5</v>
      </c>
      <c r="M138" s="105"/>
      <c r="N138" s="100"/>
      <c r="O138" s="83"/>
      <c r="P138" s="83"/>
      <c r="Q138" s="83"/>
      <c r="R138" s="84"/>
      <c r="S138" s="211"/>
      <c r="T138" s="115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90"/>
    </row>
    <row r="139" spans="1:34" x14ac:dyDescent="0.25">
      <c r="A139" s="103"/>
      <c r="B139" s="98"/>
      <c r="C139" s="113" t="s">
        <v>327</v>
      </c>
      <c r="D139" s="97" t="s">
        <v>328</v>
      </c>
      <c r="E139" s="99"/>
      <c r="F139" s="106"/>
      <c r="G139" s="106"/>
      <c r="H139" s="120" t="s">
        <v>476</v>
      </c>
      <c r="I139" s="101">
        <v>43402</v>
      </c>
      <c r="J139" s="101">
        <v>43415</v>
      </c>
      <c r="K139" s="104"/>
      <c r="L139" s="102">
        <f t="shared" si="3"/>
        <v>10</v>
      </c>
      <c r="M139" s="105"/>
      <c r="N139" s="100"/>
      <c r="O139" s="83"/>
      <c r="P139" s="83"/>
      <c r="Q139" s="83"/>
      <c r="R139" s="84"/>
      <c r="S139" s="83"/>
      <c r="T139" s="83"/>
      <c r="U139" s="83"/>
      <c r="V139" s="119"/>
      <c r="W139" s="119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90"/>
    </row>
    <row r="140" spans="1:34" x14ac:dyDescent="0.25">
      <c r="A140" s="103"/>
      <c r="B140" s="98"/>
      <c r="C140" s="113"/>
      <c r="D140" s="97" t="s">
        <v>329</v>
      </c>
      <c r="E140" s="99"/>
      <c r="F140" s="106"/>
      <c r="G140" s="106"/>
      <c r="H140" s="120" t="s">
        <v>476</v>
      </c>
      <c r="I140" s="101">
        <v>43402</v>
      </c>
      <c r="J140" s="101">
        <v>43415</v>
      </c>
      <c r="K140" s="104"/>
      <c r="L140" s="102">
        <f t="shared" si="3"/>
        <v>10</v>
      </c>
      <c r="M140" s="105"/>
      <c r="N140" s="100"/>
      <c r="O140" s="83"/>
      <c r="P140" s="83"/>
      <c r="Q140" s="83"/>
      <c r="R140" s="84"/>
      <c r="S140" s="83"/>
      <c r="T140" s="83"/>
      <c r="U140" s="83"/>
      <c r="V140" s="119"/>
      <c r="W140" s="119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90"/>
    </row>
    <row r="141" spans="1:34" x14ac:dyDescent="0.25">
      <c r="A141" s="103"/>
      <c r="B141" s="98"/>
      <c r="C141" s="113"/>
      <c r="D141" s="97" t="s">
        <v>330</v>
      </c>
      <c r="E141" s="99"/>
      <c r="F141" s="106"/>
      <c r="G141" s="106"/>
      <c r="H141" s="120" t="s">
        <v>476</v>
      </c>
      <c r="I141" s="101">
        <v>43395</v>
      </c>
      <c r="J141" s="101">
        <v>43408</v>
      </c>
      <c r="K141" s="104"/>
      <c r="L141" s="102">
        <f t="shared" si="3"/>
        <v>10</v>
      </c>
      <c r="M141" s="105"/>
      <c r="N141" s="100"/>
      <c r="O141" s="83"/>
      <c r="P141" s="83"/>
      <c r="Q141" s="83"/>
      <c r="R141" s="84"/>
      <c r="S141" s="83"/>
      <c r="T141" s="83"/>
      <c r="U141" s="119"/>
      <c r="V141" s="119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90"/>
    </row>
    <row r="142" spans="1:34" x14ac:dyDescent="0.25">
      <c r="A142" s="103"/>
      <c r="B142" s="98"/>
      <c r="C142" s="113"/>
      <c r="D142" s="97" t="s">
        <v>331</v>
      </c>
      <c r="E142" s="99"/>
      <c r="F142" s="106"/>
      <c r="G142" s="106"/>
      <c r="H142" s="120" t="s">
        <v>476</v>
      </c>
      <c r="I142" s="101">
        <v>43395</v>
      </c>
      <c r="J142" s="101">
        <v>43408</v>
      </c>
      <c r="K142" s="104"/>
      <c r="L142" s="102">
        <f t="shared" si="3"/>
        <v>10</v>
      </c>
      <c r="M142" s="105"/>
      <c r="N142" s="100"/>
      <c r="O142" s="83"/>
      <c r="P142" s="83"/>
      <c r="Q142" s="83"/>
      <c r="R142" s="84"/>
      <c r="S142" s="83"/>
      <c r="T142" s="83"/>
      <c r="U142" s="119"/>
      <c r="V142" s="119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  <c r="AH142" s="90"/>
    </row>
    <row r="143" spans="1:34" x14ac:dyDescent="0.25">
      <c r="A143" s="103"/>
      <c r="B143" s="98"/>
      <c r="C143" s="113"/>
      <c r="D143" s="97" t="s">
        <v>332</v>
      </c>
      <c r="E143" s="99"/>
      <c r="F143" s="106"/>
      <c r="G143" s="106"/>
      <c r="H143" s="120" t="s">
        <v>476</v>
      </c>
      <c r="I143" s="101">
        <v>43395</v>
      </c>
      <c r="J143" s="101">
        <v>43408</v>
      </c>
      <c r="K143" s="104"/>
      <c r="L143" s="102">
        <f t="shared" si="3"/>
        <v>10</v>
      </c>
      <c r="M143" s="105"/>
      <c r="N143" s="100"/>
      <c r="O143" s="83"/>
      <c r="P143" s="83"/>
      <c r="Q143" s="83"/>
      <c r="R143" s="84"/>
      <c r="S143" s="83"/>
      <c r="T143" s="83"/>
      <c r="U143" s="119"/>
      <c r="V143" s="119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90"/>
    </row>
    <row r="144" spans="1:34" x14ac:dyDescent="0.25">
      <c r="A144" s="103"/>
      <c r="B144" s="98"/>
      <c r="C144" s="113"/>
      <c r="D144" s="97" t="s">
        <v>333</v>
      </c>
      <c r="E144" s="99"/>
      <c r="F144" s="106"/>
      <c r="G144" s="106"/>
      <c r="H144" s="120" t="s">
        <v>476</v>
      </c>
      <c r="I144" s="101">
        <v>43388</v>
      </c>
      <c r="J144" s="101">
        <v>43394</v>
      </c>
      <c r="K144" s="104"/>
      <c r="L144" s="102">
        <f t="shared" si="3"/>
        <v>5</v>
      </c>
      <c r="M144" s="105"/>
      <c r="N144" s="100"/>
      <c r="O144" s="83"/>
      <c r="P144" s="83"/>
      <c r="Q144" s="83"/>
      <c r="R144" s="84"/>
      <c r="S144" s="83"/>
      <c r="T144" s="119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  <c r="AH144" s="90"/>
    </row>
    <row r="145" spans="1:34" x14ac:dyDescent="0.25">
      <c r="A145" s="103"/>
      <c r="B145" s="98"/>
      <c r="C145" s="113"/>
      <c r="D145" s="97" t="s">
        <v>334</v>
      </c>
      <c r="E145" s="99"/>
      <c r="F145" s="106"/>
      <c r="G145" s="106"/>
      <c r="H145" s="120" t="s">
        <v>476</v>
      </c>
      <c r="I145" s="101">
        <v>43388</v>
      </c>
      <c r="J145" s="101">
        <v>43394</v>
      </c>
      <c r="K145" s="104"/>
      <c r="L145" s="102">
        <f t="shared" si="3"/>
        <v>5</v>
      </c>
      <c r="M145" s="105"/>
      <c r="N145" s="100"/>
      <c r="O145" s="83"/>
      <c r="P145" s="83"/>
      <c r="Q145" s="83"/>
      <c r="R145" s="84"/>
      <c r="S145" s="83"/>
      <c r="T145" s="119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83"/>
      <c r="AH145" s="90"/>
    </row>
    <row r="146" spans="1:34" x14ac:dyDescent="0.25">
      <c r="A146" s="103"/>
      <c r="B146" s="98"/>
      <c r="C146" s="113"/>
      <c r="D146" s="97" t="s">
        <v>335</v>
      </c>
      <c r="E146" s="99"/>
      <c r="F146" s="106"/>
      <c r="G146" s="106"/>
      <c r="H146" s="120" t="s">
        <v>476</v>
      </c>
      <c r="I146" s="101">
        <v>43388</v>
      </c>
      <c r="J146" s="101">
        <v>43394</v>
      </c>
      <c r="K146" s="104"/>
      <c r="L146" s="102">
        <f t="shared" si="3"/>
        <v>5</v>
      </c>
      <c r="M146" s="105"/>
      <c r="N146" s="100"/>
      <c r="O146" s="83"/>
      <c r="P146" s="83"/>
      <c r="Q146" s="83"/>
      <c r="R146" s="84"/>
      <c r="S146" s="83"/>
      <c r="T146" s="119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  <c r="AG146" s="83"/>
      <c r="AH146" s="90"/>
    </row>
    <row r="147" spans="1:34" x14ac:dyDescent="0.25">
      <c r="A147" s="103"/>
      <c r="B147" s="98"/>
      <c r="C147" s="113"/>
      <c r="D147" s="97" t="s">
        <v>336</v>
      </c>
      <c r="E147" s="99"/>
      <c r="F147" s="106"/>
      <c r="G147" s="106"/>
      <c r="H147" s="120" t="s">
        <v>476</v>
      </c>
      <c r="I147" s="101">
        <v>43381</v>
      </c>
      <c r="J147" s="101">
        <v>43387</v>
      </c>
      <c r="K147" s="104"/>
      <c r="L147" s="102">
        <f t="shared" si="3"/>
        <v>5</v>
      </c>
      <c r="M147" s="105"/>
      <c r="N147" s="100"/>
      <c r="O147" s="83"/>
      <c r="P147" s="83"/>
      <c r="Q147" s="83"/>
      <c r="R147" s="84"/>
      <c r="S147" s="119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90"/>
    </row>
    <row r="148" spans="1:34" x14ac:dyDescent="0.25">
      <c r="A148" s="103"/>
      <c r="B148" s="98"/>
      <c r="C148" s="152"/>
      <c r="D148" s="97" t="s">
        <v>468</v>
      </c>
      <c r="E148" s="99"/>
      <c r="F148" s="106"/>
      <c r="G148" s="106"/>
      <c r="H148" s="120" t="s">
        <v>476</v>
      </c>
      <c r="I148" s="101">
        <v>43388</v>
      </c>
      <c r="J148" s="101">
        <v>43394</v>
      </c>
      <c r="K148" s="104"/>
      <c r="L148" s="102">
        <f t="shared" si="3"/>
        <v>5</v>
      </c>
      <c r="M148" s="105"/>
      <c r="N148" s="100"/>
      <c r="O148" s="83"/>
      <c r="P148" s="83"/>
      <c r="Q148" s="83"/>
      <c r="R148" s="84"/>
      <c r="S148" s="83"/>
      <c r="T148" s="119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  <c r="AG148" s="83"/>
      <c r="AH148" s="90"/>
    </row>
    <row r="149" spans="1:34" x14ac:dyDescent="0.25">
      <c r="A149" s="103"/>
      <c r="B149" s="98"/>
      <c r="C149" s="113" t="s">
        <v>337</v>
      </c>
      <c r="D149" s="97" t="s">
        <v>338</v>
      </c>
      <c r="E149" s="99"/>
      <c r="F149" s="99"/>
      <c r="G149" s="99"/>
      <c r="H149" s="92" t="s">
        <v>453</v>
      </c>
      <c r="I149" s="101">
        <v>43402</v>
      </c>
      <c r="J149" s="101">
        <v>43415</v>
      </c>
      <c r="K149" s="104"/>
      <c r="L149" s="102">
        <f t="shared" si="3"/>
        <v>10</v>
      </c>
      <c r="M149" s="105"/>
      <c r="N149" s="100"/>
      <c r="O149" s="83"/>
      <c r="P149" s="83"/>
      <c r="Q149" s="83"/>
      <c r="R149" s="84"/>
      <c r="S149" s="83"/>
      <c r="T149" s="83"/>
      <c r="U149" s="83"/>
      <c r="V149" s="122"/>
      <c r="W149" s="122"/>
      <c r="X149" s="83"/>
      <c r="Y149" s="83"/>
      <c r="Z149" s="83"/>
      <c r="AA149" s="83"/>
      <c r="AB149" s="83"/>
      <c r="AC149" s="83"/>
      <c r="AD149" s="83"/>
      <c r="AE149" s="83"/>
      <c r="AF149" s="83"/>
      <c r="AG149" s="83"/>
      <c r="AH149" s="90"/>
    </row>
    <row r="150" spans="1:34" x14ac:dyDescent="0.25">
      <c r="A150" s="103"/>
      <c r="B150" s="98"/>
      <c r="C150" s="113"/>
      <c r="D150" s="97" t="s">
        <v>339</v>
      </c>
      <c r="E150" s="99"/>
      <c r="F150" s="99"/>
      <c r="G150" s="99"/>
      <c r="H150" s="92" t="s">
        <v>454</v>
      </c>
      <c r="I150" s="101">
        <v>43402</v>
      </c>
      <c r="J150" s="101">
        <v>43415</v>
      </c>
      <c r="K150" s="104"/>
      <c r="L150" s="102">
        <f t="shared" si="3"/>
        <v>10</v>
      </c>
      <c r="M150" s="105"/>
      <c r="N150" s="100"/>
      <c r="O150" s="83"/>
      <c r="P150" s="83"/>
      <c r="Q150" s="83"/>
      <c r="R150" s="84"/>
      <c r="S150" s="83"/>
      <c r="T150" s="83"/>
      <c r="U150" s="83"/>
      <c r="W150" s="119"/>
      <c r="Y150" s="83"/>
      <c r="Z150" s="83"/>
      <c r="AA150" s="83"/>
      <c r="AB150" s="83"/>
      <c r="AC150" s="83"/>
      <c r="AD150" s="83"/>
      <c r="AE150" s="83"/>
      <c r="AF150" s="83"/>
      <c r="AG150" s="83"/>
      <c r="AH150" s="90"/>
    </row>
    <row r="151" spans="1:34" x14ac:dyDescent="0.25">
      <c r="A151" s="103"/>
      <c r="B151" s="98"/>
      <c r="C151" s="113"/>
      <c r="D151" s="97" t="s">
        <v>340</v>
      </c>
      <c r="E151" s="99"/>
      <c r="F151" s="99"/>
      <c r="G151" s="99"/>
      <c r="H151" s="92" t="s">
        <v>454</v>
      </c>
      <c r="I151" s="101">
        <v>43409</v>
      </c>
      <c r="J151" s="101">
        <v>43415</v>
      </c>
      <c r="K151" s="104"/>
      <c r="L151" s="102">
        <f t="shared" si="3"/>
        <v>5</v>
      </c>
      <c r="M151" s="105"/>
      <c r="N151" s="100"/>
      <c r="O151" s="83"/>
      <c r="P151" s="83"/>
      <c r="Q151" s="83"/>
      <c r="R151" s="84"/>
      <c r="S151" s="83"/>
      <c r="T151" s="83"/>
      <c r="U151" s="83"/>
      <c r="V151" s="83"/>
      <c r="W151" s="119"/>
      <c r="X151" s="122"/>
      <c r="Y151" s="83"/>
      <c r="Z151" s="83"/>
      <c r="AA151" s="83"/>
      <c r="AB151" s="83"/>
      <c r="AC151" s="83"/>
      <c r="AD151" s="83"/>
      <c r="AE151" s="83"/>
      <c r="AF151" s="83"/>
      <c r="AG151" s="83"/>
      <c r="AH151" s="90"/>
    </row>
    <row r="152" spans="1:34" x14ac:dyDescent="0.25">
      <c r="A152" s="103"/>
      <c r="B152" s="98"/>
      <c r="C152" s="113"/>
      <c r="D152" s="97" t="s">
        <v>341</v>
      </c>
      <c r="E152" s="99"/>
      <c r="F152" s="99"/>
      <c r="G152" s="99"/>
      <c r="H152" s="92" t="s">
        <v>453</v>
      </c>
      <c r="I152" s="101">
        <v>43416</v>
      </c>
      <c r="J152" s="101">
        <v>43429</v>
      </c>
      <c r="K152" s="104"/>
      <c r="L152" s="102">
        <f t="shared" si="3"/>
        <v>10</v>
      </c>
      <c r="M152" s="105"/>
      <c r="N152" s="100"/>
      <c r="O152" s="83"/>
      <c r="P152" s="83"/>
      <c r="Q152" s="83"/>
      <c r="R152" s="84"/>
      <c r="S152" s="83"/>
      <c r="T152" s="83"/>
      <c r="U152" s="83"/>
      <c r="V152" s="83"/>
      <c r="W152" s="83"/>
      <c r="X152" s="119"/>
      <c r="Y152" s="122"/>
      <c r="Z152" s="83"/>
      <c r="AA152" s="83"/>
      <c r="AB152" s="83"/>
      <c r="AC152" s="83"/>
      <c r="AD152" s="83"/>
      <c r="AE152" s="83"/>
      <c r="AF152" s="83"/>
      <c r="AG152" s="83"/>
      <c r="AH152" s="90"/>
    </row>
    <row r="153" spans="1:34" x14ac:dyDescent="0.25">
      <c r="A153" s="103"/>
      <c r="B153" s="98"/>
      <c r="C153" s="113"/>
      <c r="D153" s="97" t="s">
        <v>342</v>
      </c>
      <c r="E153" s="99"/>
      <c r="F153" s="99"/>
      <c r="G153" s="99"/>
      <c r="H153" s="92" t="s">
        <v>453</v>
      </c>
      <c r="I153" s="101">
        <v>43416</v>
      </c>
      <c r="J153" s="101">
        <v>43429</v>
      </c>
      <c r="K153" s="104"/>
      <c r="L153" s="102">
        <f t="shared" si="3"/>
        <v>10</v>
      </c>
      <c r="M153" s="105"/>
      <c r="N153" s="100"/>
      <c r="O153" s="83"/>
      <c r="P153" s="83"/>
      <c r="Q153" s="83"/>
      <c r="R153" s="84"/>
      <c r="S153" s="83"/>
      <c r="T153" s="83"/>
      <c r="U153" s="83"/>
      <c r="V153" s="83"/>
      <c r="W153" s="83"/>
      <c r="X153" s="119"/>
      <c r="Y153" s="122"/>
      <c r="Z153" s="83"/>
      <c r="AA153" s="83"/>
      <c r="AB153" s="83"/>
      <c r="AC153" s="83"/>
      <c r="AD153" s="83"/>
      <c r="AE153" s="83"/>
      <c r="AF153" s="83"/>
      <c r="AG153" s="83"/>
      <c r="AH153" s="90"/>
    </row>
    <row r="154" spans="1:34" x14ac:dyDescent="0.25">
      <c r="A154" s="103"/>
      <c r="B154" s="98"/>
      <c r="C154" s="113"/>
      <c r="D154" s="97" t="s">
        <v>343</v>
      </c>
      <c r="E154" s="99"/>
      <c r="F154" s="99"/>
      <c r="G154" s="99"/>
      <c r="H154" s="92" t="s">
        <v>469</v>
      </c>
      <c r="I154" s="101">
        <v>43422</v>
      </c>
      <c r="J154" s="101">
        <v>43429</v>
      </c>
      <c r="K154" s="104"/>
      <c r="L154" s="102">
        <f t="shared" si="3"/>
        <v>5</v>
      </c>
      <c r="M154" s="105"/>
      <c r="N154" s="100"/>
      <c r="O154" s="83"/>
      <c r="P154" s="83"/>
      <c r="Q154" s="83"/>
      <c r="R154" s="84"/>
      <c r="S154" s="83"/>
      <c r="T154" s="83"/>
      <c r="U154" s="83"/>
      <c r="V154" s="83"/>
      <c r="W154" s="83"/>
      <c r="X154" s="83"/>
      <c r="Y154" s="119"/>
      <c r="Z154" s="83"/>
      <c r="AA154" s="83"/>
      <c r="AB154" s="83"/>
      <c r="AC154" s="83"/>
      <c r="AD154" s="83"/>
      <c r="AE154" s="83"/>
      <c r="AF154" s="83"/>
      <c r="AG154" s="83"/>
      <c r="AH154" s="90"/>
    </row>
    <row r="155" spans="1:34" x14ac:dyDescent="0.25">
      <c r="A155" s="103"/>
      <c r="B155" s="98"/>
      <c r="C155" s="113"/>
      <c r="D155" s="97" t="s">
        <v>344</v>
      </c>
      <c r="E155" s="99"/>
      <c r="F155" s="99"/>
      <c r="G155" s="99"/>
      <c r="H155" s="92" t="s">
        <v>469</v>
      </c>
      <c r="I155" s="101">
        <v>43422</v>
      </c>
      <c r="J155" s="101">
        <v>43429</v>
      </c>
      <c r="K155" s="104"/>
      <c r="L155" s="102">
        <f t="shared" si="3"/>
        <v>5</v>
      </c>
      <c r="M155" s="105"/>
      <c r="N155" s="100"/>
      <c r="O155" s="83"/>
      <c r="P155" s="83"/>
      <c r="Q155" s="83"/>
      <c r="R155" s="84"/>
      <c r="S155" s="83"/>
      <c r="T155" s="83"/>
      <c r="U155" s="83"/>
      <c r="V155" s="83"/>
      <c r="W155" s="83"/>
      <c r="X155" s="83"/>
      <c r="Y155" s="119"/>
      <c r="Z155" s="83"/>
      <c r="AA155" s="83"/>
      <c r="AB155" s="83"/>
      <c r="AC155" s="83"/>
      <c r="AD155" s="83"/>
      <c r="AE155" s="83"/>
      <c r="AF155" s="83"/>
      <c r="AG155" s="83"/>
      <c r="AH155" s="90"/>
    </row>
    <row r="156" spans="1:34" x14ac:dyDescent="0.25">
      <c r="A156" s="103"/>
      <c r="B156" s="98"/>
      <c r="C156" s="113"/>
      <c r="D156" s="97" t="s">
        <v>345</v>
      </c>
      <c r="E156" s="99"/>
      <c r="F156" s="99"/>
      <c r="G156" s="99"/>
      <c r="H156" s="92" t="s">
        <v>469</v>
      </c>
      <c r="I156" s="101">
        <v>43430</v>
      </c>
      <c r="J156" s="101">
        <v>43436</v>
      </c>
      <c r="K156" s="104"/>
      <c r="L156" s="102">
        <f t="shared" si="3"/>
        <v>5</v>
      </c>
      <c r="M156" s="105"/>
      <c r="N156" s="100"/>
      <c r="O156" s="83"/>
      <c r="P156" s="83"/>
      <c r="Q156" s="83"/>
      <c r="R156" s="84"/>
      <c r="S156" s="83"/>
      <c r="T156" s="83"/>
      <c r="U156" s="83"/>
      <c r="V156" s="83"/>
      <c r="W156" s="83"/>
      <c r="X156" s="83"/>
      <c r="Y156" s="83"/>
      <c r="Z156" s="119"/>
      <c r="AA156" s="83"/>
      <c r="AB156" s="83"/>
      <c r="AC156" s="83"/>
      <c r="AD156" s="83"/>
      <c r="AE156" s="83"/>
      <c r="AF156" s="83"/>
      <c r="AG156" s="83"/>
      <c r="AH156" s="90"/>
    </row>
    <row r="157" spans="1:34" x14ac:dyDescent="0.25">
      <c r="A157" s="103"/>
      <c r="B157" s="98"/>
      <c r="C157" s="113"/>
      <c r="D157" s="97" t="s">
        <v>346</v>
      </c>
      <c r="E157" s="99"/>
      <c r="F157" s="99"/>
      <c r="G157" s="99"/>
      <c r="H157" s="92" t="s">
        <v>469</v>
      </c>
      <c r="I157" s="101">
        <v>43430</v>
      </c>
      <c r="J157" s="101">
        <v>43436</v>
      </c>
      <c r="K157" s="104"/>
      <c r="L157" s="102">
        <f t="shared" si="3"/>
        <v>5</v>
      </c>
      <c r="M157" s="105"/>
      <c r="N157" s="100"/>
      <c r="O157" s="83"/>
      <c r="P157" s="83"/>
      <c r="Q157" s="83"/>
      <c r="R157" s="84"/>
      <c r="S157" s="83"/>
      <c r="T157" s="83"/>
      <c r="U157" s="83"/>
      <c r="V157" s="83"/>
      <c r="W157" s="83"/>
      <c r="X157" s="83"/>
      <c r="Y157" s="83"/>
      <c r="Z157" s="119"/>
      <c r="AA157" s="83"/>
      <c r="AB157" s="83"/>
      <c r="AC157" s="83"/>
      <c r="AD157" s="83"/>
      <c r="AE157" s="83"/>
      <c r="AF157" s="83"/>
      <c r="AG157" s="83"/>
      <c r="AH157" s="90"/>
    </row>
    <row r="158" spans="1:34" x14ac:dyDescent="0.25">
      <c r="A158" s="103"/>
      <c r="B158" s="98"/>
      <c r="C158" s="113" t="s">
        <v>347</v>
      </c>
      <c r="D158" s="97" t="s">
        <v>403</v>
      </c>
      <c r="E158" s="99" t="s">
        <v>404</v>
      </c>
      <c r="F158" s="106"/>
      <c r="G158" s="106"/>
      <c r="H158" s="92" t="s">
        <v>455</v>
      </c>
      <c r="I158" s="101">
        <v>43388</v>
      </c>
      <c r="J158" s="101">
        <v>43436</v>
      </c>
      <c r="K158" s="104"/>
      <c r="L158" s="102">
        <f t="shared" si="3"/>
        <v>35</v>
      </c>
      <c r="M158" s="105"/>
      <c r="N158" s="100"/>
      <c r="O158" s="83"/>
      <c r="P158" s="83"/>
      <c r="Q158" s="83"/>
      <c r="R158" s="84"/>
      <c r="S158" s="83"/>
      <c r="T158" s="119"/>
      <c r="U158" s="119"/>
      <c r="V158" s="83"/>
      <c r="W158" s="83"/>
      <c r="X158" s="83"/>
      <c r="Y158" s="83"/>
      <c r="Z158" s="119"/>
      <c r="AA158" s="83"/>
      <c r="AB158" s="83"/>
      <c r="AC158" s="83"/>
      <c r="AD158" s="83"/>
      <c r="AE158" s="83"/>
      <c r="AF158" s="83"/>
      <c r="AG158" s="83"/>
      <c r="AH158" s="90"/>
    </row>
    <row r="159" spans="1:34" x14ac:dyDescent="0.25">
      <c r="A159" s="103"/>
      <c r="B159" s="98"/>
      <c r="C159" s="113"/>
      <c r="D159" s="97" t="s">
        <v>348</v>
      </c>
      <c r="E159" s="99"/>
      <c r="F159" s="99"/>
      <c r="G159" s="99"/>
      <c r="H159" s="92" t="s">
        <v>455</v>
      </c>
      <c r="I159" s="101">
        <v>43402</v>
      </c>
      <c r="J159" s="101">
        <v>43408</v>
      </c>
      <c r="K159" s="104"/>
      <c r="L159" s="102">
        <f t="shared" si="3"/>
        <v>5</v>
      </c>
      <c r="M159" s="105"/>
      <c r="N159" s="100"/>
      <c r="O159" s="83"/>
      <c r="P159" s="83"/>
      <c r="Q159" s="83"/>
      <c r="R159" s="84"/>
      <c r="S159" s="83"/>
      <c r="T159" s="83"/>
      <c r="U159" s="83"/>
      <c r="V159" s="119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  <c r="AG159" s="83"/>
      <c r="AH159" s="90"/>
    </row>
    <row r="160" spans="1:34" x14ac:dyDescent="0.25">
      <c r="A160" s="103"/>
      <c r="B160" s="98"/>
      <c r="C160" s="113"/>
      <c r="D160" s="97" t="s">
        <v>349</v>
      </c>
      <c r="E160" s="99"/>
      <c r="F160" s="106"/>
      <c r="G160" s="106"/>
      <c r="H160" s="92" t="s">
        <v>455</v>
      </c>
      <c r="I160" s="101">
        <v>43409</v>
      </c>
      <c r="J160" s="101">
        <v>43415</v>
      </c>
      <c r="K160" s="104"/>
      <c r="L160" s="102">
        <f t="shared" si="3"/>
        <v>5</v>
      </c>
      <c r="M160" s="105"/>
      <c r="N160" s="100"/>
      <c r="O160" s="83"/>
      <c r="P160" s="83"/>
      <c r="Q160" s="83"/>
      <c r="R160" s="84"/>
      <c r="S160" s="83"/>
      <c r="T160" s="83"/>
      <c r="U160" s="83"/>
      <c r="V160" s="83"/>
      <c r="W160" s="119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  <c r="AH160" s="90"/>
    </row>
    <row r="161" spans="1:34" x14ac:dyDescent="0.25">
      <c r="A161" s="103"/>
      <c r="B161" s="98"/>
      <c r="C161" s="113"/>
      <c r="D161" s="97" t="s">
        <v>350</v>
      </c>
      <c r="E161" s="99"/>
      <c r="F161" s="106"/>
      <c r="G161" s="106"/>
      <c r="H161" s="92" t="s">
        <v>455</v>
      </c>
      <c r="I161" s="101">
        <v>43416</v>
      </c>
      <c r="J161" s="101">
        <v>43422</v>
      </c>
      <c r="K161" s="104"/>
      <c r="L161" s="102">
        <f t="shared" si="3"/>
        <v>5</v>
      </c>
      <c r="M161" s="105"/>
      <c r="N161" s="100"/>
      <c r="O161" s="83"/>
      <c r="P161" s="83"/>
      <c r="Q161" s="83"/>
      <c r="R161" s="84"/>
      <c r="S161" s="83"/>
      <c r="T161" s="83"/>
      <c r="U161" s="83"/>
      <c r="V161" s="83"/>
      <c r="W161" s="83"/>
      <c r="X161" s="119"/>
      <c r="Y161" s="83"/>
      <c r="Z161" s="83"/>
      <c r="AA161" s="83"/>
      <c r="AB161" s="83"/>
      <c r="AC161" s="83"/>
      <c r="AD161" s="83"/>
      <c r="AE161" s="83"/>
      <c r="AF161" s="83"/>
      <c r="AG161" s="83"/>
      <c r="AH161" s="90"/>
    </row>
    <row r="162" spans="1:34" x14ac:dyDescent="0.25">
      <c r="A162" s="103"/>
      <c r="B162" s="98"/>
      <c r="C162" s="113"/>
      <c r="D162" s="97" t="s">
        <v>351</v>
      </c>
      <c r="E162" s="99"/>
      <c r="F162" s="106"/>
      <c r="G162" s="106"/>
      <c r="H162" s="92" t="s">
        <v>455</v>
      </c>
      <c r="I162" s="101">
        <v>43423</v>
      </c>
      <c r="J162" s="101">
        <v>43429</v>
      </c>
      <c r="K162" s="104"/>
      <c r="L162" s="102">
        <f t="shared" si="3"/>
        <v>5</v>
      </c>
      <c r="M162" s="105"/>
      <c r="N162" s="100"/>
      <c r="O162" s="83"/>
      <c r="P162" s="83"/>
      <c r="Q162" s="83"/>
      <c r="R162" s="84"/>
      <c r="S162" s="83"/>
      <c r="T162" s="83"/>
      <c r="U162" s="83"/>
      <c r="V162" s="83"/>
      <c r="W162" s="83"/>
      <c r="X162" s="83"/>
      <c r="Y162" s="119"/>
      <c r="Z162" s="83"/>
      <c r="AA162" s="83"/>
      <c r="AB162" s="83"/>
      <c r="AC162" s="83"/>
      <c r="AD162" s="83"/>
      <c r="AE162" s="83"/>
      <c r="AF162" s="83"/>
      <c r="AG162" s="83"/>
      <c r="AH162" s="90"/>
    </row>
    <row r="163" spans="1:34" x14ac:dyDescent="0.25">
      <c r="A163" s="103"/>
      <c r="B163" s="98"/>
      <c r="C163" s="113"/>
      <c r="D163" s="97" t="s">
        <v>352</v>
      </c>
      <c r="E163" s="99"/>
      <c r="F163" s="106"/>
      <c r="G163" s="106"/>
      <c r="H163" s="92" t="s">
        <v>455</v>
      </c>
      <c r="I163" s="101">
        <v>43430</v>
      </c>
      <c r="J163" s="101">
        <v>43436</v>
      </c>
      <c r="K163" s="104"/>
      <c r="L163" s="102">
        <f t="shared" si="3"/>
        <v>5</v>
      </c>
      <c r="M163" s="105"/>
      <c r="N163" s="100"/>
      <c r="O163" s="83"/>
      <c r="P163" s="83"/>
      <c r="Q163" s="83"/>
      <c r="R163" s="84"/>
      <c r="S163" s="83"/>
      <c r="T163" s="83"/>
      <c r="U163" s="83"/>
      <c r="V163" s="83"/>
      <c r="W163" s="83"/>
      <c r="X163" s="83"/>
      <c r="Y163" s="83"/>
      <c r="Z163" s="119"/>
      <c r="AA163" s="83"/>
      <c r="AB163" s="83"/>
      <c r="AC163" s="83"/>
      <c r="AD163" s="83"/>
      <c r="AE163" s="83"/>
      <c r="AF163" s="83"/>
      <c r="AG163" s="83"/>
      <c r="AH163" s="90"/>
    </row>
    <row r="164" spans="1:34" x14ac:dyDescent="0.25">
      <c r="A164" s="103"/>
      <c r="B164" s="98"/>
      <c r="C164" s="113"/>
      <c r="D164" s="97" t="s">
        <v>353</v>
      </c>
      <c r="E164" s="99"/>
      <c r="F164" s="106"/>
      <c r="G164" s="106"/>
      <c r="H164" s="92" t="s">
        <v>455</v>
      </c>
      <c r="I164" s="101">
        <v>43430</v>
      </c>
      <c r="J164" s="101">
        <v>43436</v>
      </c>
      <c r="K164" s="104"/>
      <c r="L164" s="102">
        <f t="shared" si="3"/>
        <v>5</v>
      </c>
      <c r="M164" s="105"/>
      <c r="N164" s="100"/>
      <c r="O164" s="83"/>
      <c r="P164" s="83"/>
      <c r="Q164" s="83"/>
      <c r="R164" s="84"/>
      <c r="S164" s="83"/>
      <c r="T164" s="83"/>
      <c r="U164" s="83"/>
      <c r="V164" s="83"/>
      <c r="W164" s="83"/>
      <c r="X164" s="83"/>
      <c r="Y164" s="83"/>
      <c r="Z164" s="119"/>
      <c r="AA164" s="83"/>
      <c r="AB164" s="83"/>
      <c r="AC164" s="83"/>
      <c r="AD164" s="83"/>
      <c r="AE164" s="83"/>
      <c r="AF164" s="83"/>
      <c r="AG164" s="83"/>
      <c r="AH164" s="90"/>
    </row>
    <row r="165" spans="1:34" ht="17.25" customHeight="1" x14ac:dyDescent="0.25">
      <c r="A165" s="138"/>
      <c r="B165" s="139"/>
      <c r="C165" s="137" t="s">
        <v>354</v>
      </c>
      <c r="D165" s="97" t="s">
        <v>355</v>
      </c>
      <c r="E165" s="99" t="s">
        <v>356</v>
      </c>
      <c r="F165" s="106"/>
      <c r="G165" s="106"/>
      <c r="H165" s="92" t="s">
        <v>223</v>
      </c>
      <c r="I165" s="101"/>
      <c r="J165" s="101"/>
      <c r="K165" s="136">
        <v>43405</v>
      </c>
      <c r="L165" s="102">
        <f t="shared" si="3"/>
        <v>0</v>
      </c>
      <c r="M165" s="105"/>
      <c r="N165" s="100"/>
      <c r="O165" s="83"/>
      <c r="P165" s="83"/>
      <c r="Q165" s="86"/>
      <c r="R165" s="84"/>
      <c r="S165" s="86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3"/>
      <c r="AF165" s="83"/>
      <c r="AG165" s="83"/>
      <c r="AH165" s="90"/>
    </row>
    <row r="166" spans="1:34" x14ac:dyDescent="0.25">
      <c r="A166" s="103"/>
      <c r="B166" s="98"/>
      <c r="C166" s="113"/>
      <c r="D166" s="97" t="s">
        <v>357</v>
      </c>
      <c r="E166" s="99"/>
      <c r="F166" s="106"/>
      <c r="G166" s="106"/>
      <c r="H166" s="92" t="s">
        <v>455</v>
      </c>
      <c r="I166" s="101">
        <v>43388</v>
      </c>
      <c r="J166" s="101">
        <v>43394</v>
      </c>
      <c r="K166" s="104"/>
      <c r="L166" s="102">
        <f t="shared" si="3"/>
        <v>5</v>
      </c>
      <c r="M166" s="105"/>
      <c r="N166" s="100"/>
      <c r="O166" s="83"/>
      <c r="P166" s="83"/>
      <c r="Q166" s="115"/>
      <c r="R166" s="84"/>
      <c r="S166" s="115"/>
      <c r="T166" s="119"/>
      <c r="U166" s="115"/>
      <c r="V166" s="115"/>
      <c r="W166" s="83"/>
      <c r="X166" s="83"/>
      <c r="Y166" s="83"/>
      <c r="Z166" s="83"/>
      <c r="AA166" s="83"/>
      <c r="AB166" s="83"/>
      <c r="AC166" s="83"/>
      <c r="AD166" s="83"/>
      <c r="AE166" s="83"/>
      <c r="AF166" s="83"/>
      <c r="AG166" s="83"/>
      <c r="AH166" s="90"/>
    </row>
    <row r="167" spans="1:34" x14ac:dyDescent="0.25">
      <c r="A167" s="103"/>
      <c r="B167" s="98"/>
      <c r="C167" s="113"/>
      <c r="D167" s="97" t="s">
        <v>358</v>
      </c>
      <c r="E167" s="99"/>
      <c r="F167" s="106"/>
      <c r="G167" s="106"/>
      <c r="H167" s="92" t="s">
        <v>455</v>
      </c>
      <c r="I167" s="101">
        <v>43388</v>
      </c>
      <c r="J167" s="101">
        <v>43394</v>
      </c>
      <c r="K167" s="104"/>
      <c r="L167" s="102">
        <f t="shared" si="3"/>
        <v>5</v>
      </c>
      <c r="M167" s="105"/>
      <c r="N167" s="100"/>
      <c r="O167" s="83"/>
      <c r="P167" s="83"/>
      <c r="Q167" s="115"/>
      <c r="R167" s="84"/>
      <c r="S167" s="115"/>
      <c r="T167" s="119"/>
      <c r="U167" s="115"/>
      <c r="V167" s="115"/>
      <c r="W167" s="83"/>
      <c r="X167" s="83"/>
      <c r="Y167" s="83"/>
      <c r="Z167" s="83"/>
      <c r="AA167" s="83"/>
      <c r="AB167" s="83"/>
      <c r="AC167" s="83"/>
      <c r="AD167" s="83"/>
      <c r="AE167" s="83"/>
      <c r="AF167" s="83"/>
      <c r="AG167" s="83"/>
      <c r="AH167" s="90"/>
    </row>
    <row r="168" spans="1:34" x14ac:dyDescent="0.25">
      <c r="A168" s="103"/>
      <c r="B168" s="98"/>
      <c r="C168" s="113" t="s">
        <v>359</v>
      </c>
      <c r="D168" s="97" t="s">
        <v>466</v>
      </c>
      <c r="E168" s="99"/>
      <c r="F168" s="106"/>
      <c r="G168" s="106"/>
      <c r="H168" s="92" t="s">
        <v>467</v>
      </c>
      <c r="I168" s="101">
        <v>43381</v>
      </c>
      <c r="J168" s="101">
        <v>43385</v>
      </c>
      <c r="K168" s="104"/>
      <c r="L168" s="102">
        <f t="shared" si="3"/>
        <v>5</v>
      </c>
      <c r="M168" s="105"/>
      <c r="N168" s="100"/>
      <c r="O168" s="83"/>
      <c r="P168" s="83"/>
      <c r="Q168" s="83"/>
      <c r="R168" s="84"/>
      <c r="S168" s="119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  <c r="AE168" s="83"/>
      <c r="AF168" s="83"/>
      <c r="AG168" s="83"/>
      <c r="AH168" s="90"/>
    </row>
    <row r="169" spans="1:34" x14ac:dyDescent="0.25">
      <c r="A169" s="103"/>
      <c r="B169" s="98"/>
      <c r="C169" s="113"/>
      <c r="D169" s="97" t="s">
        <v>360</v>
      </c>
      <c r="E169" s="99"/>
      <c r="F169" s="106"/>
      <c r="G169" s="106"/>
      <c r="H169" s="92" t="s">
        <v>470</v>
      </c>
      <c r="I169" s="101">
        <v>43402</v>
      </c>
      <c r="J169" s="101">
        <v>43408</v>
      </c>
      <c r="K169" s="104"/>
      <c r="L169" s="102">
        <f t="shared" ref="L169:L170" si="4">NETWORKDAYS(I169,J169,0)</f>
        <v>5</v>
      </c>
      <c r="M169" s="105"/>
      <c r="N169" s="100"/>
      <c r="O169" s="83"/>
      <c r="P169" s="83"/>
      <c r="Q169" s="83"/>
      <c r="R169" s="84"/>
      <c r="S169" s="83"/>
      <c r="T169" s="83"/>
      <c r="U169" s="83"/>
      <c r="V169" s="119"/>
      <c r="W169" s="83"/>
      <c r="X169" s="83"/>
      <c r="Y169" s="83"/>
      <c r="Z169" s="83"/>
      <c r="AA169" s="83"/>
      <c r="AB169" s="83"/>
      <c r="AC169" s="83"/>
      <c r="AD169" s="83"/>
      <c r="AE169" s="83"/>
      <c r="AF169" s="83"/>
      <c r="AG169" s="83"/>
      <c r="AH169" s="90"/>
    </row>
    <row r="170" spans="1:34" x14ac:dyDescent="0.25">
      <c r="A170" s="103"/>
      <c r="B170" s="98"/>
      <c r="C170" s="152"/>
      <c r="D170" s="97" t="s">
        <v>361</v>
      </c>
      <c r="E170" s="99" t="s">
        <v>362</v>
      </c>
      <c r="F170" s="106"/>
      <c r="G170" s="106"/>
      <c r="H170" s="121" t="s">
        <v>471</v>
      </c>
      <c r="I170" s="101">
        <v>43409</v>
      </c>
      <c r="J170" s="101">
        <v>43415</v>
      </c>
      <c r="K170" s="104"/>
      <c r="L170" s="102">
        <f t="shared" si="4"/>
        <v>5</v>
      </c>
      <c r="M170" s="105"/>
      <c r="N170" s="100"/>
      <c r="O170" s="83"/>
      <c r="P170" s="83"/>
      <c r="Q170" s="83"/>
      <c r="R170" s="84"/>
      <c r="S170" s="83"/>
      <c r="T170" s="83"/>
      <c r="U170" s="83"/>
      <c r="V170" s="83"/>
      <c r="W170" s="119"/>
      <c r="X170" s="83"/>
      <c r="Y170" s="83"/>
      <c r="Z170" s="83"/>
      <c r="AA170" s="83"/>
      <c r="AB170" s="83"/>
      <c r="AC170" s="83"/>
      <c r="AD170" s="83"/>
      <c r="AE170" s="83"/>
      <c r="AF170" s="83"/>
      <c r="AG170" s="83"/>
      <c r="AH170" s="90"/>
    </row>
    <row r="171" spans="1:34" x14ac:dyDescent="0.25">
      <c r="A171" s="103"/>
      <c r="B171" s="98"/>
      <c r="C171" s="113" t="s">
        <v>363</v>
      </c>
      <c r="D171" s="97" t="s">
        <v>364</v>
      </c>
      <c r="E171" s="99" t="s">
        <v>365</v>
      </c>
      <c r="F171" s="106"/>
      <c r="G171" s="106"/>
      <c r="H171" s="93" t="s">
        <v>366</v>
      </c>
      <c r="I171" s="104"/>
      <c r="J171" s="104"/>
      <c r="K171" s="104"/>
      <c r="L171" s="102">
        <f t="shared" si="3"/>
        <v>0</v>
      </c>
      <c r="M171" s="105"/>
      <c r="N171" s="100"/>
      <c r="O171" s="83"/>
      <c r="P171" s="83"/>
      <c r="Q171" s="83"/>
      <c r="R171" s="84"/>
      <c r="S171" s="83"/>
      <c r="T171" s="86"/>
      <c r="U171" s="83"/>
      <c r="V171" s="83"/>
      <c r="W171" s="83"/>
      <c r="X171" s="83"/>
      <c r="Y171" s="83"/>
      <c r="Z171" s="83"/>
      <c r="AA171" s="83"/>
      <c r="AB171" s="83"/>
      <c r="AC171" s="83"/>
      <c r="AD171" s="83"/>
      <c r="AE171" s="83"/>
      <c r="AF171" s="83"/>
      <c r="AG171" s="83"/>
      <c r="AH171" s="90"/>
    </row>
    <row r="172" spans="1:34" x14ac:dyDescent="0.25">
      <c r="A172" s="103"/>
      <c r="B172" s="98"/>
      <c r="C172" s="113"/>
      <c r="D172" s="97" t="s">
        <v>367</v>
      </c>
      <c r="E172" s="99" t="s">
        <v>365</v>
      </c>
      <c r="F172" s="106"/>
      <c r="G172" s="106"/>
      <c r="H172" s="93" t="s">
        <v>366</v>
      </c>
      <c r="I172" s="104"/>
      <c r="J172" s="104"/>
      <c r="K172" s="104"/>
      <c r="L172" s="102">
        <f t="shared" si="3"/>
        <v>0</v>
      </c>
      <c r="M172" s="105"/>
      <c r="N172" s="100"/>
      <c r="O172" s="83"/>
      <c r="P172" s="83"/>
      <c r="Q172" s="83"/>
      <c r="R172" s="84"/>
      <c r="S172" s="83"/>
      <c r="T172" s="83"/>
      <c r="U172" s="86"/>
      <c r="V172" s="83"/>
      <c r="W172" s="83"/>
      <c r="X172" s="83"/>
      <c r="Y172" s="83"/>
      <c r="Z172" s="83"/>
      <c r="AA172" s="83"/>
      <c r="AB172" s="83"/>
      <c r="AC172" s="83"/>
      <c r="AD172" s="83"/>
      <c r="AE172" s="83"/>
      <c r="AF172" s="83"/>
      <c r="AG172" s="83"/>
      <c r="AH172" s="90"/>
    </row>
    <row r="173" spans="1:34" x14ac:dyDescent="0.25">
      <c r="A173" s="103"/>
      <c r="B173" s="98" t="s">
        <v>425</v>
      </c>
      <c r="C173" s="113"/>
      <c r="D173" s="97"/>
      <c r="E173" s="99"/>
      <c r="F173" s="106"/>
      <c r="G173" s="106"/>
      <c r="H173" s="93"/>
      <c r="I173" s="104"/>
      <c r="J173" s="104"/>
      <c r="K173" s="104"/>
      <c r="L173" s="102"/>
      <c r="M173" s="105"/>
      <c r="N173" s="100"/>
      <c r="O173" s="83"/>
      <c r="P173" s="83"/>
      <c r="Q173" s="83"/>
      <c r="R173" s="84"/>
      <c r="S173" s="83"/>
      <c r="T173" s="83"/>
      <c r="U173" s="85"/>
      <c r="V173" s="83"/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  <c r="AH173" s="90"/>
    </row>
    <row r="174" spans="1:34" x14ac:dyDescent="0.25">
      <c r="A174" s="103"/>
      <c r="B174" s="98"/>
      <c r="C174" s="113" t="s">
        <v>426</v>
      </c>
      <c r="D174" s="97" t="s">
        <v>427</v>
      </c>
      <c r="E174" s="99"/>
      <c r="F174" s="106"/>
      <c r="G174" s="106"/>
      <c r="H174" s="93"/>
      <c r="I174" s="104"/>
      <c r="J174" s="104"/>
      <c r="K174" s="104"/>
      <c r="L174" s="102"/>
      <c r="M174" s="105"/>
      <c r="N174" s="100"/>
      <c r="O174" s="83"/>
      <c r="P174" s="83"/>
      <c r="Q174" s="86"/>
      <c r="R174" s="84"/>
      <c r="S174" s="83"/>
      <c r="T174" s="83"/>
      <c r="U174" s="85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90"/>
    </row>
    <row r="175" spans="1:34" x14ac:dyDescent="0.25">
      <c r="A175" s="103"/>
      <c r="B175" s="98"/>
      <c r="C175" s="113" t="s">
        <v>428</v>
      </c>
      <c r="D175" s="97" t="s">
        <v>429</v>
      </c>
      <c r="E175" s="99"/>
      <c r="F175" s="106"/>
      <c r="G175" s="106"/>
      <c r="H175" s="93"/>
      <c r="I175" s="104"/>
      <c r="J175" s="104"/>
      <c r="K175" s="104"/>
      <c r="L175" s="102"/>
      <c r="M175" s="105"/>
      <c r="N175" s="100"/>
      <c r="O175" s="83"/>
      <c r="P175" s="83"/>
      <c r="Q175" s="86"/>
      <c r="R175" s="84"/>
      <c r="S175" s="83"/>
      <c r="T175" s="83"/>
      <c r="U175" s="85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83"/>
      <c r="AH175" s="90"/>
    </row>
    <row r="176" spans="1:34" x14ac:dyDescent="0.25">
      <c r="A176" s="103"/>
      <c r="B176" s="98"/>
      <c r="C176" s="113"/>
      <c r="D176" s="97" t="s">
        <v>430</v>
      </c>
      <c r="E176" s="99"/>
      <c r="F176" s="106"/>
      <c r="G176" s="106"/>
      <c r="H176" s="93"/>
      <c r="I176" s="104"/>
      <c r="J176" s="104"/>
      <c r="K176" s="104"/>
      <c r="L176" s="102"/>
      <c r="M176" s="105"/>
      <c r="N176" s="100"/>
      <c r="O176" s="83"/>
      <c r="P176" s="83"/>
      <c r="Q176" s="86"/>
      <c r="R176" s="84"/>
      <c r="S176" s="83"/>
      <c r="T176" s="83"/>
      <c r="U176" s="85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  <c r="AH176" s="90"/>
    </row>
    <row r="177" spans="1:34" x14ac:dyDescent="0.25">
      <c r="A177" s="103"/>
      <c r="B177" s="98"/>
      <c r="C177" s="113" t="s">
        <v>431</v>
      </c>
      <c r="D177" s="97" t="s">
        <v>429</v>
      </c>
      <c r="E177" s="99"/>
      <c r="F177" s="106"/>
      <c r="G177" s="106"/>
      <c r="H177" s="93"/>
      <c r="I177" s="104"/>
      <c r="J177" s="104"/>
      <c r="K177" s="104"/>
      <c r="L177" s="102"/>
      <c r="M177" s="105"/>
      <c r="N177" s="100"/>
      <c r="O177" s="83"/>
      <c r="P177" s="83"/>
      <c r="Q177" s="83"/>
      <c r="R177" s="84"/>
      <c r="S177" s="83"/>
      <c r="T177" s="86"/>
      <c r="U177" s="85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  <c r="AH177" s="90"/>
    </row>
    <row r="178" spans="1:34" x14ac:dyDescent="0.25">
      <c r="A178" s="103"/>
      <c r="B178" s="98"/>
      <c r="C178" s="113"/>
      <c r="D178" s="97" t="s">
        <v>430</v>
      </c>
      <c r="E178" s="99"/>
      <c r="F178" s="106"/>
      <c r="G178" s="106"/>
      <c r="H178" s="93"/>
      <c r="I178" s="104"/>
      <c r="J178" s="104"/>
      <c r="K178" s="104"/>
      <c r="L178" s="102"/>
      <c r="M178" s="105"/>
      <c r="N178" s="100"/>
      <c r="O178" s="83"/>
      <c r="P178" s="83"/>
      <c r="Q178" s="83"/>
      <c r="R178" s="84"/>
      <c r="S178" s="83"/>
      <c r="T178" s="86"/>
      <c r="U178" s="85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90"/>
    </row>
    <row r="179" spans="1:34" x14ac:dyDescent="0.25">
      <c r="A179" s="103"/>
      <c r="B179" s="98"/>
      <c r="C179" s="113" t="s">
        <v>432</v>
      </c>
      <c r="D179" s="97" t="s">
        <v>429</v>
      </c>
      <c r="E179" s="99"/>
      <c r="F179" s="106"/>
      <c r="G179" s="106"/>
      <c r="H179" s="93"/>
      <c r="I179" s="104"/>
      <c r="J179" s="104"/>
      <c r="K179" s="104"/>
      <c r="L179" s="102"/>
      <c r="M179" s="105"/>
      <c r="N179" s="100"/>
      <c r="O179" s="83"/>
      <c r="P179" s="83"/>
      <c r="Q179" s="83"/>
      <c r="R179" s="84"/>
      <c r="S179" s="83"/>
      <c r="T179" s="83"/>
      <c r="U179" s="85"/>
      <c r="V179" s="83"/>
      <c r="W179" s="83"/>
      <c r="X179" s="83"/>
      <c r="Y179" s="86"/>
      <c r="Z179" s="83"/>
      <c r="AA179" s="83"/>
      <c r="AB179" s="83"/>
      <c r="AC179" s="83"/>
      <c r="AD179" s="83"/>
      <c r="AE179" s="83"/>
      <c r="AF179" s="83"/>
      <c r="AG179" s="83"/>
      <c r="AH179" s="90"/>
    </row>
    <row r="180" spans="1:34" x14ac:dyDescent="0.25">
      <c r="A180" s="103"/>
      <c r="B180" s="98"/>
      <c r="C180" s="113"/>
      <c r="D180" s="97" t="s">
        <v>430</v>
      </c>
      <c r="E180" s="99"/>
      <c r="F180" s="106"/>
      <c r="G180" s="106"/>
      <c r="H180" s="93"/>
      <c r="I180" s="104"/>
      <c r="J180" s="104"/>
      <c r="K180" s="104"/>
      <c r="L180" s="102"/>
      <c r="M180" s="105"/>
      <c r="N180" s="100"/>
      <c r="O180" s="83"/>
      <c r="P180" s="83"/>
      <c r="Q180" s="83"/>
      <c r="R180" s="84"/>
      <c r="S180" s="83"/>
      <c r="T180" s="83"/>
      <c r="U180" s="85"/>
      <c r="V180" s="83"/>
      <c r="W180" s="83"/>
      <c r="X180" s="83"/>
      <c r="Y180" s="86"/>
      <c r="Z180" s="83"/>
      <c r="AA180" s="83"/>
      <c r="AB180" s="83"/>
      <c r="AC180" s="83"/>
      <c r="AD180" s="83"/>
      <c r="AE180" s="83"/>
      <c r="AF180" s="83"/>
      <c r="AG180" s="83"/>
      <c r="AH180" s="90"/>
    </row>
    <row r="181" spans="1:34" x14ac:dyDescent="0.25">
      <c r="A181" s="125"/>
      <c r="B181" s="126" t="s">
        <v>259</v>
      </c>
      <c r="C181" s="135"/>
      <c r="D181" s="127"/>
      <c r="E181" s="128"/>
      <c r="F181" s="129"/>
      <c r="G181" s="129"/>
      <c r="H181" s="130" t="s">
        <v>390</v>
      </c>
      <c r="I181" s="131">
        <v>43388</v>
      </c>
      <c r="J181" s="131">
        <v>43448</v>
      </c>
      <c r="K181" s="132"/>
      <c r="L181" s="102">
        <f t="shared" si="3"/>
        <v>45</v>
      </c>
      <c r="M181" s="105"/>
      <c r="N181" s="100"/>
      <c r="O181" s="83"/>
      <c r="P181" s="83"/>
      <c r="Q181" s="83"/>
      <c r="R181" s="84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  <c r="AD181" s="83"/>
      <c r="AE181" s="83"/>
      <c r="AF181" s="83"/>
      <c r="AG181" s="83"/>
      <c r="AH181" s="90"/>
    </row>
    <row r="182" spans="1:34" x14ac:dyDescent="0.25">
      <c r="A182" s="103"/>
      <c r="B182" s="98"/>
      <c r="C182" s="113" t="s">
        <v>368</v>
      </c>
      <c r="D182" s="97"/>
      <c r="E182" s="99" t="s">
        <v>369</v>
      </c>
      <c r="F182" s="106"/>
      <c r="G182" s="106"/>
      <c r="H182" s="93" t="s">
        <v>390</v>
      </c>
      <c r="I182" s="104"/>
      <c r="J182" s="104"/>
      <c r="K182" s="104"/>
      <c r="L182" s="102">
        <f t="shared" si="3"/>
        <v>0</v>
      </c>
      <c r="M182" s="105"/>
      <c r="N182" s="100"/>
      <c r="O182" s="83"/>
      <c r="P182" s="83"/>
      <c r="Q182" s="83"/>
      <c r="R182" s="84"/>
      <c r="S182" s="83"/>
      <c r="T182" s="119"/>
      <c r="U182" s="119"/>
      <c r="V182" s="83"/>
      <c r="W182" s="83"/>
      <c r="X182" s="83"/>
      <c r="Y182" s="83"/>
      <c r="Z182" s="83"/>
      <c r="AA182" s="83"/>
      <c r="AB182" s="83"/>
      <c r="AC182" s="83"/>
      <c r="AD182" s="83"/>
      <c r="AE182" s="83"/>
      <c r="AF182" s="83"/>
      <c r="AG182" s="83"/>
      <c r="AH182" s="90"/>
    </row>
    <row r="183" spans="1:34" x14ac:dyDescent="0.25">
      <c r="A183" s="103"/>
      <c r="B183" s="98"/>
      <c r="C183" s="113" t="s">
        <v>370</v>
      </c>
      <c r="D183" s="97"/>
      <c r="E183" s="99"/>
      <c r="F183" s="106"/>
      <c r="G183" s="106"/>
      <c r="H183" s="93" t="s">
        <v>390</v>
      </c>
      <c r="I183" s="104"/>
      <c r="J183" s="104"/>
      <c r="K183" s="104"/>
      <c r="L183" s="102">
        <f t="shared" si="3"/>
        <v>0</v>
      </c>
      <c r="M183" s="105"/>
      <c r="N183" s="100"/>
      <c r="O183" s="83"/>
      <c r="P183" s="83"/>
      <c r="Q183" s="83"/>
      <c r="R183" s="84"/>
      <c r="S183" s="83"/>
      <c r="T183" s="83"/>
      <c r="U183" s="119"/>
      <c r="V183" s="119"/>
      <c r="W183" s="83"/>
      <c r="X183" s="83"/>
      <c r="Y183" s="83"/>
      <c r="Z183" s="83"/>
      <c r="AA183" s="83"/>
      <c r="AB183" s="83"/>
      <c r="AC183" s="83"/>
      <c r="AD183" s="83"/>
      <c r="AE183" s="83"/>
      <c r="AF183" s="83"/>
      <c r="AG183" s="83"/>
      <c r="AH183" s="90"/>
    </row>
    <row r="184" spans="1:34" x14ac:dyDescent="0.25">
      <c r="A184" s="103"/>
      <c r="B184" s="98"/>
      <c r="C184" s="113" t="s">
        <v>424</v>
      </c>
      <c r="D184" s="97"/>
      <c r="E184" s="99"/>
      <c r="F184" s="106"/>
      <c r="G184" s="106"/>
      <c r="H184" s="93" t="s">
        <v>390</v>
      </c>
      <c r="I184" s="104"/>
      <c r="J184" s="104"/>
      <c r="K184" s="104"/>
      <c r="L184" s="102">
        <f t="shared" si="3"/>
        <v>0</v>
      </c>
      <c r="M184" s="105"/>
      <c r="N184" s="100"/>
      <c r="O184" s="83"/>
      <c r="P184" s="83"/>
      <c r="Q184" s="83"/>
      <c r="R184" s="84"/>
      <c r="S184" s="83"/>
      <c r="T184" s="83"/>
      <c r="U184" s="83"/>
      <c r="V184" s="115"/>
      <c r="W184" s="119"/>
      <c r="X184" s="119"/>
      <c r="Y184" s="83"/>
      <c r="Z184" s="83"/>
      <c r="AA184" s="83"/>
      <c r="AB184" s="83"/>
      <c r="AC184" s="83"/>
      <c r="AD184" s="83"/>
      <c r="AE184" s="83"/>
      <c r="AF184" s="83"/>
      <c r="AG184" s="83"/>
      <c r="AH184" s="90"/>
    </row>
    <row r="185" spans="1:34" x14ac:dyDescent="0.25">
      <c r="A185" s="103"/>
      <c r="B185" s="98"/>
      <c r="C185" s="113" t="s">
        <v>328</v>
      </c>
      <c r="D185" s="97"/>
      <c r="E185" s="99"/>
      <c r="F185" s="106"/>
      <c r="G185" s="106"/>
      <c r="H185" s="93" t="s">
        <v>390</v>
      </c>
      <c r="I185" s="104"/>
      <c r="J185" s="104"/>
      <c r="K185" s="104"/>
      <c r="L185" s="102">
        <f t="shared" si="3"/>
        <v>0</v>
      </c>
      <c r="M185" s="105"/>
      <c r="N185" s="100"/>
      <c r="O185" s="83"/>
      <c r="P185" s="83"/>
      <c r="Q185" s="83"/>
      <c r="R185" s="84"/>
      <c r="S185" s="83"/>
      <c r="T185" s="83"/>
      <c r="U185" s="83"/>
      <c r="V185" s="83"/>
      <c r="W185" s="115"/>
      <c r="X185" s="83"/>
      <c r="Y185" s="119"/>
      <c r="Z185" s="83"/>
      <c r="AA185" s="83"/>
      <c r="AB185" s="83"/>
      <c r="AC185" s="83"/>
      <c r="AD185" s="83"/>
      <c r="AE185" s="83"/>
      <c r="AF185" s="83"/>
      <c r="AG185" s="83"/>
      <c r="AH185" s="90"/>
    </row>
    <row r="186" spans="1:34" x14ac:dyDescent="0.25">
      <c r="A186" s="103"/>
      <c r="B186" s="98"/>
      <c r="C186" s="113" t="s">
        <v>371</v>
      </c>
      <c r="D186" s="97"/>
      <c r="E186" s="99"/>
      <c r="F186" s="106"/>
      <c r="G186" s="106"/>
      <c r="H186" s="93" t="s">
        <v>390</v>
      </c>
      <c r="I186" s="104"/>
      <c r="J186" s="104"/>
      <c r="K186" s="104"/>
      <c r="L186" s="102">
        <f t="shared" si="3"/>
        <v>0</v>
      </c>
      <c r="M186" s="105"/>
      <c r="N186" s="100"/>
      <c r="O186" s="83"/>
      <c r="P186" s="83"/>
      <c r="Q186" s="83"/>
      <c r="R186" s="84"/>
      <c r="S186" s="83"/>
      <c r="T186" s="83"/>
      <c r="U186" s="83"/>
      <c r="V186" s="83"/>
      <c r="W186" s="83"/>
      <c r="X186" s="115"/>
      <c r="Y186" s="83"/>
      <c r="Z186" s="119"/>
      <c r="AA186" s="83"/>
      <c r="AB186" s="83"/>
      <c r="AC186" s="83"/>
      <c r="AD186" s="83"/>
      <c r="AE186" s="83"/>
      <c r="AF186" s="83"/>
      <c r="AG186" s="83"/>
      <c r="AH186" s="90"/>
    </row>
    <row r="187" spans="1:34" x14ac:dyDescent="0.25">
      <c r="A187" s="103"/>
      <c r="B187" s="98"/>
      <c r="C187" s="113" t="s">
        <v>372</v>
      </c>
      <c r="D187" s="97"/>
      <c r="E187" s="99"/>
      <c r="F187" s="106"/>
      <c r="G187" s="106"/>
      <c r="H187" s="93" t="s">
        <v>390</v>
      </c>
      <c r="I187" s="104"/>
      <c r="J187" s="104"/>
      <c r="K187" s="104"/>
      <c r="L187" s="102">
        <f t="shared" si="3"/>
        <v>0</v>
      </c>
      <c r="M187" s="105"/>
      <c r="N187" s="100"/>
      <c r="O187" s="83"/>
      <c r="P187" s="83"/>
      <c r="Q187" s="83"/>
      <c r="R187" s="84"/>
      <c r="S187" s="83"/>
      <c r="T187" s="83"/>
      <c r="U187" s="83"/>
      <c r="V187" s="83"/>
      <c r="W187" s="83"/>
      <c r="X187" s="83"/>
      <c r="Y187" s="83"/>
      <c r="Z187" s="119"/>
      <c r="AA187" s="83"/>
      <c r="AB187" s="83"/>
      <c r="AC187" s="83"/>
      <c r="AD187" s="83"/>
      <c r="AE187" s="83"/>
      <c r="AF187" s="83"/>
      <c r="AG187" s="83"/>
      <c r="AH187" s="90"/>
    </row>
    <row r="188" spans="1:34" x14ac:dyDescent="0.25">
      <c r="A188" s="103"/>
      <c r="B188" s="98"/>
      <c r="C188" s="113" t="s">
        <v>401</v>
      </c>
      <c r="D188" s="97"/>
      <c r="E188" s="99"/>
      <c r="F188" s="106"/>
      <c r="G188" s="106"/>
      <c r="H188" s="93" t="s">
        <v>390</v>
      </c>
      <c r="I188" s="104"/>
      <c r="J188" s="104"/>
      <c r="K188" s="104"/>
      <c r="L188" s="102">
        <f t="shared" ref="L188" si="5">NETWORKDAYS(I188,J188,0)</f>
        <v>0</v>
      </c>
      <c r="M188" s="105"/>
      <c r="N188" s="100"/>
      <c r="O188" s="83"/>
      <c r="P188" s="83"/>
      <c r="Q188" s="83"/>
      <c r="R188" s="84"/>
      <c r="S188" s="83"/>
      <c r="T188" s="83"/>
      <c r="U188" s="83"/>
      <c r="V188" s="83"/>
      <c r="W188" s="83"/>
      <c r="X188" s="83"/>
      <c r="Y188" s="83"/>
      <c r="Z188" s="119"/>
      <c r="AA188" s="83"/>
      <c r="AB188" s="83"/>
      <c r="AC188" s="83"/>
      <c r="AD188" s="83"/>
      <c r="AE188" s="83"/>
      <c r="AF188" s="83"/>
      <c r="AG188" s="83"/>
      <c r="AH188" s="90"/>
    </row>
    <row r="189" spans="1:34" x14ac:dyDescent="0.25">
      <c r="A189" s="103"/>
      <c r="B189" s="98"/>
      <c r="C189" s="113" t="s">
        <v>373</v>
      </c>
      <c r="D189" s="97"/>
      <c r="E189" s="99"/>
      <c r="F189" s="106"/>
      <c r="G189" s="106"/>
      <c r="H189" s="93" t="s">
        <v>390</v>
      </c>
      <c r="I189" s="104"/>
      <c r="J189" s="104"/>
      <c r="K189" s="104"/>
      <c r="L189" s="102">
        <f t="shared" si="3"/>
        <v>0</v>
      </c>
      <c r="M189" s="105"/>
      <c r="N189" s="100"/>
      <c r="O189" s="83"/>
      <c r="P189" s="83"/>
      <c r="Q189" s="83"/>
      <c r="R189" s="84"/>
      <c r="S189" s="83"/>
      <c r="T189" s="83"/>
      <c r="U189" s="83"/>
      <c r="V189" s="83"/>
      <c r="W189" s="83"/>
      <c r="X189" s="83"/>
      <c r="Y189" s="83"/>
      <c r="Z189" s="83"/>
      <c r="AA189" s="119"/>
      <c r="AB189" s="83"/>
      <c r="AC189" s="83"/>
      <c r="AD189" s="83"/>
      <c r="AE189" s="83"/>
      <c r="AF189" s="83"/>
      <c r="AG189" s="83"/>
      <c r="AH189" s="90"/>
    </row>
    <row r="190" spans="1:34" x14ac:dyDescent="0.25">
      <c r="A190" s="103"/>
      <c r="B190" s="98"/>
      <c r="C190" s="113" t="s">
        <v>337</v>
      </c>
      <c r="D190" s="97"/>
      <c r="E190" s="99"/>
      <c r="F190" s="106"/>
      <c r="G190" s="106"/>
      <c r="H190" s="93" t="s">
        <v>390</v>
      </c>
      <c r="I190" s="104"/>
      <c r="J190" s="104"/>
      <c r="K190" s="104"/>
      <c r="L190" s="102">
        <f t="shared" si="3"/>
        <v>0</v>
      </c>
      <c r="M190" s="105"/>
      <c r="N190" s="100"/>
      <c r="O190" s="83"/>
      <c r="P190" s="83"/>
      <c r="Q190" s="83"/>
      <c r="R190" s="84"/>
      <c r="S190" s="83"/>
      <c r="T190" s="83"/>
      <c r="U190" s="83"/>
      <c r="V190" s="83"/>
      <c r="W190" s="83"/>
      <c r="X190" s="83"/>
      <c r="Y190" s="83"/>
      <c r="Z190" s="83"/>
      <c r="AA190" s="83"/>
      <c r="AB190" s="119"/>
      <c r="AC190" s="83"/>
      <c r="AD190" s="83"/>
      <c r="AE190" s="83"/>
      <c r="AF190" s="83"/>
      <c r="AG190" s="83"/>
      <c r="AH190" s="90"/>
    </row>
    <row r="191" spans="1:34" x14ac:dyDescent="0.25">
      <c r="A191" s="125"/>
      <c r="B191" s="135" t="s">
        <v>260</v>
      </c>
      <c r="C191" s="135"/>
      <c r="D191" s="127"/>
      <c r="E191" s="128"/>
      <c r="F191" s="129"/>
      <c r="G191" s="129"/>
      <c r="H191" s="130"/>
      <c r="I191" s="131">
        <v>43395</v>
      </c>
      <c r="J191" s="131">
        <v>43455</v>
      </c>
      <c r="K191" s="132"/>
      <c r="L191" s="102">
        <f t="shared" si="3"/>
        <v>45</v>
      </c>
      <c r="M191" s="105"/>
      <c r="N191" s="100"/>
      <c r="O191" s="83"/>
      <c r="P191" s="83"/>
      <c r="Q191" s="83"/>
      <c r="R191" s="84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3"/>
      <c r="AF191" s="83"/>
      <c r="AG191" s="83"/>
      <c r="AH191" s="90"/>
    </row>
    <row r="192" spans="1:34" x14ac:dyDescent="0.25">
      <c r="A192" s="103"/>
      <c r="B192" s="96"/>
      <c r="C192" s="123" t="s">
        <v>405</v>
      </c>
      <c r="D192" s="97"/>
      <c r="E192" s="99" t="s">
        <v>406</v>
      </c>
      <c r="F192" s="106"/>
      <c r="G192" s="106"/>
      <c r="H192" s="92" t="s">
        <v>288</v>
      </c>
      <c r="I192" s="112"/>
      <c r="J192" s="112"/>
      <c r="K192" s="104"/>
      <c r="L192" s="102"/>
      <c r="M192" s="105"/>
      <c r="N192" s="100"/>
      <c r="O192" s="83"/>
      <c r="P192" s="83"/>
      <c r="Q192" s="83"/>
      <c r="R192" s="84"/>
      <c r="S192" s="119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  <c r="AH192" s="90"/>
    </row>
    <row r="193" spans="1:34" x14ac:dyDescent="0.25">
      <c r="A193" s="103"/>
      <c r="B193" s="96"/>
      <c r="C193" s="188" t="s">
        <v>398</v>
      </c>
      <c r="D193" s="113" t="s">
        <v>415</v>
      </c>
      <c r="E193" s="99" t="s">
        <v>374</v>
      </c>
      <c r="F193" s="104"/>
      <c r="G193" s="106"/>
      <c r="H193" s="93"/>
      <c r="I193" s="104"/>
      <c r="J193" s="104"/>
      <c r="K193" s="136">
        <v>43405</v>
      </c>
      <c r="L193" s="102">
        <f t="shared" si="3"/>
        <v>0</v>
      </c>
      <c r="M193" s="105"/>
      <c r="N193" s="100"/>
      <c r="O193" s="83"/>
      <c r="P193" s="83"/>
      <c r="Q193" s="83"/>
      <c r="R193" s="84"/>
      <c r="S193" s="83"/>
      <c r="T193" s="83"/>
      <c r="U193" s="119"/>
      <c r="V193" s="119"/>
      <c r="W193" s="83"/>
      <c r="X193" s="83"/>
      <c r="Y193" s="83"/>
      <c r="Z193" s="83"/>
      <c r="AA193" s="83"/>
      <c r="AB193" s="83"/>
      <c r="AC193" s="83"/>
      <c r="AD193" s="83"/>
      <c r="AE193" s="83"/>
      <c r="AF193" s="83"/>
      <c r="AG193" s="83"/>
      <c r="AH193" s="90"/>
    </row>
    <row r="194" spans="1:34" x14ac:dyDescent="0.25">
      <c r="A194" s="103"/>
      <c r="B194" s="96"/>
      <c r="C194" s="188"/>
      <c r="D194" s="113" t="s">
        <v>456</v>
      </c>
      <c r="E194" s="99"/>
      <c r="F194" s="99"/>
      <c r="G194" s="106"/>
      <c r="H194" s="93"/>
      <c r="I194" s="104"/>
      <c r="J194" s="104"/>
      <c r="K194" s="136">
        <v>43405</v>
      </c>
      <c r="L194" s="102"/>
      <c r="M194" s="105"/>
      <c r="N194" s="100"/>
      <c r="O194" s="83"/>
      <c r="P194" s="83"/>
      <c r="Q194" s="83"/>
      <c r="R194" s="84"/>
      <c r="S194" s="83"/>
      <c r="T194" s="83"/>
      <c r="U194" s="119"/>
      <c r="V194" s="83"/>
      <c r="W194" s="83"/>
      <c r="X194" s="83"/>
      <c r="Y194" s="83"/>
      <c r="Z194" s="83"/>
      <c r="AA194" s="83"/>
      <c r="AB194" s="83"/>
      <c r="AC194" s="83"/>
      <c r="AD194" s="83"/>
      <c r="AE194" s="83"/>
      <c r="AF194" s="83"/>
      <c r="AG194" s="83"/>
      <c r="AH194" s="90"/>
    </row>
    <row r="195" spans="1:34" x14ac:dyDescent="0.25">
      <c r="A195" s="103"/>
      <c r="B195" s="96"/>
      <c r="C195" s="124" t="s">
        <v>399</v>
      </c>
      <c r="D195" s="113" t="s">
        <v>416</v>
      </c>
      <c r="E195" s="99" t="s">
        <v>375</v>
      </c>
      <c r="F195" s="99" t="s">
        <v>389</v>
      </c>
      <c r="G195" s="106"/>
      <c r="H195" s="93"/>
      <c r="I195" s="104"/>
      <c r="J195" s="104"/>
      <c r="K195" s="104"/>
      <c r="L195" s="102">
        <f t="shared" si="3"/>
        <v>0</v>
      </c>
      <c r="M195" s="105"/>
      <c r="N195" s="100"/>
      <c r="O195" s="83"/>
      <c r="P195" s="83"/>
      <c r="Q195" s="119"/>
      <c r="R195" s="84"/>
      <c r="S195" s="119"/>
      <c r="T195" s="83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  <c r="AE195" s="83"/>
      <c r="AF195" s="83"/>
      <c r="AG195" s="83"/>
      <c r="AH195" s="90"/>
    </row>
    <row r="196" spans="1:34" x14ac:dyDescent="0.25">
      <c r="A196" s="103"/>
      <c r="B196" s="96"/>
      <c r="C196" s="124"/>
      <c r="D196" s="113" t="s">
        <v>417</v>
      </c>
      <c r="E196" s="99"/>
      <c r="F196" s="99"/>
      <c r="G196" s="106"/>
      <c r="H196" s="93"/>
      <c r="I196" s="104"/>
      <c r="J196" s="104"/>
      <c r="K196" s="104"/>
      <c r="L196" s="102"/>
      <c r="M196" s="105"/>
      <c r="N196" s="100"/>
      <c r="O196" s="83"/>
      <c r="P196" s="83"/>
      <c r="Q196" s="83"/>
      <c r="R196" s="84"/>
      <c r="S196" s="119"/>
      <c r="T196" s="119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3"/>
      <c r="AF196" s="83"/>
      <c r="AG196" s="83"/>
      <c r="AH196" s="90"/>
    </row>
    <row r="197" spans="1:34" x14ac:dyDescent="0.25">
      <c r="A197" s="103"/>
      <c r="B197" s="96"/>
      <c r="C197" s="124"/>
      <c r="D197" s="113" t="s">
        <v>424</v>
      </c>
      <c r="E197" s="99"/>
      <c r="F197" s="99"/>
      <c r="G197" s="106"/>
      <c r="H197" s="93"/>
      <c r="I197" s="104"/>
      <c r="J197" s="104"/>
      <c r="K197" s="104"/>
      <c r="L197" s="102"/>
      <c r="M197" s="105"/>
      <c r="N197" s="100"/>
      <c r="O197" s="83"/>
      <c r="P197" s="83"/>
      <c r="Q197" s="83"/>
      <c r="R197" s="84"/>
      <c r="S197" s="83"/>
      <c r="T197" s="119"/>
      <c r="U197" s="119"/>
      <c r="V197" s="119"/>
      <c r="W197" s="83"/>
      <c r="X197" s="83"/>
      <c r="Y197" s="83"/>
      <c r="Z197" s="83"/>
      <c r="AA197" s="83"/>
      <c r="AB197" s="83"/>
      <c r="AC197" s="83"/>
      <c r="AD197" s="83"/>
      <c r="AE197" s="83"/>
      <c r="AF197" s="83"/>
      <c r="AG197" s="83"/>
      <c r="AH197" s="90"/>
    </row>
    <row r="198" spans="1:34" x14ac:dyDescent="0.25">
      <c r="A198" s="103"/>
      <c r="B198" s="96"/>
      <c r="C198" s="124"/>
      <c r="D198" s="113" t="s">
        <v>418</v>
      </c>
      <c r="E198" s="99"/>
      <c r="F198" s="99"/>
      <c r="G198" s="106"/>
      <c r="H198" s="93"/>
      <c r="I198" s="104"/>
      <c r="J198" s="104"/>
      <c r="K198" s="104"/>
      <c r="L198" s="102"/>
      <c r="M198" s="105"/>
      <c r="N198" s="100"/>
      <c r="O198" s="83"/>
      <c r="P198" s="83"/>
      <c r="Q198" s="83"/>
      <c r="R198" s="84"/>
      <c r="S198" s="83"/>
      <c r="T198" s="83"/>
      <c r="U198" s="119"/>
      <c r="V198" s="119"/>
      <c r="W198" s="119"/>
      <c r="X198" s="119"/>
      <c r="Y198" s="83"/>
      <c r="Z198" s="83"/>
      <c r="AA198" s="83"/>
      <c r="AB198" s="83"/>
      <c r="AC198" s="83"/>
      <c r="AD198" s="83"/>
      <c r="AE198" s="83"/>
      <c r="AF198" s="83"/>
      <c r="AG198" s="83"/>
      <c r="AH198" s="90"/>
    </row>
    <row r="199" spans="1:34" x14ac:dyDescent="0.25">
      <c r="A199" s="103"/>
      <c r="B199" s="96"/>
      <c r="C199" s="124"/>
      <c r="D199" s="113" t="s">
        <v>419</v>
      </c>
      <c r="E199" s="99"/>
      <c r="F199" s="99"/>
      <c r="G199" s="106"/>
      <c r="H199" s="93"/>
      <c r="I199" s="104"/>
      <c r="J199" s="104"/>
      <c r="K199" s="104"/>
      <c r="L199" s="102"/>
      <c r="M199" s="105"/>
      <c r="N199" s="100"/>
      <c r="O199" s="83"/>
      <c r="P199" s="83"/>
      <c r="Q199" s="83"/>
      <c r="R199" s="84"/>
      <c r="S199" s="83"/>
      <c r="T199" s="83"/>
      <c r="U199" s="83"/>
      <c r="V199" s="119"/>
      <c r="W199" s="119"/>
      <c r="X199" s="119"/>
      <c r="Y199" s="119"/>
      <c r="Z199" s="83"/>
      <c r="AA199" s="83"/>
      <c r="AB199" s="83"/>
      <c r="AC199" s="83"/>
      <c r="AD199" s="83"/>
      <c r="AE199" s="83"/>
      <c r="AF199" s="83"/>
      <c r="AG199" s="83"/>
      <c r="AH199" s="90"/>
    </row>
    <row r="200" spans="1:34" x14ac:dyDescent="0.25">
      <c r="A200" s="103"/>
      <c r="B200" s="96"/>
      <c r="C200" s="124"/>
      <c r="D200" s="113" t="s">
        <v>420</v>
      </c>
      <c r="E200" s="99"/>
      <c r="F200" s="99"/>
      <c r="G200" s="106"/>
      <c r="H200" s="93"/>
      <c r="I200" s="104"/>
      <c r="J200" s="104"/>
      <c r="K200" s="104"/>
      <c r="L200" s="102"/>
      <c r="M200" s="105"/>
      <c r="N200" s="100"/>
      <c r="O200" s="83"/>
      <c r="P200" s="83"/>
      <c r="Q200" s="83"/>
      <c r="R200" s="84"/>
      <c r="S200" s="83"/>
      <c r="T200" s="83"/>
      <c r="U200" s="83"/>
      <c r="V200" s="119"/>
      <c r="W200" s="119"/>
      <c r="X200" s="119"/>
      <c r="Y200" s="119"/>
      <c r="Z200" s="83"/>
      <c r="AA200" s="83"/>
      <c r="AB200" s="83"/>
      <c r="AC200" s="83"/>
      <c r="AD200" s="83"/>
      <c r="AE200" s="83"/>
      <c r="AF200" s="83"/>
      <c r="AG200" s="83"/>
      <c r="AH200" s="90"/>
    </row>
    <row r="201" spans="1:34" x14ac:dyDescent="0.25">
      <c r="A201" s="103"/>
      <c r="B201" s="96"/>
      <c r="C201" s="124"/>
      <c r="D201" s="113" t="s">
        <v>421</v>
      </c>
      <c r="E201" s="99"/>
      <c r="F201" s="99"/>
      <c r="G201" s="106"/>
      <c r="H201" s="93"/>
      <c r="I201" s="104"/>
      <c r="J201" s="104"/>
      <c r="K201" s="104"/>
      <c r="L201" s="102"/>
      <c r="M201" s="105"/>
      <c r="N201" s="100"/>
      <c r="O201" s="83"/>
      <c r="P201" s="83"/>
      <c r="Q201" s="83"/>
      <c r="R201" s="84"/>
      <c r="S201" s="83"/>
      <c r="T201" s="83"/>
      <c r="U201" s="83"/>
      <c r="V201" s="119"/>
      <c r="W201" s="119"/>
      <c r="X201" s="119"/>
      <c r="Y201" s="119"/>
      <c r="Z201" s="83"/>
      <c r="AA201" s="83"/>
      <c r="AB201" s="83"/>
      <c r="AC201" s="83"/>
      <c r="AD201" s="83"/>
      <c r="AE201" s="83"/>
      <c r="AF201" s="83"/>
      <c r="AG201" s="83"/>
      <c r="AH201" s="90"/>
    </row>
    <row r="202" spans="1:34" x14ac:dyDescent="0.25">
      <c r="A202" s="103"/>
      <c r="B202" s="96"/>
      <c r="C202" s="124"/>
      <c r="D202" s="113" t="s">
        <v>337</v>
      </c>
      <c r="E202" s="99"/>
      <c r="F202" s="99"/>
      <c r="G202" s="106"/>
      <c r="H202" s="93"/>
      <c r="I202" s="104"/>
      <c r="J202" s="104"/>
      <c r="K202" s="104"/>
      <c r="L202" s="102"/>
      <c r="M202" s="105"/>
      <c r="N202" s="100"/>
      <c r="O202" s="83"/>
      <c r="P202" s="83"/>
      <c r="Q202" s="83"/>
      <c r="R202" s="84"/>
      <c r="S202" s="83"/>
      <c r="T202" s="83"/>
      <c r="U202" s="83"/>
      <c r="V202" s="83"/>
      <c r="W202" s="119"/>
      <c r="X202" s="119"/>
      <c r="Y202" s="119"/>
      <c r="Z202" s="119"/>
      <c r="AA202" s="83"/>
      <c r="AB202" s="83"/>
      <c r="AC202" s="83"/>
      <c r="AD202" s="83"/>
      <c r="AE202" s="83"/>
      <c r="AF202" s="83"/>
      <c r="AG202" s="83"/>
      <c r="AH202" s="90"/>
    </row>
    <row r="203" spans="1:34" x14ac:dyDescent="0.25">
      <c r="A203" s="103"/>
      <c r="B203" s="96"/>
      <c r="C203" s="124"/>
      <c r="D203" s="113" t="s">
        <v>422</v>
      </c>
      <c r="E203" s="99"/>
      <c r="F203" s="99"/>
      <c r="G203" s="106"/>
      <c r="H203" s="93"/>
      <c r="I203" s="104"/>
      <c r="J203" s="104"/>
      <c r="K203" s="104"/>
      <c r="L203" s="102"/>
      <c r="M203" s="105"/>
      <c r="N203" s="100"/>
      <c r="O203" s="83"/>
      <c r="P203" s="83"/>
      <c r="Q203" s="83"/>
      <c r="R203" s="84"/>
      <c r="S203" s="83"/>
      <c r="T203" s="83"/>
      <c r="U203" s="83"/>
      <c r="V203" s="83"/>
      <c r="W203" s="83"/>
      <c r="X203" s="119"/>
      <c r="Y203" s="119"/>
      <c r="Z203" s="119"/>
      <c r="AA203" s="119"/>
      <c r="AB203" s="83"/>
      <c r="AC203" s="83"/>
      <c r="AD203" s="83"/>
      <c r="AE203" s="83"/>
      <c r="AF203" s="83"/>
      <c r="AG203" s="83"/>
      <c r="AH203" s="90"/>
    </row>
    <row r="204" spans="1:34" x14ac:dyDescent="0.25">
      <c r="A204" s="103"/>
      <c r="B204" s="96"/>
      <c r="C204" s="124"/>
      <c r="D204" s="113" t="s">
        <v>423</v>
      </c>
      <c r="E204" s="99"/>
      <c r="F204" s="99"/>
      <c r="G204" s="106"/>
      <c r="H204" s="93"/>
      <c r="I204" s="104"/>
      <c r="J204" s="104"/>
      <c r="K204" s="104"/>
      <c r="L204" s="102"/>
      <c r="M204" s="105"/>
      <c r="N204" s="100"/>
      <c r="O204" s="83"/>
      <c r="P204" s="83"/>
      <c r="Q204" s="83"/>
      <c r="R204" s="84"/>
      <c r="S204" s="83"/>
      <c r="T204" s="83"/>
      <c r="U204" s="83"/>
      <c r="V204" s="83"/>
      <c r="W204" s="83"/>
      <c r="X204" s="83"/>
      <c r="Y204" s="83"/>
      <c r="Z204" s="119"/>
      <c r="AA204" s="119"/>
      <c r="AB204" s="119"/>
      <c r="AC204" s="83"/>
      <c r="AD204" s="83"/>
      <c r="AE204" s="83"/>
      <c r="AF204" s="83"/>
      <c r="AG204" s="83"/>
      <c r="AH204" s="90"/>
    </row>
    <row r="205" spans="1:34" x14ac:dyDescent="0.25">
      <c r="A205" s="103"/>
      <c r="B205" s="96"/>
      <c r="C205" s="147" t="s">
        <v>459</v>
      </c>
      <c r="D205" s="148"/>
      <c r="E205" s="99"/>
      <c r="F205" s="99"/>
      <c r="G205" s="106"/>
      <c r="H205" s="93"/>
      <c r="I205" s="104"/>
      <c r="J205" s="104"/>
      <c r="K205" s="104"/>
      <c r="L205" s="102"/>
      <c r="M205" s="105"/>
      <c r="N205" s="100"/>
      <c r="O205" s="83"/>
      <c r="P205" s="83"/>
      <c r="Q205" s="83"/>
      <c r="R205" s="84"/>
      <c r="S205" s="83"/>
      <c r="T205" s="83"/>
      <c r="U205" s="83"/>
      <c r="V205" s="83"/>
      <c r="W205" s="83"/>
      <c r="X205" s="119"/>
      <c r="Y205" s="119"/>
      <c r="Z205" s="119"/>
      <c r="AA205" s="119"/>
      <c r="AB205" s="119"/>
      <c r="AC205" s="83"/>
      <c r="AD205" s="83"/>
      <c r="AE205" s="83"/>
      <c r="AF205" s="83"/>
      <c r="AG205" s="83"/>
      <c r="AH205" s="90"/>
    </row>
    <row r="206" spans="1:34" x14ac:dyDescent="0.25">
      <c r="A206" s="116"/>
      <c r="B206" s="117"/>
      <c r="C206" s="118" t="s">
        <v>376</v>
      </c>
      <c r="D206" s="97"/>
      <c r="E206" s="99" t="s">
        <v>400</v>
      </c>
      <c r="F206" s="106"/>
      <c r="G206" s="106"/>
      <c r="H206" s="93" t="s">
        <v>390</v>
      </c>
      <c r="I206" s="112">
        <v>43451</v>
      </c>
      <c r="J206" s="112">
        <v>43455</v>
      </c>
      <c r="K206" s="104"/>
      <c r="L206" s="102">
        <f t="shared" si="3"/>
        <v>5</v>
      </c>
      <c r="M206" s="105"/>
      <c r="N206" s="100"/>
      <c r="O206" s="83"/>
      <c r="P206" s="83"/>
      <c r="Q206" s="83"/>
      <c r="R206" s="84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119"/>
      <c r="AD206" s="83"/>
      <c r="AE206" s="83"/>
      <c r="AF206" s="83"/>
      <c r="AG206" s="83"/>
      <c r="AH206" s="90"/>
    </row>
    <row r="207" spans="1:34" x14ac:dyDescent="0.25">
      <c r="A207" s="103"/>
      <c r="B207" s="96" t="s">
        <v>262</v>
      </c>
      <c r="C207" s="113"/>
      <c r="D207" s="97"/>
      <c r="E207" s="99"/>
      <c r="F207" s="106"/>
      <c r="G207" s="106"/>
      <c r="H207" s="93"/>
      <c r="I207" s="104"/>
      <c r="J207" s="104"/>
      <c r="K207" s="104"/>
      <c r="L207" s="102">
        <f t="shared" si="3"/>
        <v>0</v>
      </c>
      <c r="M207" s="105"/>
      <c r="N207" s="100"/>
      <c r="O207" s="83"/>
      <c r="P207" s="83"/>
      <c r="Q207" s="83"/>
      <c r="R207" s="84"/>
      <c r="S207" s="83"/>
      <c r="T207" s="83"/>
      <c r="U207" s="83"/>
      <c r="V207" s="83"/>
      <c r="W207" s="83"/>
      <c r="X207" s="83"/>
      <c r="Y207" s="83"/>
      <c r="Z207" s="83"/>
      <c r="AA207" s="83"/>
      <c r="AB207" s="83"/>
      <c r="AC207" s="83"/>
      <c r="AD207" s="83"/>
      <c r="AE207" s="83"/>
      <c r="AF207" s="83"/>
      <c r="AG207" s="83"/>
      <c r="AH207" s="90"/>
    </row>
    <row r="208" spans="1:34" x14ac:dyDescent="0.25">
      <c r="A208" s="103"/>
      <c r="B208" s="96"/>
      <c r="C208" s="113" t="s">
        <v>392</v>
      </c>
      <c r="D208" s="97"/>
      <c r="E208" s="99"/>
      <c r="F208" s="106"/>
      <c r="G208" s="106"/>
      <c r="H208" s="93"/>
      <c r="I208" s="104"/>
      <c r="J208" s="104"/>
      <c r="K208" s="104"/>
      <c r="L208" s="102">
        <f t="shared" si="3"/>
        <v>0</v>
      </c>
      <c r="M208" s="105"/>
      <c r="N208" s="100"/>
      <c r="O208" s="83"/>
      <c r="P208" s="83"/>
      <c r="Q208" s="83"/>
      <c r="R208" s="84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  <c r="AC208" s="83"/>
      <c r="AD208" s="83"/>
      <c r="AE208" s="83"/>
      <c r="AF208" s="83"/>
      <c r="AG208" s="83"/>
      <c r="AH208" s="90"/>
    </row>
    <row r="209" spans="1:34" x14ac:dyDescent="0.25">
      <c r="A209" s="103"/>
      <c r="B209" s="96"/>
      <c r="C209" s="113"/>
      <c r="D209" s="97" t="s">
        <v>407</v>
      </c>
      <c r="E209" s="99"/>
      <c r="F209" s="106"/>
      <c r="G209" s="106"/>
      <c r="H209" s="93" t="s">
        <v>408</v>
      </c>
      <c r="I209" s="104"/>
      <c r="J209" s="104"/>
      <c r="K209" s="104"/>
      <c r="L209" s="102">
        <f t="shared" si="3"/>
        <v>0</v>
      </c>
      <c r="M209" s="105"/>
      <c r="N209" s="100"/>
      <c r="O209" s="83"/>
      <c r="P209" s="83"/>
      <c r="Q209" s="83"/>
      <c r="R209" s="84"/>
      <c r="S209" s="119"/>
      <c r="T209" s="83"/>
      <c r="U209" s="83"/>
      <c r="V209" s="83"/>
      <c r="W209" s="83"/>
      <c r="X209" s="83"/>
      <c r="Y209" s="83"/>
      <c r="Z209" s="83"/>
      <c r="AA209" s="83"/>
      <c r="AB209" s="83"/>
      <c r="AC209" s="83"/>
      <c r="AD209" s="83"/>
      <c r="AE209" s="83"/>
      <c r="AF209" s="83"/>
      <c r="AG209" s="83"/>
      <c r="AH209" s="90"/>
    </row>
    <row r="210" spans="1:34" x14ac:dyDescent="0.25">
      <c r="A210" s="103"/>
      <c r="B210" s="96"/>
      <c r="C210" s="113"/>
      <c r="D210" s="97" t="s">
        <v>394</v>
      </c>
      <c r="E210" s="99"/>
      <c r="F210" s="106"/>
      <c r="G210" s="106"/>
      <c r="H210" s="93" t="s">
        <v>409</v>
      </c>
      <c r="I210" s="104"/>
      <c r="J210" s="104"/>
      <c r="K210" s="104"/>
      <c r="L210" s="102">
        <f t="shared" si="3"/>
        <v>0</v>
      </c>
      <c r="M210" s="105"/>
      <c r="N210" s="100"/>
      <c r="O210" s="83"/>
      <c r="P210" s="83"/>
      <c r="Q210" s="83"/>
      <c r="R210" s="84"/>
      <c r="S210" s="83"/>
      <c r="T210" s="119"/>
      <c r="U210" s="83"/>
      <c r="V210" s="83"/>
      <c r="W210" s="83"/>
      <c r="X210" s="83"/>
      <c r="Y210" s="83"/>
      <c r="Z210" s="83"/>
      <c r="AA210" s="83"/>
      <c r="AB210" s="83"/>
      <c r="AC210" s="83"/>
      <c r="AD210" s="83"/>
      <c r="AE210" s="83"/>
      <c r="AF210" s="83"/>
      <c r="AG210" s="83"/>
      <c r="AH210" s="90"/>
    </row>
    <row r="211" spans="1:34" x14ac:dyDescent="0.25">
      <c r="A211" s="103"/>
      <c r="B211" s="96"/>
      <c r="C211" s="113" t="s">
        <v>391</v>
      </c>
      <c r="D211" s="97"/>
      <c r="E211" s="99"/>
      <c r="F211" s="106"/>
      <c r="G211" s="106"/>
      <c r="H211" s="93"/>
      <c r="I211" s="104"/>
      <c r="J211" s="104"/>
      <c r="K211" s="104"/>
      <c r="L211" s="102"/>
      <c r="M211" s="105"/>
      <c r="N211" s="100"/>
      <c r="O211" s="83"/>
      <c r="P211" s="83"/>
      <c r="Q211" s="83"/>
      <c r="R211" s="84"/>
      <c r="S211" s="83"/>
      <c r="T211" s="119"/>
      <c r="U211" s="83"/>
      <c r="V211" s="83"/>
      <c r="W211" s="83"/>
      <c r="X211" s="83"/>
      <c r="Y211" s="83"/>
      <c r="Z211" s="83"/>
      <c r="AA211" s="83"/>
      <c r="AB211" s="83"/>
      <c r="AC211" s="83"/>
      <c r="AD211" s="83"/>
      <c r="AE211" s="83"/>
      <c r="AF211" s="83"/>
      <c r="AG211" s="83"/>
      <c r="AH211" s="90"/>
    </row>
    <row r="212" spans="1:34" x14ac:dyDescent="0.25">
      <c r="A212" s="103"/>
      <c r="B212" s="96"/>
      <c r="C212" s="113"/>
      <c r="D212" s="97" t="s">
        <v>393</v>
      </c>
      <c r="E212" s="99"/>
      <c r="F212" s="106"/>
      <c r="G212" s="106"/>
      <c r="H212" s="93" t="s">
        <v>408</v>
      </c>
      <c r="I212" s="104"/>
      <c r="J212" s="104"/>
      <c r="K212" s="104"/>
      <c r="L212" s="102">
        <f t="shared" si="3"/>
        <v>0</v>
      </c>
      <c r="M212" s="105"/>
      <c r="N212" s="100"/>
      <c r="O212" s="83"/>
      <c r="P212" s="83"/>
      <c r="Q212" s="83"/>
      <c r="R212" s="84"/>
      <c r="S212" s="83"/>
      <c r="T212" s="83"/>
      <c r="U212" s="83"/>
      <c r="V212" s="83"/>
      <c r="W212" s="83"/>
      <c r="X212" s="83"/>
      <c r="Y212" s="83"/>
      <c r="Z212" s="83"/>
      <c r="AA212" s="119"/>
      <c r="AB212" s="83"/>
      <c r="AC212" s="83"/>
      <c r="AD212" s="83"/>
      <c r="AE212" s="83"/>
      <c r="AF212" s="83"/>
      <c r="AG212" s="83"/>
      <c r="AH212" s="90"/>
    </row>
    <row r="213" spans="1:34" x14ac:dyDescent="0.25">
      <c r="A213" s="103"/>
      <c r="B213" s="96"/>
      <c r="C213" s="113"/>
      <c r="D213" s="96" t="s">
        <v>412</v>
      </c>
      <c r="E213" s="99"/>
      <c r="F213" s="106"/>
      <c r="G213" s="106"/>
      <c r="H213" s="93" t="s">
        <v>410</v>
      </c>
      <c r="I213" s="104"/>
      <c r="J213" s="104"/>
      <c r="K213" s="104"/>
      <c r="L213" s="102">
        <f t="shared" si="3"/>
        <v>0</v>
      </c>
      <c r="M213" s="105"/>
      <c r="N213" s="100"/>
      <c r="O213" s="83"/>
      <c r="P213" s="83"/>
      <c r="Q213" s="83"/>
      <c r="R213" s="84"/>
      <c r="S213" s="83"/>
      <c r="T213" s="83"/>
      <c r="U213" s="83"/>
      <c r="V213" s="83"/>
      <c r="W213" s="83"/>
      <c r="X213" s="83"/>
      <c r="Y213" s="83"/>
      <c r="Z213" s="83"/>
      <c r="AA213" s="83"/>
      <c r="AB213" s="119"/>
      <c r="AC213" s="83"/>
      <c r="AD213" s="83"/>
      <c r="AE213" s="83"/>
      <c r="AF213" s="83"/>
      <c r="AG213" s="83"/>
      <c r="AH213" s="90"/>
    </row>
    <row r="214" spans="1:34" x14ac:dyDescent="0.25">
      <c r="A214" s="103"/>
      <c r="B214" s="96"/>
      <c r="C214" s="99" t="s">
        <v>377</v>
      </c>
      <c r="D214" s="97" t="s">
        <v>413</v>
      </c>
      <c r="E214" s="99" t="s">
        <v>377</v>
      </c>
      <c r="F214" s="106"/>
      <c r="G214" s="106"/>
      <c r="H214" s="93" t="s">
        <v>411</v>
      </c>
      <c r="I214" s="104"/>
      <c r="J214" s="104"/>
      <c r="K214" s="104"/>
      <c r="L214" s="102">
        <f t="shared" si="3"/>
        <v>0</v>
      </c>
      <c r="M214" s="105"/>
      <c r="N214" s="100"/>
      <c r="O214" s="83"/>
      <c r="P214" s="83"/>
      <c r="Q214" s="83"/>
      <c r="R214" s="84"/>
      <c r="S214" s="83"/>
      <c r="T214" s="83"/>
      <c r="U214" s="83"/>
      <c r="V214" s="83"/>
      <c r="W214" s="83"/>
      <c r="X214" s="83"/>
      <c r="Y214" s="83"/>
      <c r="Z214" s="83"/>
      <c r="AA214" s="83"/>
      <c r="AB214" s="119"/>
      <c r="AC214" s="119"/>
      <c r="AD214" s="83"/>
      <c r="AE214" s="83"/>
      <c r="AF214" s="83"/>
      <c r="AG214" s="83"/>
      <c r="AH214" s="90"/>
    </row>
    <row r="215" spans="1:34" x14ac:dyDescent="0.25">
      <c r="A215" s="103"/>
      <c r="B215" s="113" t="s">
        <v>263</v>
      </c>
      <c r="C215" s="113"/>
      <c r="D215" s="97"/>
      <c r="E215" s="99"/>
      <c r="F215" s="106"/>
      <c r="G215" s="106"/>
      <c r="H215" s="93" t="s">
        <v>414</v>
      </c>
      <c r="I215" s="104"/>
      <c r="J215" s="104"/>
      <c r="K215" s="104"/>
      <c r="L215" s="102">
        <f t="shared" si="3"/>
        <v>0</v>
      </c>
      <c r="M215" s="105"/>
      <c r="N215" s="100"/>
      <c r="O215" s="83"/>
      <c r="P215" s="83"/>
      <c r="Q215" s="83"/>
      <c r="R215" s="84"/>
      <c r="S215" s="83"/>
      <c r="T215" s="83"/>
      <c r="U215" s="119"/>
      <c r="V215" s="119"/>
      <c r="W215" s="83"/>
      <c r="X215" s="83"/>
      <c r="Y215" s="83"/>
      <c r="Z215" s="83"/>
      <c r="AA215" s="83"/>
      <c r="AB215" s="83"/>
      <c r="AC215" s="83"/>
      <c r="AD215" s="83"/>
      <c r="AE215" s="83"/>
      <c r="AF215" s="83"/>
      <c r="AG215" s="83"/>
      <c r="AH215" s="90"/>
    </row>
    <row r="216" spans="1:34" x14ac:dyDescent="0.25">
      <c r="A216" s="103"/>
      <c r="B216" s="96" t="s">
        <v>378</v>
      </c>
      <c r="C216" s="113"/>
      <c r="D216" s="97"/>
      <c r="E216" s="99"/>
      <c r="F216" s="106"/>
      <c r="G216" s="106"/>
      <c r="H216" s="93"/>
      <c r="I216" s="104"/>
      <c r="J216" s="104"/>
      <c r="K216" s="104"/>
      <c r="L216" s="102">
        <f t="shared" si="3"/>
        <v>0</v>
      </c>
      <c r="M216" s="105"/>
      <c r="N216" s="100"/>
      <c r="O216" s="83"/>
      <c r="P216" s="83"/>
      <c r="Q216" s="83"/>
      <c r="R216" s="84"/>
      <c r="S216" s="83"/>
      <c r="T216" s="83"/>
      <c r="U216" s="83"/>
      <c r="V216" s="83"/>
      <c r="W216" s="83"/>
      <c r="X216" s="83"/>
      <c r="Y216" s="83"/>
      <c r="Z216" s="83"/>
      <c r="AA216" s="83"/>
      <c r="AB216" s="83"/>
      <c r="AC216" s="83"/>
      <c r="AD216" s="83"/>
      <c r="AE216" s="83"/>
      <c r="AF216" s="83"/>
      <c r="AG216" s="83"/>
      <c r="AH216" s="90"/>
    </row>
    <row r="217" spans="1:34" x14ac:dyDescent="0.25">
      <c r="A217" s="103"/>
      <c r="B217" s="98"/>
      <c r="C217" s="113" t="s">
        <v>368</v>
      </c>
      <c r="D217" s="97"/>
      <c r="E217" s="99"/>
      <c r="F217" s="106"/>
      <c r="G217" s="106"/>
      <c r="H217" s="93"/>
      <c r="I217" s="104"/>
      <c r="J217" s="104"/>
      <c r="K217" s="104"/>
      <c r="L217" s="102">
        <f t="shared" si="3"/>
        <v>0</v>
      </c>
      <c r="M217" s="105"/>
      <c r="N217" s="100"/>
      <c r="O217" s="83"/>
      <c r="P217" s="83"/>
      <c r="Q217" s="83"/>
      <c r="R217" s="84"/>
      <c r="S217" s="83"/>
      <c r="T217" s="119"/>
      <c r="U217" s="83"/>
      <c r="V217" s="83"/>
      <c r="W217" s="83"/>
      <c r="X217" s="83"/>
      <c r="Y217" s="83"/>
      <c r="Z217" s="83"/>
      <c r="AA217" s="83"/>
      <c r="AB217" s="83"/>
      <c r="AC217" s="83"/>
      <c r="AD217" s="83"/>
      <c r="AE217" s="83"/>
      <c r="AF217" s="83"/>
      <c r="AG217" s="83"/>
      <c r="AH217" s="90"/>
    </row>
    <row r="218" spans="1:34" x14ac:dyDescent="0.25">
      <c r="A218" s="103"/>
      <c r="B218" s="98"/>
      <c r="C218" s="113" t="s">
        <v>370</v>
      </c>
      <c r="D218" s="97"/>
      <c r="E218" s="99"/>
      <c r="F218" s="106"/>
      <c r="G218" s="106"/>
      <c r="H218" s="93"/>
      <c r="I218" s="104"/>
      <c r="J218" s="104"/>
      <c r="K218" s="104"/>
      <c r="L218" s="102">
        <f t="shared" si="3"/>
        <v>0</v>
      </c>
      <c r="M218" s="105"/>
      <c r="N218" s="100"/>
      <c r="O218" s="83"/>
      <c r="P218" s="83"/>
      <c r="Q218" s="83"/>
      <c r="R218" s="84"/>
      <c r="S218" s="83"/>
      <c r="T218" s="83"/>
      <c r="U218" s="119"/>
      <c r="V218" s="83"/>
      <c r="W218" s="83"/>
      <c r="X218" s="83"/>
      <c r="Y218" s="83"/>
      <c r="Z218" s="83"/>
      <c r="AA218" s="83"/>
      <c r="AB218" s="83"/>
      <c r="AC218" s="83"/>
      <c r="AD218" s="83"/>
      <c r="AE218" s="83"/>
      <c r="AF218" s="83"/>
      <c r="AG218" s="83"/>
      <c r="AH218" s="90"/>
    </row>
    <row r="219" spans="1:34" x14ac:dyDescent="0.25">
      <c r="A219" s="103"/>
      <c r="B219" s="98"/>
      <c r="C219" s="113" t="s">
        <v>379</v>
      </c>
      <c r="D219" s="97"/>
      <c r="E219" s="99"/>
      <c r="F219" s="106"/>
      <c r="G219" s="106"/>
      <c r="H219" s="93"/>
      <c r="I219" s="104"/>
      <c r="J219" s="104"/>
      <c r="K219" s="104"/>
      <c r="L219" s="102">
        <f t="shared" si="3"/>
        <v>0</v>
      </c>
      <c r="M219" s="105"/>
      <c r="N219" s="100"/>
      <c r="O219" s="83"/>
      <c r="P219" s="83"/>
      <c r="Q219" s="83"/>
      <c r="R219" s="84"/>
      <c r="S219" s="83"/>
      <c r="T219" s="83"/>
      <c r="U219" s="83"/>
      <c r="V219" s="119"/>
      <c r="W219" s="83"/>
      <c r="X219" s="83"/>
      <c r="Y219" s="119"/>
      <c r="Z219" s="83"/>
      <c r="AA219" s="83"/>
      <c r="AB219" s="83"/>
      <c r="AC219" s="83"/>
      <c r="AD219" s="83"/>
      <c r="AE219" s="83"/>
      <c r="AF219" s="83"/>
      <c r="AG219" s="83"/>
      <c r="AH219" s="90"/>
    </row>
    <row r="220" spans="1:34" x14ac:dyDescent="0.25">
      <c r="A220" s="103"/>
      <c r="B220" s="98"/>
      <c r="C220" s="113" t="s">
        <v>380</v>
      </c>
      <c r="D220" s="97"/>
      <c r="E220" s="99"/>
      <c r="F220" s="106"/>
      <c r="G220" s="106"/>
      <c r="H220" s="93"/>
      <c r="I220" s="104"/>
      <c r="J220" s="104"/>
      <c r="K220" s="104"/>
      <c r="L220" s="102">
        <f t="shared" si="3"/>
        <v>0</v>
      </c>
      <c r="M220" s="105"/>
      <c r="N220" s="100"/>
      <c r="O220" s="83"/>
      <c r="P220" s="83"/>
      <c r="Q220" s="83"/>
      <c r="R220" s="84"/>
      <c r="S220" s="83"/>
      <c r="T220" s="83"/>
      <c r="U220" s="83"/>
      <c r="V220" s="83"/>
      <c r="W220" s="83"/>
      <c r="X220" s="83"/>
      <c r="Y220" s="83"/>
      <c r="Z220" s="119"/>
      <c r="AA220" s="83"/>
      <c r="AB220" s="83"/>
      <c r="AC220" s="83"/>
      <c r="AD220" s="83"/>
      <c r="AE220" s="83"/>
      <c r="AF220" s="83"/>
      <c r="AG220" s="83"/>
      <c r="AH220" s="90"/>
    </row>
    <row r="221" spans="1:34" x14ac:dyDescent="0.25">
      <c r="A221" s="103"/>
      <c r="B221" s="98"/>
      <c r="C221" s="113" t="s">
        <v>381</v>
      </c>
      <c r="D221" s="97"/>
      <c r="E221" s="99"/>
      <c r="F221" s="106"/>
      <c r="G221" s="106"/>
      <c r="H221" s="93"/>
      <c r="I221" s="104"/>
      <c r="J221" s="104"/>
      <c r="K221" s="104"/>
      <c r="L221" s="102">
        <f t="shared" si="3"/>
        <v>0</v>
      </c>
      <c r="M221" s="105"/>
      <c r="N221" s="100"/>
      <c r="O221" s="83"/>
      <c r="P221" s="83"/>
      <c r="Q221" s="83"/>
      <c r="R221" s="84"/>
      <c r="S221" s="83"/>
      <c r="T221" s="83"/>
      <c r="U221" s="83"/>
      <c r="V221" s="83"/>
      <c r="W221" s="83"/>
      <c r="X221" s="83"/>
      <c r="Y221" s="83"/>
      <c r="Z221" s="119"/>
      <c r="AA221" s="83"/>
      <c r="AB221" s="83"/>
      <c r="AC221" s="83"/>
      <c r="AD221" s="83"/>
      <c r="AE221" s="83"/>
      <c r="AF221" s="83"/>
      <c r="AG221" s="83"/>
      <c r="AH221" s="90"/>
    </row>
    <row r="222" spans="1:34" x14ac:dyDescent="0.25">
      <c r="A222" s="103"/>
      <c r="B222" s="98"/>
      <c r="C222" s="113" t="s">
        <v>382</v>
      </c>
      <c r="D222" s="97"/>
      <c r="E222" s="99"/>
      <c r="F222" s="106"/>
      <c r="G222" s="106"/>
      <c r="H222" s="93"/>
      <c r="I222" s="104"/>
      <c r="J222" s="104"/>
      <c r="K222" s="104"/>
      <c r="L222" s="102">
        <f t="shared" si="3"/>
        <v>0</v>
      </c>
      <c r="M222" s="105"/>
      <c r="N222" s="100"/>
      <c r="O222" s="83"/>
      <c r="P222" s="83"/>
      <c r="Q222" s="83"/>
      <c r="R222" s="84"/>
      <c r="S222" s="83"/>
      <c r="T222" s="83"/>
      <c r="U222" s="83"/>
      <c r="V222" s="83"/>
      <c r="W222" s="83"/>
      <c r="X222" s="83"/>
      <c r="Y222" s="83"/>
      <c r="Z222" s="83"/>
      <c r="AA222" s="119"/>
      <c r="AB222" s="83"/>
      <c r="AC222" s="83"/>
      <c r="AD222" s="83"/>
      <c r="AE222" s="83"/>
      <c r="AF222" s="83"/>
      <c r="AG222" s="83"/>
      <c r="AH222" s="90"/>
    </row>
    <row r="223" spans="1:34" x14ac:dyDescent="0.25">
      <c r="A223" s="103"/>
      <c r="B223" s="98"/>
      <c r="C223" s="113" t="s">
        <v>282</v>
      </c>
      <c r="D223" s="97"/>
      <c r="E223" s="99" t="s">
        <v>383</v>
      </c>
      <c r="F223" s="106"/>
      <c r="G223" s="106"/>
      <c r="H223" s="93"/>
      <c r="I223" s="104"/>
      <c r="J223" s="104"/>
      <c r="K223" s="104"/>
      <c r="L223" s="102">
        <f t="shared" si="3"/>
        <v>0</v>
      </c>
      <c r="M223" s="105"/>
      <c r="N223" s="100"/>
      <c r="O223" s="83"/>
      <c r="P223" s="83"/>
      <c r="Q223" s="83"/>
      <c r="R223" s="84"/>
      <c r="S223" s="83"/>
      <c r="T223" s="83"/>
      <c r="U223" s="83"/>
      <c r="V223" s="83"/>
      <c r="W223" s="83"/>
      <c r="X223" s="119"/>
      <c r="Y223" s="83"/>
      <c r="Z223" s="83"/>
      <c r="AA223" s="83"/>
      <c r="AB223" s="83"/>
      <c r="AC223" s="83"/>
      <c r="AD223" s="83"/>
      <c r="AE223" s="83"/>
      <c r="AF223" s="83"/>
      <c r="AG223" s="83"/>
      <c r="AH223" s="90"/>
    </row>
    <row r="224" spans="1:34" x14ac:dyDescent="0.25">
      <c r="A224" s="103"/>
      <c r="B224" s="98"/>
      <c r="C224" s="113" t="s">
        <v>384</v>
      </c>
      <c r="D224" s="97"/>
      <c r="E224" s="99" t="s">
        <v>385</v>
      </c>
      <c r="F224" s="106"/>
      <c r="G224" s="106"/>
      <c r="H224" s="93"/>
      <c r="I224" s="104"/>
      <c r="J224" s="104"/>
      <c r="K224" s="104"/>
      <c r="L224" s="102">
        <f t="shared" ref="L224:L227" si="6">NETWORKDAYS(I224,J224,0)</f>
        <v>0</v>
      </c>
      <c r="M224" s="105"/>
      <c r="N224" s="100"/>
      <c r="O224" s="83"/>
      <c r="P224" s="83"/>
      <c r="Q224" s="83"/>
      <c r="R224" s="84"/>
      <c r="S224" s="83"/>
      <c r="T224" s="83"/>
      <c r="U224" s="83"/>
      <c r="V224" s="83"/>
      <c r="W224" s="83"/>
      <c r="X224" s="83"/>
      <c r="Y224" s="83"/>
      <c r="Z224" s="83"/>
      <c r="AA224" s="83"/>
      <c r="AB224" s="119"/>
      <c r="AC224" s="119"/>
      <c r="AD224" s="83"/>
      <c r="AE224" s="83"/>
      <c r="AF224" s="83"/>
      <c r="AG224" s="83"/>
      <c r="AH224" s="90"/>
    </row>
    <row r="225" spans="1:34" x14ac:dyDescent="0.25">
      <c r="A225" s="125"/>
      <c r="B225" s="135" t="s">
        <v>265</v>
      </c>
      <c r="C225" s="135"/>
      <c r="D225" s="127"/>
      <c r="E225" s="128"/>
      <c r="F225" s="129"/>
      <c r="G225" s="129"/>
      <c r="H225" s="130"/>
      <c r="I225" s="131">
        <v>43458</v>
      </c>
      <c r="J225" s="131">
        <v>43489</v>
      </c>
      <c r="K225" s="132"/>
      <c r="L225" s="102">
        <f t="shared" si="6"/>
        <v>24</v>
      </c>
      <c r="M225" s="105"/>
      <c r="N225" s="100"/>
      <c r="O225" s="83"/>
      <c r="P225" s="83"/>
      <c r="Q225" s="83"/>
      <c r="R225" s="84"/>
      <c r="S225" s="83"/>
      <c r="T225" s="83"/>
      <c r="U225" s="83"/>
      <c r="V225" s="83"/>
      <c r="W225" s="83"/>
      <c r="X225" s="83"/>
      <c r="Y225" s="83"/>
      <c r="Z225" s="83"/>
      <c r="AA225" s="83"/>
      <c r="AB225" s="83"/>
      <c r="AC225" s="83"/>
      <c r="AD225" s="83"/>
      <c r="AE225" s="83"/>
      <c r="AF225" s="83"/>
      <c r="AG225" s="83"/>
      <c r="AH225" s="90"/>
    </row>
    <row r="226" spans="1:34" x14ac:dyDescent="0.25">
      <c r="A226" s="103"/>
      <c r="B226" s="98"/>
      <c r="C226" s="113" t="s">
        <v>395</v>
      </c>
      <c r="D226" s="97"/>
      <c r="E226" s="99"/>
      <c r="F226" s="106"/>
      <c r="G226" s="106"/>
      <c r="H226" s="93"/>
      <c r="I226" s="104"/>
      <c r="J226" s="104"/>
      <c r="K226" s="104"/>
      <c r="L226" s="102">
        <f t="shared" si="6"/>
        <v>0</v>
      </c>
      <c r="M226" s="105"/>
      <c r="N226" s="100"/>
      <c r="O226" s="83"/>
      <c r="P226" s="83"/>
      <c r="Q226" s="83"/>
      <c r="R226" s="84"/>
      <c r="S226" s="83"/>
      <c r="T226" s="83"/>
      <c r="U226" s="83"/>
      <c r="V226" s="83"/>
      <c r="W226" s="83"/>
      <c r="X226" s="83"/>
      <c r="Y226" s="83"/>
      <c r="Z226" s="83"/>
      <c r="AA226" s="83"/>
      <c r="AB226" s="83"/>
      <c r="AC226" s="83"/>
      <c r="AD226" s="119"/>
      <c r="AE226" s="119"/>
      <c r="AF226" s="119"/>
      <c r="AG226" s="119"/>
      <c r="AH226" s="119"/>
    </row>
    <row r="227" spans="1:34" x14ac:dyDescent="0.25">
      <c r="A227" s="103"/>
      <c r="B227" s="98"/>
      <c r="C227" s="113" t="s">
        <v>397</v>
      </c>
      <c r="D227" s="97"/>
      <c r="E227" s="99"/>
      <c r="F227" s="106"/>
      <c r="G227" s="106"/>
      <c r="H227" s="93"/>
      <c r="I227" s="104"/>
      <c r="J227" s="104"/>
      <c r="K227" s="104"/>
      <c r="L227" s="102">
        <f t="shared" si="6"/>
        <v>0</v>
      </c>
      <c r="M227" s="105"/>
      <c r="N227" s="100"/>
      <c r="O227" s="83"/>
      <c r="P227" s="83"/>
      <c r="Q227" s="83"/>
      <c r="R227" s="84"/>
      <c r="S227" s="83"/>
      <c r="T227" s="83"/>
      <c r="U227" s="83"/>
      <c r="V227" s="83"/>
      <c r="W227" s="83"/>
      <c r="X227" s="83"/>
      <c r="Y227" s="83"/>
      <c r="Z227" s="83"/>
      <c r="AA227" s="83"/>
      <c r="AB227" s="83"/>
      <c r="AC227" s="83"/>
      <c r="AD227" s="119"/>
      <c r="AE227" s="119"/>
      <c r="AF227" s="119"/>
      <c r="AG227" s="119"/>
      <c r="AH227" s="119"/>
    </row>
    <row r="228" spans="1:34" x14ac:dyDescent="0.25">
      <c r="A228" s="103"/>
      <c r="B228" s="113" t="s">
        <v>267</v>
      </c>
      <c r="C228" s="113" t="s">
        <v>396</v>
      </c>
      <c r="D228" s="97"/>
      <c r="E228" s="99"/>
      <c r="F228" s="106"/>
      <c r="G228" s="106"/>
      <c r="H228" s="93"/>
      <c r="I228" s="112">
        <v>43490</v>
      </c>
      <c r="J228" s="112">
        <v>43490</v>
      </c>
      <c r="K228" s="104"/>
      <c r="L228" s="102">
        <f t="shared" ref="L228" si="7">NETWORKDAYS(I228,J228,0)</f>
        <v>1</v>
      </c>
      <c r="M228" s="105"/>
      <c r="N228" s="100"/>
      <c r="O228" s="83"/>
      <c r="P228" s="83"/>
      <c r="Q228" s="83"/>
      <c r="R228" s="84"/>
      <c r="S228" s="83"/>
      <c r="T228" s="83"/>
      <c r="U228" s="83"/>
      <c r="V228" s="83"/>
      <c r="W228" s="83"/>
      <c r="X228" s="83"/>
      <c r="Y228" s="83"/>
      <c r="Z228" s="83"/>
      <c r="AA228" s="83"/>
      <c r="AB228" s="83"/>
      <c r="AC228" s="83"/>
      <c r="AD228" s="83"/>
      <c r="AE228" s="83"/>
      <c r="AF228" s="83"/>
      <c r="AG228" s="83"/>
      <c r="AH228" s="114"/>
    </row>
  </sheetData>
  <mergeCells count="20">
    <mergeCell ref="M1:M3"/>
    <mergeCell ref="C88:C90"/>
    <mergeCell ref="V1:Z1"/>
    <mergeCell ref="C193:C194"/>
    <mergeCell ref="AE1:AH1"/>
    <mergeCell ref="N1:Q1"/>
    <mergeCell ref="R1:U1"/>
    <mergeCell ref="AA1:AD1"/>
    <mergeCell ref="A1:A3"/>
    <mergeCell ref="B1:B3"/>
    <mergeCell ref="C1:C3"/>
    <mergeCell ref="D1:D3"/>
    <mergeCell ref="L1:L3"/>
    <mergeCell ref="J1:J3"/>
    <mergeCell ref="I1:I3"/>
    <mergeCell ref="H1:H3"/>
    <mergeCell ref="E1:E3"/>
    <mergeCell ref="K1:K3"/>
    <mergeCell ref="F1:F3"/>
    <mergeCell ref="G1:G3"/>
  </mergeCells>
  <phoneticPr fontId="6" type="noConversion"/>
  <dataValidations count="1">
    <dataValidation type="list" allowBlank="1" showInputMessage="1" showErrorMessage="1" sqref="F45:G45 F4:G9 F25:G41 F55:G55">
      <formula1>"新增需求,需求变更,功能优化,性能优化,系统问题"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 enableFormatConditionsCalculation="0"/>
  <dimension ref="A2:R67"/>
  <sheetViews>
    <sheetView workbookViewId="0">
      <selection activeCell="D60" sqref="D60"/>
    </sheetView>
  </sheetViews>
  <sheetFormatPr baseColWidth="10" defaultColWidth="9" defaultRowHeight="18" x14ac:dyDescent="0.2"/>
  <cols>
    <col min="1" max="1" width="16.1640625" style="3" customWidth="1"/>
    <col min="2" max="2" width="19.5" style="4" customWidth="1"/>
    <col min="3" max="3" width="23.5" style="5" customWidth="1"/>
    <col min="4" max="4" width="44.83203125" style="6" customWidth="1"/>
    <col min="5" max="6" width="9" style="1"/>
    <col min="7" max="7" width="16.1640625" customWidth="1"/>
    <col min="8" max="8" width="16.1640625" style="7" customWidth="1"/>
    <col min="9" max="9" width="14.1640625" style="7" customWidth="1"/>
    <col min="10" max="10" width="14.1640625" style="8" customWidth="1"/>
    <col min="11" max="11" width="6.5" style="7" customWidth="1"/>
    <col min="12" max="13" width="10.5" customWidth="1"/>
    <col min="14" max="15" width="15" style="8" customWidth="1"/>
    <col min="16" max="16" width="9" style="9"/>
    <col min="17" max="17" width="19" customWidth="1"/>
  </cols>
  <sheetData>
    <row r="2" spans="1:16" ht="36" x14ac:dyDescent="0.2">
      <c r="A2" s="10" t="s">
        <v>36</v>
      </c>
      <c r="B2" s="190" t="s">
        <v>0</v>
      </c>
      <c r="C2" s="191"/>
      <c r="D2" s="11" t="s">
        <v>1</v>
      </c>
      <c r="E2" s="11" t="s">
        <v>4</v>
      </c>
      <c r="F2" s="11" t="s">
        <v>35</v>
      </c>
      <c r="G2" s="12" t="s">
        <v>37</v>
      </c>
      <c r="H2" s="11" t="s">
        <v>38</v>
      </c>
      <c r="I2" s="11" t="s">
        <v>39</v>
      </c>
      <c r="J2" s="11" t="s">
        <v>40</v>
      </c>
      <c r="L2" s="11" t="s">
        <v>38</v>
      </c>
      <c r="M2" s="11" t="s">
        <v>39</v>
      </c>
      <c r="N2" s="11" t="s">
        <v>40</v>
      </c>
      <c r="O2" s="31" t="s">
        <v>41</v>
      </c>
    </row>
    <row r="3" spans="1:16" ht="72" hidden="1" x14ac:dyDescent="0.2">
      <c r="A3" s="192" t="s">
        <v>42</v>
      </c>
      <c r="B3" s="193"/>
      <c r="C3" s="194"/>
      <c r="D3" s="13" t="s">
        <v>43</v>
      </c>
      <c r="E3" s="14" t="s">
        <v>44</v>
      </c>
      <c r="F3" s="15"/>
      <c r="H3" s="1"/>
      <c r="I3" s="1"/>
      <c r="J3" s="9"/>
      <c r="K3"/>
    </row>
    <row r="4" spans="1:16" ht="36" hidden="1" x14ac:dyDescent="0.2">
      <c r="A4" s="195" t="s">
        <v>45</v>
      </c>
      <c r="B4" s="192" t="s">
        <v>46</v>
      </c>
      <c r="C4" s="194"/>
      <c r="D4" s="13" t="s">
        <v>47</v>
      </c>
      <c r="E4" s="16" t="s">
        <v>48</v>
      </c>
      <c r="F4" s="15"/>
      <c r="I4"/>
      <c r="J4"/>
      <c r="K4"/>
      <c r="N4"/>
      <c r="O4"/>
      <c r="P4"/>
    </row>
    <row r="5" spans="1:16" hidden="1" x14ac:dyDescent="0.2">
      <c r="A5" s="196"/>
      <c r="B5" s="192" t="s">
        <v>49</v>
      </c>
      <c r="C5" s="194"/>
      <c r="D5" s="13" t="s">
        <v>50</v>
      </c>
      <c r="E5" s="16" t="s">
        <v>48</v>
      </c>
      <c r="F5" s="15"/>
      <c r="I5"/>
      <c r="J5"/>
      <c r="K5"/>
      <c r="N5"/>
      <c r="O5"/>
      <c r="P5"/>
    </row>
    <row r="6" spans="1:16" ht="36" hidden="1" x14ac:dyDescent="0.2">
      <c r="A6" s="196"/>
      <c r="B6" s="192" t="s">
        <v>51</v>
      </c>
      <c r="C6" s="194"/>
      <c r="D6" s="13" t="s">
        <v>52</v>
      </c>
      <c r="E6" s="16" t="s">
        <v>48</v>
      </c>
      <c r="F6" s="15"/>
      <c r="I6"/>
      <c r="J6"/>
      <c r="K6"/>
      <c r="N6"/>
      <c r="O6"/>
      <c r="P6"/>
    </row>
    <row r="7" spans="1:16" hidden="1" x14ac:dyDescent="0.2">
      <c r="A7" s="196"/>
      <c r="B7" s="192" t="s">
        <v>53</v>
      </c>
      <c r="C7" s="194"/>
      <c r="D7" s="13" t="s">
        <v>54</v>
      </c>
      <c r="E7" s="16" t="s">
        <v>48</v>
      </c>
      <c r="F7" s="15"/>
      <c r="I7"/>
      <c r="J7"/>
      <c r="K7"/>
      <c r="N7"/>
      <c r="O7"/>
      <c r="P7"/>
    </row>
    <row r="8" spans="1:16" ht="36" hidden="1" x14ac:dyDescent="0.2">
      <c r="A8" s="196"/>
      <c r="B8" s="192" t="s">
        <v>55</v>
      </c>
      <c r="C8" s="194"/>
      <c r="D8" s="13" t="s">
        <v>56</v>
      </c>
      <c r="E8" s="16" t="s">
        <v>48</v>
      </c>
      <c r="F8" s="15"/>
      <c r="I8"/>
      <c r="J8"/>
      <c r="K8"/>
      <c r="N8"/>
      <c r="O8"/>
      <c r="P8"/>
    </row>
    <row r="9" spans="1:16" ht="36" hidden="1" x14ac:dyDescent="0.2">
      <c r="A9" s="196"/>
      <c r="B9" s="192" t="s">
        <v>57</v>
      </c>
      <c r="C9" s="194"/>
      <c r="D9" s="13" t="s">
        <v>58</v>
      </c>
      <c r="E9" s="17" t="s">
        <v>59</v>
      </c>
      <c r="F9" s="15"/>
      <c r="I9"/>
      <c r="J9"/>
      <c r="K9"/>
      <c r="N9"/>
      <c r="O9"/>
      <c r="P9"/>
    </row>
    <row r="10" spans="1:16" ht="36" hidden="1" x14ac:dyDescent="0.2">
      <c r="A10" s="196"/>
      <c r="B10" s="192" t="s">
        <v>60</v>
      </c>
      <c r="C10" s="194"/>
      <c r="D10" s="13" t="s">
        <v>61</v>
      </c>
      <c r="E10" s="17" t="s">
        <v>59</v>
      </c>
      <c r="F10" s="15"/>
      <c r="I10"/>
      <c r="J10"/>
      <c r="K10"/>
      <c r="N10"/>
      <c r="O10"/>
      <c r="P10"/>
    </row>
    <row r="11" spans="1:16" ht="54" hidden="1" x14ac:dyDescent="0.2">
      <c r="A11" s="197"/>
      <c r="B11" s="192" t="s">
        <v>62</v>
      </c>
      <c r="C11" s="194"/>
      <c r="D11" s="13" t="s">
        <v>63</v>
      </c>
      <c r="E11" s="17" t="s">
        <v>59</v>
      </c>
      <c r="F11" s="15"/>
      <c r="I11"/>
      <c r="J11"/>
      <c r="K11"/>
      <c r="N11"/>
      <c r="O11"/>
      <c r="P11"/>
    </row>
    <row r="12" spans="1:16" hidden="1" x14ac:dyDescent="0.2">
      <c r="A12" s="200"/>
      <c r="B12" s="202" t="s">
        <v>64</v>
      </c>
      <c r="C12" s="18" t="s">
        <v>65</v>
      </c>
      <c r="D12" s="13"/>
      <c r="E12" s="16" t="s">
        <v>66</v>
      </c>
      <c r="F12" s="15"/>
      <c r="I12"/>
      <c r="J12"/>
      <c r="K12"/>
      <c r="N12"/>
      <c r="O12"/>
      <c r="P12"/>
    </row>
    <row r="13" spans="1:16" hidden="1" x14ac:dyDescent="0.2">
      <c r="A13" s="200"/>
      <c r="B13" s="200"/>
      <c r="C13" s="19" t="s">
        <v>67</v>
      </c>
      <c r="D13" s="13"/>
      <c r="E13" s="16" t="s">
        <v>66</v>
      </c>
      <c r="F13" s="15"/>
      <c r="I13"/>
      <c r="J13"/>
      <c r="K13"/>
      <c r="N13"/>
      <c r="O13"/>
      <c r="P13"/>
    </row>
    <row r="14" spans="1:16" hidden="1" x14ac:dyDescent="0.2">
      <c r="A14" s="200"/>
      <c r="B14" s="201"/>
      <c r="C14" s="19" t="s">
        <v>68</v>
      </c>
      <c r="D14" s="13"/>
      <c r="E14" s="16" t="s">
        <v>66</v>
      </c>
      <c r="F14" s="15"/>
      <c r="I14"/>
      <c r="J14"/>
      <c r="K14"/>
      <c r="N14"/>
      <c r="O14"/>
      <c r="P14"/>
    </row>
    <row r="15" spans="1:16" hidden="1" x14ac:dyDescent="0.2">
      <c r="A15" s="200"/>
      <c r="B15" s="202" t="s">
        <v>69</v>
      </c>
      <c r="C15" s="19" t="s">
        <v>70</v>
      </c>
      <c r="D15" s="13"/>
      <c r="E15" s="16" t="s">
        <v>66</v>
      </c>
      <c r="F15" s="15"/>
      <c r="I15"/>
      <c r="J15"/>
      <c r="K15"/>
      <c r="N15"/>
      <c r="O15"/>
      <c r="P15"/>
    </row>
    <row r="16" spans="1:16" hidden="1" x14ac:dyDescent="0.2">
      <c r="A16" s="200"/>
      <c r="B16" s="200"/>
      <c r="C16" s="19" t="s">
        <v>71</v>
      </c>
      <c r="D16" s="13"/>
      <c r="E16" s="16" t="s">
        <v>66</v>
      </c>
      <c r="F16" s="15"/>
      <c r="I16"/>
      <c r="J16"/>
      <c r="K16"/>
      <c r="N16"/>
      <c r="O16"/>
      <c r="P16"/>
    </row>
    <row r="17" spans="1:18" hidden="1" x14ac:dyDescent="0.2">
      <c r="A17" s="200"/>
      <c r="B17" s="201"/>
      <c r="C17" s="19" t="s">
        <v>72</v>
      </c>
      <c r="D17" s="13"/>
      <c r="E17" s="16" t="s">
        <v>66</v>
      </c>
      <c r="F17" s="15"/>
      <c r="I17"/>
      <c r="J17"/>
      <c r="K17"/>
      <c r="N17"/>
      <c r="O17"/>
      <c r="P17"/>
    </row>
    <row r="18" spans="1:18" x14ac:dyDescent="0.2">
      <c r="A18" s="200"/>
      <c r="B18" s="202" t="s">
        <v>25</v>
      </c>
      <c r="C18" s="19" t="s">
        <v>31</v>
      </c>
      <c r="D18" s="13"/>
      <c r="E18" s="20" t="s">
        <v>10</v>
      </c>
      <c r="F18" s="15">
        <v>5</v>
      </c>
      <c r="H18" s="21">
        <v>43336</v>
      </c>
      <c r="I18" s="21">
        <v>43350</v>
      </c>
      <c r="J18" s="9">
        <v>10</v>
      </c>
      <c r="L18" s="32">
        <v>43300</v>
      </c>
      <c r="M18" s="32">
        <v>43328</v>
      </c>
      <c r="N18" s="8">
        <v>5</v>
      </c>
      <c r="O18" s="8">
        <v>20</v>
      </c>
      <c r="P18" s="33">
        <v>11</v>
      </c>
    </row>
    <row r="19" spans="1:18" x14ac:dyDescent="0.2">
      <c r="A19" s="200"/>
      <c r="B19" s="200"/>
      <c r="C19" s="19" t="s">
        <v>32</v>
      </c>
      <c r="D19" s="13" t="s">
        <v>73</v>
      </c>
      <c r="E19" s="20" t="s">
        <v>10</v>
      </c>
      <c r="F19" s="15">
        <v>4</v>
      </c>
      <c r="G19" t="s">
        <v>74</v>
      </c>
      <c r="H19" s="21">
        <v>43279</v>
      </c>
      <c r="I19" s="21">
        <v>43307</v>
      </c>
      <c r="J19" s="9">
        <v>20</v>
      </c>
      <c r="L19" s="32">
        <v>43272</v>
      </c>
      <c r="M19" s="32">
        <v>43299</v>
      </c>
      <c r="N19" s="8">
        <v>11</v>
      </c>
      <c r="O19" s="8">
        <v>10</v>
      </c>
      <c r="P19" s="34">
        <v>8</v>
      </c>
      <c r="Q19" t="s">
        <v>75</v>
      </c>
      <c r="R19" t="s">
        <v>76</v>
      </c>
    </row>
    <row r="20" spans="1:18" x14ac:dyDescent="0.2">
      <c r="A20" s="200"/>
      <c r="B20" s="201"/>
      <c r="C20" s="19" t="s">
        <v>26</v>
      </c>
      <c r="D20" s="13" t="s">
        <v>27</v>
      </c>
      <c r="E20" s="20" t="s">
        <v>10</v>
      </c>
      <c r="F20" s="15">
        <v>4</v>
      </c>
      <c r="G20" t="s">
        <v>77</v>
      </c>
      <c r="H20" s="21">
        <v>43308</v>
      </c>
      <c r="I20" s="21">
        <v>43335</v>
      </c>
      <c r="J20" s="9">
        <v>20</v>
      </c>
      <c r="L20" s="32">
        <v>43286</v>
      </c>
      <c r="M20" s="32">
        <v>43299</v>
      </c>
      <c r="N20" s="8">
        <v>10</v>
      </c>
      <c r="O20" s="8">
        <f t="shared" ref="O20:O21" si="0">N20</f>
        <v>10</v>
      </c>
      <c r="P20" s="34">
        <v>9</v>
      </c>
      <c r="Q20" t="s">
        <v>78</v>
      </c>
    </row>
    <row r="21" spans="1:18" x14ac:dyDescent="0.2">
      <c r="A21" s="200"/>
      <c r="B21" s="202" t="s">
        <v>79</v>
      </c>
      <c r="C21" s="19" t="s">
        <v>8</v>
      </c>
      <c r="D21" s="13" t="s">
        <v>9</v>
      </c>
      <c r="E21" s="20" t="s">
        <v>10</v>
      </c>
      <c r="F21" s="15">
        <v>1</v>
      </c>
      <c r="H21" s="22">
        <v>43206</v>
      </c>
      <c r="I21" s="22">
        <v>43210</v>
      </c>
      <c r="J21" s="9">
        <v>5</v>
      </c>
      <c r="L21" s="22">
        <v>43206</v>
      </c>
      <c r="M21" s="22">
        <v>43210</v>
      </c>
      <c r="N21" s="9">
        <v>5</v>
      </c>
      <c r="O21" s="8">
        <f t="shared" si="0"/>
        <v>5</v>
      </c>
      <c r="P21" s="34">
        <v>2</v>
      </c>
    </row>
    <row r="22" spans="1:18" hidden="1" x14ac:dyDescent="0.2">
      <c r="A22" s="200"/>
      <c r="B22" s="200"/>
      <c r="C22" s="19" t="s">
        <v>80</v>
      </c>
      <c r="D22" s="13"/>
      <c r="E22" s="16" t="s">
        <v>66</v>
      </c>
      <c r="F22" s="15"/>
      <c r="I22"/>
      <c r="J22"/>
      <c r="K22"/>
      <c r="N22"/>
      <c r="O22"/>
      <c r="P22"/>
    </row>
    <row r="23" spans="1:18" hidden="1" x14ac:dyDescent="0.2">
      <c r="A23" s="200"/>
      <c r="B23" s="200"/>
      <c r="C23" s="19" t="s">
        <v>81</v>
      </c>
      <c r="D23" s="13"/>
      <c r="E23" s="16" t="s">
        <v>66</v>
      </c>
      <c r="F23" s="15"/>
      <c r="I23"/>
      <c r="J23"/>
      <c r="K23"/>
      <c r="N23"/>
      <c r="O23"/>
      <c r="P23"/>
    </row>
    <row r="24" spans="1:18" hidden="1" x14ac:dyDescent="0.2">
      <c r="A24" s="200"/>
      <c r="B24" s="200"/>
      <c r="C24" s="19" t="s">
        <v>82</v>
      </c>
      <c r="D24" s="13"/>
      <c r="E24" s="16" t="s">
        <v>66</v>
      </c>
      <c r="F24" s="15"/>
      <c r="I24"/>
      <c r="J24"/>
      <c r="K24"/>
      <c r="N24"/>
      <c r="O24"/>
      <c r="P24"/>
    </row>
    <row r="25" spans="1:18" hidden="1" x14ac:dyDescent="0.2">
      <c r="A25" s="200"/>
      <c r="B25" s="200"/>
      <c r="C25" s="19" t="s">
        <v>83</v>
      </c>
      <c r="D25" s="13"/>
      <c r="E25" s="16" t="s">
        <v>66</v>
      </c>
      <c r="F25" s="15"/>
      <c r="I25"/>
      <c r="J25"/>
      <c r="K25"/>
      <c r="N25"/>
      <c r="O25"/>
      <c r="P25"/>
    </row>
    <row r="26" spans="1:18" x14ac:dyDescent="0.2">
      <c r="A26" s="200"/>
      <c r="B26" s="200"/>
      <c r="C26" s="19" t="s">
        <v>23</v>
      </c>
      <c r="D26" s="13"/>
      <c r="E26" s="20" t="s">
        <v>10</v>
      </c>
      <c r="F26" s="15">
        <v>3</v>
      </c>
      <c r="G26" t="s">
        <v>84</v>
      </c>
      <c r="H26" s="23">
        <v>43248</v>
      </c>
      <c r="I26" s="23">
        <v>43249</v>
      </c>
      <c r="J26" s="9">
        <v>2</v>
      </c>
      <c r="L26" s="32">
        <v>43249</v>
      </c>
      <c r="M26" s="32">
        <v>43250</v>
      </c>
      <c r="N26" s="8">
        <v>2</v>
      </c>
      <c r="O26" s="8">
        <f t="shared" ref="O26:O28" si="1">N26</f>
        <v>2</v>
      </c>
      <c r="P26" s="34">
        <v>5</v>
      </c>
    </row>
    <row r="27" spans="1:18" x14ac:dyDescent="0.2">
      <c r="A27" s="200"/>
      <c r="B27" s="200"/>
      <c r="C27" s="19" t="s">
        <v>33</v>
      </c>
      <c r="D27" s="13"/>
      <c r="E27" s="20" t="s">
        <v>10</v>
      </c>
      <c r="F27" s="15">
        <v>5</v>
      </c>
      <c r="H27" s="21">
        <v>43360</v>
      </c>
      <c r="I27" s="21">
        <v>43364</v>
      </c>
      <c r="J27" s="9">
        <v>5</v>
      </c>
      <c r="K27" s="7">
        <v>20</v>
      </c>
      <c r="L27" s="32">
        <v>43329</v>
      </c>
      <c r="M27" s="35">
        <v>43357</v>
      </c>
      <c r="N27" s="8">
        <v>5</v>
      </c>
      <c r="O27" s="8">
        <f>K27</f>
        <v>20</v>
      </c>
      <c r="P27" s="34">
        <v>12</v>
      </c>
    </row>
    <row r="28" spans="1:18" x14ac:dyDescent="0.2">
      <c r="A28" s="200"/>
      <c r="B28" s="201"/>
      <c r="C28" s="19" t="s">
        <v>28</v>
      </c>
      <c r="D28" s="13"/>
      <c r="E28" s="17" t="s">
        <v>22</v>
      </c>
      <c r="F28" s="15">
        <v>5</v>
      </c>
      <c r="H28" s="21">
        <v>43353</v>
      </c>
      <c r="I28" s="21">
        <v>43357</v>
      </c>
      <c r="J28" s="9">
        <v>5</v>
      </c>
      <c r="L28" s="32">
        <v>43251</v>
      </c>
      <c r="M28" s="32">
        <v>43257</v>
      </c>
      <c r="N28" s="8">
        <v>5</v>
      </c>
      <c r="O28" s="8">
        <f t="shared" si="1"/>
        <v>5</v>
      </c>
      <c r="P28" s="34">
        <v>6</v>
      </c>
      <c r="Q28" t="s">
        <v>85</v>
      </c>
    </row>
    <row r="29" spans="1:18" hidden="1" x14ac:dyDescent="0.2">
      <c r="A29" s="200"/>
      <c r="B29" s="202" t="s">
        <v>29</v>
      </c>
      <c r="C29" s="19" t="s">
        <v>86</v>
      </c>
      <c r="D29" s="13"/>
      <c r="E29" s="16" t="s">
        <v>66</v>
      </c>
      <c r="F29" s="15"/>
      <c r="I29"/>
      <c r="J29"/>
      <c r="K29"/>
      <c r="N29"/>
      <c r="O29"/>
      <c r="P29"/>
    </row>
    <row r="30" spans="1:18" hidden="1" x14ac:dyDescent="0.2">
      <c r="A30" s="200"/>
      <c r="B30" s="200"/>
      <c r="C30" s="19" t="s">
        <v>87</v>
      </c>
      <c r="D30" s="13"/>
      <c r="E30" s="16" t="s">
        <v>66</v>
      </c>
      <c r="F30" s="15"/>
      <c r="I30"/>
      <c r="J30"/>
      <c r="K30"/>
      <c r="N30"/>
      <c r="O30"/>
      <c r="P30"/>
    </row>
    <row r="31" spans="1:18" hidden="1" x14ac:dyDescent="0.2">
      <c r="A31" s="200"/>
      <c r="B31" s="200"/>
      <c r="C31" s="19" t="s">
        <v>88</v>
      </c>
      <c r="D31" s="13"/>
      <c r="E31" s="16" t="s">
        <v>66</v>
      </c>
      <c r="F31" s="15"/>
      <c r="I31"/>
      <c r="J31"/>
      <c r="K31"/>
      <c r="N31"/>
      <c r="O31"/>
      <c r="P31"/>
    </row>
    <row r="32" spans="1:18" hidden="1" x14ac:dyDescent="0.2">
      <c r="A32" s="200"/>
      <c r="B32" s="200"/>
      <c r="C32" s="19" t="s">
        <v>89</v>
      </c>
      <c r="D32" s="13"/>
      <c r="E32" s="16" t="s">
        <v>66</v>
      </c>
      <c r="F32" s="15"/>
      <c r="I32"/>
      <c r="J32"/>
      <c r="K32"/>
      <c r="N32"/>
      <c r="O32"/>
      <c r="P32"/>
    </row>
    <row r="33" spans="1:16" x14ac:dyDescent="0.2">
      <c r="A33" s="200"/>
      <c r="B33" s="201"/>
      <c r="C33" s="19" t="s">
        <v>30</v>
      </c>
      <c r="D33" s="13"/>
      <c r="E33" s="20" t="s">
        <v>10</v>
      </c>
      <c r="F33" s="15">
        <v>5</v>
      </c>
      <c r="H33" s="21">
        <v>43336</v>
      </c>
      <c r="I33" s="21">
        <v>43350</v>
      </c>
      <c r="J33" s="9">
        <v>10</v>
      </c>
      <c r="K33" s="7">
        <v>20</v>
      </c>
      <c r="L33" s="32">
        <v>43362</v>
      </c>
      <c r="M33" s="32">
        <v>43328</v>
      </c>
      <c r="N33" s="8">
        <v>5</v>
      </c>
      <c r="O33" s="8">
        <f>K33</f>
        <v>20</v>
      </c>
      <c r="P33" s="33">
        <v>10</v>
      </c>
    </row>
    <row r="34" spans="1:16" hidden="1" x14ac:dyDescent="0.2">
      <c r="A34" s="200"/>
      <c r="B34" s="202" t="s">
        <v>11</v>
      </c>
      <c r="C34" s="19" t="s">
        <v>90</v>
      </c>
      <c r="D34" s="24"/>
      <c r="E34" s="16" t="s">
        <v>66</v>
      </c>
      <c r="F34" s="15"/>
      <c r="H34" s="1"/>
      <c r="I34" s="1"/>
      <c r="J34" s="1"/>
      <c r="K34"/>
      <c r="N34"/>
      <c r="O34"/>
      <c r="P34"/>
    </row>
    <row r="35" spans="1:16" ht="36" hidden="1" x14ac:dyDescent="0.2">
      <c r="A35" s="200"/>
      <c r="B35" s="200"/>
      <c r="C35" s="205" t="s">
        <v>12</v>
      </c>
      <c r="D35" s="25" t="s">
        <v>91</v>
      </c>
      <c r="E35" s="16" t="s">
        <v>66</v>
      </c>
      <c r="F35" s="15"/>
      <c r="I35"/>
      <c r="J35"/>
      <c r="K35"/>
      <c r="N35"/>
      <c r="O35"/>
      <c r="P35"/>
    </row>
    <row r="36" spans="1:16" ht="36" x14ac:dyDescent="0.2">
      <c r="A36" s="200"/>
      <c r="B36" s="200"/>
      <c r="C36" s="206"/>
      <c r="D36" s="25" t="s">
        <v>13</v>
      </c>
      <c r="E36" s="14" t="s">
        <v>7</v>
      </c>
      <c r="F36" s="15">
        <v>1</v>
      </c>
      <c r="G36" t="s">
        <v>92</v>
      </c>
      <c r="H36" s="22">
        <v>43213</v>
      </c>
      <c r="I36" s="22">
        <v>43217</v>
      </c>
      <c r="J36" s="9">
        <v>5</v>
      </c>
      <c r="L36" s="22">
        <v>43213</v>
      </c>
      <c r="M36" s="22">
        <v>43217</v>
      </c>
      <c r="N36" s="9">
        <v>5</v>
      </c>
      <c r="O36" s="8">
        <f>N36</f>
        <v>5</v>
      </c>
      <c r="P36" s="34">
        <v>3</v>
      </c>
    </row>
    <row r="37" spans="1:16" hidden="1" x14ac:dyDescent="0.2">
      <c r="A37" s="200"/>
      <c r="B37" s="200"/>
      <c r="C37" s="19" t="s">
        <v>93</v>
      </c>
      <c r="D37" s="25"/>
      <c r="E37" s="16" t="s">
        <v>66</v>
      </c>
      <c r="F37" s="15"/>
      <c r="I37"/>
      <c r="J37"/>
      <c r="K37"/>
      <c r="N37"/>
      <c r="O37"/>
      <c r="P37"/>
    </row>
    <row r="38" spans="1:16" ht="19.25" customHeight="1" x14ac:dyDescent="0.2">
      <c r="A38" s="200"/>
      <c r="B38" s="201"/>
      <c r="C38" s="19" t="s">
        <v>24</v>
      </c>
      <c r="D38" s="26"/>
      <c r="E38" s="20" t="s">
        <v>10</v>
      </c>
      <c r="F38" s="15">
        <v>3</v>
      </c>
      <c r="G38" t="s">
        <v>77</v>
      </c>
      <c r="H38" s="21">
        <v>43250</v>
      </c>
      <c r="I38" s="21">
        <v>43278</v>
      </c>
      <c r="J38" s="9">
        <v>19</v>
      </c>
      <c r="L38" s="32">
        <v>43258</v>
      </c>
      <c r="M38" s="32">
        <v>43271</v>
      </c>
      <c r="N38" s="8">
        <v>10</v>
      </c>
      <c r="O38" s="8">
        <f>N38</f>
        <v>10</v>
      </c>
      <c r="P38" s="34">
        <v>7</v>
      </c>
    </row>
    <row r="39" spans="1:16" hidden="1" x14ac:dyDescent="0.2">
      <c r="A39" s="200"/>
      <c r="B39" s="202" t="s">
        <v>94</v>
      </c>
      <c r="C39" s="19" t="s">
        <v>95</v>
      </c>
      <c r="D39" s="13"/>
      <c r="E39" s="16" t="s">
        <v>66</v>
      </c>
      <c r="F39" s="15"/>
      <c r="I39"/>
      <c r="J39"/>
      <c r="K39"/>
      <c r="N39"/>
      <c r="O39"/>
      <c r="P39"/>
    </row>
    <row r="40" spans="1:16" hidden="1" x14ac:dyDescent="0.2">
      <c r="A40" s="200"/>
      <c r="B40" s="200"/>
      <c r="C40" s="19" t="s">
        <v>96</v>
      </c>
      <c r="D40" s="13"/>
      <c r="E40" s="16" t="s">
        <v>66</v>
      </c>
      <c r="F40" s="15"/>
      <c r="I40"/>
      <c r="J40"/>
      <c r="K40"/>
      <c r="N40"/>
      <c r="O40"/>
      <c r="P40"/>
    </row>
    <row r="41" spans="1:16" hidden="1" x14ac:dyDescent="0.2">
      <c r="A41" s="200"/>
      <c r="B41" s="200"/>
      <c r="C41" s="18" t="s">
        <v>97</v>
      </c>
      <c r="D41" s="13"/>
      <c r="E41" s="16" t="s">
        <v>66</v>
      </c>
      <c r="F41" s="15"/>
      <c r="I41"/>
      <c r="J41"/>
      <c r="K41"/>
      <c r="N41"/>
      <c r="O41"/>
      <c r="P41"/>
    </row>
    <row r="42" spans="1:16" hidden="1" x14ac:dyDescent="0.2">
      <c r="A42" s="200"/>
      <c r="B42" s="201"/>
      <c r="C42" s="18" t="s">
        <v>98</v>
      </c>
      <c r="D42" s="13"/>
      <c r="E42" s="16" t="s">
        <v>66</v>
      </c>
      <c r="F42" s="15"/>
      <c r="I42"/>
      <c r="J42"/>
      <c r="K42"/>
      <c r="N42"/>
      <c r="O42"/>
      <c r="P42"/>
    </row>
    <row r="43" spans="1:16" ht="36" x14ac:dyDescent="0.2">
      <c r="A43" s="200"/>
      <c r="B43" s="198" t="s">
        <v>5</v>
      </c>
      <c r="C43" s="199"/>
      <c r="D43" s="13" t="s">
        <v>6</v>
      </c>
      <c r="E43" s="14" t="s">
        <v>7</v>
      </c>
      <c r="F43" s="15">
        <v>1</v>
      </c>
      <c r="G43" s="2" t="s">
        <v>99</v>
      </c>
      <c r="H43" s="22">
        <v>43199</v>
      </c>
      <c r="I43" s="22">
        <v>43203</v>
      </c>
      <c r="J43" s="9">
        <v>5</v>
      </c>
      <c r="L43" s="22">
        <v>43199</v>
      </c>
      <c r="M43" s="22">
        <v>43203</v>
      </c>
      <c r="N43" s="9">
        <v>5</v>
      </c>
      <c r="O43" s="8">
        <f t="shared" ref="O43" si="2">N43</f>
        <v>5</v>
      </c>
      <c r="P43" s="34">
        <v>1</v>
      </c>
    </row>
    <row r="44" spans="1:16" x14ac:dyDescent="0.2">
      <c r="A44" s="200"/>
      <c r="B44" s="203" t="s">
        <v>14</v>
      </c>
      <c r="C44" s="18" t="s">
        <v>15</v>
      </c>
      <c r="D44" s="13" t="s">
        <v>16</v>
      </c>
      <c r="E44" s="20" t="s">
        <v>10</v>
      </c>
      <c r="F44" s="15">
        <v>2</v>
      </c>
      <c r="G44" t="s">
        <v>100</v>
      </c>
      <c r="H44" s="207">
        <v>43220</v>
      </c>
      <c r="I44" s="207">
        <v>43245</v>
      </c>
      <c r="J44" s="208">
        <v>19</v>
      </c>
      <c r="K44" s="210">
        <v>20</v>
      </c>
      <c r="L44" s="207">
        <v>43220</v>
      </c>
      <c r="M44" s="207">
        <v>43248</v>
      </c>
      <c r="N44" s="208">
        <v>14</v>
      </c>
      <c r="O44" s="208">
        <v>20</v>
      </c>
      <c r="P44" s="209">
        <v>4</v>
      </c>
    </row>
    <row r="45" spans="1:16" x14ac:dyDescent="0.2">
      <c r="A45" s="200"/>
      <c r="B45" s="204"/>
      <c r="C45" s="18" t="s">
        <v>17</v>
      </c>
      <c r="D45" s="13" t="s">
        <v>18</v>
      </c>
      <c r="E45" s="20" t="s">
        <v>10</v>
      </c>
      <c r="F45" s="15">
        <v>2</v>
      </c>
      <c r="G45" t="s">
        <v>100</v>
      </c>
      <c r="H45" s="207"/>
      <c r="I45" s="207"/>
      <c r="J45" s="208"/>
      <c r="K45" s="210"/>
      <c r="L45" s="207"/>
      <c r="M45" s="207"/>
      <c r="N45" s="208"/>
      <c r="O45" s="208"/>
      <c r="P45" s="209"/>
    </row>
    <row r="46" spans="1:16" x14ac:dyDescent="0.2">
      <c r="A46" s="200"/>
      <c r="B46" s="204"/>
      <c r="C46" s="19" t="s">
        <v>19</v>
      </c>
      <c r="D46" s="13"/>
      <c r="E46" s="20" t="s">
        <v>10</v>
      </c>
      <c r="F46" s="15">
        <v>2</v>
      </c>
      <c r="G46" t="s">
        <v>100</v>
      </c>
      <c r="H46" s="207"/>
      <c r="I46" s="207"/>
      <c r="J46" s="208"/>
      <c r="K46" s="210"/>
      <c r="L46" s="207"/>
      <c r="M46" s="207"/>
      <c r="N46" s="208"/>
      <c r="O46" s="208"/>
      <c r="P46" s="209"/>
    </row>
    <row r="47" spans="1:16" x14ac:dyDescent="0.2">
      <c r="A47" s="200"/>
      <c r="B47" s="204"/>
      <c r="C47" s="19" t="s">
        <v>101</v>
      </c>
      <c r="D47" s="13"/>
      <c r="E47" s="20" t="s">
        <v>10</v>
      </c>
      <c r="F47" s="15">
        <v>2</v>
      </c>
      <c r="H47" s="207"/>
      <c r="I47" s="207"/>
      <c r="J47" s="208"/>
      <c r="K47" s="210"/>
      <c r="L47" s="207"/>
      <c r="M47" s="207"/>
      <c r="N47" s="208"/>
      <c r="O47" s="208"/>
      <c r="P47" s="209"/>
    </row>
    <row r="48" spans="1:16" x14ac:dyDescent="0.2">
      <c r="A48" s="200"/>
      <c r="B48" s="204"/>
      <c r="C48" s="18" t="s">
        <v>20</v>
      </c>
      <c r="D48" s="13" t="s">
        <v>21</v>
      </c>
      <c r="E48" s="17" t="s">
        <v>22</v>
      </c>
      <c r="F48" s="15">
        <v>2</v>
      </c>
      <c r="G48" s="27"/>
      <c r="H48" s="207"/>
      <c r="I48" s="207"/>
      <c r="J48" s="208"/>
      <c r="K48" s="210"/>
      <c r="L48" s="207"/>
      <c r="M48" s="207"/>
      <c r="N48" s="208"/>
      <c r="O48" s="208"/>
      <c r="P48" s="209"/>
    </row>
    <row r="49" spans="1:16" x14ac:dyDescent="0.2">
      <c r="A49" s="200"/>
      <c r="B49" s="198" t="s">
        <v>34</v>
      </c>
      <c r="C49" s="199"/>
      <c r="D49" s="13" t="s">
        <v>102</v>
      </c>
      <c r="E49" s="17" t="s">
        <v>22</v>
      </c>
      <c r="F49" s="15">
        <v>5</v>
      </c>
      <c r="H49" s="1"/>
      <c r="I49" s="1"/>
      <c r="J49" s="9"/>
      <c r="K49" s="7">
        <v>40</v>
      </c>
      <c r="O49" s="8">
        <v>40</v>
      </c>
    </row>
    <row r="50" spans="1:16" ht="36" hidden="1" x14ac:dyDescent="0.2">
      <c r="A50" s="200"/>
      <c r="B50" s="198" t="s">
        <v>103</v>
      </c>
      <c r="C50" s="199"/>
      <c r="D50" s="13" t="s">
        <v>104</v>
      </c>
      <c r="E50" s="16" t="s">
        <v>66</v>
      </c>
      <c r="F50" s="15"/>
      <c r="I50"/>
      <c r="J50"/>
      <c r="K50"/>
      <c r="N50"/>
      <c r="O50"/>
      <c r="P50"/>
    </row>
    <row r="51" spans="1:16" ht="54" hidden="1" x14ac:dyDescent="0.2">
      <c r="A51" s="201"/>
      <c r="B51" s="28" t="s">
        <v>105</v>
      </c>
      <c r="C51" s="19"/>
      <c r="D51" s="29" t="s">
        <v>106</v>
      </c>
      <c r="E51" s="16" t="s">
        <v>66</v>
      </c>
      <c r="F51" s="15"/>
      <c r="I51"/>
      <c r="J51"/>
      <c r="K51"/>
      <c r="N51"/>
      <c r="O51"/>
      <c r="P51"/>
    </row>
    <row r="52" spans="1:16" ht="36" hidden="1" x14ac:dyDescent="0.2">
      <c r="A52" s="195" t="s">
        <v>107</v>
      </c>
      <c r="B52" s="30" t="s">
        <v>108</v>
      </c>
      <c r="C52" s="19"/>
      <c r="D52" s="29" t="s">
        <v>109</v>
      </c>
      <c r="F52" s="15"/>
      <c r="I52"/>
      <c r="J52"/>
      <c r="K52" t="s">
        <v>110</v>
      </c>
      <c r="N52"/>
      <c r="O52"/>
      <c r="P52"/>
    </row>
    <row r="53" spans="1:16" ht="36" hidden="1" x14ac:dyDescent="0.2">
      <c r="A53" s="196"/>
      <c r="B53" s="30" t="s">
        <v>111</v>
      </c>
      <c r="C53" s="19"/>
      <c r="D53" s="29" t="s">
        <v>112</v>
      </c>
      <c r="F53" s="15"/>
      <c r="I53"/>
      <c r="J53"/>
      <c r="K53"/>
      <c r="N53"/>
      <c r="O53"/>
      <c r="P53"/>
    </row>
    <row r="54" spans="1:16" ht="36" hidden="1" x14ac:dyDescent="0.2">
      <c r="A54" s="197"/>
      <c r="B54" s="30" t="s">
        <v>113</v>
      </c>
      <c r="C54" s="19"/>
      <c r="D54" s="29" t="s">
        <v>114</v>
      </c>
      <c r="F54" s="15"/>
      <c r="I54"/>
      <c r="J54"/>
      <c r="K54"/>
      <c r="N54"/>
      <c r="O54"/>
      <c r="P54"/>
    </row>
    <row r="55" spans="1:16" ht="36" hidden="1" x14ac:dyDescent="0.2">
      <c r="A55" s="192" t="s">
        <v>115</v>
      </c>
      <c r="B55" s="193"/>
      <c r="C55" s="194"/>
      <c r="D55" s="29" t="s">
        <v>116</v>
      </c>
      <c r="F55" s="15"/>
      <c r="I55"/>
      <c r="J55"/>
      <c r="K55"/>
      <c r="N55"/>
      <c r="O55"/>
      <c r="P55"/>
    </row>
    <row r="56" spans="1:16" ht="36" hidden="1" x14ac:dyDescent="0.2">
      <c r="A56" s="192" t="s">
        <v>117</v>
      </c>
      <c r="B56" s="193"/>
      <c r="C56" s="194"/>
      <c r="D56" s="29" t="s">
        <v>118</v>
      </c>
      <c r="F56" s="15"/>
      <c r="I56"/>
      <c r="J56"/>
      <c r="K56"/>
      <c r="N56"/>
      <c r="O56"/>
      <c r="P56"/>
    </row>
    <row r="59" spans="1:16" x14ac:dyDescent="0.2">
      <c r="I59" s="7" t="s">
        <v>119</v>
      </c>
      <c r="J59" s="8">
        <f>SUM(J18:J49)</f>
        <v>125</v>
      </c>
      <c r="N59" s="8">
        <f>SUM(N18:N49)</f>
        <v>82</v>
      </c>
      <c r="O59" s="8">
        <f>SUM(O18:O49)-20</f>
        <v>152</v>
      </c>
    </row>
    <row r="61" spans="1:16" x14ac:dyDescent="0.2">
      <c r="O61" s="8">
        <f>O59/20</f>
        <v>7.6</v>
      </c>
    </row>
    <row r="65" spans="7:18" x14ac:dyDescent="0.2">
      <c r="G65" t="s">
        <v>120</v>
      </c>
      <c r="H65" s="7" t="s">
        <v>121</v>
      </c>
    </row>
    <row r="67" spans="7:18" x14ac:dyDescent="0.2">
      <c r="R67">
        <v>332.3</v>
      </c>
    </row>
  </sheetData>
  <autoFilter ref="A2:I56">
    <filterColumn colId="4">
      <filters>
        <filter val="待开发"/>
        <filter val="方案讨论中"/>
        <filter val="正在开发"/>
      </filters>
    </filterColumn>
  </autoFilter>
  <mergeCells count="36">
    <mergeCell ref="M44:M48"/>
    <mergeCell ref="N44:N48"/>
    <mergeCell ref="O44:O48"/>
    <mergeCell ref="P44:P48"/>
    <mergeCell ref="H44:H48"/>
    <mergeCell ref="I44:I48"/>
    <mergeCell ref="J44:J48"/>
    <mergeCell ref="K44:K48"/>
    <mergeCell ref="L44:L48"/>
    <mergeCell ref="B43:C43"/>
    <mergeCell ref="B49:C49"/>
    <mergeCell ref="B50:C50"/>
    <mergeCell ref="A55:C55"/>
    <mergeCell ref="A56:C56"/>
    <mergeCell ref="A12:A51"/>
    <mergeCell ref="A52:A54"/>
    <mergeCell ref="B12:B14"/>
    <mergeCell ref="B15:B17"/>
    <mergeCell ref="B18:B20"/>
    <mergeCell ref="B21:B28"/>
    <mergeCell ref="B29:B33"/>
    <mergeCell ref="B34:B38"/>
    <mergeCell ref="B39:B42"/>
    <mergeCell ref="B44:B48"/>
    <mergeCell ref="C35:C36"/>
    <mergeCell ref="B2:C2"/>
    <mergeCell ref="A3:C3"/>
    <mergeCell ref="B4:C4"/>
    <mergeCell ref="B5:C5"/>
    <mergeCell ref="B6:C6"/>
    <mergeCell ref="A4:A11"/>
    <mergeCell ref="B7:C7"/>
    <mergeCell ref="B8:C8"/>
    <mergeCell ref="B9:C9"/>
    <mergeCell ref="B10:C10"/>
    <mergeCell ref="B11:C11"/>
  </mergeCells>
  <phoneticPr fontId="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项目主计划</vt:lpstr>
      <vt:lpstr>项目详细计划</vt:lpstr>
      <vt:lpstr>二期功能开发进度表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2018-02-28T02:34:00Z</dcterms:created>
  <dcterms:modified xsi:type="dcterms:W3CDTF">2018-10-08T07:33:05Z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